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Ex3.xml" ContentType="application/vnd.ms-office.chartex+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charts/chartEx4.xml" ContentType="application/vnd.ms-office.chartex+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mc:AlternateContent xmlns:mc="http://schemas.openxmlformats.org/markup-compatibility/2006">
    <mc:Choice Requires="x15">
      <x15ac:absPath xmlns:x15ac="http://schemas.microsoft.com/office/spreadsheetml/2010/11/ac" url="C:\Users\Sanjay Dhawan\Downloads\"/>
    </mc:Choice>
  </mc:AlternateContent>
  <xr:revisionPtr revIDLastSave="0" documentId="8_{2635733B-2809-44CB-91FE-909028308063}" xr6:coauthVersionLast="47" xr6:coauthVersionMax="47" xr10:uidLastSave="{00000000-0000-0000-0000-000000000000}"/>
  <workbookProtection lockStructure="1"/>
  <bookViews>
    <workbookView xWindow="-108" yWindow="-108" windowWidth="23256" windowHeight="12456" firstSheet="1" activeTab="8" xr2:uid="{00000000-000D-0000-FFFF-FFFF00000000}"/>
  </bookViews>
  <sheets>
    <sheet name="Combo Chart" sheetId="3" r:id="rId1"/>
    <sheet name="Waterfall Chart" sheetId="5" r:id="rId2"/>
    <sheet name="Pie Chart" sheetId="6" r:id="rId3"/>
    <sheet name="Map Chart" sheetId="7" r:id="rId4"/>
    <sheet name="Top 5" sheetId="8" r:id="rId5"/>
    <sheet name="KPI" sheetId="9" r:id="rId6"/>
    <sheet name="KPI YOY" sheetId="10" r:id="rId7"/>
    <sheet name="Data" sheetId="1" r:id="rId8"/>
    <sheet name="Final Dashboard" sheetId="2" r:id="rId9"/>
  </sheets>
  <definedNames>
    <definedName name="_xlchart.v1.0" hidden="1">'Waterfall Chart'!$D$4:$D$7</definedName>
    <definedName name="_xlchart.v1.1" hidden="1">'Waterfall Chart'!$E$3</definedName>
    <definedName name="_xlchart.v1.14" hidden="1">'Waterfall Chart'!$D$4:$D$7</definedName>
    <definedName name="_xlchart.v1.15" hidden="1">'Waterfall Chart'!$E$3</definedName>
    <definedName name="_xlchart.v1.16" hidden="1">'Waterfall Chart'!$E$4:$E$7</definedName>
    <definedName name="_xlchart.v1.2" hidden="1">'Waterfall Chart'!$E$4:$E$7</definedName>
    <definedName name="_xlchart.v1.3" hidden="1">'Waterfall Chart'!$D$4:$D$7</definedName>
    <definedName name="_xlchart.v1.4" hidden="1">'Waterfall Chart'!$E$3</definedName>
    <definedName name="_xlchart.v1.5" hidden="1">'Waterfall Chart'!$E$4:$E$7</definedName>
    <definedName name="_xlchart.v5.10" hidden="1">'Map Chart'!$D$3</definedName>
    <definedName name="_xlchart.v5.11" hidden="1">'Map Chart'!$D$4:$D$52</definedName>
    <definedName name="_xlchart.v5.12" hidden="1">'Map Chart'!$E$3</definedName>
    <definedName name="_xlchart.v5.13" hidden="1">'Map Chart'!$E$4:$E$52</definedName>
    <definedName name="_xlchart.v5.17" hidden="1">'Map Chart'!$D$3</definedName>
    <definedName name="_xlchart.v5.18" hidden="1">'Map Chart'!$D$4:$D$52</definedName>
    <definedName name="_xlchart.v5.19" hidden="1">'Map Chart'!$E$3</definedName>
    <definedName name="_xlchart.v5.20" hidden="1">'Map Chart'!$E$4:$E$52</definedName>
    <definedName name="_xlchart.v5.6" hidden="1">'Map Chart'!$D$3</definedName>
    <definedName name="_xlchart.v5.7" hidden="1">'Map Chart'!$D$4:$D$52</definedName>
    <definedName name="_xlchart.v5.8" hidden="1">'Map Chart'!$E$3</definedName>
    <definedName name="_xlchart.v5.9" hidden="1">'Map Chart'!$E$4:$E$52</definedName>
    <definedName name="Slicer_Region">#N/A</definedName>
    <definedName name="Slicer_Segment">#N/A</definedName>
    <definedName name="Slicer_Year">#N/A</definedName>
  </definedNames>
  <calcPr calcId="191029"/>
  <pivotCaches>
    <pivotCache cacheId="3"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D5" i="7" l="1"/>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4" i="7"/>
  <c r="D7" i="5"/>
  <c r="D5" i="5"/>
  <c r="D6" i="5"/>
  <c r="D4" i="5"/>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I10" i="10"/>
  <c r="M10" i="10"/>
  <c r="L10" i="10"/>
  <c r="K10" i="10"/>
  <c r="J10" i="10"/>
  <c r="B18" i="9"/>
  <c r="E26" i="7"/>
  <c r="E28" i="7"/>
  <c r="E32" i="7"/>
  <c r="E36" i="7"/>
  <c r="E40" i="7"/>
  <c r="E44" i="7"/>
  <c r="E8" i="7"/>
  <c r="E53" i="7"/>
  <c r="E46" i="7"/>
  <c r="E48" i="7"/>
  <c r="E52" i="7"/>
  <c r="E16" i="7"/>
  <c r="E39" i="7"/>
  <c r="E24" i="7"/>
  <c r="E12" i="7"/>
  <c r="E43" i="7"/>
  <c r="E5" i="7"/>
  <c r="E51" i="7"/>
  <c r="E29" i="7"/>
  <c r="E13" i="7"/>
  <c r="E17" i="7"/>
  <c r="E21" i="7"/>
  <c r="E4" i="7"/>
  <c r="E25" i="7"/>
  <c r="E7" i="7"/>
  <c r="E10" i="7"/>
  <c r="E33" i="7"/>
  <c r="E37" i="7"/>
  <c r="E41" i="7"/>
  <c r="E35" i="7"/>
  <c r="Q18" i="9"/>
  <c r="E45" i="7"/>
  <c r="E27" i="7"/>
  <c r="E30" i="7"/>
  <c r="E14" i="7"/>
  <c r="E18" i="7"/>
  <c r="E22" i="7"/>
  <c r="E6" i="7"/>
  <c r="N18" i="9"/>
  <c r="E9" i="7"/>
  <c r="E47" i="7"/>
  <c r="E50" i="7"/>
  <c r="E34" i="7"/>
  <c r="E38" i="7"/>
  <c r="E42" i="7"/>
  <c r="E20" i="7"/>
  <c r="K18" i="9"/>
  <c r="E31" i="7"/>
  <c r="E49" i="7"/>
  <c r="E11" i="7"/>
  <c r="E15" i="7"/>
  <c r="E19" i="7"/>
  <c r="E23" i="7"/>
  <c r="F18" i="9"/>
  <c r="E5" i="5"/>
  <c r="E7" i="5"/>
  <c r="E6" i="5"/>
  <c r="E4" i="5"/>
</calcChain>
</file>

<file path=xl/sharedStrings.xml><?xml version="1.0" encoding="utf-8"?>
<sst xmlns="http://schemas.openxmlformats.org/spreadsheetml/2006/main" count="130139" uniqueCount="10962">
  <si>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</si>
  <si>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</si>
  <si>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</si>
  <si>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</si>
  <si>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</si>
  <si>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</si>
  <si>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</si>
  <si>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</si>
  <si>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</si>
  <si>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</si>
  <si>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</si>
  <si>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</si>
  <si>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</si>
  <si>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</si>
  <si>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</si>
  <si>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</si>
  <si>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</si>
  <si>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</si>
  <si>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</si>
  <si>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</si>
  <si>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</si>
  <si>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</si>
  <si>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</si>
  <si>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</si>
  <si>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</si>
  <si>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</si>
  <si>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</si>
  <si>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</si>
  <si>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</si>
  <si>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</si>
  <si>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</si>
  <si>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</si>
  <si>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</si>
  <si>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</si>
  <si>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</si>
  <si>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</si>
  <si>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</si>
  <si>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</si>
  <si>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</si>
  <si>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</si>
  <si>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</si>
  <si>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</si>
  <si>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</si>
  <si>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</si>
  <si>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</si>
  <si>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</si>
  <si>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</si>
  <si>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</si>
  <si>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</si>
  <si>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</si>
  <si>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</si>
  <si>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</si>
  <si>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</si>
  <si>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</si>
  <si>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</si>
  <si>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</si>
  <si>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</si>
  <si>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</si>
  <si>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</si>
  <si>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</si>
  <si>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</si>
  <si>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</si>
  <si>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</si>
  <si>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</si>
  <si>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</si>
  <si>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</si>
  <si>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</si>
  <si>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</si>
  <si>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</si>
  <si>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</si>
  <si>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</si>
  <si>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</si>
  <si>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</si>
  <si>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</si>
  <si>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</si>
  <si>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</si>
  <si>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</si>
  <si>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</si>
  <si>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</si>
  <si>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</si>
  <si>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</si>
  <si>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</si>
  <si>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</si>
  <si>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</si>
  <si>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</si>
  <si>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</si>
  <si>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</si>
  <si>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</si>
  <si>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</si>
  <si>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</si>
  <si>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</si>
  <si>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</si>
  <si>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</si>
  <si>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</si>
  <si>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</si>
  <si>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</si>
  <si>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</si>
  <si>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</si>
  <si>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</si>
  <si>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</si>
  <si>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</si>
  <si>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</si>
  <si>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</si>
  <si>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</si>
  <si>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</si>
  <si>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</si>
  <si>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</si>
  <si>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</si>
  <si>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</si>
  <si>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</si>
  <si>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</si>
  <si>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</si>
  <si>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</si>
  <si>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</si>
  <si>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</si>
  <si>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</si>
  <si>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</si>
  <si>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</si>
  <si>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</si>
  <si>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</si>
  <si>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</si>
  <si>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</si>
  <si>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</si>
  <si>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</si>
  <si>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</si>
  <si>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</si>
  <si>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</si>
  <si>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</si>
  <si>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</si>
  <si>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</si>
  <si>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</si>
  <si>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</si>
  <si>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</si>
  <si>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</si>
  <si>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</si>
  <si>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</si>
  <si>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</si>
  <si>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</si>
  <si>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</si>
  <si>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</si>
  <si>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</si>
  <si>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</si>
  <si>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</si>
  <si>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</si>
  <si>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</si>
  <si>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</si>
  <si>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</si>
  <si>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</si>
  <si>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</si>
  <si>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</si>
  <si>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</si>
  <si>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</si>
  <si>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</si>
  <si>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</si>
  <si>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</si>
  <si>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</si>
  <si>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</si>
  <si>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</si>
  <si>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</si>
  <si>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</si>
  <si>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</si>
  <si>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</si>
  <si>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</si>
  <si>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</si>
  <si>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</si>
  <si>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</si>
  <si>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</si>
  <si>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</si>
  <si>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</si>
  <si>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</si>
  <si>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</si>
  <si>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</si>
  <si>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</si>
  <si>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</si>
  <si>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</si>
  <si>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</si>
  <si>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</si>
  <si>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</si>
  <si>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</si>
  <si>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</si>
  <si>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</si>
  <si>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</si>
  <si>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</si>
  <si>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</si>
  <si>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</si>
  <si>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</si>
  <si>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</si>
  <si>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</si>
  <si>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</si>
  <si>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</si>
  <si>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</si>
  <si>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</si>
  <si>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</si>
  <si>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</si>
  <si>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</si>
  <si>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</si>
  <si>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</si>
  <si>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</si>
  <si>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</si>
  <si>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</si>
  <si>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</si>
  <si>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</si>
  <si>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</si>
  <si>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</si>
  <si>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</si>
  <si>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</si>
  <si>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</si>
  <si>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</si>
  <si>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</si>
  <si>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</si>
  <si>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</si>
  <si>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</si>
  <si>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</si>
  <si>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</si>
  <si>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</si>
  <si>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</si>
  <si>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</si>
  <si>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</si>
  <si>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</si>
  <si>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</si>
  <si>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</si>
  <si>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</si>
  <si>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</si>
  <si>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</si>
  <si>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</si>
  <si>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</si>
  <si>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</si>
  <si>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</si>
  <si>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</si>
  <si>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</si>
  <si>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</si>
  <si>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</si>
  <si>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</si>
  <si>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</si>
  <si>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</si>
  <si>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</si>
  <si>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</si>
  <si>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</si>
  <si>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</si>
  <si>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</si>
  <si>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</si>
  <si>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</si>
  <si>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</si>
  <si>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</si>
  <si>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</si>
  <si>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</si>
  <si>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</si>
  <si>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</si>
  <si>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</si>
  <si>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</si>
  <si>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</si>
  <si>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</si>
  <si>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</si>
  <si>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</si>
  <si>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</si>
  <si>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</si>
  <si>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</si>
  <si>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</si>
  <si>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</si>
  <si>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</si>
  <si>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</si>
  <si>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</si>
  <si>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</si>
  <si>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</si>
  <si>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</si>
  <si>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</si>
  <si>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</si>
  <si>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</si>
  <si>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</si>
  <si>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</si>
  <si>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</si>
  <si>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</si>
  <si>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</si>
  <si>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</si>
  <si>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</si>
  <si>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</si>
  <si>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</si>
  <si>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</si>
  <si>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</si>
  <si>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</si>
  <si>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</si>
  <si>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</si>
  <si>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</si>
  <si>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</si>
  <si>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</si>
  <si>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</si>
  <si>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</si>
  <si>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</si>
  <si>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</si>
  <si>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</si>
  <si>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</si>
  <si>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</si>
  <si>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</si>
  <si>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</si>
  <si>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</si>
  <si>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</si>
  <si>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</si>
  <si>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</si>
  <si>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</si>
  <si>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</si>
  <si>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</si>
  <si>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</si>
  <si>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</si>
  <si>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</si>
  <si>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</si>
  <si>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</si>
  <si>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</si>
  <si>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</si>
  <si>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</si>
  <si>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</si>
  <si>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</si>
  <si>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</si>
  <si>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</si>
  <si>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</si>
  <si>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</si>
  <si>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</si>
  <si>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</si>
  <si>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</si>
  <si>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</si>
  <si>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</si>
  <si>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</si>
  <si>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</si>
  <si>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</si>
  <si>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</si>
  <si>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</si>
  <si>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</si>
  <si>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</si>
  <si>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</si>
  <si>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</si>
  <si>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</si>
  <si>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</si>
  <si>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</si>
  <si>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</si>
  <si>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</si>
  <si>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</si>
  <si>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</si>
  <si>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</si>
  <si>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</si>
  <si>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</si>
  <si>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</si>
  <si>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</si>
  <si>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</si>
  <si>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</si>
  <si>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</si>
  <si>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</si>
  <si>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</si>
  <si>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</si>
  <si>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</si>
  <si>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</si>
  <si>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</si>
  <si>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</si>
  <si>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</si>
  <si>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</si>
  <si>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</si>
  <si>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</si>
  <si>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</si>
  <si>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</si>
  <si>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</si>
  <si>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</si>
  <si>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</si>
  <si>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</si>
  <si>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</si>
  <si>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</si>
  <si>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</si>
  <si>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</si>
  <si>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</si>
  <si>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</si>
  <si>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</si>
  <si>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</si>
  <si>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</si>
  <si>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</si>
  <si>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</si>
  <si>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</si>
  <si>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</si>
  <si>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</si>
  <si>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</si>
  <si>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</si>
  <si>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</si>
  <si>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</si>
  <si>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</si>
  <si>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</si>
  <si>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</si>
  <si>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</si>
  <si>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</si>
  <si>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</si>
  <si>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</si>
  <si>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</si>
  <si>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</si>
  <si>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</si>
  <si>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</si>
  <si>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</si>
  <si>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</si>
  <si>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</si>
  <si>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</si>
  <si>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</si>
  <si>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</si>
  <si>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</si>
  <si>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</si>
  <si>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</si>
  <si>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</si>
  <si>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</si>
  <si>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</si>
  <si>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</si>
  <si>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</si>
  <si>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</si>
  <si>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</si>
  <si>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</si>
  <si>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</si>
  <si>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</si>
  <si>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</si>
  <si>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</si>
  <si>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</si>
  <si>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</si>
  <si>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</si>
  <si>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</si>
  <si>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</si>
  <si>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</si>
  <si>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</si>
  <si>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</si>
  <si>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</si>
  <si>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</si>
  <si>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</si>
  <si>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</si>
  <si>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</si>
  <si>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</si>
  <si>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</si>
  <si>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</si>
  <si>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</si>
  <si>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</si>
  <si>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</si>
  <si>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</si>
  <si>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</si>
  <si>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</si>
  <si>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</si>
  <si>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</si>
  <si>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</si>
  <si>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</si>
  <si>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</si>
  <si>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</si>
  <si>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</si>
  <si>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</si>
  <si>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</si>
  <si>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</si>
  <si>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</si>
  <si>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</si>
  <si>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</si>
  <si>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</si>
  <si>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</si>
  <si>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</si>
  <si>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</si>
  <si>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</si>
  <si>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</si>
  <si>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</si>
  <si>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</si>
  <si>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</si>
  <si>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</si>
  <si>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</si>
  <si>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</si>
  <si>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</si>
  <si>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</si>
  <si>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</si>
  <si>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</si>
  <si>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</si>
  <si>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</si>
  <si>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</si>
  <si>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</si>
  <si>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</si>
  <si>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</si>
  <si>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</si>
  <si>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</si>
  <si>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</si>
  <si>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</si>
  <si>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</si>
  <si>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</si>
  <si>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</si>
  <si>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</si>
  <si>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</si>
  <si>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</si>
  <si>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</si>
  <si>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</si>
  <si>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</si>
  <si>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</si>
  <si>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</si>
  <si>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</si>
  <si>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</si>
  <si>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</si>
  <si>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</si>
  <si>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</si>
  <si>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</si>
  <si>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</si>
  <si>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</si>
  <si>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</si>
  <si>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</si>
  <si>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</si>
  <si>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</si>
  <si>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</si>
  <si>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</si>
  <si>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</si>
  <si>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</si>
  <si>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</si>
  <si>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</si>
  <si>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</si>
  <si>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</si>
  <si>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</si>
  <si>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</si>
  <si>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</si>
  <si>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</si>
  <si>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</si>
  <si>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</si>
  <si>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</si>
  <si>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</si>
  <si>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</si>
  <si>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</si>
  <si>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</si>
  <si>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</si>
  <si>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</si>
  <si>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</si>
  <si>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</si>
  <si>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</si>
  <si>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</si>
  <si>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</si>
  <si>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</si>
  <si>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</si>
  <si>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</si>
  <si>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</si>
  <si>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</si>
  <si>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</si>
  <si>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</si>
  <si>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</si>
  <si>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</si>
  <si>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</si>
  <si>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</si>
  <si>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</si>
  <si>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</si>
  <si>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</si>
  <si>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</si>
  <si>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</si>
  <si>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</si>
  <si>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</si>
  <si>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</si>
  <si>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</si>
  <si>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</si>
  <si>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</si>
  <si>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</si>
  <si>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</si>
  <si>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</si>
  <si>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</si>
  <si>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</si>
  <si>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</si>
  <si>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</si>
  <si>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</si>
  <si>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</si>
  <si>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</si>
  <si>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</si>
  <si>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</si>
  <si>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</si>
  <si>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</si>
  <si>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</si>
  <si>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</si>
  <si>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</si>
  <si>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</si>
  <si>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</si>
  <si>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</si>
  <si>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</si>
  <si>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</si>
  <si>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</si>
  <si>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</si>
  <si>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</si>
  <si>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</si>
  <si>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</si>
  <si>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</si>
  <si>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</si>
  <si>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</si>
  <si>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</si>
  <si>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</si>
  <si>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</si>
  <si>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</si>
  <si>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</si>
  <si>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</si>
  <si>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</si>
  <si>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</si>
  <si>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</si>
  <si>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</si>
  <si>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</si>
  <si>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</si>
  <si>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</si>
  <si>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</si>
  <si>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</si>
  <si>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</si>
  <si>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</si>
  <si>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</si>
  <si>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</si>
  <si>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</si>
  <si>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</si>
  <si>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</si>
  <si>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</si>
  <si>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</si>
  <si>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</si>
  <si>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</si>
  <si>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</si>
  <si>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</si>
  <si>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</si>
  <si>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</si>
  <si>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</si>
  <si>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</si>
  <si>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</si>
  <si>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</si>
  <si>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</si>
  <si>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</si>
  <si>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</si>
  <si>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</si>
  <si>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</si>
  <si>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</si>
  <si>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</si>
  <si>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</si>
  <si>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</si>
  <si>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</si>
  <si>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</si>
  <si>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</si>
  <si>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</si>
  <si>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</si>
  <si>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</si>
  <si>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</si>
  <si>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</si>
  <si>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</si>
  <si>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</si>
  <si>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</si>
  <si>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</si>
  <si>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</si>
  <si>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</si>
  <si>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</si>
  <si>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</si>
  <si>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</si>
  <si>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</si>
  <si>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</si>
  <si>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</si>
  <si>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</si>
  <si>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</si>
  <si>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</si>
  <si>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</si>
  <si>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</si>
  <si>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</si>
  <si>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</si>
  <si>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</si>
  <si>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</si>
  <si>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</si>
  <si>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</si>
  <si>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</si>
  <si>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</si>
  <si>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</si>
  <si>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</si>
  <si>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</si>
  <si>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</si>
  <si>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</si>
  <si>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</si>
  <si>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</si>
  <si>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</si>
  <si>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</si>
  <si>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</si>
  <si>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</si>
  <si>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</si>
  <si>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</si>
  <si>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</si>
  <si>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</si>
  <si>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</si>
  <si>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</si>
  <si>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</si>
  <si>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</si>
  <si>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</si>
  <si>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</si>
  <si>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</si>
  <si>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</si>
  <si>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</si>
  <si>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</si>
  <si>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</si>
  <si>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</si>
  <si>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</si>
  <si>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</si>
  <si>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</si>
  <si>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</si>
  <si>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</si>
  <si>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</si>
  <si>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</si>
  <si>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</si>
  <si>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</si>
  <si>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</si>
  <si>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</si>
  <si>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</si>
  <si>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</si>
  <si>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</si>
  <si>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</si>
  <si>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</si>
  <si>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</si>
  <si>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</si>
  <si>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</si>
  <si>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</si>
  <si>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</si>
  <si>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</si>
  <si>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</si>
  <si>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</si>
  <si>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</si>
  <si>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</si>
  <si>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</si>
  <si>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</si>
  <si>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</si>
  <si>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</si>
  <si>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</si>
  <si>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</si>
  <si>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</si>
  <si>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</si>
  <si>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</si>
  <si>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</si>
  <si>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</si>
  <si>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</si>
  <si>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</si>
  <si>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</si>
  <si>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</si>
  <si>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</si>
  <si>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</si>
  <si>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</si>
  <si>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</si>
  <si>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</si>
  <si>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</si>
  <si>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</si>
  <si>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</si>
  <si>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</si>
  <si>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</si>
  <si>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</si>
  <si>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</si>
  <si>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</si>
  <si>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</si>
  <si>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</si>
  <si>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</si>
  <si>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</si>
  <si>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</si>
  <si>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</si>
  <si>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</si>
  <si>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</si>
  <si>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</si>
  <si>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</si>
  <si>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</si>
  <si>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</si>
  <si>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</si>
  <si>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</si>
  <si>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</si>
  <si>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</si>
  <si>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</si>
  <si>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</si>
  <si>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</si>
  <si>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</si>
  <si>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</si>
  <si>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</si>
  <si>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</si>
  <si>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</si>
  <si>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</si>
  <si>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</si>
  <si>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</si>
  <si>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</si>
  <si>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</si>
  <si>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</si>
  <si>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</si>
  <si>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</si>
  <si>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</si>
  <si>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</si>
  <si>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</si>
  <si>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</si>
  <si>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</si>
  <si>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</si>
  <si>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</si>
  <si>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</si>
  <si>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</si>
  <si>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</si>
  <si>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</si>
  <si>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</si>
  <si>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</si>
  <si>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</si>
  <si>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</si>
  <si>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</si>
  <si>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</si>
  <si>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</si>
  <si>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</si>
  <si>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</si>
  <si>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</si>
  <si>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</si>
  <si>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</si>
  <si>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</si>
  <si>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</si>
  <si>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</si>
  <si>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</si>
  <si>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</si>
  <si>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</si>
  <si>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</si>
  <si>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</si>
  <si>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</si>
  <si>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</si>
  <si>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</si>
  <si>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</si>
  <si>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</si>
  <si>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</si>
  <si>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</si>
  <si>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</si>
  <si>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</si>
  <si>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</si>
  <si>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</si>
  <si>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</si>
  <si>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</si>
  <si>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</si>
  <si>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</si>
  <si>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</si>
  <si>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</si>
  <si>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</si>
  <si>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</si>
  <si>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</si>
  <si>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</si>
  <si>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</si>
  <si>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</si>
  <si>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</si>
  <si>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</si>
  <si>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</si>
  <si>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</si>
  <si>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</si>
  <si>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</si>
  <si>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</si>
  <si>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</si>
  <si>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</si>
  <si>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</si>
  <si>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</si>
  <si>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</si>
  <si>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</si>
  <si>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</si>
  <si>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</si>
  <si>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</si>
  <si>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</si>
  <si>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</si>
  <si>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</si>
  <si>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</si>
  <si>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</si>
  <si>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</si>
  <si>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</si>
  <si>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</si>
  <si>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</si>
  <si>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</si>
  <si>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</si>
  <si>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</si>
  <si>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</si>
  <si>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</si>
  <si>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</si>
  <si>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</si>
  <si>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</si>
  <si>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</si>
  <si>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</si>
  <si>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</si>
  <si>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</si>
  <si>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</si>
  <si>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</si>
  <si>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</si>
  <si>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</si>
  <si>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</si>
  <si>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</si>
  <si>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</si>
  <si>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</si>
  <si>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</si>
  <si>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</si>
  <si>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</si>
  <si>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</si>
  <si>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</si>
  <si>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</si>
  <si>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</si>
  <si>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</si>
  <si>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</si>
  <si>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</si>
  <si>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</si>
  <si>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</si>
  <si>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</si>
  <si>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</si>
  <si>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</si>
  <si>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</si>
  <si>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</si>
  <si>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</si>
  <si>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</si>
  <si>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</si>
  <si>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</si>
  <si>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</si>
  <si>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</si>
  <si>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</si>
  <si>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</si>
  <si>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</si>
  <si>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</si>
  <si>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</si>
  <si>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</si>
  <si>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</si>
  <si>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</si>
  <si>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</si>
  <si>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</si>
  <si>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</si>
  <si>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</si>
  <si>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</si>
  <si>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</si>
  <si>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</si>
  <si>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</si>
  <si>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</si>
  <si>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</si>
  <si>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</si>
  <si>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</si>
  <si>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</si>
  <si>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</si>
  <si>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</si>
  <si>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</si>
  <si>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</si>
  <si>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</si>
  <si>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</si>
  <si>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</si>
  <si>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</si>
  <si>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</si>
  <si>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</si>
  <si>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</si>
  <si>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</si>
  <si>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</si>
  <si>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</si>
  <si>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</si>
  <si>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</si>
  <si>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</si>
  <si>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</si>
  <si>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</si>
  <si>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</si>
  <si>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</si>
  <si>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</si>
  <si>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</si>
  <si>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</si>
  <si>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</si>
  <si>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</si>
  <si>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</si>
  <si>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</si>
  <si>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</si>
  <si>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</si>
  <si>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</si>
  <si>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</si>
  <si>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</si>
  <si>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</si>
  <si>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</si>
  <si>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</si>
  <si>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</si>
  <si>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</si>
  <si>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</si>
  <si>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</si>
  <si>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</si>
  <si>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</si>
  <si>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</si>
  <si>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</si>
  <si>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</si>
  <si>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</si>
  <si>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</si>
  <si>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</si>
  <si>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</si>
  <si>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</si>
  <si>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</si>
  <si>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</si>
  <si>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</si>
  <si>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</si>
  <si>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</si>
  <si>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</si>
  <si>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</si>
  <si>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</si>
  <si>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</si>
  <si>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</si>
  <si>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</si>
  <si>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</si>
  <si>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</si>
  <si>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</si>
  <si>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</si>
  <si>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</si>
  <si>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</si>
  <si>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</si>
  <si>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</si>
  <si>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</si>
  <si>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</si>
  <si>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</si>
  <si>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</si>
  <si>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</si>
  <si>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</si>
  <si>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</si>
  <si>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</si>
  <si>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</si>
  <si>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</si>
  <si>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</si>
  <si>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</si>
  <si>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</si>
  <si>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</si>
  <si>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</si>
  <si>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</si>
  <si>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</si>
  <si>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</si>
  <si>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</si>
  <si>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</si>
  <si>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</si>
  <si>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</si>
  <si>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</si>
  <si>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</si>
  <si>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</si>
  <si>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</si>
  <si>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</si>
  <si>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</si>
  <si>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</si>
  <si>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</si>
  <si>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</si>
  <si>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</si>
  <si>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</si>
  <si>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</si>
  <si>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</si>
  <si>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</si>
  <si>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</si>
  <si>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</si>
  <si>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</si>
  <si>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</si>
  <si>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</si>
  <si>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</si>
  <si>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</si>
  <si>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</si>
  <si>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</si>
  <si>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</si>
  <si>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</si>
  <si>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</si>
  <si>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</si>
  <si>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</si>
  <si>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</si>
  <si>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</si>
  <si>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</si>
  <si>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</si>
  <si>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</si>
  <si>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</si>
  <si>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</si>
  <si>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</si>
  <si>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</si>
  <si>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</si>
  <si>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</si>
  <si>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</si>
  <si>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</si>
  <si>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</si>
  <si>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</si>
  <si>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</si>
  <si>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</si>
  <si>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</si>
  <si>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</si>
  <si>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</si>
  <si>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</si>
  <si>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</si>
  <si>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</si>
  <si>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</si>
  <si>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</si>
  <si>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</si>
  <si>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</si>
  <si>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</si>
  <si>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</si>
  <si>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</si>
  <si>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</si>
  <si>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</si>
  <si>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</si>
  <si>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</si>
  <si>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</si>
  <si>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</si>
  <si>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</si>
  <si>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</si>
  <si>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</si>
  <si>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</si>
  <si>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</si>
  <si>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</si>
  <si>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</si>
  <si>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</si>
  <si>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</si>
  <si>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</si>
  <si>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</si>
  <si>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</si>
  <si>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</si>
  <si>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</si>
  <si>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</si>
  <si>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</si>
  <si>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</si>
  <si>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</si>
  <si>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</si>
  <si>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</si>
  <si>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</si>
  <si>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</si>
  <si>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</si>
  <si>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</si>
  <si>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</si>
  <si>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</si>
  <si>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</si>
  <si>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</si>
  <si>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</si>
  <si>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</si>
  <si>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</si>
  <si>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</si>
  <si>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</si>
  <si>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</si>
  <si>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</si>
  <si>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</si>
  <si>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</si>
  <si>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</si>
  <si>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</si>
  <si>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</si>
  <si>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</si>
  <si>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</si>
  <si>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</si>
  <si>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</si>
  <si>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</si>
  <si>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</si>
  <si>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</si>
  <si>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</si>
  <si>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</si>
  <si>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</si>
  <si>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</si>
  <si>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</si>
  <si>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</si>
  <si>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</si>
  <si>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</si>
  <si>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</si>
  <si>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</si>
  <si>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</si>
  <si>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</si>
  <si>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</si>
  <si>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</si>
  <si>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</si>
  <si>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</si>
  <si>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</si>
  <si>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</si>
  <si>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</si>
  <si>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</si>
  <si>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</si>
  <si>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</si>
  <si>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</si>
  <si>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</si>
  <si>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</si>
  <si>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</si>
  <si>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</si>
  <si>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</si>
  <si>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</si>
  <si>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</si>
  <si>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</si>
  <si>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</si>
  <si>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</si>
  <si>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</si>
  <si>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</si>
  <si>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</si>
  <si>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</si>
  <si>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</si>
  <si>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</si>
  <si>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</si>
  <si>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</si>
  <si>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</si>
  <si>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</si>
  <si>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</si>
  <si>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</si>
  <si>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</si>
  <si>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</si>
  <si>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</si>
  <si>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</si>
  <si>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</si>
  <si>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</si>
  <si>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</si>
  <si>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</si>
  <si>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</si>
  <si>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</si>
  <si>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</si>
  <si>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</si>
  <si>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</si>
  <si>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</si>
  <si>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</si>
  <si>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</si>
  <si>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</si>
  <si>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</si>
  <si>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</si>
  <si>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</si>
  <si>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</si>
  <si>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</si>
  <si>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</si>
  <si>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</si>
  <si>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</si>
  <si>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</si>
  <si>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</si>
  <si>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</si>
  <si>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</si>
  <si>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</si>
  <si>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</si>
  <si>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</si>
  <si>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</si>
  <si>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</si>
  <si>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</si>
  <si>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</si>
  <si>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</si>
  <si>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</si>
  <si>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</si>
  <si>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</si>
  <si>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</si>
  <si>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</si>
  <si>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</si>
  <si>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</si>
  <si>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</si>
  <si>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</si>
  <si>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</si>
  <si>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</si>
  <si>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</si>
  <si>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</si>
  <si>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</si>
  <si>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</si>
  <si>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</si>
  <si>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</si>
  <si>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</si>
  <si>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</si>
  <si>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</si>
  <si>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</si>
  <si>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</si>
  <si>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</si>
  <si>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</si>
  <si>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</si>
  <si>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</si>
  <si>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</si>
  <si>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</si>
  <si>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</si>
  <si>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</si>
  <si>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</si>
  <si>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</si>
  <si>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</si>
  <si>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</si>
  <si>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</si>
  <si>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</si>
  <si>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</si>
  <si>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</si>
  <si>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</si>
  <si>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</si>
  <si>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</si>
  <si>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</si>
  <si>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</si>
  <si>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</si>
  <si>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</si>
  <si>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</si>
  <si>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</si>
  <si>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</si>
  <si>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</si>
  <si>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</si>
  <si>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</si>
  <si>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</si>
  <si>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</si>
  <si>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</si>
  <si>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</si>
  <si>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</si>
  <si>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</si>
  <si>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</si>
  <si>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</si>
  <si>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</si>
  <si>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</si>
  <si>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</si>
  <si>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</si>
  <si>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</si>
  <si>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</si>
  <si>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</si>
  <si>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</si>
  <si>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</si>
  <si>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</si>
  <si>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</si>
  <si>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</si>
  <si>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</si>
  <si>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</si>
  <si>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</si>
  <si>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</si>
  <si>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</si>
  <si>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</si>
  <si>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</si>
  <si>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</si>
  <si>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</si>
  <si>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</si>
  <si>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</si>
  <si>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</si>
  <si>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</si>
  <si>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</si>
  <si>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</si>
  <si>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</si>
  <si>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</si>
  <si>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</si>
  <si>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</si>
  <si>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</si>
  <si>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</si>
  <si>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</si>
  <si>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</si>
  <si>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</si>
  <si>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</si>
  <si>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</si>
  <si>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</si>
  <si>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</si>
  <si>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</si>
  <si>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</si>
  <si>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</si>
  <si>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</si>
  <si>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</si>
  <si>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</si>
  <si>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</si>
  <si>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</si>
  <si>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</si>
  <si>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</si>
  <si>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</si>
  <si>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</si>
  <si>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</si>
  <si>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</si>
  <si>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</si>
  <si>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</si>
  <si>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</si>
  <si>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</si>
  <si>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</si>
  <si>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</si>
  <si>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</si>
  <si>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</si>
  <si>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</si>
  <si>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</si>
  <si>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</si>
  <si>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</si>
  <si>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</si>
  <si>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</si>
  <si>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</si>
  <si>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</si>
  <si>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</si>
  <si>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</si>
  <si>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</si>
  <si>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</si>
  <si>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</si>
  <si>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</si>
  <si>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</si>
  <si>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</si>
  <si>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</si>
  <si>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</si>
  <si>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</si>
  <si>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</si>
  <si>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</si>
  <si>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</si>
  <si>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</si>
  <si>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</si>
  <si>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</si>
  <si>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</si>
  <si>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</si>
  <si>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</si>
  <si>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</si>
  <si>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</si>
  <si>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</si>
  <si>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</si>
  <si>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</si>
  <si>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</si>
  <si>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</si>
  <si>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</si>
  <si>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</si>
  <si>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</si>
  <si>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</si>
  <si>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</si>
  <si>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</si>
  <si>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</si>
  <si>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</si>
  <si>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</si>
  <si>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</si>
  <si>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</si>
  <si>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</si>
  <si>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</si>
  <si>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</si>
  <si>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</si>
  <si>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</si>
  <si>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</si>
  <si>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</si>
  <si>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</si>
  <si>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</si>
  <si>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</si>
  <si>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</si>
  <si>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</si>
  <si>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</si>
  <si>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</si>
  <si>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</si>
  <si>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</si>
  <si>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</si>
  <si>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</si>
  <si>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</si>
  <si>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</si>
  <si>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</si>
  <si>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</si>
  <si>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</si>
  <si>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</si>
  <si>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</si>
  <si>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</si>
  <si>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</si>
  <si>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</si>
  <si>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</si>
  <si>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</si>
  <si>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</si>
  <si>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</si>
  <si>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</si>
  <si>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</si>
  <si>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</si>
  <si>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</si>
  <si>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</si>
  <si>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</si>
  <si>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</si>
  <si>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</si>
  <si>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</si>
  <si>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</si>
  <si>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</si>
  <si>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</si>
  <si>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</si>
  <si>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</si>
  <si>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</si>
  <si>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</si>
  <si>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</si>
  <si>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</si>
  <si>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</si>
  <si>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</si>
  <si>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</si>
  <si>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</si>
  <si>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</si>
  <si>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</si>
  <si>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</si>
  <si>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</si>
  <si>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</si>
  <si>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</si>
  <si>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</si>
  <si>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</si>
  <si>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</si>
  <si>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</si>
  <si>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</si>
  <si>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</si>
  <si>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</si>
  <si>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</si>
  <si>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</si>
  <si>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</si>
  <si>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</si>
  <si>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</si>
  <si>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</si>
  <si>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</si>
  <si>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</si>
  <si>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</si>
  <si>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</si>
  <si>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</si>
  <si>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</si>
  <si>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</si>
  <si>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</si>
  <si>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</si>
  <si>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</si>
  <si>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</si>
  <si>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</si>
  <si>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</si>
  <si>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</si>
  <si>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</si>
  <si>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</si>
  <si>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</si>
  <si>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</si>
  <si>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</si>
  <si>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</si>
  <si>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</si>
  <si>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</si>
  <si>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</si>
  <si>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</si>
  <si>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</si>
  <si>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</si>
  <si>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</si>
  <si>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</si>
  <si>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</si>
  <si>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</si>
  <si>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</si>
  <si>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</si>
  <si>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</si>
  <si>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</si>
  <si>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</si>
  <si>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</si>
  <si>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</si>
  <si>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</si>
  <si>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</si>
  <si>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</si>
  <si>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</si>
  <si>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</si>
  <si>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</si>
  <si>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</si>
  <si>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</si>
  <si>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</si>
  <si>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</si>
  <si>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</si>
  <si>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</si>
  <si>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</si>
  <si>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</si>
  <si>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</si>
  <si>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</si>
  <si>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</si>
  <si>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</si>
  <si>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</si>
  <si>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</si>
  <si>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</si>
  <si>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</si>
  <si>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</si>
  <si>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</si>
  <si>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</si>
  <si>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</si>
  <si>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</si>
  <si>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</si>
  <si>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</si>
  <si>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</si>
  <si>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</si>
  <si>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</si>
  <si>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</si>
  <si>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</si>
  <si>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</si>
  <si>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</si>
  <si>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</si>
  <si>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</si>
  <si>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</si>
  <si>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</si>
  <si>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</si>
  <si>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</si>
  <si>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</si>
  <si>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</si>
  <si>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</si>
  <si>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</si>
  <si>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</si>
  <si>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</si>
  <si>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</si>
  <si>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</si>
  <si>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</si>
  <si>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</si>
  <si>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</si>
  <si>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</si>
  <si>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</si>
  <si>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</si>
  <si>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</si>
  <si>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</si>
  <si>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</si>
  <si>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</si>
  <si>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</si>
  <si>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</si>
  <si>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</si>
  <si>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</si>
  <si>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</si>
  <si>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</si>
  <si>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</si>
  <si>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</si>
  <si>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</si>
  <si>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</si>
  <si>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</si>
  <si>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</si>
  <si>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</si>
  <si>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</si>
  <si>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</si>
  <si>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</si>
  <si>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</si>
  <si>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</si>
  <si>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</si>
  <si>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</si>
  <si>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</si>
  <si>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</si>
  <si>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</si>
  <si>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</si>
  <si>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</si>
  <si>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</si>
  <si>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</si>
  <si>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</si>
  <si>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</si>
  <si>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</si>
  <si>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</si>
  <si>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</si>
  <si>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</si>
  <si>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</si>
  <si>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</si>
  <si>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</si>
  <si>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</si>
  <si>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</si>
  <si>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</si>
  <si>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</si>
  <si>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</si>
  <si>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</si>
  <si>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</si>
  <si>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</si>
  <si>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</si>
  <si>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</si>
  <si>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</si>
  <si>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</si>
  <si>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</si>
  <si>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</si>
  <si>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</si>
  <si>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</si>
  <si>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</si>
  <si>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</si>
  <si>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</si>
  <si>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</si>
  <si>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</si>
  <si>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</si>
  <si>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</si>
  <si>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</si>
  <si>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</si>
  <si>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</si>
  <si>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</si>
  <si>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</si>
  <si>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</si>
  <si>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</si>
  <si>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</si>
  <si>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</si>
  <si>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</si>
  <si>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</si>
  <si>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</si>
  <si>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</si>
  <si>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</si>
  <si>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</si>
  <si>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</si>
  <si>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</si>
  <si>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</si>
  <si>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</si>
  <si>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</si>
  <si>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</si>
  <si>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</si>
  <si>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</si>
  <si>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</si>
  <si>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</si>
  <si>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</si>
  <si>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</si>
  <si>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</si>
  <si>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</si>
  <si>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</si>
  <si>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</si>
  <si>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</si>
  <si>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</si>
  <si>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</si>
  <si>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</si>
  <si>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</si>
  <si>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</si>
  <si>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</si>
  <si>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</si>
  <si>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</si>
  <si>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</si>
  <si>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</si>
  <si>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</si>
  <si>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</si>
  <si>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</si>
  <si>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</si>
  <si>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</si>
  <si>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</si>
  <si>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</si>
  <si>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</si>
  <si>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</si>
  <si>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</si>
  <si>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</si>
  <si>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</si>
  <si>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</si>
  <si>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</si>
  <si>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</si>
  <si>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</si>
  <si>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</si>
  <si>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</si>
  <si>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</si>
  <si>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</si>
  <si>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</si>
  <si>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</si>
  <si>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</si>
  <si>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</si>
  <si>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</si>
  <si>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</si>
  <si>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</si>
  <si>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</si>
  <si>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</si>
  <si>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</si>
  <si>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</si>
  <si>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</si>
  <si>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</si>
  <si>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</si>
  <si>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</si>
  <si>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</si>
  <si>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</si>
  <si>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</si>
  <si>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</si>
  <si>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</si>
  <si>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</si>
  <si>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</si>
  <si>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</si>
  <si>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</si>
  <si>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</si>
  <si>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</si>
  <si>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</si>
  <si>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</si>
  <si>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</si>
  <si>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</si>
  <si>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</si>
  <si>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</si>
  <si>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</si>
  <si>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</si>
  <si>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</si>
  <si>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</si>
  <si>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</si>
  <si>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</si>
  <si>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</si>
  <si>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</si>
  <si>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</si>
  <si>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</si>
  <si>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</si>
  <si>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</si>
  <si>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</si>
  <si>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</si>
  <si>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</si>
  <si>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</si>
  <si>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</si>
  <si>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</si>
  <si>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</si>
  <si>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</si>
  <si>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</si>
  <si>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</si>
  <si>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</si>
  <si>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</si>
  <si>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</si>
  <si>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</si>
  <si>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</si>
  <si>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</si>
  <si>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</si>
  <si>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</si>
  <si>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</si>
  <si>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</si>
  <si>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</si>
  <si>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</si>
  <si>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</si>
  <si>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</si>
  <si>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</si>
  <si>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</si>
  <si>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</si>
  <si>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</si>
  <si>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</si>
  <si>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</si>
  <si>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</si>
  <si>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</si>
  <si>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</si>
  <si>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</si>
  <si>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</si>
  <si>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</si>
  <si>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</si>
  <si>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</si>
  <si>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</si>
  <si>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</si>
  <si>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</si>
  <si>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</si>
  <si>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</si>
  <si>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</si>
  <si>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</si>
  <si>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</si>
  <si>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</si>
  <si>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</si>
  <si>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</si>
  <si>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</si>
  <si>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</si>
  <si>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</si>
  <si>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</si>
  <si>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</si>
  <si>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</si>
  <si>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</si>
  <si>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</si>
  <si>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</si>
  <si>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</si>
  <si>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</si>
  <si>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</si>
  <si>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</si>
  <si>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</si>
  <si>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</si>
  <si>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</si>
  <si>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</si>
  <si>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</si>
  <si>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</si>
  <si>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</si>
  <si>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</si>
  <si>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</si>
  <si>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</si>
  <si>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</si>
  <si>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</si>
  <si>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</si>
  <si>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</si>
  <si>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</si>
  <si>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</si>
  <si>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</si>
  <si>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</si>
  <si>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</si>
  <si>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</si>
  <si>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</si>
  <si>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</si>
  <si>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</si>
  <si>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</si>
  <si>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</si>
  <si>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</si>
  <si>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</si>
  <si>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</si>
  <si>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</si>
  <si>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</si>
  <si>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</si>
  <si>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</si>
  <si>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</si>
  <si>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</si>
  <si>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</si>
  <si>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</si>
  <si>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</si>
  <si>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</si>
  <si>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</si>
  <si>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</si>
  <si>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</si>
  <si>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</si>
  <si>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</si>
  <si>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</si>
  <si>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</si>
  <si>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</si>
  <si>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</si>
  <si>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</si>
  <si>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</si>
  <si>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</si>
  <si>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</si>
  <si>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</si>
  <si>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</si>
  <si>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</si>
  <si>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</si>
  <si>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</si>
  <si>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</si>
  <si>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</si>
  <si>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</si>
  <si>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</si>
  <si>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</si>
  <si>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</si>
  <si>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</si>
  <si>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</si>
  <si>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</si>
  <si>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</si>
  <si>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</si>
  <si>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</si>
  <si>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</si>
  <si>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</si>
  <si>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</si>
  <si>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</si>
  <si>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</si>
  <si>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</si>
  <si>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</si>
  <si>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</si>
  <si>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</si>
  <si>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</si>
  <si>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</si>
  <si>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</si>
  <si>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</si>
  <si>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</si>
  <si>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</si>
  <si>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</si>
  <si>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</si>
  <si>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</si>
  <si>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</si>
  <si>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</si>
  <si>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</si>
  <si>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</si>
  <si>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</si>
  <si>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</si>
  <si>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</si>
  <si>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</si>
  <si>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</si>
  <si>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</si>
  <si>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</si>
  <si>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</si>
  <si>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</si>
  <si>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</si>
  <si>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</si>
  <si>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</si>
  <si>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</si>
  <si>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</si>
  <si>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</si>
  <si>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</si>
  <si>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</si>
  <si>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</si>
  <si>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</si>
  <si>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</si>
  <si>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</si>
  <si>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</si>
  <si>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</si>
  <si>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</si>
  <si>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</si>
  <si>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</si>
  <si>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</si>
  <si>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</si>
  <si>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</si>
  <si>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</si>
  <si>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</si>
  <si>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</si>
  <si>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</si>
  <si>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</si>
  <si>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</si>
  <si>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</si>
  <si>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</si>
  <si>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</si>
  <si>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</si>
  <si>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</si>
  <si>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</si>
  <si>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</si>
  <si>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</si>
  <si>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</si>
  <si>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</si>
  <si>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</si>
  <si>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</si>
  <si>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</si>
  <si>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</si>
  <si>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</si>
  <si>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</si>
  <si>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</si>
  <si>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</si>
  <si>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</si>
  <si>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</si>
  <si>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</si>
  <si>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</si>
  <si>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</si>
  <si>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</si>
  <si>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</si>
  <si>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</si>
  <si>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</si>
  <si>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</si>
  <si>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</si>
  <si>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</si>
  <si>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</si>
  <si>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</si>
  <si>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</si>
  <si>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</si>
  <si>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</si>
  <si>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</si>
  <si>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</si>
  <si>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</si>
  <si>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</si>
  <si>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</si>
  <si>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</si>
  <si>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</si>
  <si>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</si>
  <si>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</si>
  <si>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</si>
  <si>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</si>
  <si>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</si>
  <si>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</si>
  <si>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</si>
  <si>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</si>
  <si>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</si>
  <si>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</si>
  <si>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</si>
  <si>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</si>
  <si>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</si>
  <si>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</si>
  <si>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</si>
  <si>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</si>
  <si>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</si>
  <si>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</si>
  <si>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</si>
  <si>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</si>
  <si>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</si>
  <si>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</si>
  <si>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</si>
  <si>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</si>
  <si>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</si>
  <si>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</si>
  <si>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</si>
  <si>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</si>
  <si>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</si>
  <si>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</si>
  <si>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</si>
  <si>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</si>
  <si>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</si>
  <si>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</si>
  <si>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</si>
  <si>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</si>
  <si>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</si>
  <si>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</si>
  <si>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</si>
  <si>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</si>
  <si>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</si>
  <si>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</si>
  <si>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</si>
  <si>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</si>
  <si>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</si>
  <si>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</si>
  <si>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</si>
  <si>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</si>
  <si>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</si>
  <si>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</si>
  <si>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</si>
  <si>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</si>
  <si>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</si>
  <si>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</si>
  <si>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</si>
  <si>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</si>
  <si>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</si>
  <si>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</si>
  <si>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</si>
  <si>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</si>
  <si>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</si>
  <si>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</si>
  <si>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</si>
  <si>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</si>
  <si>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</si>
  <si>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</si>
  <si>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</si>
  <si>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</si>
  <si>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</si>
  <si>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</si>
  <si>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</si>
  <si>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</si>
  <si>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</si>
  <si>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</si>
  <si>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</si>
  <si>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</si>
  <si>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</si>
  <si>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</si>
  <si>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</si>
  <si>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</si>
  <si>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</si>
  <si>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</si>
  <si>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</si>
  <si>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</si>
  <si>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</si>
  <si>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</si>
  <si>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</si>
  <si>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</si>
  <si>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</si>
  <si>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</si>
  <si>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</si>
  <si>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</si>
  <si>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</si>
  <si>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</si>
  <si>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</si>
  <si>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</si>
  <si>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</si>
  <si>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</si>
  <si>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</si>
  <si>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</si>
  <si>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</si>
  <si>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</si>
  <si>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</si>
  <si>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</si>
  <si>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</si>
  <si>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</si>
  <si>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</si>
  <si>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</si>
  <si>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</si>
  <si>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</si>
  <si>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</si>
  <si>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</si>
  <si>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</si>
  <si>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</si>
  <si>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</si>
  <si>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</si>
  <si>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</si>
  <si>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</si>
  <si>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</si>
  <si>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</si>
  <si>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</si>
  <si>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</si>
  <si>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</si>
  <si>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</si>
  <si>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</si>
  <si>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</si>
  <si>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</si>
  <si>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</si>
  <si>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</si>
  <si>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</si>
  <si>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</si>
  <si>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</si>
  <si>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</si>
  <si>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</si>
  <si>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</si>
  <si>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</si>
  <si>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</si>
  <si>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</si>
  <si>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</si>
  <si>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</si>
  <si>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</si>
  <si>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</si>
  <si>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</si>
  <si>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</si>
  <si>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</si>
  <si>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</si>
  <si>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</si>
  <si>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</si>
  <si>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</si>
  <si>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</si>
  <si>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</si>
  <si>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</si>
  <si>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</si>
  <si>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</si>
  <si>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</si>
  <si>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</si>
  <si>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</si>
  <si>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</si>
  <si>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</si>
  <si>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</si>
  <si>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</si>
  <si>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</si>
  <si>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</si>
  <si>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</si>
  <si>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</si>
  <si>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</si>
  <si>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</si>
  <si>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</si>
  <si>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</si>
  <si>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</si>
  <si>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</si>
  <si>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</si>
  <si>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</si>
  <si>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</si>
  <si>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</si>
  <si>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</si>
  <si>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</si>
  <si>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</si>
  <si>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</si>
  <si>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</si>
  <si>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</si>
  <si>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</si>
  <si>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</si>
  <si>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</si>
  <si>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</si>
  <si>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</si>
  <si>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</si>
  <si>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</si>
  <si>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</si>
  <si>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</si>
  <si>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</si>
  <si>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</si>
  <si>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</si>
  <si>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</si>
  <si>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</si>
  <si>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</si>
  <si>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</si>
  <si>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</si>
  <si>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</si>
  <si>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</si>
  <si>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</si>
  <si>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</si>
  <si>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</si>
  <si>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</si>
  <si>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</si>
  <si>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</si>
  <si>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</si>
  <si>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</si>
  <si>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</si>
  <si>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</si>
  <si>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</si>
  <si>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</si>
  <si>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</si>
  <si>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</si>
  <si>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</si>
  <si>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</si>
  <si>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</si>
  <si>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</si>
  <si>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</si>
  <si>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</si>
  <si>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</si>
  <si>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</si>
  <si>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</si>
  <si>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</si>
  <si>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</si>
  <si>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</si>
  <si>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</si>
  <si>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</si>
  <si>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</si>
  <si>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</si>
  <si>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</si>
  <si>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</si>
  <si>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</si>
  <si>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</si>
  <si>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</si>
  <si>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</si>
  <si>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</si>
  <si>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</si>
  <si>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</si>
  <si>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</si>
  <si>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</si>
  <si>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</si>
  <si>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</si>
  <si>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</si>
  <si>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</si>
  <si>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</si>
  <si>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</si>
  <si>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</si>
  <si>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</si>
  <si>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</si>
  <si>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</si>
  <si>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</si>
  <si>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</si>
  <si>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</si>
  <si>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</si>
  <si>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</si>
  <si>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</si>
  <si>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</si>
  <si>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</si>
  <si>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</si>
  <si>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</si>
  <si>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</si>
  <si>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</si>
  <si>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</si>
  <si>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</si>
  <si>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</si>
  <si>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</si>
  <si>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</si>
  <si>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</si>
  <si>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</si>
  <si>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</si>
  <si>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</si>
  <si>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</si>
  <si>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</si>
  <si>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</si>
  <si>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</si>
  <si>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</si>
  <si>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</si>
  <si>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</si>
  <si>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</si>
  <si>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</si>
  <si>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</si>
  <si>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</si>
  <si>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</si>
  <si>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</si>
  <si>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</si>
  <si>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</si>
  <si>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</si>
  <si>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</si>
  <si>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</si>
  <si>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</si>
  <si>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</si>
  <si>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</si>
  <si>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</si>
  <si>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</si>
  <si>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</si>
  <si>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</si>
  <si>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</si>
  <si>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</si>
  <si>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</si>
  <si>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</si>
  <si>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</si>
  <si>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</si>
  <si>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</si>
  <si>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</si>
  <si>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</si>
  <si>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</si>
  <si>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</si>
  <si>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</si>
  <si>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</si>
  <si>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</si>
  <si>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</si>
  <si>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</si>
  <si>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</si>
  <si>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</si>
  <si>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</si>
  <si>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</si>
  <si>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</si>
  <si>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</si>
  <si>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</si>
  <si>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</si>
  <si>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</si>
  <si>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</si>
  <si>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</si>
  <si>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</si>
  <si>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</si>
  <si>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</si>
  <si>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</si>
  <si>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</si>
  <si>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</si>
  <si>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</si>
  <si>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</si>
  <si>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</si>
  <si>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</si>
  <si>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</si>
  <si>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</si>
  <si>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</si>
  <si>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</si>
  <si>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</si>
  <si>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</si>
  <si>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</si>
  <si>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</si>
  <si>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</si>
  <si>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</si>
  <si>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</si>
  <si>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</si>
  <si>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</si>
  <si>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</si>
  <si>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</si>
  <si>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</si>
  <si>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</si>
  <si>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</si>
  <si>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</si>
  <si>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</si>
  <si>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</si>
  <si>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</si>
  <si>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</si>
  <si>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</si>
  <si>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</si>
  <si>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</si>
  <si>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</si>
  <si>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</si>
  <si>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</si>
  <si>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</si>
  <si>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</si>
  <si>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</si>
  <si>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</si>
  <si>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</si>
  <si>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</si>
  <si>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</si>
  <si>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</si>
  <si>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</si>
  <si>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</si>
  <si>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</si>
  <si>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</si>
  <si>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</si>
  <si>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</si>
  <si>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</si>
  <si>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</si>
  <si>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</si>
  <si>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</si>
  <si>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</si>
  <si>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</si>
  <si>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</si>
  <si>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</si>
  <si>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</si>
  <si>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</si>
  <si>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</si>
  <si>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</si>
  <si>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</si>
  <si>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</si>
  <si>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</si>
  <si>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</si>
  <si>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</si>
  <si>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</si>
  <si>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</si>
  <si>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</si>
  <si>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</si>
  <si>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</si>
  <si>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</si>
  <si>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</si>
  <si>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</si>
  <si>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</si>
  <si>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</si>
  <si>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</si>
  <si>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</si>
  <si>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</si>
  <si>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</si>
  <si>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</si>
  <si>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</si>
  <si>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</si>
  <si>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</si>
  <si>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</si>
  <si>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</si>
  <si>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</si>
  <si>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</si>
  <si>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</si>
  <si>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</si>
  <si>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</si>
  <si>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</si>
  <si>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</si>
  <si>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</si>
  <si>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</si>
  <si>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</si>
  <si>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</si>
  <si>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</si>
  <si>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</si>
  <si>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</si>
  <si>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</si>
  <si>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</si>
  <si>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</si>
  <si>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</si>
  <si>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</si>
  <si>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</si>
  <si>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</si>
  <si>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</si>
  <si>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</si>
  <si>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</si>
  <si>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</si>
  <si>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</si>
  <si>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</si>
  <si>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</si>
  <si>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</si>
  <si>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</si>
  <si>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</si>
  <si>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</si>
  <si>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</si>
  <si>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</si>
  <si>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</si>
  <si>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</si>
  <si>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</si>
  <si>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</si>
  <si>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</si>
  <si>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</si>
  <si>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</si>
  <si>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</si>
  <si>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</si>
  <si>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</si>
  <si>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</si>
  <si>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</si>
  <si>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</si>
  <si>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</si>
  <si>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</si>
  <si>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</si>
  <si>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</si>
  <si>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</si>
  <si>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</si>
  <si>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</si>
  <si>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</si>
  <si>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</si>
  <si>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</si>
  <si>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</si>
  <si>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</si>
  <si>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</si>
  <si>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</si>
  <si>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</si>
  <si>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</si>
  <si>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</si>
  <si>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</si>
  <si>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</si>
  <si>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</si>
  <si>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</si>
  <si>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</si>
  <si>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</si>
  <si>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</si>
  <si>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</si>
  <si>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</si>
  <si>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</si>
  <si>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</si>
  <si>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</si>
  <si>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</si>
  <si>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</si>
  <si>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</si>
  <si>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</si>
  <si>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</si>
  <si>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</si>
  <si>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</si>
  <si>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</si>
  <si>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</si>
  <si>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</si>
  <si>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</si>
  <si>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</si>
  <si>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</si>
  <si>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</si>
  <si>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</si>
  <si>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</si>
  <si>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</si>
  <si>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</si>
  <si>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</si>
  <si>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</si>
  <si>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</si>
  <si>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</si>
  <si>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</si>
  <si>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</si>
  <si>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</si>
  <si>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</si>
  <si>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</si>
  <si>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</si>
  <si>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</si>
  <si>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</si>
  <si>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</si>
  <si>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</si>
  <si>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</si>
  <si>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</si>
  <si>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</si>
  <si>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</si>
  <si>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</si>
  <si>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</si>
  <si>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</si>
  <si>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</si>
  <si>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</si>
  <si>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</si>
  <si>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</si>
  <si>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</si>
  <si>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</si>
  <si>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</si>
  <si>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</si>
  <si>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</si>
  <si>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</si>
  <si>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</si>
  <si>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</si>
  <si>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</si>
  <si>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</si>
  <si>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</si>
  <si>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</si>
  <si>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</si>
  <si>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</si>
  <si>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</si>
  <si>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</si>
  <si>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</si>
  <si>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</si>
  <si>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</si>
  <si>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</si>
  <si>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</si>
  <si>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</si>
  <si>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</si>
  <si>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</si>
  <si>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</si>
  <si>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</si>
  <si>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</si>
  <si>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</si>
  <si>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</si>
  <si>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</si>
  <si>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</si>
  <si>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</si>
  <si>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</si>
  <si>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</si>
  <si>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</si>
  <si>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</si>
  <si>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</si>
  <si>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</si>
  <si>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</si>
  <si>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</si>
  <si>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</si>
  <si>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</si>
  <si>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</si>
  <si>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</si>
  <si>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</si>
  <si>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</si>
  <si>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</si>
  <si>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</si>
  <si>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</si>
  <si>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</si>
  <si>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</si>
  <si>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</si>
  <si>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</si>
  <si>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</si>
  <si>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</si>
  <si>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</si>
  <si>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</si>
  <si>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</si>
  <si>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</si>
  <si>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</si>
  <si>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</si>
  <si>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</si>
  <si>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</si>
  <si>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</si>
  <si>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</si>
  <si>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</si>
  <si>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</si>
  <si>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</si>
  <si>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</si>
  <si>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</si>
  <si>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</si>
  <si>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</si>
  <si>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</si>
  <si>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</si>
  <si>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</si>
  <si>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</si>
  <si>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</si>
  <si>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</si>
  <si>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</si>
  <si>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</si>
  <si>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</si>
  <si>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</si>
  <si>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</si>
  <si>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</si>
  <si>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</si>
  <si>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</si>
  <si>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</si>
  <si>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</si>
  <si>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</si>
  <si>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</si>
  <si>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</si>
  <si>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</si>
  <si>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</si>
  <si>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</si>
  <si>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</si>
  <si>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</si>
  <si>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</si>
  <si>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</si>
  <si>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</si>
  <si>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</si>
  <si>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</si>
  <si>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</si>
  <si>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</si>
  <si>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</si>
  <si>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</si>
  <si>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</si>
  <si>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</si>
  <si>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</si>
  <si>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</si>
  <si>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</si>
  <si>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</si>
  <si>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</si>
  <si>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</si>
  <si>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</si>
  <si>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</si>
  <si>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</si>
  <si>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</si>
  <si>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</si>
  <si>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</si>
  <si>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</si>
  <si>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</si>
  <si>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</si>
  <si>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</si>
  <si>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</si>
  <si>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</si>
  <si>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</si>
  <si>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</si>
  <si>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</si>
  <si>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</si>
  <si>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</si>
  <si>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</si>
  <si>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</si>
  <si>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</si>
  <si>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</si>
  <si>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</si>
  <si>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</si>
  <si>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</si>
  <si>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</si>
  <si>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</si>
  <si>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</si>
  <si>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</si>
  <si>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</si>
  <si>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</si>
  <si>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</si>
  <si>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</si>
  <si>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</si>
  <si>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</si>
  <si>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</si>
  <si>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</si>
  <si>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</si>
  <si>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</si>
  <si>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</si>
  <si>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</si>
  <si>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</si>
  <si>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</si>
  <si>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</si>
  <si>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</si>
  <si>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</si>
  <si>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</si>
  <si>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</si>
  <si>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</si>
  <si>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</si>
  <si>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</si>
  <si>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</si>
  <si>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</si>
  <si>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</si>
  <si>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</si>
  <si>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</si>
  <si>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</si>
  <si>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</si>
  <si>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</si>
  <si>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</si>
  <si>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</si>
  <si>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</si>
  <si>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</si>
  <si>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</si>
  <si>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</si>
  <si>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</si>
  <si>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</si>
  <si>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</si>
  <si>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</si>
  <si>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</si>
  <si>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</si>
  <si>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</si>
  <si>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</si>
  <si>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</si>
  <si>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</si>
  <si>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</si>
  <si>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</si>
  <si>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</si>
  <si>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</si>
  <si>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</si>
  <si>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</si>
  <si>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</si>
  <si>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</si>
  <si>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</si>
  <si>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</si>
  <si>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</si>
  <si>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</si>
  <si>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</si>
  <si>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</si>
  <si>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</si>
  <si>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</si>
  <si>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</si>
  <si>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</si>
  <si>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</si>
  <si>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</si>
  <si>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</si>
  <si>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</si>
  <si>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</si>
  <si>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</si>
  <si>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</si>
  <si>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</si>
  <si>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</si>
  <si>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</si>
  <si>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</si>
  <si>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</si>
  <si>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</si>
  <si>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</si>
  <si>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</si>
  <si>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</si>
  <si>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</si>
  <si>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</si>
  <si>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</si>
  <si>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</si>
  <si>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</si>
  <si>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</si>
  <si>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</si>
  <si>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</si>
  <si>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</si>
  <si>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</si>
  <si>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</si>
  <si>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</si>
  <si>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</si>
  <si>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</si>
  <si>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</si>
  <si>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</si>
  <si>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</si>
  <si>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</si>
  <si>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</si>
  <si>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</si>
  <si>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</si>
  <si>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</si>
  <si>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</si>
  <si>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</si>
  <si>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</si>
  <si>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</si>
  <si>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</si>
  <si>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</si>
  <si>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</si>
  <si>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</si>
  <si>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</si>
  <si>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</si>
  <si>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</si>
  <si>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</si>
  <si>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</si>
  <si>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</si>
  <si>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</si>
  <si>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</si>
  <si>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</si>
  <si>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</si>
  <si>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</si>
  <si>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</si>
  <si>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</si>
  <si>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</si>
  <si>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</si>
  <si>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</si>
  <si>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</si>
  <si>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</si>
  <si>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</si>
  <si>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</si>
  <si>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</si>
  <si>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</si>
  <si>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</si>
  <si>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</si>
  <si>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</si>
  <si>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</si>
  <si>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</si>
  <si>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</si>
  <si>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</si>
  <si>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</si>
  <si>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</si>
  <si>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</si>
  <si>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</si>
  <si>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</si>
  <si>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</si>
  <si>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</si>
  <si>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</si>
  <si>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</si>
  <si>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</si>
  <si>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</si>
  <si>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</si>
  <si>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</si>
  <si>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</si>
  <si>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</si>
  <si>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</si>
  <si>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</si>
  <si>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</si>
  <si>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</si>
  <si>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</si>
  <si>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</si>
  <si>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</si>
  <si>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</si>
  <si>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</si>
  <si>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</si>
  <si>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</si>
  <si>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</si>
  <si>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</si>
  <si>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</si>
  <si>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</si>
  <si>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</si>
  <si>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</si>
  <si>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</si>
  <si>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</si>
  <si>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</si>
  <si>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</si>
  <si>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</si>
  <si>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</si>
  <si>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</si>
  <si>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</si>
  <si>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</si>
  <si>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</si>
  <si>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</si>
  <si>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</si>
  <si>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</si>
  <si>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</si>
  <si>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</si>
  <si>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</si>
  <si>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</si>
  <si>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</si>
  <si>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</si>
  <si>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</si>
  <si>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</si>
  <si>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</si>
  <si>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</si>
  <si>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</si>
  <si>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</si>
  <si>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</si>
  <si>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</si>
  <si>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</si>
  <si>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</si>
  <si>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</si>
  <si>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</si>
  <si>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</si>
  <si>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</si>
  <si>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</si>
  <si>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</si>
  <si>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</si>
  <si>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</si>
  <si>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</si>
  <si>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</si>
  <si>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</si>
  <si>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</si>
  <si>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</si>
  <si>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</si>
  <si>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</si>
  <si>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</si>
  <si>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</si>
  <si>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</si>
  <si>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</si>
  <si>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</si>
  <si>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</si>
  <si>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</si>
  <si>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</si>
  <si>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</si>
  <si>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</si>
  <si>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</si>
  <si>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</si>
  <si>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</si>
  <si>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</si>
  <si>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</si>
  <si>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</si>
  <si>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</si>
  <si>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</si>
  <si>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</si>
  <si>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</si>
  <si>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</si>
  <si>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</si>
  <si>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</si>
  <si>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</si>
  <si>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</si>
  <si>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</si>
  <si>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</si>
  <si>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</si>
  <si>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</si>
  <si>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</si>
  <si>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</si>
  <si>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</si>
  <si>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</si>
  <si>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</si>
  <si>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</si>
  <si>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</si>
  <si>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</si>
  <si>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</si>
  <si>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</si>
  <si>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</si>
  <si>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</si>
  <si>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</si>
  <si>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</si>
  <si>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</si>
  <si>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</si>
  <si>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</si>
  <si>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</si>
  <si>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</si>
  <si>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</si>
  <si>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</si>
  <si>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</si>
  <si>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</si>
  <si>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</si>
  <si>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</si>
  <si>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</si>
  <si>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</si>
  <si>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</si>
  <si>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</si>
  <si>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</si>
  <si>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</si>
  <si>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</si>
  <si>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</si>
  <si>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</si>
  <si>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</si>
  <si>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</si>
  <si>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</si>
  <si>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</si>
  <si>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</si>
  <si>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</si>
  <si>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</si>
  <si>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</si>
  <si>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</si>
  <si>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</si>
  <si>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</si>
  <si>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</si>
  <si>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</si>
  <si>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</si>
  <si>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</si>
  <si>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</si>
  <si>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</si>
  <si>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</si>
  <si>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</si>
  <si>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</si>
  <si>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</si>
  <si>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</si>
  <si>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</si>
  <si>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</si>
  <si>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</si>
  <si>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</si>
  <si>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</si>
  <si>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</si>
  <si>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</si>
  <si>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</si>
  <si>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</si>
  <si>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</si>
  <si>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</si>
  <si>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</si>
  <si>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</si>
  <si>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</si>
  <si>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</si>
  <si>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</si>
  <si>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</si>
  <si>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</si>
  <si>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</si>
  <si>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</si>
  <si>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</si>
  <si>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</si>
  <si>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</si>
  <si>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</si>
  <si>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</si>
  <si>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</si>
  <si>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</si>
  <si>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</si>
  <si>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</si>
  <si>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</si>
  <si>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</si>
  <si>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</si>
  <si>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</si>
  <si>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</si>
  <si>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</si>
  <si>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</si>
  <si>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</si>
  <si>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</si>
  <si>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</si>
  <si>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</si>
  <si>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</si>
  <si>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</si>
  <si>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</si>
  <si>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</si>
  <si>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</si>
  <si>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</si>
  <si>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</si>
  <si>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</si>
  <si>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</si>
  <si>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</si>
  <si>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</si>
  <si>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</si>
  <si>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</si>
  <si>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</si>
  <si>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</si>
  <si>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</si>
  <si>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</si>
  <si>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</si>
  <si>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</si>
  <si>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</si>
  <si>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</si>
  <si>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</si>
  <si>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</si>
  <si>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</si>
  <si>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</si>
  <si>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</si>
  <si>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</si>
  <si>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</si>
  <si>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</si>
  <si>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</si>
  <si>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</si>
  <si>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</si>
  <si>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</si>
  <si>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</si>
  <si>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</si>
  <si>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</si>
  <si>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</si>
  <si>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</si>
  <si>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</si>
  <si>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</si>
  <si>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</si>
  <si>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</si>
  <si>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</si>
  <si>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</si>
  <si>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</si>
  <si>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</si>
  <si>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</si>
  <si>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</si>
  <si>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</si>
  <si>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</si>
  <si>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</si>
  <si>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</si>
  <si>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</si>
  <si>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</si>
  <si>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</si>
  <si>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</si>
  <si>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</si>
  <si>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</si>
  <si>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</si>
  <si>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</si>
  <si>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</si>
  <si>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</si>
  <si>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</si>
  <si>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</si>
  <si>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</si>
  <si>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</si>
  <si>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</si>
  <si>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</si>
  <si>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</si>
  <si>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</si>
  <si>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</si>
  <si>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</si>
  <si>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</si>
  <si>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</si>
  <si>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</si>
  <si>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</si>
  <si>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</si>
  <si>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</si>
  <si>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</si>
  <si>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</si>
  <si>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</si>
  <si>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</si>
  <si>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</si>
  <si>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</si>
  <si>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</si>
  <si>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</si>
  <si>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</si>
  <si>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</si>
  <si>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</si>
  <si>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</si>
  <si>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</si>
  <si>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</si>
  <si>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</si>
  <si>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</si>
  <si>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</si>
  <si>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</si>
  <si>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</si>
  <si>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</si>
  <si>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</si>
  <si>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</si>
  <si>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</si>
  <si>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</si>
  <si>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</si>
  <si>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</si>
  <si>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</si>
  <si>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</si>
  <si>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</si>
  <si>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</si>
  <si>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</si>
  <si>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</si>
  <si>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</si>
  <si>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</si>
  <si>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</si>
  <si>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</si>
  <si>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</si>
  <si>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</si>
  <si>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</si>
  <si>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</si>
  <si>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</si>
  <si>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</si>
  <si>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</si>
  <si>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</si>
  <si>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</si>
  <si>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</si>
  <si>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</si>
  <si>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</si>
  <si>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</si>
  <si>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</si>
  <si>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</si>
  <si>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</si>
  <si>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</si>
  <si>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</si>
  <si>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</si>
  <si>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</si>
  <si>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</si>
  <si>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</si>
  <si>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</si>
  <si>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</si>
  <si>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</si>
  <si>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</si>
  <si>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</si>
  <si>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</si>
  <si>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</si>
  <si>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</si>
  <si>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</si>
  <si>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</si>
  <si>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</si>
  <si>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</si>
  <si>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</si>
  <si>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</si>
  <si>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</si>
  <si>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</si>
  <si>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</si>
  <si>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</si>
  <si>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</si>
  <si>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</si>
  <si>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</si>
  <si>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</si>
  <si>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</si>
  <si>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</si>
  <si>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</si>
  <si>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</si>
  <si>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</si>
  <si>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</si>
  <si>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</si>
  <si>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</si>
  <si>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</si>
  <si>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</si>
  <si>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</si>
  <si>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</si>
  <si>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</si>
  <si>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</si>
  <si>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</si>
  <si>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</si>
  <si>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</si>
  <si>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</si>
  <si>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</si>
  <si>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</si>
  <si>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</si>
  <si>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</si>
  <si>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</si>
  <si>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</si>
  <si>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</si>
  <si>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</si>
  <si>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</si>
  <si>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</si>
  <si>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</si>
  <si>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</si>
  <si>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</si>
  <si>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</si>
  <si>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</si>
  <si>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</si>
  <si>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</si>
  <si>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</si>
  <si>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</si>
  <si>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</si>
  <si>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</si>
  <si>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</si>
  <si>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</si>
  <si>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</si>
  <si>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</si>
  <si>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</si>
  <si>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</si>
  <si>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</si>
  <si>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</si>
  <si>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</si>
  <si>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</si>
  <si>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</si>
  <si>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</si>
  <si>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</si>
  <si>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</si>
  <si>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</si>
  <si>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</si>
  <si>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</si>
  <si>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</si>
  <si>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</si>
  <si>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</si>
  <si>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</si>
  <si>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</si>
  <si>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</si>
  <si>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</si>
  <si>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</si>
  <si>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</si>
  <si>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</si>
  <si>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</si>
  <si>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</si>
  <si>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</si>
  <si>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</si>
  <si>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</si>
  <si>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</si>
  <si>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</si>
  <si>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</si>
  <si>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</si>
  <si>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</si>
  <si>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</si>
  <si>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</si>
  <si>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</si>
  <si>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</si>
  <si>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</si>
  <si>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</si>
  <si>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</si>
  <si>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</si>
  <si>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</si>
  <si>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</si>
  <si>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</si>
  <si>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</si>
  <si>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</si>
  <si>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</si>
  <si>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</si>
  <si>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</si>
  <si>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</si>
  <si>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</si>
  <si>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</si>
  <si>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</si>
  <si>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</si>
  <si>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</si>
  <si>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</si>
  <si>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</si>
  <si>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</si>
  <si>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</si>
  <si>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</si>
  <si>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</si>
  <si>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</si>
  <si>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</si>
  <si>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</si>
  <si>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</si>
  <si>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</si>
  <si>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</si>
  <si>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</si>
  <si>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</si>
  <si>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</si>
  <si>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</si>
  <si>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</si>
  <si>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</si>
  <si>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</si>
  <si>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</si>
  <si>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</si>
  <si>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</si>
  <si>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</si>
  <si>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</si>
  <si>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</si>
  <si>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</si>
  <si>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</si>
  <si>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</si>
  <si>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</si>
  <si>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</si>
  <si>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</si>
  <si>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</si>
  <si>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</si>
  <si>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</si>
  <si>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</si>
  <si>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</si>
  <si>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</si>
  <si>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</si>
  <si>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</si>
  <si>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</si>
  <si>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</si>
  <si>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</si>
  <si>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</si>
  <si>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</si>
  <si>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</si>
  <si>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</si>
  <si>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</si>
  <si>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</si>
  <si>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</si>
  <si>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</si>
  <si>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</si>
  <si>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</si>
  <si>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</si>
  <si>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</si>
  <si>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</si>
  <si>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</si>
  <si>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</si>
  <si>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</si>
  <si>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</si>
  <si>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</si>
  <si>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</si>
  <si>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</si>
  <si>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</si>
  <si>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</si>
  <si>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</si>
  <si>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</si>
  <si>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</si>
  <si>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</si>
  <si>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</si>
  <si>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</si>
  <si>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</si>
  <si>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</si>
  <si>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</si>
  <si>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</si>
  <si>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</si>
  <si>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</si>
  <si>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</si>
  <si>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</si>
  <si>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</si>
  <si>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</si>
  <si>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</si>
  <si>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</si>
  <si>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</si>
  <si>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</si>
  <si>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</si>
  <si>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</si>
  <si>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</si>
  <si>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</si>
  <si>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</si>
  <si>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</si>
  <si>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</si>
  <si>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</si>
  <si>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</si>
  <si>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</si>
  <si>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</si>
  <si>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</si>
  <si>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</si>
  <si>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</si>
  <si>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</si>
  <si>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</si>
  <si>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</si>
  <si>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</si>
  <si>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</si>
  <si>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</si>
  <si>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</si>
  <si>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</si>
  <si>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</si>
  <si>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</si>
  <si>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</si>
  <si>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</si>
  <si>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</si>
  <si>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</si>
  <si>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</si>
  <si>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</si>
  <si>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</si>
  <si>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</si>
  <si>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</si>
  <si>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</si>
  <si>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</si>
  <si>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</si>
  <si>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</si>
  <si>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</si>
  <si>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</si>
  <si>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</si>
  <si>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</si>
  <si>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</si>
  <si>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</si>
  <si>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</si>
  <si>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</si>
  <si>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</si>
  <si>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</si>
  <si>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</si>
  <si>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</si>
  <si>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</si>
  <si>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</si>
  <si>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</si>
  <si>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</si>
  <si>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</si>
  <si>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</si>
  <si>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</si>
  <si>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</si>
  <si>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</si>
  <si>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</si>
  <si>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</si>
  <si>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</si>
  <si>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</si>
  <si>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</si>
  <si>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</si>
  <si>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</si>
  <si>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</si>
  <si>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</si>
  <si>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</si>
  <si>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</si>
  <si>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</si>
  <si>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</si>
  <si>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</si>
  <si>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</si>
  <si>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</si>
  <si>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</si>
  <si>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</si>
  <si>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</si>
  <si>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</si>
  <si>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</si>
  <si>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</si>
  <si>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</si>
  <si>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</si>
  <si>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</si>
  <si>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</si>
  <si>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</si>
  <si>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</si>
  <si>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</si>
  <si>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</si>
  <si>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</si>
  <si>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</si>
  <si>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</si>
  <si>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</si>
  <si>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</si>
  <si>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</si>
  <si>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</si>
  <si>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</si>
  <si>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</si>
  <si>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</si>
  <si>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</si>
  <si>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</si>
  <si>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</si>
  <si>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</si>
  <si>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</si>
  <si>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</si>
  <si>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</si>
  <si>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</si>
  <si>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</si>
  <si>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</si>
  <si>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</si>
  <si>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</si>
  <si>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</si>
  <si>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</si>
  <si>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</si>
  <si>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</si>
  <si>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</si>
  <si>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</si>
  <si>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</si>
  <si>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</si>
  <si>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</si>
  <si>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</si>
  <si>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</si>
  <si>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</si>
  <si>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</si>
  <si>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</si>
  <si>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</si>
  <si>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</si>
  <si>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</si>
  <si>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</si>
  <si>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</si>
  <si>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</si>
  <si>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</si>
  <si>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</si>
  <si>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</si>
  <si>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</si>
  <si>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</si>
  <si>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</si>
  <si>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</si>
  <si>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</si>
  <si>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</si>
  <si>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</si>
  <si>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</si>
  <si>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</si>
  <si>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</si>
  <si>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</si>
  <si>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</si>
  <si>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</si>
  <si>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</si>
  <si>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</si>
  <si>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</si>
  <si>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</si>
  <si>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</si>
  <si>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</si>
  <si>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</si>
  <si>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</si>
  <si>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</si>
  <si>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</si>
  <si>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</si>
  <si>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</si>
  <si>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</si>
  <si>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</si>
  <si>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</si>
  <si>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</si>
  <si>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</si>
  <si>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</si>
  <si>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</si>
  <si>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</si>
  <si>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</si>
  <si>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</si>
  <si>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</si>
  <si>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</si>
  <si>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</si>
  <si>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</si>
  <si>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</si>
  <si>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</si>
  <si>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</si>
  <si>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</si>
  <si>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</si>
  <si>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</si>
  <si>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</si>
  <si>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</si>
  <si>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</si>
  <si>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</si>
  <si>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</si>
  <si>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</si>
  <si>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</si>
  <si>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</si>
  <si>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</si>
  <si>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</si>
  <si>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</si>
  <si>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</si>
  <si>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</si>
  <si>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</si>
  <si>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</si>
  <si>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</si>
  <si>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</si>
  <si>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</si>
  <si>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</si>
  <si>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</si>
  <si>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</si>
  <si>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</si>
  <si>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</si>
  <si>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</si>
  <si>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</si>
  <si>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</si>
  <si>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</si>
  <si>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</si>
  <si>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</si>
  <si>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</si>
  <si>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</si>
  <si>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</si>
  <si>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</si>
  <si>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</si>
  <si>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</si>
  <si>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</si>
  <si>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</si>
  <si>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</si>
  <si>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</si>
  <si>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</si>
  <si>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</si>
  <si>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</si>
  <si>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</si>
  <si>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</si>
  <si>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</si>
  <si>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</si>
  <si>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</si>
  <si>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</si>
  <si>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</si>
  <si>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</si>
  <si>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</si>
  <si>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</si>
  <si>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</si>
  <si>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</si>
  <si>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</si>
  <si>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</si>
  <si>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</si>
  <si>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</si>
  <si>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</si>
  <si>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</si>
  <si>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</si>
  <si>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</si>
  <si>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</si>
  <si>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</si>
  <si>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</si>
  <si>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</si>
  <si>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</si>
  <si>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</si>
  <si>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</si>
  <si>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</si>
  <si>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</si>
  <si>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</si>
  <si>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</si>
  <si>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</si>
  <si>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</si>
  <si>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</si>
  <si>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</si>
  <si>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</si>
  <si>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</si>
  <si>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</si>
  <si>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</si>
  <si>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</si>
  <si>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</si>
  <si>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</si>
  <si>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</si>
  <si>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</si>
  <si>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</si>
  <si>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</si>
  <si>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</si>
  <si>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</si>
  <si>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</si>
  <si>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</si>
  <si>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</si>
  <si>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</si>
  <si>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</si>
  <si>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</si>
  <si>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</si>
  <si>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</si>
  <si>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</si>
  <si>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</si>
  <si>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</si>
  <si>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</si>
  <si>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</si>
  <si>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</si>
  <si>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</si>
  <si>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</si>
  <si>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</si>
  <si>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</si>
  <si>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</si>
  <si>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</si>
  <si>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</si>
  <si>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</si>
  <si>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</si>
  <si>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</si>
  <si>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</si>
  <si>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</si>
  <si>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</si>
  <si>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</si>
  <si>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</si>
  <si>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</si>
  <si>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</si>
  <si>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</si>
  <si>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</si>
  <si>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</si>
  <si>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</si>
  <si>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</si>
  <si>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</si>
  <si>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</si>
  <si>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</si>
  <si>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</si>
  <si>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</si>
  <si>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</si>
  <si>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</si>
  <si>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</si>
  <si>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</si>
  <si>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</si>
  <si>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</si>
  <si>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</si>
  <si>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</si>
  <si>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</si>
  <si>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</si>
  <si>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</si>
  <si>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</si>
  <si>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</si>
  <si>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</si>
  <si>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</si>
  <si>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</si>
  <si>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</si>
  <si>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</si>
  <si>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</si>
  <si>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</si>
  <si>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</si>
  <si>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</si>
  <si>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</si>
  <si>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</si>
  <si>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</si>
  <si>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</si>
  <si>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</si>
  <si>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</si>
  <si>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</si>
  <si>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</si>
  <si>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</si>
  <si>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</si>
  <si>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</si>
  <si>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</si>
  <si>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</si>
  <si>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</si>
  <si>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</si>
  <si>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</si>
  <si>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</si>
  <si>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</si>
  <si>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</si>
  <si>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</si>
  <si>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</si>
  <si>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</si>
  <si>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</si>
  <si>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</si>
  <si>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</si>
  <si>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</si>
  <si>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</si>
  <si>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</si>
  <si>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</si>
  <si>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</si>
  <si>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</si>
  <si>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</si>
  <si>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</si>
  <si>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</si>
  <si>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</si>
  <si>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</si>
  <si>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</si>
  <si>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</si>
  <si>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</si>
  <si>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</si>
  <si>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</si>
  <si>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</si>
  <si>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</si>
  <si>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</si>
  <si>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</si>
  <si>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</si>
  <si>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</si>
  <si>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</si>
  <si>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</si>
  <si>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</si>
  <si>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</si>
  <si>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</si>
  <si>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</si>
  <si>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</si>
  <si>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</si>
  <si>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</si>
  <si>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</si>
  <si>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</si>
  <si>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</si>
  <si>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</si>
  <si>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</si>
  <si>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</si>
  <si>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</si>
  <si>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</si>
  <si>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</si>
  <si>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</si>
  <si>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</si>
  <si>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</si>
  <si>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</si>
  <si>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</si>
  <si>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</si>
  <si>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</si>
  <si>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</si>
  <si>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</si>
  <si>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</si>
  <si>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</si>
  <si>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</si>
  <si>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</si>
  <si>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</si>
  <si>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</si>
  <si>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</si>
  <si>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</si>
  <si>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</si>
  <si>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</si>
  <si>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</si>
  <si>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</si>
  <si>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</si>
  <si>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</si>
  <si>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</si>
  <si>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</si>
  <si>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</si>
  <si>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</si>
  <si>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</si>
  <si>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</si>
  <si>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</si>
  <si>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</si>
  <si>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</si>
  <si>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</si>
  <si>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</si>
  <si>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</si>
  <si>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</si>
  <si>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</si>
  <si>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</si>
  <si>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</si>
  <si>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</si>
  <si>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</si>
  <si>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</si>
  <si>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</si>
  <si>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</si>
  <si>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</si>
  <si>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</si>
  <si>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</si>
  <si>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</si>
  <si>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</si>
  <si>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</si>
  <si>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</si>
  <si>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</si>
  <si>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</si>
  <si>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</si>
  <si>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</si>
  <si>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</si>
  <si>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</si>
  <si>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</si>
  <si>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</si>
  <si>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</si>
  <si>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</si>
  <si>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</si>
  <si>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</si>
  <si>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</si>
  <si>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</si>
  <si>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</si>
  <si>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</si>
  <si>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</si>
  <si>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</si>
  <si>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</si>
  <si>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</si>
  <si>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</si>
  <si>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</si>
  <si>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</si>
  <si>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</si>
  <si>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</si>
  <si>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</si>
  <si>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</si>
  <si>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</si>
  <si>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</si>
  <si>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</si>
  <si>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</si>
  <si>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</si>
  <si>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</si>
  <si>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</si>
  <si>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</si>
  <si>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</si>
  <si>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</si>
  <si>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</si>
  <si>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</si>
  <si>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</si>
  <si>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</si>
  <si>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</si>
  <si>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</si>
  <si>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</si>
  <si>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</si>
  <si>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</si>
  <si>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</si>
  <si>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</si>
  <si>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</si>
  <si>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</si>
  <si>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</si>
  <si>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</si>
  <si>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</si>
  <si>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</si>
  <si>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</si>
  <si>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</si>
  <si>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</si>
  <si>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</si>
  <si>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</si>
  <si>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</si>
  <si>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</si>
  <si>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</si>
  <si>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</si>
  <si>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</si>
  <si>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</si>
  <si>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</si>
  <si>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</si>
  <si>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</si>
  <si>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</si>
  <si>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</si>
  <si>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</si>
  <si>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</si>
  <si>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</si>
  <si>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</si>
  <si>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</si>
  <si>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</si>
  <si>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</si>
  <si>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</si>
  <si>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</si>
  <si>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</si>
  <si>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</si>
  <si>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</si>
  <si>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</si>
  <si>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</si>
  <si>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</si>
  <si>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</si>
  <si>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</si>
  <si>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</si>
  <si>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</si>
  <si>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</si>
  <si>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</si>
  <si>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</si>
  <si>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</si>
  <si>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</si>
  <si>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</si>
  <si>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</si>
  <si>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</si>
  <si>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</si>
  <si>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</si>
  <si>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</si>
  <si>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</si>
  <si>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</si>
  <si>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</si>
  <si>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</si>
  <si>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</si>
  <si>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</si>
  <si>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</si>
  <si>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</si>
  <si>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</si>
  <si>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</si>
  <si>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</si>
  <si>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</si>
  <si>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</si>
  <si>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</si>
  <si>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</si>
  <si>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</si>
  <si>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</si>
  <si>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</si>
  <si>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</si>
  <si>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</si>
  <si>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</si>
  <si>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</si>
  <si>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</si>
  <si>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</si>
  <si>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</si>
  <si>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</si>
  <si>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</si>
  <si>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</si>
  <si>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</si>
  <si>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</si>
  <si>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</si>
  <si>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</si>
  <si>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</si>
  <si>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</si>
  <si>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</si>
  <si>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</si>
  <si>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</si>
  <si>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</si>
  <si>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</si>
  <si>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</si>
  <si>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</si>
  <si>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</si>
  <si>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</si>
  <si>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</si>
  <si>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</si>
  <si>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</si>
  <si>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</si>
  <si>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</si>
  <si>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</si>
  <si>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</si>
  <si>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</si>
  <si>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</si>
  <si>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</si>
  <si>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</si>
  <si>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</si>
  <si>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</si>
  <si>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</si>
  <si>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</si>
  <si>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</si>
  <si>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</si>
  <si>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</si>
  <si>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</si>
  <si>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</si>
  <si>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</si>
  <si>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</si>
  <si>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</si>
  <si>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</si>
  <si>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</si>
  <si>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</si>
  <si>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</si>
  <si>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</si>
  <si>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</si>
  <si>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</si>
  <si>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</si>
  <si>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</si>
  <si>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</si>
  <si>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</si>
  <si>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</si>
  <si>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</si>
  <si>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</si>
  <si>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</si>
  <si>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</si>
  <si>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</si>
  <si>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</si>
  <si>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</si>
  <si>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</si>
  <si>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</si>
  <si>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</si>
  <si>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</si>
  <si>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</si>
  <si>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</si>
  <si>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</si>
  <si>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</si>
  <si>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</si>
  <si>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</si>
  <si>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</si>
  <si>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</si>
  <si>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</si>
  <si>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</si>
  <si>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</si>
  <si>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</si>
  <si>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</si>
  <si>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</si>
  <si>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</si>
  <si>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</si>
  <si>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</si>
  <si>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</si>
  <si>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</si>
  <si>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</si>
  <si>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</si>
  <si>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</si>
  <si>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</si>
  <si>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</si>
  <si>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</si>
  <si>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</si>
  <si>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</si>
  <si>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</si>
  <si>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</si>
  <si>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</si>
  <si>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</si>
  <si>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</si>
  <si>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</si>
  <si>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</si>
  <si>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</si>
  <si>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</si>
  <si>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</si>
  <si>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</si>
  <si>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</si>
  <si>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</si>
  <si>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</si>
  <si>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</si>
  <si>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</si>
  <si>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</si>
  <si>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</si>
  <si>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</si>
  <si>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</si>
  <si>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</si>
  <si>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</si>
  <si>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</si>
  <si>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</si>
  <si>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</si>
  <si>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</si>
  <si>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</si>
  <si>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</si>
  <si>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</si>
  <si>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</si>
  <si>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</si>
  <si>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</si>
  <si>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</si>
  <si>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</si>
  <si>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</si>
  <si>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</si>
  <si>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</si>
  <si>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</si>
  <si>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</si>
  <si>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</si>
  <si>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</si>
  <si>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</si>
  <si>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</si>
  <si>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</si>
  <si>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</si>
  <si>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</si>
  <si>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</si>
  <si>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</si>
  <si>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</si>
  <si>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</si>
  <si>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</si>
  <si>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</si>
  <si>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</si>
  <si>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</si>
  <si>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</si>
  <si>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</si>
  <si>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</si>
  <si>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</si>
  <si>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</si>
  <si>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</si>
  <si>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</si>
  <si>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</si>
  <si>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</si>
  <si>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</si>
  <si>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</si>
  <si>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</si>
  <si>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</si>
  <si>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</si>
  <si>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</si>
  <si>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</si>
  <si>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</si>
  <si>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</si>
  <si>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</si>
  <si>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</si>
  <si>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</si>
  <si>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</si>
  <si>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</si>
  <si>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</si>
  <si>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</si>
  <si>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</si>
  <si>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</si>
  <si>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</si>
  <si>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</si>
  <si>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</si>
  <si>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</si>
  <si>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</si>
  <si>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</si>
  <si>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</si>
  <si>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</si>
  <si>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</si>
  <si>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</si>
  <si>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</si>
  <si>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</si>
  <si>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</si>
  <si>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</si>
  <si>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</si>
  <si>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</si>
  <si>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</si>
  <si>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</si>
  <si>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</si>
  <si>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</si>
  <si>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</si>
  <si>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</si>
  <si>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</si>
  <si>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</si>
  <si>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</si>
  <si>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</si>
  <si>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</si>
  <si>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</si>
  <si>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</si>
  <si>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</si>
  <si>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</si>
  <si>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</si>
  <si>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</si>
  <si>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</si>
  <si>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</si>
  <si>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</si>
  <si>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</si>
  <si>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</si>
  <si>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</si>
  <si>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</si>
  <si>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</si>
  <si>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</si>
  <si>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</si>
  <si>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</si>
  <si>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</si>
  <si>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</si>
  <si>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</si>
  <si>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</si>
  <si>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</si>
  <si>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</si>
  <si>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</si>
  <si>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</si>
  <si>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</si>
  <si>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</si>
  <si>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</si>
  <si>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</si>
  <si>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</si>
  <si>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</si>
  <si>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</si>
  <si>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</si>
  <si>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</si>
  <si>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</si>
  <si>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</si>
  <si>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</si>
  <si>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</si>
  <si>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</si>
  <si>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</si>
  <si>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</si>
  <si>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</si>
  <si>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</si>
  <si>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</si>
  <si>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</si>
  <si>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</si>
  <si>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</si>
  <si>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</si>
  <si>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</si>
  <si>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</si>
  <si>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</si>
  <si>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</si>
  <si>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</si>
  <si>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</si>
  <si>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</si>
  <si>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</si>
  <si>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</si>
  <si>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</si>
  <si>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</si>
  <si>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</si>
  <si>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</si>
  <si>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</si>
  <si>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</si>
  <si>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</si>
  <si>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</si>
  <si>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</si>
  <si>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</si>
  <si>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</si>
  <si>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</si>
  <si>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</si>
  <si>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</si>
  <si>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</si>
  <si>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</si>
  <si>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</si>
  <si>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</si>
  <si>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</si>
  <si>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</si>
  <si>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</si>
  <si>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</si>
  <si>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</si>
  <si>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</si>
  <si>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</si>
  <si>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</si>
  <si>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</si>
  <si>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</si>
  <si>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</si>
  <si>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</si>
  <si>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</si>
  <si>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</si>
  <si>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</si>
  <si>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</si>
  <si>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</si>
  <si>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</si>
  <si>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</si>
  <si>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</si>
  <si>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</si>
  <si>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</si>
  <si>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</si>
  <si>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</si>
  <si>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</si>
  <si>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</si>
  <si>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</si>
  <si>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</si>
  <si>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</si>
  <si>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</si>
  <si>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</si>
  <si>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</si>
  <si>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</si>
  <si>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</si>
  <si>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</si>
  <si>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</si>
  <si>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</si>
  <si>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</si>
  <si>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</si>
  <si>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</si>
  <si>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</si>
  <si>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</si>
  <si>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</si>
  <si>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</si>
  <si>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</si>
  <si>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</si>
  <si>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</si>
  <si>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</si>
  <si>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</si>
  <si>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</si>
  <si>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</si>
  <si>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</si>
  <si>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</si>
  <si>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</si>
  <si>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</si>
  <si>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</si>
  <si>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</si>
  <si>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</si>
  <si>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</si>
  <si>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</si>
  <si>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</si>
  <si>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</si>
  <si>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</si>
  <si>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</si>
  <si>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</si>
  <si>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</si>
  <si>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</si>
  <si>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</si>
  <si>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</si>
  <si>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</si>
  <si>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</si>
  <si>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</si>
  <si>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</si>
  <si>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</si>
  <si>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</si>
  <si>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</si>
  <si>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</si>
  <si>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</si>
  <si>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</si>
  <si>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</si>
  <si>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</si>
  <si>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</si>
  <si>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</si>
  <si>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</si>
  <si>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</si>
  <si>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</si>
  <si>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</si>
  <si>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</si>
  <si>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</si>
  <si>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</si>
  <si>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</si>
  <si>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</si>
  <si>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</si>
  <si>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</si>
  <si>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</si>
  <si>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</si>
  <si>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</si>
  <si>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</si>
  <si>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</si>
  <si>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</si>
  <si>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</si>
  <si>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</si>
  <si>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</si>
  <si>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</si>
  <si>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</si>
  <si>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</si>
  <si>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</si>
  <si>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</si>
  <si>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</si>
  <si>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</si>
  <si>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</si>
  <si>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</si>
  <si>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</si>
  <si>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</si>
  <si>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</si>
  <si>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</si>
  <si>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</si>
  <si>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</si>
  <si>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</si>
  <si>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</si>
  <si>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</si>
  <si>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</si>
  <si>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</si>
  <si>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</si>
  <si>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</si>
  <si>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</si>
  <si>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</si>
  <si>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</si>
  <si>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</si>
  <si>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</si>
  <si>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</si>
  <si>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</si>
  <si>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</si>
  <si>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</si>
  <si>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</si>
  <si>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</si>
  <si>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</si>
  <si>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</si>
  <si>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</si>
  <si>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</si>
  <si>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</si>
  <si>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</si>
  <si>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</si>
  <si>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</si>
  <si>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</si>
  <si>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</si>
  <si>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</si>
  <si>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</si>
  <si>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</si>
  <si>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</si>
  <si>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</si>
  <si>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</si>
  <si>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</si>
  <si>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</si>
  <si>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</si>
  <si>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</si>
  <si>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</si>
  <si>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</si>
  <si>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</si>
  <si>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</si>
  <si>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</si>
  <si>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</si>
  <si>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</si>
  <si>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</si>
  <si>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</si>
  <si>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</si>
  <si>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</si>
  <si>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</si>
  <si>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</si>
  <si>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</si>
  <si>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</si>
  <si>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</si>
  <si>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</si>
  <si>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</si>
  <si>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</si>
  <si>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</si>
  <si>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</si>
  <si>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</si>
  <si>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</si>
  <si>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</si>
  <si>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</si>
  <si>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</si>
  <si>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</si>
  <si>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</si>
  <si>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</si>
  <si>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</si>
  <si>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</si>
  <si>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</si>
  <si>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</si>
  <si>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</si>
  <si>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</si>
  <si>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</si>
  <si>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</si>
  <si>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</si>
  <si>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</si>
  <si>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</si>
  <si>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</si>
  <si>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</si>
  <si>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</si>
  <si>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</si>
  <si>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</si>
  <si>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</si>
  <si>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</si>
  <si>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</si>
  <si>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</si>
  <si>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</si>
  <si>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</si>
  <si>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</si>
  <si>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</si>
  <si>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</si>
  <si>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</si>
  <si>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</si>
  <si>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</si>
  <si>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</si>
  <si>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</si>
  <si>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</si>
  <si>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</si>
  <si>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</si>
  <si>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</si>
  <si>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</si>
  <si>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</si>
  <si>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</si>
  <si>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</si>
  <si>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</si>
  <si>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</si>
  <si>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</si>
  <si>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</si>
  <si>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</si>
  <si>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</si>
  <si>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</si>
  <si>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</si>
  <si>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</si>
  <si>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</si>
  <si>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</si>
  <si>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</si>
  <si>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</si>
  <si>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</si>
  <si>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</si>
  <si>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</si>
  <si>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</si>
  <si>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</si>
  <si>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</si>
  <si>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</si>
  <si>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</si>
  <si>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</si>
  <si>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</si>
  <si>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</si>
  <si>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</si>
  <si>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</si>
  <si>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</si>
  <si>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</si>
  <si>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</si>
  <si>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</si>
  <si>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</si>
  <si>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</si>
  <si>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</si>
  <si>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</si>
  <si>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</si>
  <si>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</si>
  <si>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</si>
  <si>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</si>
  <si>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</si>
  <si>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</si>
  <si>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</si>
  <si>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</si>
  <si>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</si>
  <si>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</si>
  <si>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</si>
  <si>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</si>
  <si>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</si>
  <si>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</si>
  <si>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</si>
  <si>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</si>
  <si>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</si>
  <si>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</si>
  <si>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</si>
  <si>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</si>
  <si>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</si>
  <si>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</si>
  <si>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</si>
  <si>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</si>
  <si>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</si>
  <si>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</si>
  <si>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</si>
  <si>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</si>
  <si>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</si>
  <si>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</si>
  <si>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</si>
  <si>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</si>
  <si>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</si>
  <si>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</si>
  <si>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</si>
  <si>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</si>
  <si>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</si>
  <si>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</si>
  <si>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</si>
  <si>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</si>
  <si>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</si>
  <si>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</si>
  <si>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</si>
  <si>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</si>
  <si>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</si>
  <si>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</si>
  <si>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</si>
  <si>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</si>
  <si>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</si>
  <si>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</si>
  <si>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</si>
  <si>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</si>
  <si>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</si>
  <si>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</si>
  <si>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</si>
  <si>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</si>
  <si>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</si>
  <si>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</si>
  <si>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</si>
  <si>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</si>
  <si>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</si>
  <si>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</si>
  <si>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</si>
  <si>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</si>
  <si>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</si>
  <si>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</si>
  <si>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</si>
  <si>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</si>
  <si>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</si>
  <si>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</si>
  <si>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</si>
  <si>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</si>
  <si>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</si>
  <si>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</si>
  <si>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</si>
  <si>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</si>
  <si>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</si>
  <si>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</si>
  <si>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</si>
  <si>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</si>
  <si>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</si>
  <si>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</si>
  <si>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</si>
  <si>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</si>
  <si>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</si>
  <si>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</si>
  <si>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</si>
  <si>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</si>
  <si>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</si>
  <si>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</si>
  <si>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</si>
  <si>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</si>
  <si>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</si>
  <si>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</si>
  <si>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</si>
  <si>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</si>
  <si>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</si>
  <si>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</si>
  <si>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</si>
  <si>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</si>
  <si>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</si>
  <si>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</si>
  <si>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</si>
  <si>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</si>
  <si>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</si>
  <si>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</si>
  <si>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</si>
  <si>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</si>
  <si>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</si>
  <si>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</si>
  <si>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</si>
  <si>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</si>
  <si>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</si>
  <si>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</si>
  <si>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</si>
  <si>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</si>
  <si>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</si>
  <si>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</si>
  <si>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</si>
  <si>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</si>
  <si>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</si>
  <si>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</si>
  <si>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</si>
  <si>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</si>
  <si>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</si>
  <si>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</si>
  <si>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</si>
  <si>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</si>
  <si>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</si>
  <si>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</si>
  <si>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</si>
  <si>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</si>
  <si>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</si>
  <si>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</si>
  <si>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</si>
  <si>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</si>
  <si>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</si>
  <si>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</si>
  <si>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</si>
  <si>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</si>
  <si>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</si>
  <si>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</si>
  <si>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</si>
  <si>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</si>
  <si>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</si>
  <si>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</si>
  <si>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</si>
  <si>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</si>
  <si>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</si>
  <si>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</si>
  <si>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</si>
  <si>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</si>
  <si>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</si>
  <si>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</si>
  <si>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</si>
  <si>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</si>
  <si>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</si>
  <si>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</si>
  <si>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</si>
  <si>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</si>
  <si>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</si>
  <si>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</si>
  <si>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</si>
  <si>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</si>
  <si>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</si>
  <si>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</si>
  <si>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</si>
  <si>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</si>
  <si>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</si>
  <si>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</si>
  <si>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</si>
  <si>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</si>
  <si>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</si>
  <si>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</si>
  <si>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</si>
  <si>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</si>
  <si>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</si>
  <si>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</si>
  <si>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</si>
  <si>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</si>
  <si>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</si>
  <si>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</si>
  <si>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</si>
  <si>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</si>
  <si>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</si>
  <si>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</si>
  <si>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</si>
  <si>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</si>
  <si>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</si>
  <si>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</si>
  <si>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</si>
  <si>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</si>
  <si>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</si>
  <si>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</si>
  <si>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</si>
  <si>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</si>
  <si>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</si>
  <si>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</si>
  <si>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</si>
  <si>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</si>
  <si>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</si>
  <si>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</si>
  <si>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</si>
  <si>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</si>
  <si>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</si>
  <si>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</si>
  <si>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</si>
  <si>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</si>
  <si>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</si>
  <si>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</si>
  <si>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</si>
  <si>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</si>
  <si>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</si>
  <si>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</si>
  <si>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</si>
  <si>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</si>
  <si>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</si>
  <si>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</si>
  <si>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</si>
  <si>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</si>
  <si>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</si>
  <si>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</si>
  <si>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</si>
  <si>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</si>
  <si>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</si>
  <si>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</si>
  <si>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</si>
  <si>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</si>
  <si>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</si>
  <si>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</si>
  <si>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</si>
  <si>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</si>
  <si>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</si>
  <si>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</si>
  <si>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</si>
  <si>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</si>
  <si>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</si>
  <si>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</si>
  <si>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</si>
  <si>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</si>
  <si>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</si>
  <si>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</si>
  <si>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</si>
  <si>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</si>
  <si>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</si>
  <si>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</si>
  <si>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</si>
  <si>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</si>
  <si>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</si>
  <si>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</si>
  <si>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</si>
  <si>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</si>
  <si>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</si>
  <si>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</si>
  <si>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</si>
  <si>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</si>
  <si>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</si>
  <si>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</si>
  <si>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</si>
  <si>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</si>
  <si>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</si>
  <si>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</si>
  <si>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</si>
  <si>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</si>
  <si>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</si>
  <si>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</si>
  <si>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</si>
  <si>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</si>
  <si>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</si>
  <si>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</si>
  <si>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</si>
  <si>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</si>
  <si>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</si>
  <si>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</si>
  <si>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</si>
  <si>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</si>
  <si>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</si>
  <si>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</si>
  <si>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</si>
  <si>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</si>
  <si>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</si>
  <si>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</si>
  <si>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</si>
  <si>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</si>
  <si>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</si>
  <si>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</si>
  <si>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</si>
  <si>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</si>
  <si>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</si>
  <si>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</si>
  <si>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</si>
  <si>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</si>
  <si>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</si>
  <si>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</si>
  <si>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</si>
  <si>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</si>
  <si>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</si>
  <si>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</si>
  <si>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</si>
  <si>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</si>
  <si>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</si>
  <si>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</si>
  <si>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</si>
  <si>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</si>
  <si>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</si>
  <si>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</si>
  <si>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</si>
  <si>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</si>
  <si>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</si>
  <si>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</si>
  <si>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</si>
  <si>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</si>
  <si>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</si>
  <si>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</si>
  <si>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</si>
  <si>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</si>
  <si>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</si>
  <si>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</si>
  <si>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</si>
  <si>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</si>
  <si>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</si>
  <si>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</si>
  <si>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</si>
  <si>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</si>
  <si>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</si>
  <si>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</si>
  <si>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</si>
  <si>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</si>
  <si>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</si>
  <si>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</si>
  <si>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</si>
  <si>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</si>
  <si>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</si>
  <si>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</si>
  <si>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</si>
  <si>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</si>
  <si>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</si>
  <si>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</si>
  <si>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</si>
  <si>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</si>
  <si>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</si>
  <si>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</si>
  <si>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</si>
  <si>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</si>
  <si>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</si>
  <si>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</si>
  <si>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</si>
  <si>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</si>
  <si>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</si>
  <si>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</si>
  <si>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</si>
  <si>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</si>
  <si>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</si>
  <si>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</si>
  <si>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</si>
  <si>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</si>
  <si>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</si>
  <si>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</si>
  <si>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</si>
  <si>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</si>
  <si>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</si>
  <si>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</si>
  <si>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</si>
  <si>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</si>
  <si>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</si>
  <si>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</si>
  <si>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</si>
  <si>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</si>
  <si>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</si>
  <si>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</si>
  <si>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</si>
  <si>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</si>
  <si>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</si>
  <si>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</si>
  <si>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</si>
  <si>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</si>
  <si>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</si>
  <si>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</si>
  <si>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</si>
  <si>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</si>
  <si>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</si>
  <si>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</si>
  <si>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</si>
  <si>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</si>
  <si>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</si>
  <si>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</si>
  <si>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</si>
  <si>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</si>
  <si>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</si>
  <si>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</si>
  <si>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</si>
  <si>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</si>
  <si>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</si>
  <si>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</si>
  <si>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</si>
  <si>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</si>
  <si>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</si>
  <si>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</si>
  <si>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</si>
  <si>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</si>
  <si>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</si>
  <si>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</si>
  <si>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</si>
  <si>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</si>
  <si>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</si>
  <si>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</si>
  <si>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</si>
  <si>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</si>
  <si>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</si>
  <si>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</si>
  <si>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</si>
  <si>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</si>
  <si>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</si>
  <si>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</si>
  <si>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</si>
  <si>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</si>
  <si>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</si>
  <si>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</si>
  <si>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</si>
  <si>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</si>
  <si>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</si>
  <si>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</si>
  <si>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</si>
  <si>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</si>
  <si>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</si>
  <si>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</si>
  <si>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</si>
  <si>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</si>
  <si>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</si>
  <si>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</si>
  <si>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</si>
  <si>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</si>
  <si>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</si>
  <si>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</si>
  <si>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</si>
  <si>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</si>
  <si>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</si>
  <si>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</si>
  <si>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</si>
  <si>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</si>
  <si>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</si>
  <si>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</si>
  <si>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</si>
  <si>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</si>
  <si>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</si>
  <si>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</si>
  <si>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</si>
  <si>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</si>
  <si>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</si>
  <si>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</si>
  <si>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</si>
  <si>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</si>
  <si>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</si>
  <si>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</si>
  <si>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</si>
  <si>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</si>
  <si>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</si>
  <si>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</si>
  <si>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</si>
  <si>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</si>
  <si>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</si>
  <si>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</si>
  <si>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</si>
  <si>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</si>
  <si>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</si>
  <si>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</si>
  <si>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</si>
  <si>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</si>
  <si>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</si>
  <si>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</si>
  <si>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</si>
  <si>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</si>
  <si>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</si>
  <si>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</si>
  <si>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</si>
  <si>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</si>
  <si>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</si>
  <si>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</si>
  <si>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</si>
  <si>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</si>
  <si>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</si>
  <si>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</si>
  <si>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</si>
  <si>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</si>
  <si>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</si>
  <si>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</si>
  <si>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</si>
  <si>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</si>
  <si>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</si>
  <si>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</si>
  <si>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</si>
  <si>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</si>
  <si>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</si>
  <si>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</si>
  <si>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</si>
  <si>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</si>
  <si>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</si>
  <si>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</si>
  <si>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</si>
  <si>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</si>
  <si>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</si>
  <si>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</si>
  <si>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</si>
  <si>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</si>
  <si>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</si>
  <si>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</si>
  <si>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</si>
  <si>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</si>
  <si>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</si>
  <si>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</si>
  <si>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</si>
  <si>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</si>
  <si>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</si>
  <si>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</si>
  <si>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</si>
  <si>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</si>
  <si>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</si>
  <si>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</si>
  <si>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</si>
  <si>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</si>
  <si>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</si>
  <si>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</si>
  <si>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</si>
  <si>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</si>
  <si>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</si>
  <si>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</si>
  <si>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</si>
  <si>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</si>
  <si>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</si>
  <si>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</si>
  <si>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</si>
  <si>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</si>
  <si>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</si>
  <si>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</si>
  <si>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</si>
  <si>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</si>
  <si>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</si>
  <si>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</si>
  <si>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</si>
  <si>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</si>
  <si>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</si>
  <si>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</si>
  <si>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</si>
  <si>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</si>
  <si>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</si>
  <si>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</si>
  <si>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</si>
  <si>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</si>
  <si>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</si>
  <si>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</si>
  <si>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</si>
  <si>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</si>
  <si>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</si>
  <si>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</si>
  <si>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</si>
  <si>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</si>
  <si>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</si>
  <si>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</si>
  <si>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</si>
  <si>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</si>
  <si>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</si>
  <si>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</si>
  <si>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</si>
  <si>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</si>
  <si>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</si>
  <si>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</si>
  <si>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</si>
  <si>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</si>
  <si>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</si>
  <si>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</si>
  <si>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</si>
  <si>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</si>
  <si>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</si>
  <si>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</si>
  <si>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</si>
  <si>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</si>
  <si>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</si>
  <si>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</si>
  <si>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</si>
  <si>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</si>
  <si>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</si>
  <si>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</si>
  <si>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</si>
  <si>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</si>
  <si>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</si>
  <si>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</si>
  <si>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</si>
  <si>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</si>
  <si>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</si>
  <si>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</si>
  <si>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</si>
  <si>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</si>
  <si>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</si>
  <si>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</si>
  <si>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</si>
  <si>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</si>
  <si>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</si>
  <si>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</si>
  <si>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</si>
  <si>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</si>
  <si>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</si>
  <si>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</si>
  <si>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</si>
  <si>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</si>
  <si>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</si>
  <si>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</si>
  <si>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</si>
  <si>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</si>
  <si>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</si>
  <si>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</si>
  <si>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</si>
  <si>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</si>
  <si>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</si>
  <si>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</si>
  <si>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</si>
  <si>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</si>
  <si>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</si>
  <si>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</si>
  <si>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</si>
  <si>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</si>
  <si>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</si>
  <si>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</si>
  <si>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</si>
  <si>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</si>
  <si>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</si>
  <si>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</si>
  <si>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</si>
  <si>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</si>
  <si>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</si>
  <si>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</si>
  <si>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</si>
  <si>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</si>
  <si>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</si>
  <si>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</si>
  <si>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</si>
  <si>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</si>
  <si>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</si>
  <si>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</si>
  <si>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</si>
  <si>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</si>
  <si>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</si>
  <si>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</si>
  <si>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</si>
  <si>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</si>
  <si>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</si>
  <si>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</si>
  <si>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</si>
  <si>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</si>
  <si>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</si>
  <si>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</si>
  <si>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</si>
  <si>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</si>
  <si>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</si>
  <si>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</si>
  <si>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</si>
  <si>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</si>
  <si>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</si>
  <si>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</si>
  <si>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</si>
  <si>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</si>
  <si>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</si>
  <si>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</si>
  <si>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</si>
  <si>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</si>
  <si>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</si>
  <si>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</si>
  <si>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</si>
  <si>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</si>
  <si>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</si>
  <si>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</si>
  <si>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</si>
  <si>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</si>
  <si>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</si>
  <si>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</si>
  <si>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</si>
  <si>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</si>
  <si>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</si>
  <si>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</si>
  <si>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</si>
  <si>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</si>
  <si>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</si>
  <si>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</si>
  <si>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</si>
  <si>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</si>
  <si>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</si>
  <si>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</si>
  <si>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</si>
  <si>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</si>
  <si>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</si>
  <si>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</si>
  <si>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</si>
  <si>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</si>
  <si>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</si>
  <si>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</si>
  <si>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</si>
  <si>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</si>
  <si>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</si>
  <si>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</si>
  <si>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</si>
  <si>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</si>
  <si>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</si>
  <si>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</si>
  <si>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</si>
  <si>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</si>
  <si>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</si>
  <si>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</si>
  <si>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</si>
  <si>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</si>
  <si>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</si>
  <si>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</si>
  <si>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</si>
  <si>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</si>
  <si>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</si>
  <si>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</si>
  <si>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</si>
  <si>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</si>
  <si>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</si>
  <si>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</si>
  <si>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</si>
  <si>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</si>
  <si>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</si>
  <si>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</si>
  <si>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</si>
  <si>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</si>
  <si>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</si>
  <si>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</si>
  <si>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</si>
  <si>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</si>
  <si>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</si>
  <si>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</si>
  <si>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</si>
  <si>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</si>
  <si>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</si>
  <si>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</si>
  <si>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</si>
  <si>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</si>
  <si>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</si>
  <si>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</si>
  <si>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</si>
  <si>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</si>
  <si>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</si>
  <si>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</si>
  <si>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</si>
  <si>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</si>
  <si>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</si>
  <si>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</si>
  <si>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</si>
  <si>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</si>
  <si>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</si>
  <si>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</si>
  <si>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</si>
  <si>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</si>
  <si>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</si>
  <si>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</si>
  <si>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</si>
  <si>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</si>
  <si>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</si>
  <si>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</si>
  <si>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</si>
  <si>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</si>
  <si>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</si>
  <si>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</si>
  <si>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</si>
  <si>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</si>
  <si>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</si>
  <si>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</si>
  <si>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</si>
  <si>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</si>
  <si>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</si>
  <si>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</si>
  <si>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</si>
  <si>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</si>
  <si>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</si>
  <si>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</si>
  <si>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</si>
  <si>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</si>
  <si>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</si>
  <si>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</si>
  <si>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</si>
  <si>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</si>
  <si>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</si>
  <si>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</si>
  <si>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</si>
  <si>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</si>
  <si>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</si>
  <si>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</si>
  <si>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</si>
  <si>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</si>
  <si>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</si>
  <si>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</si>
  <si>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</si>
  <si>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</si>
  <si>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</si>
  <si>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</si>
  <si>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</si>
  <si>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</si>
  <si>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</si>
  <si>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</si>
  <si>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</si>
  <si>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</si>
  <si>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</si>
  <si>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</si>
  <si>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</si>
  <si>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</si>
  <si>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</si>
  <si>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</si>
  <si>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</si>
  <si>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</si>
  <si>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</si>
  <si>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</si>
  <si>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</si>
  <si>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</si>
  <si>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</si>
  <si>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</si>
  <si>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</si>
  <si>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</si>
  <si>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</si>
  <si>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</si>
  <si>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</si>
  <si>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</si>
  <si>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</si>
  <si>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</si>
  <si>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</si>
  <si>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</si>
  <si>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</si>
  <si>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</si>
  <si>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</si>
  <si>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</si>
  <si>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</si>
  <si>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</si>
  <si>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</si>
  <si>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</si>
  <si>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</si>
  <si>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</si>
  <si>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</si>
  <si>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</si>
  <si>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</si>
  <si>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</si>
  <si>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</si>
  <si>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</si>
  <si>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</si>
  <si>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</si>
  <si>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</si>
  <si>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</si>
  <si>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</si>
  <si>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</si>
  <si>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</si>
  <si>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</si>
  <si>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</si>
  <si>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</si>
  <si>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</si>
  <si>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</si>
  <si>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</si>
  <si>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</si>
  <si>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</si>
  <si>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</si>
  <si>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</si>
  <si>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</si>
  <si>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</si>
  <si>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</si>
  <si>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</si>
  <si>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</si>
  <si>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</si>
  <si>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</si>
  <si>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</si>
  <si>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</si>
  <si>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</si>
  <si>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</si>
  <si>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</si>
  <si>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</si>
  <si>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</si>
  <si>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</si>
  <si>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</si>
  <si>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</si>
  <si>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</si>
  <si>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</si>
  <si>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</si>
  <si>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</si>
  <si>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</si>
  <si>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</si>
  <si>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</si>
  <si>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</si>
  <si>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</si>
  <si>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</si>
  <si>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</si>
  <si>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</si>
  <si>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</si>
  <si>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</si>
  <si>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</si>
  <si>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</si>
  <si>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</si>
  <si>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</si>
  <si>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</si>
  <si>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</si>
  <si>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</si>
  <si>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</si>
  <si>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</si>
  <si>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</si>
  <si>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</si>
  <si>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</si>
  <si>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</si>
  <si>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</si>
  <si>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</si>
  <si>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</si>
  <si>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</si>
  <si>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</si>
  <si>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</si>
  <si>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</si>
  <si>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</si>
  <si>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</si>
  <si>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</si>
  <si>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</si>
  <si>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</si>
  <si>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</si>
  <si>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</si>
  <si>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</si>
  <si>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</si>
  <si>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</si>
  <si>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</si>
  <si>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</si>
  <si>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</si>
  <si>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</si>
  <si>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</si>
  <si>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</si>
  <si>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</si>
  <si>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</si>
  <si>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</si>
  <si>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</si>
  <si>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</si>
  <si>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</si>
  <si>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</si>
  <si>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</si>
  <si>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</si>
  <si>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</si>
  <si>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</si>
  <si>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</si>
  <si>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</si>
  <si>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</si>
  <si>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</si>
  <si>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</si>
  <si>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</si>
  <si>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</si>
  <si>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</si>
  <si>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</si>
  <si>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</si>
  <si>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</si>
  <si>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</si>
  <si>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</si>
  <si>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</si>
  <si>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</si>
  <si>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</si>
  <si>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</si>
  <si>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</si>
  <si>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</si>
  <si>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</si>
  <si>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</si>
  <si>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</si>
  <si>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</si>
  <si>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</si>
  <si>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</si>
  <si>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</si>
  <si>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</si>
  <si>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</si>
  <si>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</si>
  <si>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</si>
  <si>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</si>
  <si>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</si>
  <si>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</si>
  <si>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</si>
  <si>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</si>
  <si>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</si>
  <si>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</si>
  <si>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</si>
  <si>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</si>
  <si>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</si>
  <si>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</si>
  <si>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</si>
  <si>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</si>
  <si>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</si>
  <si>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</si>
  <si>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</si>
  <si>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</si>
  <si>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</si>
  <si>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</si>
  <si>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</si>
  <si>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</si>
  <si>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</si>
  <si>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</si>
  <si>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</si>
  <si>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</si>
  <si>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</si>
  <si>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</si>
  <si>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</si>
  <si>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</si>
  <si>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</si>
  <si>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</si>
  <si>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</si>
  <si>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</si>
  <si>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</si>
  <si>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</si>
  <si>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</si>
  <si>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</si>
  <si>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</si>
  <si>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</si>
  <si>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</si>
  <si>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</si>
  <si>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</si>
  <si>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</si>
  <si>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</si>
  <si>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</si>
  <si>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</si>
  <si>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</si>
  <si>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</si>
  <si>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</si>
  <si>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</si>
  <si>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</si>
  <si>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</si>
  <si>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</si>
  <si>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</si>
  <si>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</si>
  <si>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</si>
  <si>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</si>
  <si>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</si>
  <si>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</si>
  <si>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</si>
  <si>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</si>
  <si>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</si>
  <si>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</si>
  <si>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</si>
  <si>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</si>
  <si>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</si>
  <si>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</si>
  <si>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</si>
  <si>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</si>
  <si>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</si>
  <si>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</si>
  <si>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</si>
  <si>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</si>
  <si>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</si>
  <si>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</si>
  <si>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</si>
  <si>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</si>
  <si>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</si>
  <si>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</si>
  <si>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</si>
  <si>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</si>
  <si>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</si>
  <si>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</si>
  <si>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</si>
  <si>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</si>
  <si>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</si>
  <si>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</si>
  <si>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</si>
  <si>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</si>
  <si>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</si>
  <si>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</si>
  <si>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</si>
  <si>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</si>
  <si>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</si>
  <si>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</si>
  <si>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</si>
  <si>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</si>
  <si>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</si>
  <si>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</si>
  <si>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</si>
  <si>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</si>
  <si>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</si>
  <si>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</si>
  <si>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</si>
  <si>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</si>
  <si>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</si>
  <si>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</si>
  <si>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</si>
  <si>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</si>
  <si>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</si>
  <si>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</si>
  <si>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</si>
  <si>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</si>
  <si>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</si>
  <si>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</si>
  <si>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</si>
  <si>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</si>
  <si>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</si>
  <si>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</si>
  <si>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</si>
  <si>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</si>
  <si>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</si>
  <si>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</si>
  <si>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</si>
  <si>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</si>
  <si>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</si>
  <si>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</si>
  <si>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</si>
  <si>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</si>
  <si>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</si>
  <si>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</si>
  <si>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</si>
  <si>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</si>
  <si>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</si>
  <si>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</si>
  <si>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</si>
  <si>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</si>
  <si>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</si>
  <si>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</si>
  <si>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</si>
  <si>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</si>
  <si>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</si>
  <si>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</si>
  <si>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</si>
  <si>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</si>
  <si>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</si>
  <si>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</si>
  <si>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</si>
  <si>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</si>
  <si>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</si>
  <si>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</si>
  <si>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</si>
  <si>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</si>
  <si>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</si>
  <si>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</si>
  <si>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</si>
  <si>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</si>
  <si>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</si>
  <si>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</si>
  <si>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</si>
  <si>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</si>
  <si>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</si>
  <si>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</si>
  <si>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</si>
  <si>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</si>
  <si>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</si>
  <si>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</si>
  <si>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</si>
  <si>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</si>
  <si>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</si>
  <si>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</si>
  <si>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</si>
  <si>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</si>
  <si>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</si>
  <si>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</si>
  <si>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</si>
  <si>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</si>
  <si>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</si>
  <si>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</si>
  <si>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</si>
  <si>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</si>
  <si>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</si>
  <si>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</si>
  <si>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</si>
  <si>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</si>
  <si>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</si>
  <si>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</si>
  <si>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</si>
  <si>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</si>
  <si>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</si>
  <si>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</si>
  <si>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</si>
  <si>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</si>
  <si>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</si>
  <si>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</si>
  <si>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</si>
  <si>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</si>
  <si>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</si>
  <si>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</si>
  <si>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</si>
  <si>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</si>
  <si>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</si>
  <si>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</si>
  <si>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</si>
  <si>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</si>
  <si>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</si>
  <si>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</si>
  <si>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</si>
  <si>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</si>
  <si>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</si>
  <si>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</si>
  <si>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</si>
  <si>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</si>
  <si>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</si>
  <si>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</si>
  <si>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</si>
  <si>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</si>
  <si>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</si>
  <si>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</si>
  <si>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</si>
  <si>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</si>
  <si>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</si>
  <si>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</si>
  <si>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</si>
  <si>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</si>
  <si>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</si>
  <si>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</si>
  <si>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</si>
  <si>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</si>
  <si>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</si>
  <si>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</si>
  <si>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</si>
  <si>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</si>
  <si>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</si>
  <si>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</si>
  <si>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</si>
  <si>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</si>
  <si>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</si>
  <si>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</si>
  <si>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</si>
  <si>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</si>
  <si>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</si>
  <si>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</si>
  <si>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</si>
  <si>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</si>
  <si>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</si>
  <si>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</si>
  <si>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</si>
  <si>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</si>
  <si>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</si>
  <si>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</si>
  <si>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</si>
  <si>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</si>
  <si>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</si>
  <si>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</si>
  <si>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</si>
  <si>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</si>
  <si>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</si>
  <si>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</si>
  <si>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</si>
  <si>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</si>
  <si>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</si>
  <si>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</si>
  <si>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</si>
  <si>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</si>
  <si>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</si>
  <si>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</si>
  <si>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</si>
  <si>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</si>
  <si>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</si>
  <si>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</si>
  <si>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</si>
  <si>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</si>
  <si>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</si>
  <si>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</si>
  <si>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</si>
  <si>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</si>
  <si>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</si>
  <si>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</si>
  <si>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</si>
  <si>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</si>
  <si>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</si>
  <si>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</si>
  <si>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</si>
  <si>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</si>
  <si>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</si>
  <si>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</si>
  <si>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</si>
  <si>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</si>
  <si>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</si>
  <si>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</si>
  <si>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</si>
  <si>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</si>
  <si>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</si>
  <si>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</si>
  <si>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</si>
  <si>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</si>
  <si>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</si>
  <si>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</si>
  <si>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</si>
  <si>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</si>
  <si>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</si>
  <si>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</si>
  <si>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</si>
  <si>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</si>
  <si>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</si>
  <si>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</si>
  <si>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</si>
  <si>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</si>
  <si>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</si>
  <si>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</si>
  <si>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</si>
  <si>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</si>
  <si>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</si>
  <si>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</si>
  <si>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</si>
  <si>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</si>
  <si>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</si>
  <si>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</si>
  <si>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</si>
  <si>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</si>
  <si>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</si>
  <si>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</si>
  <si>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</si>
  <si>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</si>
  <si>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</si>
  <si>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</si>
  <si>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</si>
  <si>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</si>
  <si>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</si>
  <si>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</si>
  <si>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</si>
  <si>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</si>
  <si>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</si>
  <si>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</si>
  <si>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</si>
  <si>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</si>
  <si>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</si>
  <si>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</si>
  <si>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</si>
  <si>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</si>
  <si>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</si>
  <si>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</si>
  <si>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</si>
  <si>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</si>
  <si>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</si>
  <si>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</si>
  <si>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</si>
  <si>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</si>
  <si>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</si>
  <si>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</si>
  <si>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</si>
  <si>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</si>
  <si>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</si>
  <si>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</si>
  <si>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</si>
  <si>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</si>
  <si>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</si>
  <si>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</si>
  <si>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</si>
  <si>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</si>
  <si>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</si>
  <si>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</si>
  <si>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</si>
  <si>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</si>
  <si>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</si>
  <si>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</si>
  <si>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</si>
  <si>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</si>
  <si>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</si>
  <si>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</si>
  <si>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</si>
  <si>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</si>
  <si>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</si>
  <si>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</si>
  <si>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</si>
  <si>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</si>
  <si>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</si>
  <si>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</si>
  <si>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</si>
  <si>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</si>
  <si>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</si>
  <si>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</si>
  <si>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</si>
  <si>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</si>
  <si>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</si>
  <si>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</si>
  <si>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</si>
  <si>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</si>
  <si>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</si>
  <si>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</si>
  <si>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</si>
  <si>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</si>
  <si>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</si>
  <si>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</si>
  <si>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</si>
  <si>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</si>
  <si>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</si>
  <si>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</si>
  <si>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</si>
  <si>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</si>
  <si>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</si>
  <si>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</si>
  <si>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</si>
  <si>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</si>
  <si>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</si>
  <si>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</si>
  <si>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</si>
  <si>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</si>
  <si>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</si>
  <si>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</si>
  <si>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</si>
  <si>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</si>
  <si>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</si>
  <si>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</si>
  <si>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</si>
  <si>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</si>
  <si>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</si>
  <si>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</si>
  <si>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</si>
  <si>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</si>
  <si>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</si>
  <si>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</si>
  <si>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</si>
  <si>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</si>
  <si>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</si>
  <si>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</si>
  <si>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</si>
  <si>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</si>
  <si>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</si>
  <si>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</si>
  <si>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</si>
  <si>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</si>
  <si>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</si>
  <si>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</si>
  <si>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</si>
  <si>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</si>
  <si>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</si>
  <si>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</si>
  <si>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</si>
  <si>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</si>
  <si>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</si>
  <si>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</si>
  <si>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</si>
  <si>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</si>
  <si>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</si>
  <si>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</si>
  <si>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</si>
  <si>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</si>
  <si>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</si>
  <si>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</si>
  <si>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</si>
  <si>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</si>
  <si>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</si>
  <si>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</si>
  <si>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</si>
  <si>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</si>
  <si>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</si>
  <si>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</si>
  <si>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</si>
  <si>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</si>
  <si>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</si>
  <si>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</si>
  <si>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</si>
  <si>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</si>
  <si>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</si>
  <si>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</si>
  <si>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</si>
  <si>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</si>
  <si>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</si>
  <si>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</si>
  <si>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</si>
  <si>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</si>
  <si>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</si>
  <si>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</si>
  <si>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</si>
  <si>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</si>
  <si>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</si>
  <si>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</si>
  <si>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</si>
  <si>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</si>
  <si>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</si>
  <si>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</si>
  <si>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</si>
  <si>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</si>
  <si>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</si>
  <si>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</si>
  <si>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</si>
  <si>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</si>
  <si>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</si>
  <si>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</si>
  <si>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</si>
  <si>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</si>
  <si>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</si>
  <si>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</si>
  <si>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</si>
  <si>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</si>
  <si>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</si>
  <si>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</si>
  <si>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</si>
  <si>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</si>
  <si>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</si>
  <si>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</si>
  <si>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</si>
  <si>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</si>
  <si>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</si>
  <si>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</si>
  <si>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</si>
  <si>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</si>
  <si>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</si>
  <si>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</si>
  <si>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</si>
  <si>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</si>
  <si>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</si>
  <si>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</si>
  <si>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</si>
  <si>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</si>
  <si>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</si>
  <si>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</si>
  <si>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</si>
  <si>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</si>
  <si>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</si>
  <si>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</si>
  <si>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</si>
  <si>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</si>
  <si>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</si>
  <si>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</si>
  <si>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</si>
  <si>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</si>
  <si>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</si>
  <si>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</si>
  <si>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</si>
  <si>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</si>
  <si>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</si>
  <si>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</si>
  <si>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</si>
  <si>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</si>
  <si>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</si>
  <si>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</si>
  <si>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</si>
  <si>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</si>
  <si>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</si>
  <si>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</si>
  <si>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</si>
  <si>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</si>
  <si>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</si>
  <si>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</si>
  <si>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</si>
  <si>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</si>
  <si>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</si>
  <si>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</si>
  <si>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</si>
  <si>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</si>
  <si>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</si>
  <si>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</si>
  <si>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</si>
  <si>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</si>
  <si>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</si>
  <si>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</si>
  <si>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</si>
  <si>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</si>
  <si>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</si>
  <si>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</si>
  <si>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</si>
  <si>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</si>
  <si>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</si>
  <si>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</si>
  <si>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</si>
  <si>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</si>
  <si>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</si>
  <si>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</si>
  <si>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</si>
  <si>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</si>
  <si>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</si>
  <si>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</si>
  <si>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</si>
  <si>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</si>
  <si>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</si>
  <si>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</si>
  <si>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</si>
  <si>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</si>
  <si>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</si>
  <si>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</si>
  <si>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</si>
  <si>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</si>
  <si>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</si>
  <si>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</si>
  <si>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</si>
  <si>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</si>
  <si>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</si>
  <si>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</si>
  <si>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</si>
  <si>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</si>
  <si>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</si>
  <si>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</si>
  <si>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</si>
  <si>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</si>
  <si>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</si>
  <si>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</si>
  <si>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</si>
  <si>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</si>
  <si>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</si>
  <si>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</si>
  <si>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</si>
  <si>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</si>
  <si>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</si>
  <si>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</si>
  <si>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</si>
  <si>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</si>
  <si>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</si>
  <si>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</si>
  <si>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</si>
  <si>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</si>
  <si>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</si>
  <si>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</si>
  <si>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</si>
  <si>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</si>
  <si>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</si>
  <si>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</si>
  <si>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</si>
  <si>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</si>
  <si>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</si>
  <si>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</si>
  <si>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</si>
  <si>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</si>
  <si>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</si>
  <si>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</si>
  <si>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</si>
  <si>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</si>
  <si>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</si>
  <si>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</si>
  <si>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</si>
  <si>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</si>
  <si>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</si>
  <si>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</si>
  <si>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</si>
  <si>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</si>
  <si>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</si>
  <si>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</si>
  <si>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</si>
  <si>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</si>
  <si>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</si>
  <si>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</si>
  <si>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</si>
  <si>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</si>
  <si>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</si>
  <si>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</si>
  <si>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</si>
  <si>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</si>
  <si>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</si>
  <si>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</si>
  <si>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</si>
  <si>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</si>
  <si>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</si>
  <si>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</si>
  <si>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</si>
  <si>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</si>
  <si>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</si>
  <si>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</si>
  <si>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</si>
  <si>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</si>
  <si>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</si>
  <si>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</si>
  <si>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</si>
  <si>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</si>
  <si>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</si>
  <si>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</si>
  <si>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</si>
  <si>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</si>
  <si>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</si>
  <si>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</si>
  <si>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</si>
  <si>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</si>
  <si>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</si>
  <si>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</si>
  <si>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</si>
  <si>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</si>
  <si>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</si>
  <si>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</si>
  <si>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</si>
  <si>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</si>
  <si>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</si>
  <si>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</si>
  <si>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</si>
  <si>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</si>
  <si>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</si>
  <si>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</si>
  <si>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</si>
  <si>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</si>
  <si>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</si>
  <si>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</si>
  <si>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</si>
  <si>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</si>
  <si>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</si>
  <si>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</si>
  <si>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</si>
  <si>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</si>
  <si>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</si>
  <si>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</si>
  <si>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</si>
  <si>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</si>
  <si>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</si>
  <si>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</si>
  <si>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</si>
  <si>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</si>
  <si>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</si>
  <si>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</si>
  <si>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</si>
  <si>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</si>
  <si>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</si>
  <si>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</si>
  <si>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</si>
  <si>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</si>
  <si>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</si>
  <si>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</si>
  <si>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</si>
  <si>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</si>
  <si>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</si>
  <si>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</si>
  <si>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</si>
  <si>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</si>
  <si>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</si>
  <si>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</si>
  <si>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</si>
  <si>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</si>
  <si>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</si>
  <si>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</si>
  <si>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</si>
  <si>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</si>
  <si>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</si>
  <si>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</si>
  <si>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</si>
  <si>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</si>
  <si>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</si>
  <si>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</si>
  <si>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</si>
  <si>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</si>
  <si>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</si>
  <si>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</si>
  <si>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</si>
  <si>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</si>
  <si>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</si>
  <si>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</si>
  <si>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</si>
  <si>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</si>
  <si>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</si>
  <si>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</si>
  <si>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</si>
  <si>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</si>
  <si>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</si>
  <si>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</si>
  <si>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</si>
  <si>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</si>
  <si>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</si>
  <si>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</si>
  <si>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</si>
  <si>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</si>
  <si>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</si>
  <si>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</si>
  <si>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</si>
  <si>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</si>
  <si>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</si>
  <si>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</si>
  <si>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</si>
  <si>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</si>
  <si>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</si>
  <si>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</si>
  <si>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</si>
  <si>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</si>
  <si>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</si>
  <si>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</si>
  <si>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</si>
  <si>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</si>
  <si>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</si>
  <si>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</si>
  <si>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</si>
  <si>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</si>
  <si>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</si>
  <si>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</si>
  <si>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</si>
  <si>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</si>
  <si>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</si>
  <si>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</si>
  <si>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</si>
  <si>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</si>
  <si>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</si>
  <si>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</si>
  <si>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</si>
  <si>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</si>
  <si>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</si>
  <si>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</si>
  <si>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</si>
  <si>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</si>
  <si>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</si>
  <si>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</si>
  <si>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</si>
  <si>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</si>
  <si>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</si>
  <si>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</si>
  <si>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</si>
  <si>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</si>
  <si>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</si>
  <si>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</si>
  <si>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</si>
  <si>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</si>
  <si>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</si>
  <si>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</si>
  <si>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</si>
  <si>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</si>
  <si>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</si>
  <si>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</si>
  <si>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</si>
  <si>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</si>
  <si>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</si>
  <si>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</si>
  <si>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</si>
  <si>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</si>
  <si>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</si>
  <si>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</si>
  <si>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</si>
  <si>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</si>
  <si>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</si>
  <si>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</si>
  <si>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</si>
  <si>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</si>
  <si>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</si>
  <si>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</si>
  <si>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</si>
  <si>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</si>
  <si>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</si>
  <si>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</si>
  <si>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</si>
  <si>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</si>
  <si>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</si>
  <si>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</si>
  <si>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</si>
  <si>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</si>
  <si>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</si>
  <si>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</si>
  <si>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</si>
  <si>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</si>
  <si>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</si>
  <si>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</si>
  <si>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</si>
  <si>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</si>
  <si>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</si>
  <si>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</si>
  <si>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</si>
  <si>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</si>
  <si>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</si>
  <si>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</si>
  <si>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</si>
  <si>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</si>
  <si>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</si>
  <si>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</si>
  <si>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</si>
  <si>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</si>
  <si>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</si>
  <si>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</si>
  <si>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</si>
  <si>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</si>
  <si>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</si>
  <si>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</si>
  <si>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</si>
  <si>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</si>
  <si>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</si>
  <si>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</si>
  <si>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</si>
  <si>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</si>
  <si>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</si>
  <si>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</si>
  <si>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</si>
  <si>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</si>
  <si>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</si>
  <si>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</si>
  <si>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</si>
  <si>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</si>
  <si>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</si>
  <si>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</si>
  <si>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</si>
  <si>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</si>
  <si>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</si>
  <si>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</si>
  <si>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</si>
  <si>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</si>
  <si>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</si>
  <si>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</si>
  <si>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</si>
  <si>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</si>
  <si>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</si>
  <si>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</si>
  <si>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</si>
  <si>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</si>
  <si>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</si>
  <si>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</si>
  <si>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</si>
  <si>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</si>
  <si>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</si>
  <si>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</si>
  <si>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</si>
  <si>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</si>
  <si>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</si>
  <si>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</si>
  <si>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</si>
  <si>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</si>
  <si>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</si>
  <si>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</si>
  <si>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</si>
  <si>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</si>
  <si>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</si>
  <si>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</si>
  <si>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</si>
  <si>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</si>
  <si>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</si>
  <si>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</si>
  <si>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</si>
  <si>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</si>
  <si>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</si>
  <si>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</si>
  <si>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</si>
  <si>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</si>
  <si>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</si>
  <si>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</si>
  <si>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</si>
  <si>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</si>
  <si>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</si>
  <si>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</si>
  <si>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</si>
  <si>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</si>
  <si>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</si>
  <si>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</si>
  <si>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</si>
  <si>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</si>
  <si>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</si>
  <si>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</si>
  <si>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</si>
  <si>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</si>
  <si>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</si>
  <si>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</si>
  <si>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</si>
  <si>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</si>
  <si>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</si>
  <si>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</si>
  <si>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</si>
  <si>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</si>
  <si>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</si>
  <si>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</si>
  <si>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</si>
  <si>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</si>
  <si>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</si>
  <si>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</si>
  <si>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</si>
  <si>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</si>
  <si>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</si>
  <si>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</si>
  <si>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</si>
  <si>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</si>
  <si>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</si>
  <si>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</si>
  <si>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</si>
  <si>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</si>
  <si>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</si>
  <si>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</si>
  <si>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</si>
  <si>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</si>
  <si>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</si>
  <si>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</si>
  <si>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</si>
  <si>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</si>
  <si>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</si>
  <si>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</si>
  <si>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</si>
  <si>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</si>
  <si>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</si>
  <si>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</si>
  <si>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</si>
  <si>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</si>
  <si>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</si>
  <si>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</si>
  <si>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</si>
  <si>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</si>
  <si>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</si>
  <si>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</si>
  <si>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</si>
  <si>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</si>
  <si>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</si>
  <si>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</si>
  <si>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</si>
  <si>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</si>
  <si>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</si>
  <si>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</si>
  <si>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</si>
  <si>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</si>
  <si>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</si>
  <si>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</si>
  <si>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</si>
  <si>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</si>
  <si>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</si>
  <si>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</si>
  <si>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</si>
  <si>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</si>
  <si>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</si>
  <si>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</si>
  <si>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</si>
  <si>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</si>
  <si>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</si>
  <si>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</si>
  <si>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</si>
  <si>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</si>
  <si>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</si>
  <si>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</si>
  <si>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</si>
  <si>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</si>
  <si>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</si>
  <si>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</si>
  <si>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</si>
  <si>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</si>
  <si>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</si>
  <si>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</si>
  <si>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</si>
  <si>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</si>
  <si>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</si>
  <si>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</si>
  <si>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</si>
  <si>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</si>
  <si>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</si>
  <si>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</si>
  <si>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</si>
  <si>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</si>
  <si>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</si>
  <si>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</si>
  <si>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</si>
  <si>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</si>
  <si>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</si>
  <si>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</si>
  <si>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</si>
  <si>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</si>
  <si>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</si>
  <si>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</si>
  <si>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</si>
  <si>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</si>
  <si>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</si>
  <si>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</si>
  <si>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</si>
  <si>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</si>
  <si>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</si>
  <si>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</si>
  <si>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</si>
  <si>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</si>
  <si>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</si>
  <si>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</si>
  <si>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</si>
  <si>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</si>
  <si>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</si>
  <si>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</si>
  <si>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</si>
  <si>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</si>
  <si>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</si>
  <si>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</si>
  <si>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</si>
  <si>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</si>
  <si>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</si>
  <si>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</si>
  <si>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</si>
  <si>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</si>
  <si>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</si>
  <si>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</si>
  <si>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</si>
  <si>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</si>
  <si>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</si>
  <si>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</si>
  <si>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</si>
  <si>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</si>
  <si>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</si>
  <si>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</si>
  <si>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</si>
  <si>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</si>
  <si>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</si>
  <si>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</si>
  <si>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</si>
  <si>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</si>
  <si>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</si>
  <si>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</si>
  <si>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</si>
  <si>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</si>
  <si>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</si>
  <si>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</si>
  <si>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</si>
  <si>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</si>
  <si>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</si>
  <si>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</si>
  <si>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</si>
  <si>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</si>
  <si>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</si>
  <si>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</si>
  <si>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</si>
  <si>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</si>
  <si>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</si>
  <si>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</si>
  <si>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</si>
  <si>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</si>
  <si>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</si>
  <si>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</si>
  <si>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</si>
  <si>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</si>
  <si>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</si>
  <si>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</si>
  <si>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</si>
  <si>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</si>
  <si>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</si>
  <si>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</si>
  <si>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</si>
  <si>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</si>
  <si>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</si>
  <si>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</si>
  <si>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</si>
  <si>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</si>
  <si>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</si>
  <si>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</si>
  <si>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</si>
  <si>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</si>
  <si>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</si>
  <si>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</si>
  <si>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</si>
  <si>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</si>
  <si>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</si>
  <si>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</si>
  <si>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</si>
  <si>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</si>
  <si>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</si>
  <si>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</si>
  <si>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</si>
  <si>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</si>
  <si>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</si>
  <si>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</si>
  <si>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</si>
  <si>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</si>
  <si>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</si>
  <si>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</si>
  <si>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</si>
  <si>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</si>
  <si>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</si>
  <si>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</si>
  <si>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</si>
  <si>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</si>
  <si>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</si>
  <si>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</si>
  <si>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</si>
  <si>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</si>
  <si>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</si>
  <si>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</si>
  <si>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</si>
  <si>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</si>
  <si>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</si>
  <si>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</si>
  <si>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</si>
  <si>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</si>
  <si>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</si>
  <si>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</si>
  <si>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</si>
  <si>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</si>
  <si>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</si>
  <si>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</si>
  <si>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</si>
  <si>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</si>
  <si>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</si>
  <si>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</si>
  <si>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</si>
  <si>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</si>
  <si>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</si>
  <si>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</si>
  <si>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</si>
  <si>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</si>
  <si>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</si>
  <si>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</si>
  <si>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</si>
  <si>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</si>
  <si>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</si>
  <si>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</si>
  <si>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</si>
  <si>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</si>
  <si>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</si>
  <si>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</si>
  <si>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</si>
  <si>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</si>
  <si>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</si>
  <si>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</si>
  <si>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</si>
  <si>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</si>
  <si>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</si>
  <si>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</si>
  <si>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</si>
  <si>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</si>
  <si>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</si>
  <si>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</si>
  <si>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</si>
  <si>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</si>
  <si>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</si>
  <si>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</si>
  <si>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</si>
  <si>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</si>
  <si>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</si>
  <si>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</si>
  <si>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</si>
  <si>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</si>
  <si>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</si>
  <si>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</si>
  <si>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</si>
  <si>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</si>
  <si>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</si>
  <si>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</si>
  <si>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</si>
  <si>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</si>
  <si>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</si>
  <si>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</si>
  <si>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</si>
  <si>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</si>
  <si>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</si>
  <si>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</si>
  <si>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</si>
  <si>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</si>
  <si>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</si>
  <si>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</si>
  <si>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</si>
  <si>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</si>
  <si>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</si>
  <si>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</si>
  <si>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</si>
  <si>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</si>
  <si>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</si>
  <si>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</si>
  <si>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</si>
  <si>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</si>
  <si>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</si>
  <si>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</si>
  <si>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</si>
  <si>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</si>
  <si>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</si>
  <si>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</si>
  <si>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</si>
  <si>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</si>
  <si>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</si>
  <si>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</si>
  <si>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</si>
  <si>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</si>
  <si>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</si>
  <si>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</si>
  <si>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</si>
  <si>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</si>
  <si>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</si>
  <si>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</si>
  <si>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</si>
  <si>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</si>
  <si>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</si>
  <si>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</si>
  <si>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</si>
  <si>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</si>
  <si>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</si>
  <si>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</si>
  <si>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</si>
  <si>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</si>
  <si>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</si>
  <si>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</si>
  <si>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</si>
  <si>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</si>
  <si>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</si>
  <si>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</si>
  <si>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</si>
  <si>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</si>
  <si>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</si>
  <si>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</si>
  <si>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</si>
  <si>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</si>
  <si>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</si>
  <si>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</si>
  <si>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</si>
  <si>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</si>
  <si>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</si>
  <si>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</si>
  <si>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</si>
  <si>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</si>
  <si>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</si>
  <si>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</si>
  <si>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</si>
  <si>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</si>
  <si>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</si>
  <si>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</si>
  <si>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</si>
  <si>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</si>
  <si>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</si>
  <si>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</si>
  <si>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</si>
  <si>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</si>
  <si>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</si>
  <si>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</si>
  <si>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</si>
  <si>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</si>
  <si>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</si>
  <si>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</si>
  <si>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</si>
  <si>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</si>
  <si>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</si>
  <si>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</si>
  <si>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</si>
  <si>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</si>
  <si>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</si>
  <si>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</si>
  <si>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</si>
  <si>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</si>
  <si>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</si>
  <si>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</si>
  <si>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</si>
  <si>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</si>
  <si>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</si>
  <si>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</si>
  <si>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</si>
  <si>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</si>
  <si>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</si>
  <si>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</si>
  <si>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</si>
  <si>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</si>
  <si>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</si>
  <si>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</si>
  <si>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</si>
  <si>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</si>
  <si>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</si>
  <si>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</si>
  <si>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</si>
  <si>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</si>
  <si>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</si>
  <si>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</si>
  <si>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</si>
  <si>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</si>
  <si>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</si>
  <si>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</si>
  <si>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</si>
  <si>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</si>
  <si>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</si>
  <si>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</si>
  <si>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</si>
  <si>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</si>
  <si>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</si>
  <si>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</si>
  <si>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</si>
  <si>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</si>
  <si>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</si>
  <si>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</si>
  <si>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</si>
  <si>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</si>
  <si>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</si>
  <si>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</si>
  <si>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</si>
  <si>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</si>
  <si>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</si>
  <si>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</si>
  <si>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</si>
  <si>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</si>
  <si>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</si>
  <si>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</si>
  <si>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</si>
  <si>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</si>
  <si>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</si>
  <si>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</si>
  <si>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</si>
  <si>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</si>
  <si>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</si>
  <si>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</si>
  <si>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</si>
  <si>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</si>
  <si>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</si>
  <si>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</si>
  <si>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</si>
  <si>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</si>
  <si>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</si>
  <si>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</si>
  <si>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</si>
  <si>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</si>
  <si>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</si>
  <si>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</si>
  <si>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</si>
  <si>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</si>
  <si>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</si>
  <si>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</si>
  <si>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</si>
  <si>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</si>
  <si>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</si>
  <si>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</si>
  <si>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</si>
  <si>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</si>
  <si>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</si>
  <si>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</si>
  <si>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</si>
  <si>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</si>
  <si>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</si>
  <si>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</si>
  <si>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</si>
  <si>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</si>
  <si>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</si>
  <si>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</si>
  <si>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</si>
  <si>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</si>
  <si>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</si>
  <si>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</si>
  <si>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</si>
  <si>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</si>
  <si>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</si>
  <si>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</si>
  <si>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</si>
  <si>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</si>
  <si>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</si>
  <si>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</si>
  <si>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</si>
  <si>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</si>
  <si>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</si>
  <si>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</si>
  <si>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</si>
  <si>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</si>
  <si>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</si>
  <si>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</si>
  <si>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</si>
  <si>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</si>
  <si>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</si>
  <si>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</si>
  <si>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</si>
  <si>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</si>
  <si>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</si>
  <si>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</si>
  <si>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</si>
  <si>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</si>
  <si>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</si>
  <si>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</si>
  <si>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</si>
  <si>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</si>
  <si>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</si>
  <si>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</si>
  <si>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</si>
  <si>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</si>
  <si>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</si>
  <si>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</si>
  <si>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</si>
  <si>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</si>
  <si>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</si>
  <si>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</si>
  <si>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</si>
  <si>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</si>
  <si>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</si>
  <si>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</si>
  <si>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</si>
  <si>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</si>
  <si>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</si>
  <si>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</si>
  <si>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</si>
  <si>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</si>
  <si>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</si>
  <si>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</si>
  <si>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</si>
  <si>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</si>
  <si>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</si>
  <si>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</si>
  <si>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</si>
  <si>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</si>
  <si>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</si>
  <si>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</si>
  <si>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</si>
  <si>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</si>
  <si>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</si>
  <si>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</si>
  <si>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</si>
  <si>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</si>
  <si>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</si>
  <si>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</si>
  <si>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</si>
  <si>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</si>
  <si>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</si>
  <si>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</si>
  <si>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</si>
  <si>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</si>
  <si>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</si>
  <si>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</si>
  <si>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</si>
  <si>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</si>
  <si>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</si>
  <si>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</si>
  <si>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</si>
  <si>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</si>
  <si>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</si>
  <si>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</si>
  <si>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</si>
  <si>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</si>
  <si>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</si>
  <si>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</si>
  <si>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</si>
  <si>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</si>
  <si>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</si>
  <si>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</si>
  <si>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</si>
  <si>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</si>
  <si>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</si>
  <si>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</si>
  <si>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</si>
  <si>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</si>
  <si>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</si>
  <si>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</si>
  <si>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</si>
  <si>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</si>
  <si>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</si>
  <si>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</si>
  <si>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</si>
  <si>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</si>
  <si>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</si>
  <si>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</si>
  <si>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</si>
  <si>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</si>
  <si>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</si>
  <si>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</si>
  <si>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</si>
  <si>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</si>
  <si>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</si>
  <si>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</si>
  <si>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</si>
  <si>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</si>
  <si>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</si>
  <si>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</si>
  <si>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</si>
  <si>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</si>
  <si>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</si>
  <si>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</si>
  <si>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</si>
  <si>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</si>
  <si>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</si>
  <si>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</si>
  <si>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</si>
  <si>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</si>
  <si>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</si>
  <si>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</si>
  <si>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</si>
  <si>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</si>
  <si>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</si>
  <si>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</si>
  <si>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</si>
  <si>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</si>
  <si>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</si>
  <si>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</si>
  <si>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</si>
  <si>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</si>
  <si>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</si>
  <si>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</si>
  <si>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</si>
  <si>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</si>
  <si>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</si>
  <si>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</si>
  <si>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</si>
  <si>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</si>
  <si>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</si>
  <si>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</si>
  <si>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</si>
  <si>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</si>
  <si>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</si>
  <si>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</si>
  <si>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</si>
  <si>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</si>
  <si>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</si>
  <si>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</si>
  <si>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</si>
  <si>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</si>
  <si>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</si>
  <si>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</si>
  <si>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</si>
  <si>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</si>
  <si>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</si>
  <si>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</si>
  <si>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</si>
  <si>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</si>
  <si>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</si>
  <si>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</si>
  <si>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</si>
  <si>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</si>
  <si>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</si>
  <si>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</si>
  <si>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</si>
  <si>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</si>
  <si>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</si>
  <si>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</si>
  <si>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</si>
  <si>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</si>
  <si>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</si>
  <si>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</si>
  <si>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</si>
  <si>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</si>
  <si>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</si>
  <si>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</si>
  <si>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</si>
  <si>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</si>
  <si>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</si>
  <si>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</si>
  <si>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</si>
  <si>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</si>
  <si>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</si>
  <si>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</si>
  <si>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</si>
  <si>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</si>
  <si>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</si>
  <si>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</si>
  <si>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</si>
  <si>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</si>
  <si>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</si>
  <si>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</si>
  <si>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</si>
  <si>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</si>
  <si>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</si>
  <si>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</si>
  <si>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</si>
  <si>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</si>
  <si>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</si>
  <si>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</si>
  <si>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</si>
  <si>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</si>
  <si>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</si>
  <si>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</si>
  <si>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</si>
  <si>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</si>
  <si>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</si>
  <si>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</si>
  <si>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</si>
  <si>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</si>
  <si>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</si>
  <si>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</si>
  <si>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</si>
  <si>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</si>
  <si>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</si>
  <si>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</si>
  <si>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</si>
  <si>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</si>
  <si>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</si>
  <si>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</si>
  <si>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</si>
  <si>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</si>
  <si>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</si>
  <si>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</si>
  <si>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</si>
  <si>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</si>
  <si>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</si>
  <si>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</si>
  <si>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</si>
  <si>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</si>
  <si>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</si>
  <si>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</si>
  <si>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</si>
  <si>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</si>
  <si>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</si>
  <si>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</si>
  <si>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</si>
  <si>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</si>
  <si>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</si>
  <si>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</si>
  <si>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</si>
  <si>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</si>
  <si>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</si>
  <si>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</si>
  <si>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</si>
  <si>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</si>
  <si>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</si>
  <si>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</si>
  <si>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</si>
  <si>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</si>
  <si>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</si>
  <si>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</si>
  <si>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</si>
  <si>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</si>
  <si>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</si>
  <si>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</si>
  <si>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</si>
  <si>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</si>
  <si>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</si>
  <si>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</si>
  <si>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</si>
  <si>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</si>
  <si>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</si>
  <si>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</si>
  <si>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</si>
  <si>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</si>
  <si>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</si>
  <si>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</si>
  <si>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</si>
  <si>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</si>
  <si>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</si>
  <si>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</si>
  <si>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</si>
  <si>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</si>
  <si>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</si>
  <si>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</si>
  <si>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</si>
  <si>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</si>
  <si>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</si>
  <si>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</si>
  <si>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</si>
  <si>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</si>
  <si>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</si>
  <si>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</si>
  <si>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</si>
  <si>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</si>
  <si>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</si>
  <si>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</si>
  <si>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</si>
  <si>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</si>
  <si>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</si>
  <si>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</si>
  <si>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</si>
  <si>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</si>
  <si>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</si>
  <si>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</si>
  <si>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</si>
  <si>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</si>
  <si>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</si>
  <si>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</si>
  <si>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</si>
  <si>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</si>
  <si>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</si>
  <si>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</si>
  <si>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</si>
  <si>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</si>
  <si>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</si>
  <si>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</si>
  <si>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</si>
  <si>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</si>
  <si>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</si>
  <si>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</si>
  <si>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</si>
  <si>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</si>
  <si>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</si>
  <si>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</si>
  <si>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</si>
  <si>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</si>
  <si>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</si>
  <si>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</si>
  <si>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</si>
  <si>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</si>
  <si>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</si>
  <si>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</si>
  <si>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</si>
  <si>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</si>
  <si>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</si>
  <si>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</si>
  <si>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</si>
  <si>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</si>
  <si>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</si>
  <si>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</si>
  <si>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</si>
  <si>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</si>
  <si>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</si>
  <si>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</si>
  <si>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</si>
  <si>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</si>
  <si>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</si>
  <si>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</si>
  <si>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</si>
  <si>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</si>
  <si>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</si>
  <si>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</si>
  <si>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</si>
  <si>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</si>
  <si>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</si>
  <si>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</si>
  <si>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</si>
  <si>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</si>
  <si>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</si>
  <si>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</si>
  <si>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</si>
  <si>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</si>
  <si>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</si>
  <si>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</si>
  <si>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</si>
  <si>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</si>
  <si>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</si>
  <si>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</si>
  <si>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</si>
  <si>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</si>
  <si>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</si>
  <si>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</si>
  <si>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</si>
  <si>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</si>
  <si>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</si>
  <si>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</si>
  <si>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</si>
  <si>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</si>
  <si>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</si>
  <si>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</si>
  <si>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</si>
  <si>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</si>
  <si>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</si>
  <si>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</si>
  <si>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</si>
  <si>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</si>
  <si>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</si>
  <si>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</si>
  <si>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</si>
  <si>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</si>
  <si>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</si>
  <si>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</si>
  <si>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</si>
  <si>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</si>
  <si>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</si>
  <si>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</si>
  <si>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</si>
  <si>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</si>
  <si>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</si>
  <si>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</si>
  <si>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</si>
  <si>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</si>
  <si>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</si>
  <si>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</si>
  <si>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</si>
  <si>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</si>
  <si>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</si>
  <si>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</si>
  <si>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</si>
  <si>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</si>
  <si>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</si>
  <si>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</si>
  <si>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</si>
  <si>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</si>
  <si>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</si>
  <si>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</si>
  <si>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</si>
  <si>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</si>
  <si>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</si>
  <si>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</si>
  <si>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</si>
  <si>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</si>
  <si>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</si>
  <si>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</si>
  <si>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</si>
  <si>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</si>
  <si>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</si>
  <si>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</si>
  <si>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</si>
  <si>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</si>
  <si>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</si>
  <si>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</si>
  <si>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</si>
  <si>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</si>
  <si>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</si>
  <si>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</si>
  <si>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</si>
  <si>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</si>
  <si>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</si>
  <si>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</si>
  <si>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</si>
  <si>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</si>
  <si>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</si>
  <si>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</si>
  <si>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</si>
  <si>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</si>
  <si>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</si>
  <si>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</si>
  <si>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</si>
  <si>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</si>
  <si>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</si>
  <si>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</si>
  <si>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</si>
  <si>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</si>
  <si>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</si>
  <si>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</si>
  <si>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</si>
  <si>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</si>
  <si>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</si>
  <si>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</si>
  <si>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</si>
  <si>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</si>
  <si>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</si>
  <si>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</si>
  <si>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</si>
  <si>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</si>
  <si>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</si>
  <si>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</si>
  <si>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</si>
  <si>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</si>
  <si>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</si>
  <si>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</si>
  <si>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</si>
  <si>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</si>
  <si>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</si>
  <si>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</si>
  <si>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</si>
  <si>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</si>
  <si>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</si>
  <si>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</si>
  <si>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</si>
  <si>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</si>
  <si>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</si>
  <si>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</si>
  <si>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</si>
  <si>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</si>
  <si>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</si>
  <si>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</si>
  <si>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</si>
  <si>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</si>
  <si>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</si>
  <si>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</si>
  <si>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</si>
  <si>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</si>
  <si>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</si>
  <si>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</si>
  <si>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</si>
  <si>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</si>
  <si>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</si>
  <si>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</si>
  <si>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</si>
  <si>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</si>
  <si>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</si>
  <si>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</si>
  <si>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</si>
  <si>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</si>
  <si>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</si>
  <si>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</si>
  <si>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</si>
  <si>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</si>
  <si>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</si>
  <si>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</si>
  <si>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</si>
  <si>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</si>
  <si>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</si>
  <si>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</si>
  <si>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</si>
  <si>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</si>
  <si>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</si>
  <si>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</si>
  <si>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</si>
  <si>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</si>
  <si>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</si>
  <si>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</si>
  <si>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</si>
  <si>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</si>
  <si>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</si>
  <si>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</si>
  <si>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</si>
  <si>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</si>
  <si>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</si>
  <si>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</si>
  <si>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</si>
  <si>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</si>
  <si>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</si>
  <si>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</si>
  <si>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</si>
  <si>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</si>
  <si>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</si>
  <si>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</si>
  <si>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</si>
  <si>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</si>
  <si>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</si>
  <si>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</si>
  <si>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</si>
  <si>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</si>
  <si>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</si>
  <si>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</si>
  <si>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</si>
  <si>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</si>
  <si>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</si>
  <si>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</si>
  <si>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</si>
  <si>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</si>
  <si>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</si>
  <si>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</si>
  <si>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</si>
  <si>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</si>
  <si>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</si>
  <si>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</si>
  <si>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</si>
  <si>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</si>
  <si>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</si>
  <si>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</si>
  <si>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</si>
  <si>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</si>
  <si>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</si>
  <si>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</si>
  <si>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</si>
  <si>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</si>
  <si>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</si>
  <si>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</si>
  <si>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</si>
  <si>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</si>
  <si>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</si>
  <si>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</si>
  <si>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</si>
  <si>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</si>
  <si>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</si>
  <si>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</si>
  <si>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</si>
  <si>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</si>
  <si>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</si>
  <si>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</si>
  <si>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</si>
  <si>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</si>
  <si>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</si>
  <si>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</si>
  <si>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</si>
  <si>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</si>
  <si>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</si>
  <si>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</si>
  <si>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</si>
  <si>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</si>
  <si>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</si>
  <si>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</si>
  <si>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</si>
  <si>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</si>
  <si>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</si>
  <si>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</si>
  <si>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</si>
  <si>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</si>
  <si>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</si>
  <si>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</si>
  <si>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</si>
  <si>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</si>
  <si>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</si>
  <si>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</si>
  <si>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</si>
  <si>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</si>
  <si>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</si>
  <si>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</si>
  <si>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</si>
  <si>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</si>
  <si>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</si>
  <si>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</si>
  <si>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</si>
  <si>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</si>
  <si>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</si>
  <si>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</si>
  <si>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</si>
  <si>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</si>
  <si>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</si>
  <si>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</si>
  <si>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</si>
  <si>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</si>
  <si>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</si>
  <si>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</si>
  <si>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</si>
  <si>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</si>
  <si>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</si>
  <si>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</si>
  <si>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</si>
  <si>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</si>
  <si>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</si>
  <si>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</si>
  <si>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</si>
  <si>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</si>
  <si>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</si>
  <si>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</si>
  <si>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</si>
  <si>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</si>
  <si>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</si>
  <si>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</si>
  <si>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</si>
  <si>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</si>
  <si>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</si>
  <si>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</si>
  <si>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</si>
  <si>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</si>
  <si>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</si>
  <si>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</si>
  <si>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</si>
  <si>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</si>
  <si>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</si>
  <si>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</si>
  <si>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</si>
  <si>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</si>
  <si>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</si>
  <si>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</si>
  <si>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</si>
  <si>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</si>
  <si>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</si>
  <si>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</si>
  <si>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</si>
  <si>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</si>
  <si>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</si>
  <si>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</si>
  <si>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</si>
  <si>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</si>
  <si>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</si>
  <si>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</si>
  <si>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</si>
  <si>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</si>
  <si>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</si>
  <si>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</si>
  <si>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</si>
  <si>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</si>
  <si>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</si>
  <si>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</si>
  <si>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</si>
  <si>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</si>
  <si>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</si>
  <si>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</si>
  <si>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</si>
  <si>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</si>
  <si>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</si>
  <si>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</si>
  <si>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</si>
  <si>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</si>
  <si>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</si>
  <si>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</si>
  <si>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</si>
  <si>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</si>
  <si>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</si>
  <si>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</si>
  <si>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</si>
  <si>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</si>
  <si>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</si>
  <si>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</si>
  <si>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</si>
  <si>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</si>
  <si>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</si>
  <si>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</si>
  <si>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</si>
  <si>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</si>
  <si>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</si>
  <si>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</si>
  <si>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</si>
  <si>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</si>
  <si>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</si>
  <si>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</si>
  <si>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</si>
  <si>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</si>
  <si>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</si>
  <si>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</si>
  <si>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</si>
  <si>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</si>
  <si>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</si>
  <si>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</si>
  <si>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</si>
  <si>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</si>
  <si>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</si>
  <si>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</si>
  <si>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</si>
  <si>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</si>
  <si>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</si>
  <si>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</si>
  <si>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</si>
  <si>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</si>
  <si>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</si>
  <si>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</si>
  <si>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</si>
  <si>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</si>
  <si>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</si>
  <si>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</si>
  <si>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</si>
  <si>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</si>
  <si>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</si>
  <si>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</si>
  <si>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</si>
  <si>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</si>
  <si>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</si>
  <si>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</si>
  <si>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</si>
  <si>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</si>
  <si>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</si>
  <si>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</si>
  <si>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</si>
  <si>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</si>
  <si>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</si>
  <si>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</si>
  <si>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</si>
  <si>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</si>
  <si>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</si>
  <si>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</si>
  <si>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</si>
  <si>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</si>
  <si>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</si>
  <si>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</si>
  <si>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</si>
  <si>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</si>
  <si>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</si>
  <si>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</si>
  <si>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</si>
  <si>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</si>
  <si>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</si>
  <si>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</si>
  <si>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</si>
  <si>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</si>
  <si>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</si>
  <si>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</si>
  <si>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</si>
  <si>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</si>
  <si>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</si>
  <si>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</si>
  <si>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</si>
  <si>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</si>
  <si>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</si>
  <si>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</si>
  <si>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</si>
  <si>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</si>
  <si>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</si>
  <si>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</si>
  <si>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</si>
  <si>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</si>
  <si>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</si>
  <si>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</si>
  <si>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</si>
  <si>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</si>
  <si>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</si>
  <si>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</si>
  <si>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</si>
  <si>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</si>
  <si>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</si>
  <si>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</si>
  <si>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</si>
  <si>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</si>
  <si>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</si>
  <si>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</si>
  <si>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</si>
  <si>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</si>
  <si>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</si>
  <si>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</si>
  <si>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</si>
  <si>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</si>
  <si>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</si>
  <si>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</si>
  <si>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</si>
  <si>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</si>
  <si>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</si>
  <si>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</si>
  <si>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</si>
  <si>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</si>
  <si>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</si>
  <si>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</si>
  <si>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</si>
  <si>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</si>
  <si>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</si>
  <si>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</si>
  <si>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</si>
  <si>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</si>
  <si>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</si>
  <si>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</si>
  <si>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</si>
  <si>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</si>
  <si>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</si>
  <si>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</si>
  <si>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</si>
  <si>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</si>
  <si>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</si>
  <si>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</si>
  <si>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</si>
  <si>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</si>
  <si>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</si>
  <si>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</si>
  <si>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</si>
  <si>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</si>
  <si>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</si>
  <si>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</si>
  <si>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</si>
  <si>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</si>
  <si>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</si>
  <si>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</si>
  <si>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</si>
  <si>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</si>
  <si>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</si>
  <si>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</si>
  <si>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</si>
  <si>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</si>
  <si>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</si>
  <si>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</si>
  <si>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</si>
  <si>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</si>
  <si>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</si>
  <si>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</si>
  <si>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</si>
  <si>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</si>
  <si>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</si>
  <si>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</si>
  <si>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</si>
  <si>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</si>
  <si>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</si>
  <si>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</si>
  <si>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</si>
  <si>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</si>
  <si>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</si>
  <si>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</si>
  <si>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</si>
  <si>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</si>
  <si>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</si>
  <si>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</si>
  <si>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</si>
  <si>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</si>
  <si>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</si>
  <si>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</si>
  <si>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</si>
  <si>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</si>
  <si>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</si>
  <si>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</si>
  <si>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</si>
  <si>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</si>
  <si>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</si>
  <si>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</si>
  <si>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</si>
  <si>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</si>
  <si>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</si>
  <si>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</si>
  <si>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</si>
  <si>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</si>
  <si>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</si>
  <si>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</si>
  <si>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</si>
  <si>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</si>
  <si>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</si>
  <si>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</si>
  <si>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</si>
  <si>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</si>
  <si>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</si>
  <si>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</si>
  <si>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</si>
  <si>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</si>
  <si>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</si>
  <si>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</si>
  <si>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</si>
  <si>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</si>
  <si>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</si>
  <si>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</si>
  <si>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</si>
  <si>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</si>
  <si>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</si>
  <si>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</si>
  <si>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</si>
  <si>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</si>
  <si>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</si>
  <si>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</si>
  <si>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</si>
  <si>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</si>
  <si>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</si>
  <si>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</si>
  <si>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</si>
  <si>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</si>
  <si>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</si>
  <si>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</si>
  <si>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</si>
  <si>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</si>
  <si>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</si>
  <si>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</si>
  <si>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</si>
  <si>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</si>
  <si>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</si>
  <si>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</si>
  <si>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</si>
  <si>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</si>
  <si>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</si>
  <si>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</si>
  <si>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</si>
  <si>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</si>
  <si>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</si>
  <si>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</si>
  <si>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</si>
  <si>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</si>
  <si>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</si>
  <si>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</si>
  <si>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</si>
  <si>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</si>
  <si>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</si>
  <si>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</si>
  <si>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</si>
  <si>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</si>
  <si>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</si>
  <si>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</si>
  <si>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</si>
  <si>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</si>
  <si>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</si>
  <si>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</si>
  <si>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</si>
  <si>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</si>
  <si>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</si>
  <si>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</si>
  <si>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</si>
  <si>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</si>
  <si>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</si>
  <si>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</si>
  <si>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</si>
  <si>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</si>
  <si>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</si>
  <si>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</si>
  <si>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</si>
  <si>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</si>
  <si>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</si>
  <si>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</si>
  <si>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</si>
  <si>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</si>
  <si>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</si>
  <si>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</si>
  <si>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</si>
  <si>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</si>
  <si>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</si>
  <si>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</si>
  <si>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</si>
  <si>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</si>
  <si>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</si>
  <si>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</si>
  <si>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</si>
  <si>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</si>
  <si>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</si>
  <si>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</si>
  <si>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</si>
  <si>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</si>
  <si>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</si>
  <si>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</si>
  <si>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</si>
  <si>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</si>
  <si>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</si>
  <si>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</si>
  <si>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</si>
  <si>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</si>
  <si>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</si>
  <si>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</si>
  <si>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</si>
  <si>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</si>
  <si>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</si>
  <si>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</si>
  <si>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</si>
  <si>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</si>
  <si>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</si>
  <si>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</si>
  <si>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</si>
  <si>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</si>
  <si>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</si>
  <si>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</si>
  <si>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</si>
  <si>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</si>
  <si>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</si>
  <si>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</si>
  <si>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</si>
  <si>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</si>
  <si>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</si>
  <si>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</si>
  <si>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</si>
  <si>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</si>
  <si>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</si>
  <si>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</si>
  <si>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</si>
  <si>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</si>
  <si>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</si>
  <si>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</si>
  <si>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</si>
  <si>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</si>
  <si>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</si>
  <si>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</si>
  <si>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</si>
  <si>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</si>
  <si>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</si>
  <si>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</si>
  <si>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</si>
  <si>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</si>
  <si>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</si>
  <si>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</si>
  <si>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</si>
  <si>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</si>
  <si>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</si>
  <si>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</si>
  <si>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</si>
  <si>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</si>
  <si>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</si>
  <si>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</si>
  <si>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</si>
  <si>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</si>
  <si>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</si>
  <si>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</si>
  <si>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</si>
  <si>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</si>
  <si>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</si>
  <si>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</si>
  <si>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</si>
  <si>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</si>
  <si>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</si>
  <si>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</si>
  <si>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</si>
  <si>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</si>
  <si>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</si>
  <si>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</si>
  <si>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</si>
  <si>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</si>
  <si>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</si>
  <si>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</si>
  <si>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</si>
  <si>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</si>
  <si>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</si>
  <si>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</si>
  <si>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</si>
  <si>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</si>
  <si>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</si>
  <si>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</si>
  <si>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</si>
  <si>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</si>
  <si>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</si>
  <si>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</si>
  <si>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</si>
  <si>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</si>
  <si>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</si>
  <si>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</si>
  <si>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</si>
  <si>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</si>
  <si>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</si>
  <si>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</si>
  <si>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</si>
  <si>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</si>
  <si>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</si>
  <si>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</si>
  <si>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</si>
  <si>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</si>
  <si>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</si>
  <si>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</si>
  <si>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</si>
  <si>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</si>
  <si>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</si>
  <si>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</si>
  <si>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</si>
  <si>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</si>
  <si>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</si>
  <si>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</si>
  <si>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</si>
  <si>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</si>
  <si>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</si>
  <si>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</si>
  <si>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</si>
  <si>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</si>
  <si>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</si>
  <si>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</si>
  <si>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</si>
  <si>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</si>
  <si>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</si>
  <si>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</si>
  <si>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</si>
  <si>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</si>
  <si>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</si>
  <si>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</si>
  <si>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</si>
  <si>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</si>
  <si>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</si>
  <si>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</si>
  <si>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</si>
  <si>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</si>
  <si>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</si>
  <si>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</si>
  <si>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</si>
  <si>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</si>
  <si>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</si>
  <si>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</si>
  <si>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</si>
  <si>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</si>
  <si>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</si>
  <si>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</si>
  <si>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</si>
  <si>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</si>
  <si>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</si>
  <si>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</si>
  <si>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</si>
  <si>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</si>
  <si>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</si>
  <si>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</si>
  <si>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</si>
  <si>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</si>
  <si>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</si>
  <si>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</si>
  <si>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</si>
  <si>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</si>
  <si>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</si>
  <si>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</si>
  <si>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</si>
  <si>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</si>
  <si>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</si>
  <si>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</si>
  <si>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</si>
  <si>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</si>
  <si>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</si>
  <si>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</si>
  <si>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</si>
  <si>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</si>
  <si>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</si>
  <si>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</si>
  <si>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</si>
  <si>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</si>
  <si>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</si>
  <si>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</si>
  <si>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</si>
  <si>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</si>
  <si>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</si>
  <si>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</si>
  <si>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</si>
  <si>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</si>
  <si>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</si>
  <si>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</si>
  <si>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</si>
  <si>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</si>
  <si>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</si>
  <si>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</si>
  <si>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</si>
  <si>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</si>
  <si>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</si>
  <si>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</si>
  <si>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</si>
  <si>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</si>
  <si>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</si>
  <si>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</si>
  <si>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</si>
  <si>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</si>
  <si>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</si>
  <si>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</si>
  <si>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</si>
  <si>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</si>
  <si>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</si>
  <si>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</si>
  <si>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</si>
  <si>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</si>
  <si>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</si>
  <si>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</si>
  <si>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</si>
  <si>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</si>
  <si>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</si>
  <si>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</si>
  <si>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</si>
  <si>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</si>
  <si>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</si>
  <si>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</si>
  <si>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</si>
  <si>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</si>
  <si>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</si>
  <si>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</si>
  <si>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</si>
  <si>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</si>
  <si>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</si>
  <si>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</si>
  <si>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</si>
  <si>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</si>
  <si>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</si>
  <si>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</si>
  <si>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</si>
  <si>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</si>
  <si>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</si>
  <si>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</si>
  <si>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</si>
  <si>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</si>
  <si>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</si>
  <si>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</si>
  <si>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</si>
  <si>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</si>
  <si>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</si>
  <si>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</si>
  <si>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</si>
  <si>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</si>
  <si>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</si>
  <si>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</si>
  <si>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</si>
  <si>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</si>
  <si>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</si>
  <si>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</si>
  <si>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</si>
  <si>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</si>
  <si>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</si>
  <si>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</si>
  <si>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</si>
  <si>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</si>
  <si>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</si>
  <si>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</si>
  <si>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</si>
  <si>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</si>
  <si>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</si>
  <si>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</si>
  <si>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</si>
  <si>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</si>
  <si>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</si>
  <si>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</si>
  <si>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</si>
  <si>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</si>
  <si>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</si>
  <si>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</si>
  <si>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</si>
  <si>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</si>
  <si>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</si>
  <si>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</si>
  <si>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</si>
  <si>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</si>
  <si>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</si>
  <si>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</si>
  <si>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</si>
  <si>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</si>
  <si>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</si>
  <si>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</si>
  <si>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</si>
  <si>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</si>
  <si>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</si>
  <si>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</si>
  <si>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</si>
  <si>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</si>
  <si>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</si>
  <si>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</si>
  <si>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</si>
  <si>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</si>
  <si>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</si>
  <si>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</si>
  <si>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</si>
  <si>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</si>
  <si>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</si>
  <si>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</si>
  <si>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</si>
  <si>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</si>
  <si>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</si>
  <si>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</si>
  <si>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</si>
  <si>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</si>
  <si>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</si>
  <si>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</si>
  <si>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</si>
  <si>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</si>
  <si>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</si>
  <si>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</si>
  <si>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</si>
  <si>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</si>
  <si>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</si>
  <si>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</si>
  <si>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</si>
  <si>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</si>
  <si>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</si>
  <si>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</si>
  <si>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</si>
  <si>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</si>
  <si>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</si>
  <si>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</si>
  <si>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</si>
  <si>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</si>
  <si>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</si>
  <si>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</si>
  <si>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</si>
  <si>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</si>
  <si>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</si>
  <si>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</si>
  <si>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</si>
  <si>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</si>
  <si>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</si>
  <si>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</si>
  <si>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</si>
  <si>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</si>
  <si>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</si>
  <si>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</si>
  <si>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</si>
  <si>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</si>
  <si>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</si>
  <si>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</si>
  <si>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</si>
  <si>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</si>
  <si>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</si>
  <si>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</si>
  <si>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</si>
  <si>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</si>
  <si>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</si>
  <si>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</si>
  <si>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</si>
  <si>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</si>
  <si>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</si>
  <si>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</si>
  <si>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</si>
  <si>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</si>
  <si>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</si>
  <si>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</si>
  <si>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</si>
  <si>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</si>
  <si>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</si>
  <si>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</si>
  <si>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</si>
  <si>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</si>
  <si>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</si>
  <si>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</si>
  <si>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</si>
  <si>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</si>
  <si>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</si>
  <si>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</si>
  <si>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</si>
  <si>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</si>
  <si>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</si>
  <si>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</si>
  <si>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</si>
  <si>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</si>
  <si>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</si>
  <si>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</si>
  <si>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</si>
  <si>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</si>
  <si>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</si>
  <si>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</si>
  <si>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</si>
  <si>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</si>
  <si>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</si>
  <si>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</si>
  <si>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</si>
  <si>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</si>
  <si>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</si>
  <si>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</si>
  <si>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</si>
  <si>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</si>
  <si>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</si>
  <si>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</si>
  <si>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</si>
  <si>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</si>
  <si>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</si>
  <si>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</si>
  <si>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</si>
  <si>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</si>
  <si>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</si>
  <si>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</si>
  <si>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</si>
  <si>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</si>
  <si>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</si>
  <si>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</si>
  <si>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</si>
  <si>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</si>
  <si>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</si>
  <si>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</si>
  <si>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</si>
  <si>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</si>
  <si>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</si>
  <si>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</si>
  <si>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</si>
  <si>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</si>
  <si>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</si>
  <si>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</si>
  <si>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</si>
  <si>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</si>
  <si>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</si>
  <si>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</si>
  <si>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</si>
  <si>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</si>
  <si>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</si>
  <si>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</si>
  <si>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</si>
  <si>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</si>
  <si>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</si>
  <si>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</si>
  <si>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</si>
  <si>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</si>
  <si>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</si>
  <si>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</si>
  <si>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</si>
  <si>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</si>
  <si>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</si>
  <si>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</si>
  <si>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</si>
  <si>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</si>
  <si>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</si>
  <si>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</si>
  <si>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</si>
  <si>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</si>
  <si>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</si>
  <si>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</si>
  <si>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</si>
  <si>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</si>
  <si>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</si>
  <si>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</si>
  <si>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</si>
  <si>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</si>
  <si>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</si>
  <si>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</si>
  <si>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</si>
  <si>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</si>
  <si>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</si>
  <si>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</si>
  <si>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</si>
  <si>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</si>
  <si>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</si>
  <si>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</si>
  <si>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</si>
  <si>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</si>
  <si>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</si>
  <si>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</si>
  <si>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</si>
  <si>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</si>
  <si>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</si>
  <si>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</si>
  <si>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</si>
  <si>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</si>
  <si>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</si>
  <si>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</si>
  <si>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</si>
  <si>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</si>
  <si>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</si>
  <si>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</si>
  <si>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</si>
  <si>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</si>
  <si>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</si>
  <si>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</si>
  <si>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</si>
  <si>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</si>
  <si>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</si>
  <si>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</si>
  <si>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</si>
  <si>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</si>
  <si>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</si>
  <si>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</si>
  <si>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</si>
  <si>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</si>
  <si>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</si>
  <si>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</si>
  <si>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</si>
  <si>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</si>
  <si>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</si>
  <si>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</si>
  <si>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</si>
  <si>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</si>
  <si>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</si>
  <si>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</si>
  <si>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</si>
  <si>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</si>
  <si>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</si>
  <si>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</si>
  <si>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</si>
  <si>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</si>
  <si>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</si>
  <si>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</si>
  <si>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</si>
  <si>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</si>
  <si>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</si>
  <si>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</si>
  <si>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</si>
  <si>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</si>
  <si>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</si>
  <si>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</si>
  <si>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</si>
  <si>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</si>
  <si>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</si>
  <si>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</si>
  <si>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</si>
  <si>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</si>
  <si>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</si>
  <si>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</si>
  <si>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</si>
  <si>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</si>
  <si>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</si>
  <si>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</si>
  <si>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</si>
  <si>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</si>
  <si>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</si>
  <si>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</si>
  <si>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</si>
  <si>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</si>
  <si>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</si>
  <si>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</si>
  <si>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</si>
  <si>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</si>
  <si>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</si>
  <si>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</si>
  <si>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</si>
  <si>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</si>
  <si>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</si>
  <si>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</si>
  <si>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</si>
  <si>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</si>
  <si>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</si>
  <si>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</si>
  <si>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</si>
  <si>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</si>
  <si>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</si>
  <si>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</si>
  <si>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</si>
  <si>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</si>
  <si>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</si>
  <si>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</si>
  <si>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</si>
  <si>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</si>
  <si>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</si>
  <si>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</si>
  <si>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</si>
  <si>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</si>
  <si>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</si>
  <si>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</si>
  <si>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</si>
  <si>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</si>
  <si>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</si>
  <si>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</si>
  <si>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</si>
  <si>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</si>
  <si>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</si>
  <si>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</si>
  <si>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</si>
  <si>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</si>
  <si>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</si>
  <si>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</si>
  <si>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</si>
  <si>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</si>
  <si>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</si>
  <si>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</si>
  <si>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</si>
  <si>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</si>
  <si>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</si>
  <si>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</si>
  <si>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</si>
  <si>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</si>
  <si>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</si>
  <si>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</si>
  <si>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</si>
  <si>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</si>
  <si>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</si>
  <si>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</si>
  <si>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</si>
  <si>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</si>
  <si>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</si>
  <si>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</si>
  <si>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</si>
  <si>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</si>
  <si>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</si>
  <si>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</si>
  <si>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</si>
  <si>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</si>
  <si>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</si>
  <si>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</si>
  <si>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</si>
  <si>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</si>
  <si>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</si>
  <si>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</si>
  <si>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</si>
  <si>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</si>
  <si>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</si>
  <si>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</si>
  <si>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</si>
  <si>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</si>
  <si>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</si>
  <si>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</si>
  <si>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</si>
  <si>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</si>
  <si>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</si>
  <si>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</si>
  <si>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</si>
  <si>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</si>
  <si>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</si>
  <si>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</si>
  <si>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</si>
  <si>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</si>
  <si>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</si>
  <si>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</si>
  <si>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</si>
  <si>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</si>
  <si>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</si>
  <si>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</si>
  <si>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</si>
  <si>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</si>
  <si>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</si>
  <si>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</si>
  <si>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</si>
  <si>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</si>
  <si>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</si>
  <si>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</si>
  <si>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</si>
  <si>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</si>
  <si>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</si>
  <si>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</si>
  <si>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</si>
  <si>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</si>
  <si>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</si>
  <si>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</si>
  <si>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</si>
  <si>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</si>
  <si>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</si>
  <si>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</si>
  <si>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</si>
  <si>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</si>
  <si>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</si>
  <si>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</si>
  <si>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</si>
  <si>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</si>
  <si>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</si>
  <si>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</si>
  <si>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</si>
  <si>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</si>
  <si>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</si>
  <si>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</si>
  <si>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</si>
  <si>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</si>
  <si>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</si>
  <si>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</si>
  <si>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</si>
  <si>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</si>
  <si>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</si>
  <si>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</si>
  <si>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</si>
  <si>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</si>
  <si>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</si>
  <si>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</si>
  <si>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</si>
  <si>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</si>
  <si>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</si>
  <si>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</si>
  <si>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</si>
  <si>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</si>
  <si>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</si>
  <si>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</si>
  <si>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</si>
  <si>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</si>
  <si>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</si>
  <si>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</si>
  <si>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</si>
  <si>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</si>
  <si>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</si>
  <si>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</si>
  <si>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</si>
  <si>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</si>
  <si>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</si>
  <si>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</si>
  <si>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</si>
  <si>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</si>
  <si>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</si>
  <si>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</si>
  <si>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</si>
  <si>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</si>
  <si>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</si>
  <si>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</si>
  <si>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</si>
  <si>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</si>
  <si>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</si>
  <si>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</si>
  <si>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</si>
  <si>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</si>
  <si>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</si>
  <si>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</si>
  <si>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</si>
  <si>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</si>
  <si>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</si>
  <si>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</si>
  <si>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</si>
  <si>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</si>
  <si>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</si>
  <si>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</si>
  <si>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</si>
  <si>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</si>
  <si>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</si>
  <si>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</si>
  <si>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</si>
  <si>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</si>
  <si>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</si>
  <si>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</si>
  <si>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</si>
  <si>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</si>
  <si>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</si>
  <si>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</si>
  <si>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</si>
  <si>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</si>
  <si>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</si>
  <si>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</si>
  <si>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</si>
  <si>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</si>
  <si>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</si>
  <si>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</si>
  <si>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</si>
  <si>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</si>
  <si>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</si>
  <si>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</si>
  <si>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</si>
  <si>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</si>
  <si>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</si>
  <si>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</si>
  <si>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</si>
  <si>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</si>
  <si>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</si>
  <si>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</si>
  <si>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</si>
  <si>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</si>
  <si>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</si>
  <si>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</si>
  <si>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</si>
  <si>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</si>
  <si>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</si>
  <si>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</si>
  <si>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</si>
  <si>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</si>
  <si>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</si>
  <si>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</si>
  <si>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</si>
  <si>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</si>
  <si>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</si>
  <si>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</si>
  <si>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</si>
  <si>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</si>
  <si>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</si>
  <si>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</si>
  <si>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</si>
  <si>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</si>
  <si>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</si>
  <si>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</si>
  <si>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</si>
  <si>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</si>
  <si>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</si>
  <si>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</si>
  <si>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</si>
  <si>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</si>
  <si>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</si>
  <si>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</si>
  <si>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</si>
  <si>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</si>
  <si>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</si>
  <si>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</si>
  <si>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</si>
  <si>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</si>
  <si>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</si>
  <si>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</si>
  <si>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</si>
  <si>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</si>
  <si>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</si>
  <si>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</si>
  <si>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</si>
  <si>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</si>
  <si>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</si>
  <si>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</si>
  <si>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</si>
  <si>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</si>
  <si>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</si>
  <si>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</si>
  <si>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</si>
  <si>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</si>
  <si>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</si>
  <si>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</si>
  <si>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</si>
  <si>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</si>
  <si>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</si>
  <si>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</si>
  <si>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</si>
  <si>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</si>
  <si>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</si>
  <si>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</si>
  <si>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</si>
  <si>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</si>
  <si>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</si>
  <si>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</si>
  <si>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</si>
  <si>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</si>
  <si>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</si>
  <si>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</si>
  <si>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</si>
  <si>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</si>
  <si>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</si>
  <si>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</si>
  <si>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</si>
  <si>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</si>
  <si>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</si>
  <si>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</si>
  <si>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</si>
  <si>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</si>
  <si>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</si>
  <si>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</si>
  <si>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</si>
  <si>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</si>
  <si>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</si>
  <si>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</si>
  <si>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</si>
  <si>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</si>
  <si>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</si>
  <si>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</si>
  <si>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</si>
  <si>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</si>
  <si>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</si>
  <si>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</si>
  <si>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</si>
  <si>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</si>
  <si>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</si>
  <si>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</si>
  <si>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</si>
  <si>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</si>
  <si>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</si>
  <si>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</si>
  <si>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</si>
  <si>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</si>
  <si>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</si>
  <si>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</si>
  <si>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</si>
  <si>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</si>
  <si>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</si>
  <si>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</si>
  <si>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</si>
  <si>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</si>
  <si>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</si>
  <si>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</si>
  <si>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</si>
  <si>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</si>
  <si>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</si>
  <si>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</si>
  <si>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</si>
  <si>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</si>
  <si>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</si>
  <si>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</si>
  <si>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</si>
  <si>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</si>
  <si>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</si>
  <si>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</si>
  <si>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</si>
  <si>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</si>
  <si>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</si>
  <si>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</si>
  <si>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</si>
  <si>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</si>
  <si>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</si>
  <si>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</si>
  <si>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</si>
  <si>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</si>
  <si>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</si>
  <si>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</si>
  <si>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</si>
  <si>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</si>
  <si>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</si>
  <si>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</si>
  <si>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</si>
  <si>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</si>
  <si>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</si>
  <si>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</si>
  <si>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</si>
  <si>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</si>
  <si>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</si>
  <si>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</si>
  <si>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</si>
  <si>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</si>
  <si>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</si>
  <si>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</si>
  <si>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</si>
  <si>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</si>
  <si>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</si>
  <si>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</si>
  <si>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</si>
  <si>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</si>
  <si>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</si>
  <si>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</si>
  <si>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</si>
  <si>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</si>
  <si>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</si>
  <si>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</si>
  <si>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</si>
  <si>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</si>
  <si>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</si>
  <si>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</si>
  <si>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</si>
  <si>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</si>
  <si>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</si>
  <si>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</si>
  <si>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</si>
  <si>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</si>
  <si>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</si>
  <si>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</si>
  <si>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</si>
  <si>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</si>
  <si>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</si>
  <si>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</si>
  <si>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</si>
  <si>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</si>
  <si>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</si>
  <si>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</si>
  <si>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</si>
  <si>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</si>
  <si>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</si>
  <si>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</si>
  <si>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</si>
  <si>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</si>
  <si>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</si>
  <si>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</si>
  <si>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</si>
  <si>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</si>
  <si>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</si>
  <si>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</si>
  <si>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</si>
  <si>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</si>
  <si>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</si>
  <si>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</si>
  <si>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</si>
  <si>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</si>
  <si>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</si>
  <si>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</si>
  <si>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</si>
  <si>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</si>
  <si>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</si>
  <si>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</si>
  <si>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</si>
  <si>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</si>
  <si>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</si>
  <si>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</si>
  <si>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</si>
  <si>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</si>
  <si>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</si>
  <si>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</si>
  <si>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</si>
  <si>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</si>
  <si>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</si>
  <si>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</si>
  <si>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</si>
  <si>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</si>
  <si>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</si>
  <si>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</si>
  <si>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</si>
  <si>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</si>
  <si>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</si>
  <si>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</si>
  <si>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</si>
  <si>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</si>
  <si>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</si>
  <si>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</si>
  <si>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</si>
  <si>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</si>
  <si>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</si>
  <si>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</si>
  <si>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</si>
  <si>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</si>
  <si>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</si>
  <si>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</si>
  <si>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</si>
  <si>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</si>
  <si>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</si>
  <si>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</si>
  <si>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</si>
  <si>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</si>
  <si>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</si>
  <si>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</si>
  <si>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</si>
  <si>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</si>
  <si>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</si>
  <si>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</si>
  <si>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</si>
  <si>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</si>
  <si>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</si>
  <si>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</si>
  <si>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</si>
  <si>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</si>
  <si>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</si>
  <si>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</si>
  <si>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</si>
  <si>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</si>
  <si>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</si>
  <si>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</si>
  <si>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</si>
  <si>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</si>
  <si>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</si>
  <si>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</si>
  <si>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</si>
  <si>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</si>
  <si>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</si>
  <si>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</si>
  <si>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</si>
  <si>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</si>
  <si>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</si>
  <si>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</si>
  <si>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</si>
  <si>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</si>
  <si>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</si>
  <si>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</si>
  <si>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</si>
  <si>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</si>
  <si>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</si>
  <si>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</si>
  <si>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</si>
  <si>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</si>
  <si>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</si>
  <si>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</si>
  <si>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</si>
  <si>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</si>
  <si>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</si>
  <si>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</si>
  <si>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</si>
  <si>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</si>
  <si>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</si>
  <si>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</si>
  <si>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</si>
  <si>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</si>
  <si>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</si>
  <si>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</si>
  <si>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</si>
  <si>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</si>
  <si>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</si>
  <si>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</si>
  <si>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</si>
  <si>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</si>
  <si>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</si>
  <si>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</si>
  <si>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</si>
  <si>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</si>
  <si>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</si>
  <si>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</si>
  <si>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</si>
  <si>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</si>
  <si>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</si>
  <si>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</si>
  <si>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</si>
  <si>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</si>
  <si>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</si>
  <si>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</si>
  <si>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</si>
  <si>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</si>
  <si>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</si>
  <si>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</si>
  <si>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</si>
  <si>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</si>
  <si>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</si>
  <si>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</si>
  <si>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</si>
  <si>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</si>
  <si>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</si>
  <si>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</si>
  <si>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</si>
  <si>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</si>
  <si>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</si>
  <si>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</si>
  <si>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</si>
  <si>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</si>
  <si>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</si>
  <si>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</si>
  <si>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</si>
  <si>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</si>
  <si>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</si>
  <si>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</si>
  <si>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</si>
  <si>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</si>
  <si>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</si>
  <si>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</si>
  <si>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</si>
  <si>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</si>
  <si>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</si>
  <si>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</si>
  <si>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</si>
  <si>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</si>
  <si>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</si>
  <si>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</si>
  <si>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</si>
  <si>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</si>
  <si>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</si>
  <si>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</si>
  <si>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</si>
  <si>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</si>
  <si>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</si>
  <si>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</si>
  <si>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</si>
  <si>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</si>
  <si>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</si>
  <si>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</si>
  <si>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</si>
  <si>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</si>
  <si>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</si>
  <si>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</si>
  <si>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</si>
  <si>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</si>
  <si>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</si>
  <si>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</si>
  <si>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</si>
  <si>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</si>
  <si>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</si>
  <si>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</si>
  <si>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</si>
  <si>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</si>
  <si>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</si>
  <si>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</si>
  <si>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</si>
  <si>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</si>
  <si>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</si>
  <si>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</si>
  <si>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</si>
  <si>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</si>
  <si>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</si>
  <si>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</si>
  <si>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</si>
  <si>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</si>
  <si>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</si>
  <si>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</si>
  <si>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</si>
  <si>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</si>
  <si>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</si>
  <si>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</si>
  <si>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</si>
  <si>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</si>
  <si>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</si>
  <si>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</si>
  <si>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</si>
  <si>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</si>
  <si>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</si>
  <si>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</si>
  <si>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</si>
  <si>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</si>
  <si>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</si>
  <si>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</si>
  <si>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</si>
  <si>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</si>
  <si>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</si>
  <si>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</si>
  <si>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</si>
  <si>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</si>
  <si>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</si>
  <si>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</si>
  <si>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</si>
  <si>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</si>
  <si>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</si>
  <si>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</si>
  <si>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</si>
  <si>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</si>
  <si>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</si>
  <si>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</si>
  <si>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</si>
  <si>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</si>
  <si>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</si>
  <si>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</si>
  <si>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</si>
  <si>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</si>
  <si>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</si>
  <si>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</si>
  <si>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</si>
  <si>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</si>
  <si>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</si>
  <si>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</si>
  <si>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</si>
  <si>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</si>
  <si>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</si>
  <si>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</si>
  <si>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</si>
  <si>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</si>
  <si>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</si>
  <si>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</si>
  <si>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</si>
  <si>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</si>
  <si>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</si>
  <si>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</si>
  <si>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</si>
  <si>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</si>
  <si>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</si>
  <si>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</si>
  <si>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</si>
  <si>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</si>
  <si>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</si>
  <si>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</si>
  <si>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</si>
  <si>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</si>
  <si>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</si>
  <si>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</si>
  <si>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</si>
  <si>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</si>
  <si>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</si>
  <si>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</si>
  <si>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</si>
  <si>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</si>
  <si>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</si>
  <si>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</si>
  <si>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</si>
  <si>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</si>
  <si>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</si>
  <si>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</si>
  <si>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</si>
  <si>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</si>
  <si>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</si>
  <si>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</si>
  <si>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</si>
  <si>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</si>
  <si>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</si>
  <si>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</si>
  <si>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</si>
  <si>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</si>
  <si>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</si>
  <si>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</si>
  <si>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</si>
  <si>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</si>
  <si>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</si>
  <si>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</si>
  <si>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</si>
  <si>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</si>
  <si>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</si>
  <si>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</si>
  <si>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</si>
  <si>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</si>
  <si>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</si>
  <si>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</si>
  <si>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</si>
  <si>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</si>
  <si>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</si>
  <si>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</si>
  <si>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</si>
  <si>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</si>
  <si>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</si>
  <si>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</si>
  <si>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</si>
  <si>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</si>
  <si>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</si>
  <si>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</si>
  <si>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</si>
  <si>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</si>
  <si>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</si>
  <si>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</si>
  <si>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</si>
  <si>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</si>
  <si>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</si>
  <si>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</si>
  <si>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</si>
  <si>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</si>
  <si>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</si>
  <si>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</si>
  <si>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</si>
  <si>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</si>
  <si>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</si>
  <si>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</si>
  <si>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</si>
  <si>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</si>
  <si>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</si>
  <si>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</si>
  <si>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</si>
  <si>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</si>
  <si>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</si>
  <si>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</si>
  <si>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</si>
  <si>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</si>
  <si>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</si>
  <si>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</si>
  <si>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</si>
  <si>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</si>
  <si>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</si>
  <si>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</si>
  <si>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</si>
  <si>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</si>
  <si>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</si>
  <si>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</si>
  <si>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</si>
  <si>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</si>
  <si>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</si>
  <si>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</si>
  <si>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</si>
  <si>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</si>
  <si>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</si>
  <si>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</si>
  <si>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</si>
  <si>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</si>
  <si>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</si>
  <si>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</si>
  <si>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</si>
  <si>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</si>
  <si>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</si>
  <si>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</si>
  <si>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</si>
  <si>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</si>
  <si>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</si>
  <si>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</si>
  <si>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</si>
  <si>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</si>
  <si>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</si>
  <si>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</si>
  <si>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</si>
  <si>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</si>
  <si>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</si>
  <si>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</si>
  <si>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</si>
  <si>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</si>
  <si>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</si>
  <si>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</si>
  <si>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</si>
  <si>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</si>
  <si>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</si>
  <si>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</si>
  <si>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</si>
  <si>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</si>
  <si>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</si>
  <si>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</si>
  <si>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</si>
  <si>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</si>
  <si>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</si>
  <si>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</si>
  <si>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</si>
  <si>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</si>
  <si>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</si>
  <si>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</si>
  <si>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</si>
  <si>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</si>
  <si>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</si>
  <si>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</si>
  <si>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</si>
  <si>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</si>
  <si>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</si>
  <si>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</si>
  <si>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</si>
  <si>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</si>
  <si>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</si>
  <si>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</si>
  <si>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</si>
  <si>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</si>
  <si>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</si>
  <si>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</si>
  <si>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</si>
  <si>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</si>
  <si>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</si>
  <si>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</si>
  <si>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</si>
  <si>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</si>
  <si>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</si>
  <si>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</si>
  <si>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</si>
  <si>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</si>
  <si>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</si>
  <si>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</si>
  <si>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</si>
  <si>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</si>
  <si>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</si>
  <si>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</si>
  <si>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</si>
  <si>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</si>
  <si>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</si>
  <si>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</si>
  <si>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</si>
  <si>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</si>
  <si>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</si>
  <si>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</si>
  <si>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</si>
  <si>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</si>
  <si>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</si>
  <si>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</si>
  <si>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</si>
  <si>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</si>
  <si>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</si>
  <si>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</si>
  <si>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</si>
  <si>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</si>
  <si>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</si>
  <si>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</si>
  <si>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</si>
  <si>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</si>
  <si>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</si>
  <si>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</si>
  <si>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</si>
  <si>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</si>
  <si>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</si>
  <si>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</si>
  <si>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</si>
  <si>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</si>
  <si>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</si>
  <si>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</si>
  <si>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</si>
  <si>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</si>
  <si>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</si>
  <si>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</si>
  <si>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</si>
  <si>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</si>
  <si>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</si>
  <si>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</si>
  <si>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</si>
  <si>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</si>
  <si>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</si>
  <si>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</si>
  <si>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</si>
  <si>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</si>
  <si>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</si>
  <si>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</si>
  <si>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</si>
  <si>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</si>
  <si>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</si>
  <si>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</si>
  <si>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</si>
  <si>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</si>
  <si>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</si>
  <si>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</si>
  <si>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</si>
  <si>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</si>
  <si>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</si>
  <si>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</si>
  <si>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</si>
  <si>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</si>
  <si>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</si>
  <si>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</si>
  <si>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</si>
  <si>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</si>
  <si>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</si>
  <si>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</si>
  <si>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</si>
  <si>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</si>
  <si>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</si>
  <si>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</si>
  <si>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</si>
  <si>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</si>
  <si>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</si>
  <si>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</si>
  <si>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</si>
  <si>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</si>
  <si>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</si>
  <si>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</si>
  <si>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</si>
  <si>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</si>
  <si>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</si>
  <si>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</si>
  <si>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</si>
  <si>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</si>
  <si>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</si>
  <si>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</si>
  <si>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</si>
  <si>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</si>
  <si>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</si>
  <si>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</si>
  <si>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</si>
  <si>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</si>
  <si>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</si>
  <si>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</si>
  <si>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</si>
  <si>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</si>
  <si>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</si>
  <si>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</si>
  <si>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</si>
  <si>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</si>
  <si>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</si>
  <si>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</si>
  <si>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</si>
  <si>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</si>
  <si>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</si>
  <si>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</si>
  <si>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</si>
  <si>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</si>
  <si>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</si>
  <si>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</si>
  <si>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</si>
  <si>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</si>
  <si>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</si>
  <si>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</si>
  <si>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</si>
  <si>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</si>
  <si>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</si>
  <si>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</si>
  <si>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</si>
  <si>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</si>
  <si>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</si>
  <si>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</si>
  <si>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</si>
  <si>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</si>
  <si>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</si>
  <si>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</si>
  <si>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</si>
  <si>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</si>
  <si>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</si>
  <si>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</si>
  <si>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</si>
  <si>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</si>
  <si>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</si>
  <si>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</si>
  <si>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</si>
  <si>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</si>
  <si>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</si>
  <si>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</si>
  <si>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</si>
  <si>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</si>
  <si>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</si>
  <si>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</si>
  <si>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</si>
  <si>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</si>
  <si>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</si>
  <si>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</si>
  <si>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</si>
  <si>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</si>
  <si>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</si>
  <si>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</si>
  <si>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</si>
  <si>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</si>
  <si>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</si>
  <si>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</si>
  <si>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</si>
  <si>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</si>
  <si>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</si>
  <si>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</si>
  <si>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</si>
  <si>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</si>
  <si>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</si>
  <si>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</si>
  <si>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</si>
  <si>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</si>
  <si>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</si>
  <si>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</si>
  <si>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</si>
  <si>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</si>
  <si>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</si>
  <si>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</si>
  <si>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</si>
  <si>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</si>
  <si>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</si>
  <si>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</si>
  <si>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</si>
  <si>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</si>
  <si>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</si>
  <si>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</si>
  <si>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</si>
  <si>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</si>
  <si>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</si>
  <si>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</si>
  <si>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</si>
  <si>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</si>
  <si>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</si>
  <si>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</si>
  <si>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</si>
  <si>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</si>
  <si>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</si>
  <si>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</si>
  <si>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</si>
  <si>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</si>
  <si>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</si>
  <si>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</si>
  <si>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</si>
  <si>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</si>
  <si>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</si>
  <si>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</si>
  <si>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</si>
  <si>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</si>
  <si>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</si>
  <si>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</si>
  <si>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</si>
  <si>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</si>
  <si>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</si>
  <si>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</si>
  <si>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</si>
  <si>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</si>
  <si>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</si>
  <si>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</si>
  <si>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</si>
  <si>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</si>
  <si>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</si>
  <si>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</si>
  <si>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</si>
  <si>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</si>
  <si>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</si>
  <si>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</si>
  <si>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</si>
  <si>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</si>
  <si>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</si>
  <si>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</si>
  <si>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</si>
  <si>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</si>
  <si>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</si>
  <si>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</si>
  <si>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</si>
  <si>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</si>
  <si>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</si>
  <si>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</si>
  <si>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</si>
  <si>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</si>
  <si>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</si>
  <si>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</si>
  <si>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</si>
  <si>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</si>
  <si>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</si>
  <si>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</si>
  <si>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</si>
  <si>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</si>
  <si>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</si>
  <si>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</si>
  <si>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</si>
  <si>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</si>
  <si>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</si>
  <si>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</si>
  <si>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</si>
  <si>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</si>
  <si>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</si>
  <si>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</si>
  <si>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</si>
  <si>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</si>
  <si>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</si>
  <si>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</si>
  <si>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</si>
  <si>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</si>
  <si>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</si>
  <si>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</si>
  <si>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</si>
  <si>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</si>
  <si>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</si>
  <si>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</si>
  <si>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</si>
  <si>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</si>
  <si>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</si>
  <si>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</si>
  <si>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</si>
  <si>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</si>
  <si>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</si>
  <si>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</si>
  <si>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</si>
  <si>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</si>
  <si>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</si>
  <si>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</si>
  <si>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</si>
  <si>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</si>
  <si>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</si>
  <si>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</si>
  <si>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</si>
  <si>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</si>
  <si>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</si>
  <si>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</si>
  <si>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</si>
  <si>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</si>
  <si>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</si>
  <si>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</si>
  <si>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</si>
  <si>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</si>
  <si>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</si>
  <si>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</si>
  <si>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</si>
  <si>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</si>
  <si>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</si>
  <si>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</si>
  <si>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</si>
  <si>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</si>
  <si>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</si>
  <si>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</si>
  <si>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</si>
  <si>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</si>
  <si>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</si>
  <si>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</si>
  <si>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</si>
  <si>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</si>
  <si>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</si>
  <si>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</si>
  <si>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</si>
  <si>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</si>
  <si>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</si>
  <si>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</si>
  <si>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</si>
  <si>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</si>
  <si>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</si>
  <si>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</si>
  <si>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</si>
  <si>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</si>
  <si>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</si>
  <si>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</si>
  <si>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</si>
  <si>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</si>
  <si>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</si>
  <si>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</si>
  <si>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</si>
  <si>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</si>
  <si>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</si>
  <si>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</si>
  <si>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</si>
  <si>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</si>
  <si>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</si>
  <si>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</si>
  <si>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</si>
  <si>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</si>
  <si>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</si>
  <si>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</si>
  <si>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</si>
  <si>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</si>
  <si>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</si>
  <si>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</si>
  <si>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</si>
  <si>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</si>
  <si>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</si>
  <si>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</si>
  <si>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</si>
  <si>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</si>
  <si>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</si>
  <si>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</si>
  <si>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</si>
  <si>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</si>
  <si>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</si>
  <si>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</si>
  <si>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</si>
  <si>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</si>
  <si>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</si>
  <si>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</si>
  <si>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</si>
  <si>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</si>
  <si>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</si>
  <si>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</si>
  <si>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</si>
  <si>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</si>
  <si>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</si>
  <si>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</si>
  <si>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</si>
  <si>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</si>
  <si>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</si>
  <si>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</si>
  <si>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</si>
  <si>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</si>
  <si>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</si>
  <si>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</si>
  <si>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</si>
  <si>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</si>
  <si>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</si>
  <si>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</si>
  <si>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</si>
  <si>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</si>
  <si>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</si>
  <si>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</si>
  <si>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</si>
  <si>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</si>
  <si>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</si>
  <si>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</si>
  <si>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</si>
  <si>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</si>
  <si>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</si>
  <si>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</si>
  <si>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</si>
  <si>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</si>
  <si>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</si>
  <si>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</si>
  <si>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</si>
  <si>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</si>
  <si>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</si>
  <si>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</si>
  <si>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</si>
  <si>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</si>
  <si>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</si>
  <si>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</si>
  <si>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</si>
  <si>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</si>
  <si>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</si>
  <si>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</si>
  <si>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</si>
  <si>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</si>
  <si>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</si>
  <si>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</si>
  <si>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</si>
  <si>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</si>
  <si>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</si>
  <si>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</si>
  <si>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</si>
  <si>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</si>
  <si>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</si>
  <si>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</si>
  <si>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</si>
  <si>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</si>
  <si>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</si>
  <si>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</si>
  <si>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</si>
  <si>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</si>
  <si>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</si>
  <si>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</si>
  <si>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</si>
  <si>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</si>
  <si>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</si>
  <si>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</si>
  <si>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</si>
  <si>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</si>
  <si>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</si>
  <si>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</si>
  <si>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</si>
  <si>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</si>
  <si>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</si>
  <si>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</si>
  <si>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</si>
  <si>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</si>
  <si>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</si>
  <si>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</si>
  <si>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</si>
  <si>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</si>
  <si>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</si>
  <si>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</si>
  <si>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</si>
  <si>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</si>
  <si>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</si>
  <si>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</si>
  <si>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</si>
  <si>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</si>
  <si>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</si>
  <si>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</si>
  <si>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</si>
  <si>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</si>
  <si>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</si>
  <si>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</si>
  <si>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</si>
  <si>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</si>
  <si>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</si>
  <si>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</si>
  <si>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</si>
  <si>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</si>
  <si>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</si>
  <si>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</si>
  <si>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</si>
  <si>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</si>
  <si>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</si>
  <si>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</si>
  <si>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</si>
  <si>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</si>
  <si>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</si>
  <si>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</si>
  <si>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</si>
  <si>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</si>
  <si>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</si>
  <si>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</si>
  <si>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</si>
  <si>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</si>
  <si>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</si>
  <si>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</si>
  <si>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</si>
  <si>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</si>
  <si>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</si>
  <si>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</si>
  <si>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</si>
  <si>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</si>
  <si>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</si>
  <si>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</si>
  <si>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</si>
  <si>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</si>
  <si>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</si>
  <si>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</si>
  <si>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</si>
  <si>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</si>
  <si>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</si>
  <si>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</si>
  <si>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</si>
  <si>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</si>
  <si>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</si>
  <si>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</si>
  <si>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</si>
  <si>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</si>
  <si>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</si>
  <si>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</si>
  <si>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</si>
  <si>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</si>
  <si>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</si>
  <si>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</si>
  <si>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</si>
  <si>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</si>
  <si>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</si>
  <si>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</si>
  <si>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</si>
  <si>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</si>
  <si>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</si>
  <si>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</si>
  <si>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</si>
  <si>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</si>
  <si>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</si>
  <si>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</si>
  <si>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</si>
  <si>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</si>
  <si>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</si>
  <si>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</si>
  <si>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</si>
  <si>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</si>
  <si>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</si>
  <si>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</si>
  <si>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</si>
  <si>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</si>
  <si>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</si>
  <si>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</si>
  <si>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</si>
  <si>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</si>
  <si>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</si>
  <si>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</si>
  <si>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</si>
  <si>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</si>
  <si>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</si>
  <si>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</si>
  <si>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</si>
  <si>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</si>
  <si>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</si>
  <si>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</si>
  <si>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</si>
  <si>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</si>
  <si>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</si>
  <si>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</si>
  <si>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</si>
  <si>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</si>
  <si>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</si>
  <si>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</si>
  <si>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</si>
  <si>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</si>
  <si>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</si>
  <si>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</si>
  <si>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</si>
  <si>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</si>
  <si>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</si>
  <si>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</si>
  <si>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</si>
  <si>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</si>
  <si>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</si>
  <si>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</si>
  <si>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</si>
  <si>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</si>
  <si>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</si>
  <si>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</si>
  <si>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</si>
  <si>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</si>
  <si>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</si>
  <si>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</si>
  <si>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</si>
  <si>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</si>
  <si>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</si>
  <si>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</si>
  <si>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</si>
  <si>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</si>
  <si>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</si>
  <si>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</si>
  <si>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</si>
  <si>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</si>
  <si>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</si>
  <si>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</si>
  <si>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</si>
  <si>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</si>
  <si>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</si>
  <si>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</si>
  <si>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</si>
  <si>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</si>
  <si>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</si>
  <si>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</si>
  <si>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</si>
  <si>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</si>
  <si>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</si>
  <si>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</si>
  <si>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</si>
  <si>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</si>
  <si>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</si>
  <si>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</si>
  <si>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</si>
  <si>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</si>
  <si>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</si>
  <si>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</si>
  <si>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</si>
  <si>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</si>
  <si>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</si>
  <si>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</si>
  <si>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</si>
  <si>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</si>
  <si>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</si>
  <si>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</si>
  <si>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</si>
  <si>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</si>
  <si>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</si>
  <si>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</si>
  <si>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</si>
  <si>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</si>
  <si>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</si>
  <si>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</si>
  <si>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</si>
  <si>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</si>
  <si>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</si>
  <si>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</si>
  <si>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</si>
  <si>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</si>
  <si>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</si>
  <si>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</si>
  <si>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</si>
  <si>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</si>
  <si>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</si>
  <si>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</si>
  <si>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</si>
  <si>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</si>
  <si>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</si>
  <si>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</si>
  <si>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</si>
  <si>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</si>
  <si>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</si>
  <si>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</si>
  <si>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</si>
  <si>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</si>
  <si>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</si>
  <si>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</si>
  <si>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</si>
  <si>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</si>
  <si>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</si>
  <si>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</si>
  <si>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</si>
  <si>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</si>
  <si>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</si>
  <si>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</si>
  <si>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</si>
  <si>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</si>
  <si>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</si>
  <si>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</si>
  <si>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</si>
  <si>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</si>
  <si>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</si>
  <si>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</si>
  <si>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</si>
  <si>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</si>
  <si>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</si>
  <si>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</si>
  <si>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</si>
  <si>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</si>
  <si>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</si>
  <si>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</si>
  <si>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</si>
  <si>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</si>
  <si>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</si>
  <si>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</si>
  <si>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</si>
  <si>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</si>
  <si>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</si>
  <si>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</si>
  <si>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</si>
  <si>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</si>
  <si>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</si>
  <si>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</si>
  <si>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</si>
  <si>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</si>
  <si>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</si>
  <si>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</si>
  <si>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</si>
  <si>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</si>
  <si>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</si>
  <si>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</si>
  <si>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</si>
  <si>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</si>
  <si>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</si>
  <si>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</si>
  <si>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</si>
  <si>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</si>
  <si>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</si>
  <si>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</si>
  <si>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</si>
  <si>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</si>
  <si>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</si>
  <si>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</si>
  <si>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</si>
  <si>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</si>
  <si>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</si>
  <si>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</si>
  <si>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</si>
  <si>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</si>
  <si>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</si>
  <si>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</si>
  <si>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</si>
  <si>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</si>
  <si>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</si>
  <si>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</si>
  <si>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</si>
  <si>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</si>
  <si>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</si>
  <si>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</si>
  <si>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</si>
  <si>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</si>
  <si>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</si>
  <si>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</si>
  <si>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</si>
  <si>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</si>
  <si>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</si>
  <si>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</si>
  <si>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</si>
  <si>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</si>
  <si>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</si>
  <si>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</si>
  <si>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</si>
  <si>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</si>
  <si>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</si>
  <si>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</si>
  <si>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</si>
  <si>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</si>
  <si>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</si>
  <si>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</si>
  <si>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</si>
  <si>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</si>
  <si>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</si>
  <si>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</si>
  <si>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</si>
  <si>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</si>
  <si>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</si>
  <si>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</si>
  <si>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</si>
  <si>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</si>
  <si>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</si>
  <si>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</si>
  <si>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</si>
  <si>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</si>
  <si>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</si>
  <si>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</si>
  <si>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</si>
  <si>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</si>
  <si>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</si>
  <si>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</si>
  <si>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</si>
  <si>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</si>
  <si>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</si>
  <si>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</si>
  <si>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</si>
  <si>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</si>
  <si>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</si>
  <si>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</si>
  <si>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</si>
  <si>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</si>
  <si>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</si>
  <si>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</si>
  <si>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</si>
  <si>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</si>
  <si>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</si>
  <si>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</si>
  <si>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</si>
  <si>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</si>
  <si>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</si>
  <si>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</si>
  <si>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</si>
  <si>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</si>
  <si>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</si>
  <si>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</si>
  <si>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</si>
  <si>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</si>
  <si>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</si>
  <si>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</si>
  <si>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</si>
  <si>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</si>
  <si>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</si>
  <si>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</si>
  <si>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</si>
  <si>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</si>
  <si>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</si>
  <si>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</si>
  <si>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</si>
  <si>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</si>
  <si>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</si>
  <si>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</si>
  <si>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</si>
  <si>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</si>
  <si>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</si>
  <si>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</si>
  <si>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</si>
  <si>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</si>
  <si>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</si>
  <si>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</si>
  <si>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</si>
  <si>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</si>
  <si>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</si>
  <si>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</si>
  <si>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</si>
  <si>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</si>
  <si>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</si>
  <si>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</si>
  <si>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</si>
  <si>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</si>
  <si>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</si>
  <si>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</si>
  <si>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</si>
  <si>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</si>
  <si>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</si>
  <si>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</si>
  <si>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</si>
  <si>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</si>
  <si>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</si>
  <si>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</si>
  <si>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</si>
  <si>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</si>
  <si>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</si>
  <si>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</si>
  <si>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</si>
  <si>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</si>
  <si>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</si>
  <si>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</si>
  <si>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</si>
  <si>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</si>
  <si>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</si>
  <si>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</si>
  <si>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</si>
  <si>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</si>
  <si>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</si>
  <si>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</si>
  <si>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</si>
  <si>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</si>
  <si>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</si>
  <si>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</si>
  <si>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</si>
  <si>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</si>
  <si>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</si>
  <si>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</si>
  <si>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</si>
  <si>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</si>
  <si>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</si>
  <si>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</si>
  <si>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</si>
  <si>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</si>
  <si>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</si>
  <si>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</si>
  <si>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</si>
  <si>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</si>
  <si>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</si>
  <si>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</si>
  <si>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</si>
  <si>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</si>
  <si>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</si>
  <si>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</si>
  <si>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</si>
  <si>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</si>
  <si>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</si>
  <si>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</si>
  <si>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</si>
  <si>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</si>
  <si>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</si>
  <si>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</si>
  <si>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</si>
  <si>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</si>
  <si>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</si>
  <si>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</si>
  <si>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</si>
  <si>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</si>
  <si>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</si>
  <si>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</si>
  <si>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</si>
  <si>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</si>
  <si>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</si>
  <si>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</si>
  <si>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</si>
  <si>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</si>
  <si>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</si>
  <si>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</si>
  <si>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</si>
  <si>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</si>
  <si>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</si>
  <si>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</si>
  <si>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</si>
  <si>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</si>
  <si>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</si>
  <si>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</si>
  <si>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</si>
  <si>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</si>
  <si>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</si>
  <si>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</si>
  <si>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</si>
  <si>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</si>
  <si>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</si>
  <si>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</si>
  <si>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</si>
  <si>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</si>
  <si>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</si>
  <si>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</si>
  <si>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</si>
  <si>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</si>
  <si>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</si>
  <si>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</si>
  <si>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</si>
  <si>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</si>
  <si>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</si>
  <si>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</si>
  <si>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</si>
  <si>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</si>
  <si>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</si>
  <si>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</si>
  <si>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</si>
  <si>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</si>
  <si>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</si>
  <si>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</si>
  <si>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</si>
  <si>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</si>
  <si>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</si>
  <si>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</si>
  <si>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</si>
  <si>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</si>
  <si>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</si>
  <si>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</si>
  <si>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</si>
  <si>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</si>
  <si>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</si>
  <si>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</si>
  <si>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</si>
  <si>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</si>
  <si>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</si>
  <si>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</si>
  <si>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</si>
  <si>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</si>
  <si>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</si>
  <si>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</si>
  <si>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</si>
  <si>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</si>
  <si>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</si>
  <si>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</si>
  <si>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</si>
  <si>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</si>
  <si>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</si>
  <si>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</si>
  <si>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</si>
  <si>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</si>
  <si>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</si>
  <si>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</si>
  <si>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</si>
  <si>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</si>
  <si>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</si>
  <si>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</si>
  <si>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</si>
  <si>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</si>
  <si>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</si>
  <si>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</si>
  <si>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</si>
  <si>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</si>
  <si>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</si>
  <si>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</si>
  <si>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</si>
  <si>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</si>
  <si>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</si>
  <si>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</si>
  <si>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</si>
  <si>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</si>
  <si>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</si>
  <si>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</si>
  <si>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</si>
  <si>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</si>
  <si>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</si>
  <si>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</si>
  <si>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</si>
  <si>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</si>
  <si>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</si>
  <si>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</si>
  <si>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</si>
  <si>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</si>
  <si>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</si>
  <si>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</si>
  <si>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</si>
  <si>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</si>
  <si>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</si>
  <si>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</si>
  <si>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</si>
  <si>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</si>
  <si>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</si>
  <si>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</si>
  <si>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</si>
  <si>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</si>
  <si>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</si>
  <si>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</si>
  <si>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</si>
  <si>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</si>
  <si>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</si>
  <si>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</si>
  <si>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</si>
  <si>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</si>
  <si>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</si>
  <si>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</si>
  <si>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</si>
  <si>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</si>
  <si>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</si>
  <si>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</si>
  <si>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</si>
  <si>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</si>
  <si>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</si>
  <si>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</si>
  <si>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</si>
  <si>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</si>
  <si>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</si>
  <si>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</si>
  <si>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</si>
  <si>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</si>
  <si>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</si>
  <si>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</si>
  <si>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</si>
  <si>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</si>
  <si>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</si>
  <si>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</si>
  <si>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</si>
  <si>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</si>
  <si>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</si>
  <si>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</si>
  <si>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</si>
  <si>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</si>
  <si>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</si>
  <si>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</si>
  <si>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</si>
  <si>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</si>
  <si>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</si>
  <si>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</si>
  <si>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</si>
  <si>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</si>
  <si>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</si>
  <si>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</si>
  <si>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</si>
  <si>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</si>
  <si>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</si>
  <si>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</si>
  <si>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</si>
  <si>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</si>
  <si>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</si>
  <si>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</si>
  <si>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</si>
  <si>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</si>
  <si>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</si>
  <si>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</si>
  <si>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</si>
  <si>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</si>
  <si>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</si>
  <si>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</si>
  <si>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</si>
  <si>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</si>
  <si>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</si>
  <si>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</si>
  <si>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</si>
  <si>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</si>
  <si>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</si>
  <si>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</si>
  <si>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</si>
  <si>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</si>
  <si>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</si>
  <si>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</si>
  <si>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</si>
  <si>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</si>
  <si>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</si>
  <si>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</si>
  <si>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</si>
  <si>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</si>
  <si>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</si>
  <si>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</si>
  <si>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</si>
  <si>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</si>
  <si>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</si>
  <si>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</si>
  <si>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</si>
  <si>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</si>
  <si>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</si>
  <si>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</si>
  <si>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</si>
  <si>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</si>
  <si>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</si>
  <si>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</si>
  <si>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</si>
  <si>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</si>
  <si>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</si>
  <si>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</si>
  <si>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</si>
  <si>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</si>
  <si>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</si>
  <si>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</si>
  <si>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</si>
  <si>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</si>
  <si>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</si>
  <si>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</si>
  <si>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</si>
  <si>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</si>
  <si>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</si>
  <si>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</si>
  <si>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</si>
  <si>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</si>
  <si>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</si>
  <si>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</si>
  <si>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</si>
  <si>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</si>
  <si>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</si>
  <si>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</si>
  <si>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</si>
  <si>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</si>
  <si>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</si>
  <si>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</si>
  <si>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</si>
  <si>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</si>
  <si>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</si>
  <si>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</si>
  <si>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</si>
  <si>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</si>
  <si>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</si>
  <si>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</si>
  <si>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</si>
  <si>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</si>
  <si>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</si>
  <si>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</si>
  <si>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</si>
  <si>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</si>
  <si>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</si>
  <si>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</si>
  <si>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</si>
  <si>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</si>
  <si>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</si>
  <si>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</si>
  <si>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</si>
  <si>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</si>
  <si>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</si>
  <si>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</si>
  <si>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</si>
  <si>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</si>
  <si>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</si>
  <si>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</si>
  <si>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</si>
  <si>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</si>
  <si>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</si>
  <si>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</si>
  <si>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</si>
  <si>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</si>
  <si>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</si>
  <si>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</si>
  <si>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</si>
  <si>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</si>
  <si>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</si>
  <si>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</si>
  <si>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</si>
  <si>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</si>
  <si>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</si>
  <si>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</si>
  <si>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</si>
  <si>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</si>
  <si>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</si>
  <si>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</si>
  <si>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</si>
  <si>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</si>
  <si>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</si>
  <si>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</si>
  <si>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</si>
  <si>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</si>
  <si>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</si>
  <si>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</si>
  <si>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</si>
  <si>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</si>
  <si>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</si>
  <si>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</si>
  <si>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</si>
  <si>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</si>
  <si>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</si>
  <si>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</si>
  <si>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</si>
  <si>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</si>
  <si>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</si>
  <si>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</si>
  <si>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</si>
  <si>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</si>
  <si>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</si>
  <si>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</si>
  <si>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</si>
  <si>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</si>
  <si>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</si>
  <si>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</si>
  <si>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</si>
  <si>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</si>
  <si>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</si>
  <si>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</si>
  <si>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</si>
  <si>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</si>
  <si>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</si>
  <si>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</si>
  <si>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</si>
  <si>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</si>
  <si>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</si>
  <si>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</si>
  <si>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</si>
  <si>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</si>
  <si>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</si>
  <si>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</si>
  <si>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</si>
  <si>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</si>
  <si>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</si>
  <si>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</si>
  <si>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</si>
  <si>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</si>
  <si>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</si>
  <si>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</si>
  <si>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</si>
  <si>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</si>
  <si>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</si>
  <si>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</si>
  <si>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</si>
  <si>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</si>
  <si>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</si>
  <si>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</si>
  <si>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</si>
  <si>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</si>
  <si>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</si>
  <si>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</si>
  <si>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</si>
  <si>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</si>
  <si>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</si>
  <si>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</si>
  <si>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</si>
  <si>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</si>
  <si>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</si>
  <si>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</si>
  <si>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</si>
  <si>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</si>
  <si>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</si>
  <si>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</si>
  <si>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</si>
  <si>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</si>
  <si>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</si>
  <si>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</si>
  <si>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</si>
  <si>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</si>
  <si>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</si>
  <si>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</si>
  <si>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</si>
  <si>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</si>
  <si>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</si>
  <si>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</si>
  <si>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</si>
  <si>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</si>
  <si>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</si>
  <si>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</si>
  <si>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</si>
  <si>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</si>
  <si>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</si>
  <si>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</si>
  <si>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</si>
  <si>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</si>
  <si>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</si>
  <si>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</si>
  <si>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</si>
  <si>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</si>
  <si>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</si>
  <si>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</si>
  <si>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</si>
  <si>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</si>
  <si>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</si>
  <si>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</si>
  <si>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</si>
  <si>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</si>
  <si>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</si>
  <si>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</si>
  <si>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</si>
  <si>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</si>
  <si>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</si>
  <si>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</si>
  <si>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</si>
  <si>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</si>
  <si>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</si>
  <si>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</si>
  <si>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</si>
  <si>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</si>
  <si>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</si>
  <si>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</si>
  <si>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</si>
  <si>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</si>
  <si>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</si>
  <si>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</si>
  <si>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</si>
  <si>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</si>
  <si>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</si>
  <si>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</si>
  <si>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</si>
  <si>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</si>
  <si>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</si>
  <si>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</si>
  <si>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</si>
  <si>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</si>
  <si>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</si>
  <si>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</si>
  <si>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</si>
  <si>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</si>
  <si>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</si>
  <si>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</si>
  <si>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</si>
  <si>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</si>
  <si>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</si>
  <si>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</si>
  <si>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</si>
  <si>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</si>
  <si>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</si>
  <si>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</si>
  <si>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</si>
  <si>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</si>
  <si>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</si>
  <si>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</si>
  <si>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</si>
  <si>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</si>
  <si>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</si>
  <si>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</si>
  <si>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</si>
  <si>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</si>
  <si>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</si>
  <si>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</si>
  <si>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</si>
  <si>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</si>
  <si>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</si>
  <si>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</si>
  <si>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</si>
  <si>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</si>
  <si>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</si>
  <si>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</si>
  <si>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</si>
  <si>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</si>
  <si>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</si>
  <si>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</si>
  <si>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</si>
  <si>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</si>
  <si>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</si>
  <si>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</si>
  <si>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</si>
  <si>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</si>
  <si>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</si>
  <si>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</si>
  <si>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</si>
  <si>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</si>
  <si>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</si>
  <si>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</si>
  <si>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</si>
  <si>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</si>
  <si>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</si>
  <si>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</si>
  <si>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</si>
  <si>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</si>
  <si>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</si>
  <si>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</si>
  <si>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</si>
  <si>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</si>
  <si>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</si>
  <si>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</si>
  <si>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</si>
  <si>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</si>
  <si>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</si>
  <si>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</si>
  <si>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</si>
  <si>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</si>
  <si>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</si>
  <si>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</si>
  <si>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</si>
  <si>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</si>
  <si>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</si>
  <si>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</si>
  <si>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</si>
  <si>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</si>
  <si>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</si>
  <si>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</si>
  <si>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</si>
  <si>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</si>
  <si>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</si>
  <si>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</si>
  <si>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</si>
  <si>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</si>
  <si>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</si>
  <si>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</si>
  <si>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</si>
  <si>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</si>
  <si>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</si>
  <si>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</si>
  <si>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</si>
  <si>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</si>
  <si>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</si>
  <si>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</si>
  <si>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</si>
  <si>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</si>
  <si>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</si>
  <si>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</si>
  <si>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</si>
  <si>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</si>
  <si>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</si>
  <si>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</si>
  <si>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</si>
  <si>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</si>
  <si>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</si>
  <si>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</si>
  <si>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</si>
  <si>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</si>
  <si>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</si>
  <si>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</si>
  <si>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</si>
  <si>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</si>
  <si>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</si>
  <si>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</si>
  <si>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</si>
  <si>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</si>
  <si>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</si>
  <si>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</si>
  <si>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</si>
  <si>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</si>
  <si>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</si>
  <si>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</si>
  <si>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</si>
  <si>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</si>
  <si>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</si>
  <si>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</si>
  <si>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</si>
  <si>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</si>
  <si>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</si>
  <si>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</si>
  <si>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</si>
  <si>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</si>
  <si>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</si>
  <si>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</si>
  <si>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</si>
  <si>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</si>
  <si>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</si>
  <si>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</si>
  <si>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</si>
  <si>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</si>
  <si>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</si>
  <si>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</si>
  <si>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</si>
  <si>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</si>
  <si>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</si>
  <si>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</si>
  <si>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</si>
  <si>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</si>
  <si>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</si>
  <si>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</si>
  <si>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</si>
  <si>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</si>
  <si>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</si>
  <si>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</si>
  <si>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</si>
  <si>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</si>
  <si>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</si>
  <si>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</si>
  <si>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</si>
  <si>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</si>
  <si>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</si>
  <si>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</si>
  <si>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</si>
  <si>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</si>
  <si>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</si>
  <si>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</si>
  <si>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</si>
  <si>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</si>
  <si>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</si>
  <si>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</si>
  <si>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</si>
  <si>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</si>
  <si>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</si>
  <si>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</si>
  <si>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</si>
  <si>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</si>
  <si>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</si>
  <si>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</si>
  <si>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</si>
  <si>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</si>
  <si>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</si>
  <si>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</si>
  <si>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</si>
  <si>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</si>
  <si>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</si>
  <si>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</si>
  <si>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</si>
  <si>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</si>
  <si>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</si>
  <si>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</si>
  <si>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</si>
  <si>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</si>
  <si>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</si>
  <si>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</si>
  <si>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</si>
  <si>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</si>
  <si>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</si>
  <si>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</si>
  <si>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</si>
  <si>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</si>
  <si>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</si>
  <si>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</si>
  <si>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</si>
  <si>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</si>
  <si>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</si>
  <si>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</si>
  <si>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</si>
  <si>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</si>
  <si>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</si>
  <si>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</si>
  <si>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</si>
  <si>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</si>
  <si>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</si>
  <si>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</si>
  <si>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</si>
  <si>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</si>
  <si>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</si>
  <si>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</si>
  <si>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</si>
  <si>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</si>
  <si>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</si>
  <si>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</si>
  <si>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</si>
  <si>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</si>
  <si>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</si>
  <si>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</si>
  <si>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</si>
  <si>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</si>
  <si>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</si>
  <si>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</si>
  <si>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</si>
  <si>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</si>
  <si>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</si>
  <si>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</si>
  <si>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</si>
  <si>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</si>
  <si>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</si>
  <si>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</si>
  <si>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</si>
  <si>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</si>
  <si>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</si>
  <si>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</si>
  <si>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</si>
  <si>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</si>
  <si>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</si>
  <si>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</si>
  <si>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</si>
  <si>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</si>
  <si>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</si>
  <si>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</si>
  <si>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</si>
  <si>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</si>
  <si>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</si>
  <si>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</si>
  <si>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</si>
  <si>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</si>
  <si>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</si>
  <si>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</si>
  <si>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</si>
  <si>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</si>
  <si>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</si>
  <si>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</si>
  <si>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</si>
  <si>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</si>
  <si>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</si>
  <si>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</si>
  <si>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</si>
  <si>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</si>
  <si>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</si>
  <si>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</si>
  <si>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</si>
  <si>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</si>
  <si>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</si>
  <si>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</si>
  <si>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</si>
  <si>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</si>
  <si>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</si>
  <si>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</si>
  <si>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</si>
  <si>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</si>
  <si>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</si>
  <si>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</si>
  <si>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</si>
  <si>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</si>
  <si>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</si>
  <si>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</si>
  <si>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</si>
  <si>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</si>
  <si>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</si>
  <si>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</si>
  <si>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</si>
  <si>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</si>
  <si>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</si>
  <si>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</si>
  <si>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</si>
  <si>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</si>
  <si>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</si>
  <si>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</si>
  <si>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</si>
  <si>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</si>
  <si>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</si>
  <si>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</si>
  <si>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</si>
  <si>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</si>
  <si>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</si>
  <si>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</si>
  <si>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</si>
  <si>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</si>
  <si>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</si>
  <si>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</si>
  <si>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</si>
  <si>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</si>
  <si>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</si>
  <si>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</si>
  <si>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</si>
  <si>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</si>
  <si>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</si>
  <si>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</si>
  <si>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</si>
  <si>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</si>
  <si>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</si>
  <si>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</si>
  <si>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</si>
  <si>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</si>
  <si>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</si>
  <si>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</si>
  <si>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</si>
  <si>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</si>
  <si>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</si>
  <si>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</si>
  <si>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</si>
  <si>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</si>
  <si>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</si>
  <si>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</si>
  <si>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</si>
  <si>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</si>
  <si>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</si>
  <si>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</si>
  <si>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</si>
  <si>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</si>
  <si>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</si>
  <si>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</si>
  <si>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</si>
  <si>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</si>
  <si>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</si>
  <si>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</si>
  <si>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</si>
  <si>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</si>
  <si>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</si>
  <si>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</si>
  <si>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</si>
  <si>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</si>
  <si>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</si>
  <si>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</si>
  <si>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</si>
  <si>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</si>
  <si>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</si>
  <si>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</si>
  <si>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</si>
  <si>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</si>
  <si>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</si>
  <si>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</si>
  <si>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</si>
  <si>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</si>
  <si>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</si>
  <si>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</si>
  <si>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</si>
  <si>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</si>
  <si>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</si>
  <si>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</si>
  <si>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</si>
  <si>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</si>
  <si>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</si>
  <si>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</si>
  <si>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</si>
  <si>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</si>
  <si>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</si>
  <si>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</si>
  <si>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</si>
  <si>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</si>
  <si>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</si>
  <si>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</si>
  <si>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</si>
  <si>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</si>
  <si>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</si>
  <si>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</si>
  <si>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</si>
  <si>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</si>
  <si>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</si>
  <si>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</si>
  <si>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</si>
  <si>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</si>
  <si>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</si>
  <si>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</si>
  <si>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</si>
  <si>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</si>
  <si>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</si>
  <si>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</si>
  <si>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</si>
  <si>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</si>
  <si>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</si>
  <si>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</si>
  <si>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</si>
  <si>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</si>
  <si>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</si>
  <si>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</si>
  <si>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</si>
  <si>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</si>
  <si>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</si>
  <si>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</si>
  <si>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</si>
  <si>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</si>
  <si>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</si>
  <si>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</si>
  <si>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</si>
  <si>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</si>
  <si>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</si>
  <si>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</si>
  <si>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</si>
  <si>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</si>
  <si>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</si>
  <si>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</si>
  <si>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</si>
  <si>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</si>
  <si>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</si>
  <si>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</si>
  <si>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</si>
  <si>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</si>
  <si>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</si>
  <si>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</si>
  <si>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</si>
  <si>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</si>
  <si>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</si>
  <si>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</si>
  <si>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</si>
  <si>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</si>
  <si>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</si>
  <si>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</si>
  <si>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</si>
  <si>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</si>
  <si>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</si>
  <si>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</si>
  <si>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</si>
  <si>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</si>
  <si>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</si>
  <si>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</si>
  <si>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</si>
  <si>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</si>
  <si>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</si>
  <si>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</si>
  <si>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</si>
  <si>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</si>
  <si>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</si>
  <si>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</si>
  <si>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</si>
  <si>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</si>
  <si>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</si>
  <si>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</si>
  <si>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</si>
  <si>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</si>
  <si>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</si>
  <si>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</si>
  <si>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</si>
  <si>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</si>
  <si>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</si>
  <si>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</si>
  <si>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</si>
  <si>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</si>
  <si>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</si>
  <si>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</si>
  <si>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</si>
  <si>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</si>
  <si>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</si>
  <si>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</si>
  <si>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</si>
  <si>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</si>
  <si>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</si>
  <si>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</si>
  <si>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</si>
  <si>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</si>
  <si>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</si>
  <si>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</si>
  <si>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</si>
  <si>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</si>
  <si>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</si>
  <si>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</si>
  <si>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</si>
  <si>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</si>
  <si>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</si>
  <si>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</si>
  <si>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</si>
  <si>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</si>
  <si>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</si>
  <si>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</si>
  <si>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</si>
  <si>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</si>
  <si>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</si>
  <si>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</si>
  <si>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</si>
  <si>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</si>
  <si>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</si>
  <si>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</si>
  <si>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</si>
  <si>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</si>
  <si>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2011</t>
  </si>
  <si>
    <t>2012</t>
  </si>
  <si>
    <t>2013</t>
  </si>
  <si>
    <t>2014</t>
  </si>
  <si>
    <t>Jan</t>
  </si>
  <si>
    <t>Feb</t>
  </si>
  <si>
    <t>Mar</t>
  </si>
  <si>
    <t>Apr</t>
  </si>
  <si>
    <t>May</t>
  </si>
  <si>
    <t>Jun</t>
  </si>
  <si>
    <t>Jul</t>
  </si>
  <si>
    <t>Aug</t>
  </si>
  <si>
    <t>Sep</t>
  </si>
  <si>
    <t>Oct</t>
  </si>
  <si>
    <t>Nov</t>
  </si>
  <si>
    <t>Dec</t>
  </si>
  <si>
    <t>Sum of Sales</t>
  </si>
  <si>
    <t>Sum of Profit</t>
  </si>
  <si>
    <t>Sum of Quantity</t>
  </si>
  <si>
    <t>Count of Order ID</t>
  </si>
  <si>
    <t>Sum of Profit Margin</t>
  </si>
  <si>
    <t>YOY SALES</t>
  </si>
  <si>
    <t>YOY PROFIT</t>
  </si>
  <si>
    <t>YOY QUANTITY</t>
  </si>
  <si>
    <t>YOY Order ID</t>
  </si>
  <si>
    <t>YOY Profit Margin</t>
  </si>
  <si>
    <r>
      <rPr>
        <b/>
        <sz val="18"/>
        <color theme="2"/>
        <rFont val="Calibri"/>
        <family val="2"/>
        <scheme val="minor"/>
      </rPr>
      <t>SPARKLINES</t>
    </r>
    <r>
      <rPr>
        <b/>
        <sz val="18"/>
        <color theme="1"/>
        <rFont val="Calibri"/>
        <family val="2"/>
        <scheme val="minor"/>
      </rPr>
      <t xml:space="preserve">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</si>
</sst>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quot;$&quot;\ 0.00,\ &quot;K&quot;"/>
    <numFmt numFmtId="166" formatCode="_-[$$-409]* #,##0.00_ ;_-[$$-409]* \-#,##0.00\ ;_-[$$-409]* &quot;-&quot;??_ ;_-@_ "/>
    <numFmt numFmtId="167" formatCode="&quot;#&quot;\ 0"/>
  </numFmts>
  <fonts count="11" x14ac:knownFonts="1">
    <font>
      <sz val="11"/>
      <color theme="1"/>
      <name val="Calibri"/>
      <scheme val="minor"/>
    </font>
    <font>
      <sz val="11"/>
      <color theme="1"/>
      <name val="Calibri"/>
      <family val="2"/>
      <scheme val="minor"/>
    </font>
    <font>
      <sz val="12"/>
      <color rgb="FF000000"/>
      <name val="Calibri"/>
      <family val="2"/>
    </font>
    <font>
      <sz val="11"/>
      <color theme="1"/>
      <name val="Calibri"/>
      <family val="2"/>
      <scheme val="minor"/>
    </font>
    <font>
      <sz val="11"/>
      <color theme="1"/>
      <name val="Calibri"/>
      <family val="2"/>
    </font>
    <font>
      <sz val="11"/>
      <color theme="1"/>
      <name val="Lato"/>
    </font>
    <font>
      <sz val="11"/>
      <color theme="1"/>
      <name val="Calibri"/>
      <family val="2"/>
      <scheme val="minor"/>
    </font>
    <font>
      <b/>
      <sz val="11"/>
      <color theme="1"/>
      <name val="Lato Black"/>
      <family val="2"/>
    </font>
    <font>
      <b/>
      <sz val="18"/>
      <color theme="1"/>
      <name val="Calibri"/>
      <family val="2"/>
      <scheme val="minor"/>
    </font>
    <font>
      <b/>
      <sz val="18"/>
      <color theme="2"/>
      <name val="Calibri"/>
      <family val="2"/>
      <scheme val="minor"/>
    </font>
    <font>
      <sz val="11"/>
      <color theme="1"/>
      <name val="Lato Black"/>
    </font>
  </fonts>
  <fills count="3">
    <fill>
      <patternFill patternType="none"/>
    </fill>
    <fill>
      <patternFill patternType="gray125"/>
    </fill>
    <fill>
      <patternFill patternType="solid">
        <fgColor theme="1"/>
        <bgColor indexed="64"/>
      </patternFill>
    </fill>
  </fills>
  <borders count="13">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2">
    <xf numFmtId="0" fontId="0" fillId="0" borderId="0"/>
    <xf numFmtId="9" fontId="6" fillId="0" borderId="0" applyFont="0" applyFill="0" applyBorder="0" applyAlignment="0" applyProtection="0"/>
  </cellStyleXfs>
  <cellXfs count="43">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165" fontId="0" fillId="0" borderId="0" xfId="0" applyNumberFormat="1"/>
    <xf numFmtId="0" fontId="0" fillId="0" borderId="2" xfId="0" applyBorder="1" applyAlignment="1">
      <alignment horizontal="left"/>
    </xf>
    <xf numFmtId="10" fontId="0" fillId="0" borderId="3" xfId="0" applyNumberFormat="1" applyBorder="1"/>
    <xf numFmtId="10" fontId="0" fillId="0" borderId="4" xfId="0" applyNumberFormat="1" applyBorder="1"/>
    <xf numFmtId="10" fontId="0" fillId="0" borderId="5" xfId="0" applyNumberFormat="1" applyBorder="1"/>
    <xf numFmtId="0" fontId="0" fillId="0" borderId="1" xfId="0" pivotButton="1" applyBorder="1"/>
    <xf numFmtId="0" fontId="0" fillId="0" borderId="3" xfId="0" applyBorder="1" applyAlignment="1">
      <alignment horizontal="left"/>
    </xf>
    <xf numFmtId="0" fontId="0" fillId="0" borderId="4" xfId="0" applyBorder="1" applyAlignment="1">
      <alignment horizontal="left"/>
    </xf>
    <xf numFmtId="0" fontId="0" fillId="0" borderId="5" xfId="0" applyBorder="1" applyAlignment="1">
      <alignment horizontal="left"/>
    </xf>
    <xf numFmtId="0" fontId="0" fillId="0" borderId="1" xfId="0" applyBorder="1" applyAlignment="1">
      <alignment horizontal="left"/>
    </xf>
    <xf numFmtId="0" fontId="0" fillId="0" borderId="1" xfId="0" applyBorder="1"/>
    <xf numFmtId="166" fontId="0" fillId="0" borderId="0" xfId="0" applyNumberFormat="1"/>
    <xf numFmtId="167" fontId="0" fillId="0" borderId="0" xfId="0" applyNumberFormat="1"/>
    <xf numFmtId="10" fontId="0" fillId="0" borderId="0" xfId="1" applyNumberFormat="1" applyFont="1"/>
    <xf numFmtId="164" fontId="7" fillId="0" borderId="0" xfId="0" applyNumberFormat="1" applyFont="1" applyAlignment="1">
      <alignment horizontal="center"/>
    </xf>
    <xf numFmtId="0" fontId="0" fillId="0" borderId="6" xfId="0" pivotButton="1" applyBorder="1"/>
    <xf numFmtId="0" fontId="0" fillId="0" borderId="7" xfId="0" applyBorder="1"/>
    <xf numFmtId="0" fontId="0" fillId="0" borderId="8" xfId="0" applyNumberFormat="1" applyBorder="1"/>
    <xf numFmtId="0" fontId="0" fillId="0" borderId="9" xfId="0" applyBorder="1" applyAlignment="1">
      <alignment horizontal="left"/>
    </xf>
    <xf numFmtId="0" fontId="0" fillId="0" borderId="10" xfId="0" applyNumberFormat="1" applyBorder="1"/>
    <xf numFmtId="0" fontId="0" fillId="0" borderId="3" xfId="0" applyNumberFormat="1" applyBorder="1"/>
    <xf numFmtId="0" fontId="0" fillId="0" borderId="4" xfId="0" applyNumberFormat="1" applyBorder="1"/>
    <xf numFmtId="0" fontId="0" fillId="0" borderId="5" xfId="0" applyNumberFormat="1" applyBorder="1"/>
    <xf numFmtId="0" fontId="8" fillId="2" borderId="0" xfId="0" applyFont="1" applyFill="1" applyAlignment="1">
      <alignment horizontal="center"/>
    </xf>
    <xf numFmtId="0" fontId="0" fillId="2" borderId="0" xfId="0" applyFill="1" applyAlignment="1">
      <alignment horizontal="center"/>
    </xf>
    <xf numFmtId="0" fontId="1" fillId="0" borderId="0" xfId="0" applyFont="1" applyBorder="1" applyAlignment="1">
      <alignment horizontal="center" vertical="center"/>
    </xf>
    <xf numFmtId="164" fontId="10" fillId="0" borderId="0" xfId="0" applyNumberFormat="1" applyFont="1" applyAlignment="1">
      <alignment horizontal="center"/>
    </xf>
    <xf numFmtId="0" fontId="0" fillId="0" borderId="1" xfId="0" applyNumberFormat="1" applyBorder="1"/>
    <xf numFmtId="165" fontId="0" fillId="0" borderId="1" xfId="0" applyNumberFormat="1" applyBorder="1"/>
    <xf numFmtId="0" fontId="0" fillId="0" borderId="11" xfId="0" applyBorder="1"/>
    <xf numFmtId="165" fontId="0" fillId="0" borderId="8" xfId="0" applyNumberFormat="1" applyBorder="1"/>
    <xf numFmtId="165" fontId="0" fillId="0" borderId="0" xfId="0" applyNumberFormat="1" applyBorder="1"/>
    <xf numFmtId="0" fontId="0" fillId="0" borderId="12" xfId="0" applyNumberFormat="1" applyBorder="1"/>
    <xf numFmtId="0" fontId="0" fillId="0" borderId="6" xfId="0" applyBorder="1"/>
    <xf numFmtId="0" fontId="0" fillId="0" borderId="2" xfId="0" applyBorder="1"/>
    <xf numFmtId="0" fontId="0" fillId="0" borderId="9" xfId="0" applyBorder="1"/>
    <xf numFmtId="165" fontId="0" fillId="0" borderId="10" xfId="0" applyNumberFormat="1" applyBorder="1"/>
    <xf numFmtId="0" fontId="0" fillId="0" borderId="0" xfId="0" applyNumberFormat="1" applyBorder="1"/>
  </cellXfs>
  <cellStyles count="2">
    <cellStyle name="Normal" xfId="0" builtinId="0"/>
    <cellStyle name="Percent" xfId="1" builtinId="5"/>
  </cellStyles>
  <dxfs count="83">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color theme="0"/>
      </font>
      <border>
        <bottom style="thin">
          <color theme="4"/>
        </bottom>
        <vertical/>
        <horizontal/>
      </border>
    </dxf>
    <dxf>
      <font>
        <color theme="1"/>
      </font>
      <fill>
        <patternFill>
          <bgColor theme="1" tint="0.14996795556505021"/>
        </patternFill>
      </fill>
      <border diagonalUp="0" diagonalDown="0">
        <left/>
        <right/>
        <top/>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Dasboard Design" pivot="0" table="0" count="10" xr9:uid="{F182BB89-1445-40B4-9FA2-606FA961C679}">
      <tableStyleElement type="wholeTable" dxfId="22"/>
      <tableStyleElement type="headerRow" dxfId="21"/>
    </tableStyle>
    <tableStyle name="Data-style" pivot="0" count="3" xr9:uid="{00000000-0011-0000-FFFF-FFFF00000000}">
      <tableStyleElement type="headerRow" dxfId="82"/>
      <tableStyleElement type="firstRowStripe" dxfId="81"/>
      <tableStyleElement type="secondRowStripe" dxfId="80"/>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Dasboard Design">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Dashboard.xlsx]Combo Chart!PivotTable1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SALES</a:t>
            </a:r>
            <a:r>
              <a:rPr lang="en-IN" baseline="0"/>
              <a:t> &amp; MONTHLY ANALYSIS</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37BF-44F5-96C3-4438A57EAC32}"/>
            </c:ext>
          </c:extLst>
        </c:ser>
        <c:dLbls>
          <c:showLegendKey val="0"/>
          <c:showVal val="0"/>
          <c:showCatName val="0"/>
          <c:showSerName val="0"/>
          <c:showPercent val="0"/>
          <c:showBubbleSize val="0"/>
        </c:dLbls>
        <c:axId val="691517791"/>
        <c:axId val="691522111"/>
      </c:areaChart>
      <c:barChart>
        <c:barDir val="col"/>
        <c:grouping val="clustered"/>
        <c:varyColors val="0"/>
        <c:ser>
          <c:idx val="0"/>
          <c:order val="0"/>
          <c:tx>
            <c:strRef>
              <c:f>'Combo Chart'!$B$3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37BF-44F5-96C3-4438A57EAC32}"/>
            </c:ext>
          </c:extLst>
        </c:ser>
        <c:dLbls>
          <c:showLegendKey val="0"/>
          <c:showVal val="0"/>
          <c:showCatName val="0"/>
          <c:showSerName val="0"/>
          <c:showPercent val="0"/>
          <c:showBubbleSize val="0"/>
        </c:dLbls>
        <c:gapWidth val="219"/>
        <c:overlap val="-27"/>
        <c:axId val="691516831"/>
        <c:axId val="691512511"/>
      </c:barChart>
      <c:catAx>
        <c:axId val="69151683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91512511"/>
        <c:crosses val="autoZero"/>
        <c:auto val="1"/>
        <c:lblAlgn val="ctr"/>
        <c:lblOffset val="100"/>
        <c:noMultiLvlLbl val="0"/>
      </c:catAx>
      <c:valAx>
        <c:axId val="691512511"/>
        <c:scaling>
          <c:orientation val="minMax"/>
        </c:scaling>
        <c:delete val="0"/>
        <c:axPos val="l"/>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91516831"/>
        <c:crosses val="autoZero"/>
        <c:crossBetween val="between"/>
      </c:valAx>
      <c:valAx>
        <c:axId val="691522111"/>
        <c:scaling>
          <c:orientation val="minMax"/>
        </c:scaling>
        <c:delete val="0"/>
        <c:axPos val="r"/>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91517791"/>
        <c:crosses val="max"/>
        <c:crossBetween val="between"/>
      </c:valAx>
      <c:catAx>
        <c:axId val="691517791"/>
        <c:scaling>
          <c:orientation val="minMax"/>
        </c:scaling>
        <c:delete val="1"/>
        <c:axPos val="b"/>
        <c:numFmt formatCode="General" sourceLinked="1"/>
        <c:majorTickMark val="none"/>
        <c:minorTickMark val="none"/>
        <c:tickLblPos val="nextTo"/>
        <c:crossAx val="691522111"/>
        <c:crosses val="autoZero"/>
        <c:auto val="1"/>
        <c:lblAlgn val="ctr"/>
        <c:lblOffset val="100"/>
        <c:noMultiLvlLbl val="0"/>
      </c:catAx>
      <c:spPr>
        <a:noFill/>
        <a:ln>
          <a:noFill/>
        </a:ln>
        <a:effectLst/>
      </c:spPr>
    </c:plotArea>
    <c:legend>
      <c:legendPos val="r"/>
      <c:layout>
        <c:manualLayout>
          <c:xMode val="edge"/>
          <c:yMode val="edge"/>
          <c:x val="0.8059391951006124"/>
          <c:y val="0.42187445319335082"/>
          <c:w val="0.19406080489938757"/>
          <c:h val="0.1562510936132983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Dashboard.xlsx]Pie Chart!PivotTable6</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CATEGORY</a:t>
            </a:r>
            <a:r>
              <a:rPr lang="en-IN" baseline="0"/>
              <a:t> WISE SALES SHARE %</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'Pie Chart'!$B$3</c:f>
              <c:strCache>
                <c:ptCount val="1"/>
                <c:pt idx="0">
                  <c:v>Total</c:v>
                </c:pt>
              </c:strCache>
            </c:strRef>
          </c:tx>
          <c:explosion val="1"/>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1740-46BB-89B3-A9821CA3FA1E}"/>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1740-46BB-89B3-A9821CA3FA1E}"/>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1740-46BB-89B3-A9821CA3FA1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781B-4BA1-85EB-96AE1B318362}"/>
            </c:ext>
          </c:extLst>
        </c:ser>
        <c:dLbls>
          <c:showLegendKey val="0"/>
          <c:showVal val="1"/>
          <c:showCatName val="0"/>
          <c:showSerName val="0"/>
          <c:showPercent val="0"/>
          <c:showBubbleSize val="0"/>
          <c:showLeaderLines val="1"/>
        </c:dLbls>
        <c:firstSliceAng val="0"/>
        <c:holeSize val="61"/>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Dashboard.xlsx]Top 5!PivotTable8</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TOP</a:t>
            </a:r>
            <a:r>
              <a:rPr lang="en-IN" baseline="0"/>
              <a:t> 5 SUBCATEGORIES BY SALES</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F161-46AC-BE8A-DA8B3A9FC3FF}"/>
            </c:ext>
          </c:extLst>
        </c:ser>
        <c:dLbls>
          <c:showLegendKey val="0"/>
          <c:showVal val="0"/>
          <c:showCatName val="0"/>
          <c:showSerName val="0"/>
          <c:showPercent val="0"/>
          <c:showBubbleSize val="0"/>
        </c:dLbls>
        <c:gapWidth val="115"/>
        <c:overlap val="-20"/>
        <c:axId val="2034855871"/>
        <c:axId val="2034853951"/>
      </c:barChart>
      <c:catAx>
        <c:axId val="2034855871"/>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34853951"/>
        <c:crosses val="autoZero"/>
        <c:auto val="1"/>
        <c:lblAlgn val="ctr"/>
        <c:lblOffset val="100"/>
        <c:noMultiLvlLbl val="0"/>
      </c:catAx>
      <c:valAx>
        <c:axId val="2034853951"/>
        <c:scaling>
          <c:orientation val="minMax"/>
        </c:scaling>
        <c:delete val="0"/>
        <c:axPos val="b"/>
        <c:numFmt formatCode="&quot;$&quot;\ 0.0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348558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Dashboard.xlsx]KPI!PivotTable9</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5B26-4DCC-AA7A-7329C6555AC0}"/>
            </c:ext>
          </c:extLst>
        </c:ser>
        <c:dLbls>
          <c:showLegendKey val="0"/>
          <c:showVal val="0"/>
          <c:showCatName val="0"/>
          <c:showSerName val="0"/>
          <c:showPercent val="0"/>
          <c:showBubbleSize val="0"/>
        </c:dLbls>
        <c:smooth val="0"/>
        <c:axId val="2034854911"/>
        <c:axId val="2034855391"/>
      </c:lineChart>
      <c:catAx>
        <c:axId val="2034854911"/>
        <c:scaling>
          <c:orientation val="minMax"/>
        </c:scaling>
        <c:delete val="1"/>
        <c:axPos val="b"/>
        <c:numFmt formatCode="General" sourceLinked="1"/>
        <c:majorTickMark val="none"/>
        <c:minorTickMark val="none"/>
        <c:tickLblPos val="nextTo"/>
        <c:crossAx val="2034855391"/>
        <c:crosses val="autoZero"/>
        <c:auto val="1"/>
        <c:lblAlgn val="ctr"/>
        <c:lblOffset val="100"/>
        <c:noMultiLvlLbl val="0"/>
      </c:catAx>
      <c:valAx>
        <c:axId val="2034855391"/>
        <c:scaling>
          <c:orientation val="minMax"/>
        </c:scaling>
        <c:delete val="1"/>
        <c:axPos val="l"/>
        <c:numFmt formatCode="General" sourceLinked="1"/>
        <c:majorTickMark val="none"/>
        <c:minorTickMark val="none"/>
        <c:tickLblPos val="nextTo"/>
        <c:crossAx val="20348549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Dashboard.xlsx]KPI!PivotTable10</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KPI!$F$3</c:f>
              <c:strCache>
                <c:ptCount val="1"/>
                <c:pt idx="0">
                  <c:v>Total</c:v>
                </c:pt>
              </c:strCache>
            </c:strRef>
          </c:tx>
          <c:spPr>
            <a:ln w="28575" cap="rnd">
              <a:solidFill>
                <a:schemeClr val="accent1"/>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3C98-4362-99DD-D409A597E431}"/>
            </c:ext>
          </c:extLst>
        </c:ser>
        <c:dLbls>
          <c:showLegendKey val="0"/>
          <c:showVal val="0"/>
          <c:showCatName val="0"/>
          <c:showSerName val="0"/>
          <c:showPercent val="0"/>
          <c:showBubbleSize val="0"/>
        </c:dLbls>
        <c:smooth val="0"/>
        <c:axId val="2029532495"/>
        <c:axId val="727331664"/>
      </c:lineChart>
      <c:catAx>
        <c:axId val="2029532495"/>
        <c:scaling>
          <c:orientation val="minMax"/>
        </c:scaling>
        <c:delete val="1"/>
        <c:axPos val="b"/>
        <c:numFmt formatCode="General" sourceLinked="1"/>
        <c:majorTickMark val="none"/>
        <c:minorTickMark val="none"/>
        <c:tickLblPos val="nextTo"/>
        <c:crossAx val="727331664"/>
        <c:crosses val="autoZero"/>
        <c:auto val="1"/>
        <c:lblAlgn val="ctr"/>
        <c:lblOffset val="100"/>
        <c:noMultiLvlLbl val="0"/>
      </c:catAx>
      <c:valAx>
        <c:axId val="727331664"/>
        <c:scaling>
          <c:orientation val="minMax"/>
        </c:scaling>
        <c:delete val="1"/>
        <c:axPos val="l"/>
        <c:numFmt formatCode="General" sourceLinked="1"/>
        <c:majorTickMark val="none"/>
        <c:minorTickMark val="none"/>
        <c:tickLblPos val="nextTo"/>
        <c:crossAx val="20295324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Dashboard.xlsx]KPI!PivotTable11</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F851-4DE6-B74B-DAE0C92082D5}"/>
            </c:ext>
          </c:extLst>
        </c:ser>
        <c:dLbls>
          <c:showLegendKey val="0"/>
          <c:showVal val="0"/>
          <c:showCatName val="0"/>
          <c:showSerName val="0"/>
          <c:showPercent val="0"/>
          <c:showBubbleSize val="0"/>
        </c:dLbls>
        <c:smooth val="0"/>
        <c:axId val="691570111"/>
        <c:axId val="691549951"/>
      </c:lineChart>
      <c:catAx>
        <c:axId val="691570111"/>
        <c:scaling>
          <c:orientation val="minMax"/>
        </c:scaling>
        <c:delete val="1"/>
        <c:axPos val="b"/>
        <c:numFmt formatCode="General" sourceLinked="1"/>
        <c:majorTickMark val="none"/>
        <c:minorTickMark val="none"/>
        <c:tickLblPos val="nextTo"/>
        <c:crossAx val="691549951"/>
        <c:crosses val="autoZero"/>
        <c:auto val="1"/>
        <c:lblAlgn val="ctr"/>
        <c:lblOffset val="100"/>
        <c:noMultiLvlLbl val="0"/>
      </c:catAx>
      <c:valAx>
        <c:axId val="691549951"/>
        <c:scaling>
          <c:orientation val="minMax"/>
        </c:scaling>
        <c:delete val="1"/>
        <c:axPos val="l"/>
        <c:numFmt formatCode="General" sourceLinked="1"/>
        <c:majorTickMark val="none"/>
        <c:minorTickMark val="none"/>
        <c:tickLblPos val="nextTo"/>
        <c:crossAx val="6915701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Dashboard.xlsx]KPI!PivotTable13</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95A8-464C-8935-B573DDBE85CA}"/>
            </c:ext>
          </c:extLst>
        </c:ser>
        <c:dLbls>
          <c:showLegendKey val="0"/>
          <c:showVal val="0"/>
          <c:showCatName val="0"/>
          <c:showSerName val="0"/>
          <c:showPercent val="0"/>
          <c:showBubbleSize val="0"/>
        </c:dLbls>
        <c:smooth val="0"/>
        <c:axId val="550812207"/>
        <c:axId val="550816047"/>
      </c:lineChart>
      <c:catAx>
        <c:axId val="550812207"/>
        <c:scaling>
          <c:orientation val="minMax"/>
        </c:scaling>
        <c:delete val="1"/>
        <c:axPos val="b"/>
        <c:numFmt formatCode="General" sourceLinked="1"/>
        <c:majorTickMark val="none"/>
        <c:minorTickMark val="none"/>
        <c:tickLblPos val="nextTo"/>
        <c:crossAx val="550816047"/>
        <c:crosses val="autoZero"/>
        <c:auto val="1"/>
        <c:lblAlgn val="ctr"/>
        <c:lblOffset val="100"/>
        <c:noMultiLvlLbl val="0"/>
      </c:catAx>
      <c:valAx>
        <c:axId val="550816047"/>
        <c:scaling>
          <c:orientation val="minMax"/>
        </c:scaling>
        <c:delete val="1"/>
        <c:axPos val="l"/>
        <c:numFmt formatCode="General" sourceLinked="1"/>
        <c:majorTickMark val="none"/>
        <c:minorTickMark val="none"/>
        <c:tickLblPos val="nextTo"/>
        <c:crossAx val="5508122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Dashboard.xlsx]KPI!PivotTable14</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KPI!$Q$3</c:f>
              <c:strCache>
                <c:ptCount val="1"/>
                <c:pt idx="0">
                  <c:v>Total</c:v>
                </c:pt>
              </c:strCache>
            </c:strRef>
          </c:tx>
          <c:spPr>
            <a:ln w="28575" cap="rnd">
              <a:solidFill>
                <a:schemeClr val="accent1"/>
              </a:solidFill>
              <a:round/>
            </a:ln>
            <a:effectLst/>
          </c:spPr>
          <c:marker>
            <c:symbol val="none"/>
          </c:marker>
          <c:cat>
            <c:strRef>
              <c:f>KPI!$P$4:$P$16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KPI!$Q$4:$Q$16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0C80-46D7-BFA4-B7BE8951516D}"/>
            </c:ext>
          </c:extLst>
        </c:ser>
        <c:dLbls>
          <c:showLegendKey val="0"/>
          <c:showVal val="0"/>
          <c:showCatName val="0"/>
          <c:showSerName val="0"/>
          <c:showPercent val="0"/>
          <c:showBubbleSize val="0"/>
        </c:dLbls>
        <c:smooth val="0"/>
        <c:axId val="2081308783"/>
        <c:axId val="2081319343"/>
      </c:lineChart>
      <c:catAx>
        <c:axId val="2081308783"/>
        <c:scaling>
          <c:orientation val="minMax"/>
        </c:scaling>
        <c:delete val="1"/>
        <c:axPos val="b"/>
        <c:numFmt formatCode="General" sourceLinked="1"/>
        <c:majorTickMark val="none"/>
        <c:minorTickMark val="none"/>
        <c:tickLblPos val="nextTo"/>
        <c:crossAx val="2081319343"/>
        <c:crosses val="autoZero"/>
        <c:auto val="1"/>
        <c:lblAlgn val="ctr"/>
        <c:lblOffset val="100"/>
        <c:noMultiLvlLbl val="0"/>
      </c:catAx>
      <c:valAx>
        <c:axId val="2081319343"/>
        <c:scaling>
          <c:orientation val="minMax"/>
        </c:scaling>
        <c:delete val="1"/>
        <c:axPos val="l"/>
        <c:numFmt formatCode="General" sourceLinked="1"/>
        <c:majorTickMark val="none"/>
        <c:minorTickMark val="none"/>
        <c:tickLblPos val="nextTo"/>
        <c:crossAx val="20813087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Dashboard.xlsx]KPI!PivotTable9</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4925" cap="rnd">
              <a:solidFill>
                <a:schemeClr val="bg1">
                  <a:lumMod val="8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4436-4823-A2E8-0904DFFE8EB9}"/>
            </c:ext>
          </c:extLst>
        </c:ser>
        <c:dLbls>
          <c:showLegendKey val="0"/>
          <c:showVal val="0"/>
          <c:showCatName val="0"/>
          <c:showSerName val="0"/>
          <c:showPercent val="0"/>
          <c:showBubbleSize val="0"/>
        </c:dLbls>
        <c:smooth val="0"/>
        <c:axId val="2034854911"/>
        <c:axId val="2034855391"/>
      </c:lineChart>
      <c:catAx>
        <c:axId val="2034854911"/>
        <c:scaling>
          <c:orientation val="minMax"/>
        </c:scaling>
        <c:delete val="1"/>
        <c:axPos val="b"/>
        <c:numFmt formatCode="General" sourceLinked="1"/>
        <c:majorTickMark val="none"/>
        <c:minorTickMark val="none"/>
        <c:tickLblPos val="nextTo"/>
        <c:crossAx val="2034855391"/>
        <c:crosses val="autoZero"/>
        <c:auto val="1"/>
        <c:lblAlgn val="ctr"/>
        <c:lblOffset val="100"/>
        <c:noMultiLvlLbl val="0"/>
      </c:catAx>
      <c:valAx>
        <c:axId val="2034855391"/>
        <c:scaling>
          <c:orientation val="minMax"/>
        </c:scaling>
        <c:delete val="1"/>
        <c:axPos val="l"/>
        <c:numFmt formatCode="General" sourceLinked="1"/>
        <c:majorTickMark val="none"/>
        <c:minorTickMark val="none"/>
        <c:tickLblPos val="nextTo"/>
        <c:crossAx val="20348549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Dashboard.xlsx]KPI!PivotTable9</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4925" cap="rnd">
              <a:solidFill>
                <a:schemeClr val="bg1">
                  <a:lumMod val="8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4436-4823-A2E8-0904DFFE8EB9}"/>
            </c:ext>
          </c:extLst>
        </c:ser>
        <c:dLbls>
          <c:showLegendKey val="0"/>
          <c:showVal val="0"/>
          <c:showCatName val="0"/>
          <c:showSerName val="0"/>
          <c:showPercent val="0"/>
          <c:showBubbleSize val="0"/>
        </c:dLbls>
        <c:smooth val="0"/>
        <c:axId val="2034854911"/>
        <c:axId val="2034855391"/>
      </c:lineChart>
      <c:catAx>
        <c:axId val="2034854911"/>
        <c:scaling>
          <c:orientation val="minMax"/>
        </c:scaling>
        <c:delete val="1"/>
        <c:axPos val="b"/>
        <c:numFmt formatCode="General" sourceLinked="1"/>
        <c:majorTickMark val="none"/>
        <c:minorTickMark val="none"/>
        <c:tickLblPos val="nextTo"/>
        <c:crossAx val="2034855391"/>
        <c:crosses val="autoZero"/>
        <c:auto val="1"/>
        <c:lblAlgn val="ctr"/>
        <c:lblOffset val="100"/>
        <c:noMultiLvlLbl val="0"/>
      </c:catAx>
      <c:valAx>
        <c:axId val="2034855391"/>
        <c:scaling>
          <c:orientation val="minMax"/>
        </c:scaling>
        <c:delete val="1"/>
        <c:axPos val="l"/>
        <c:numFmt formatCode="General" sourceLinked="1"/>
        <c:majorTickMark val="none"/>
        <c:minorTickMark val="none"/>
        <c:tickLblPos val="nextTo"/>
        <c:crossAx val="20348549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Dashboard.xlsx]KPI!PivotTable10</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ln w="34925">
            <a:solidFill>
              <a:schemeClr val="bg1">
                <a:lumMod val="85000"/>
              </a:schemeClr>
            </a:solidFill>
          </a:ln>
          <a:effectLst/>
        </c:spPr>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KPI!$F$3</c:f>
              <c:strCache>
                <c:ptCount val="1"/>
                <c:pt idx="0">
                  <c:v>Total</c:v>
                </c:pt>
              </c:strCache>
            </c:strRef>
          </c:tx>
          <c:spPr>
            <a:ln w="34925">
              <a:solidFill>
                <a:schemeClr val="bg1">
                  <a:lumMod val="85000"/>
                </a:schemeClr>
              </a:solidFill>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2-5D4C-4DD0-9F9C-9A5EFC052300}"/>
            </c:ext>
          </c:extLst>
        </c:ser>
        <c:dLbls>
          <c:showLegendKey val="0"/>
          <c:showVal val="0"/>
          <c:showCatName val="0"/>
          <c:showSerName val="0"/>
          <c:showPercent val="0"/>
          <c:showBubbleSize val="0"/>
        </c:dLbls>
        <c:smooth val="0"/>
        <c:axId val="691570111"/>
        <c:axId val="691549951"/>
      </c:lineChart>
      <c:catAx>
        <c:axId val="691570111"/>
        <c:scaling>
          <c:orientation val="minMax"/>
        </c:scaling>
        <c:delete val="1"/>
        <c:axPos val="b"/>
        <c:numFmt formatCode="General" sourceLinked="1"/>
        <c:majorTickMark val="none"/>
        <c:minorTickMark val="none"/>
        <c:tickLblPos val="nextTo"/>
        <c:crossAx val="691549951"/>
        <c:crosses val="autoZero"/>
        <c:auto val="1"/>
        <c:lblAlgn val="ctr"/>
        <c:lblOffset val="100"/>
        <c:noMultiLvlLbl val="0"/>
      </c:catAx>
      <c:valAx>
        <c:axId val="691549951"/>
        <c:scaling>
          <c:orientation val="minMax"/>
        </c:scaling>
        <c:delete val="1"/>
        <c:axPos val="l"/>
        <c:numFmt formatCode="General" sourceLinked="1"/>
        <c:majorTickMark val="none"/>
        <c:minorTickMark val="none"/>
        <c:tickLblPos val="nextTo"/>
        <c:crossAx val="691570111"/>
        <c:crosses val="autoZero"/>
        <c:crossBetween val="between"/>
      </c:valAx>
      <c:spPr>
        <a:noFill/>
        <a:ln>
          <a:noFill/>
        </a:ln>
      </c:spPr>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Dashboard.xlsx]KPI!PivotTable11</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34925" cap="rnd">
              <a:solidFill>
                <a:schemeClr val="bg1">
                  <a:lumMod val="8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7B1A-4DD3-8FFE-7BB5FD05B779}"/>
            </c:ext>
          </c:extLst>
        </c:ser>
        <c:dLbls>
          <c:showLegendKey val="0"/>
          <c:showVal val="0"/>
          <c:showCatName val="0"/>
          <c:showSerName val="0"/>
          <c:showPercent val="0"/>
          <c:showBubbleSize val="0"/>
        </c:dLbls>
        <c:smooth val="0"/>
        <c:axId val="691570111"/>
        <c:axId val="691549951"/>
      </c:lineChart>
      <c:catAx>
        <c:axId val="691570111"/>
        <c:scaling>
          <c:orientation val="minMax"/>
        </c:scaling>
        <c:delete val="1"/>
        <c:axPos val="b"/>
        <c:numFmt formatCode="General" sourceLinked="1"/>
        <c:majorTickMark val="none"/>
        <c:minorTickMark val="none"/>
        <c:tickLblPos val="nextTo"/>
        <c:crossAx val="691549951"/>
        <c:crosses val="autoZero"/>
        <c:auto val="1"/>
        <c:lblAlgn val="ctr"/>
        <c:lblOffset val="100"/>
        <c:noMultiLvlLbl val="0"/>
      </c:catAx>
      <c:valAx>
        <c:axId val="691549951"/>
        <c:scaling>
          <c:orientation val="minMax"/>
        </c:scaling>
        <c:delete val="1"/>
        <c:axPos val="l"/>
        <c:numFmt formatCode="General" sourceLinked="1"/>
        <c:majorTickMark val="none"/>
        <c:minorTickMark val="none"/>
        <c:tickLblPos val="nextTo"/>
        <c:crossAx val="6915701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Dashboard.xlsx]KPI!PivotTable13</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ln w="34925" cap="rnd">
            <a:solidFill>
              <a:schemeClr val="bg1">
                <a:lumMod val="85000"/>
              </a:schemeClr>
            </a:solidFill>
            <a:round/>
          </a:ln>
          <a:effectLst/>
        </c:spPr>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34925" cap="rnd">
              <a:solidFill>
                <a:schemeClr val="bg1">
                  <a:lumMod val="8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2-9DF3-4D77-94C1-87507AA2A380}"/>
            </c:ext>
          </c:extLst>
        </c:ser>
        <c:dLbls>
          <c:showLegendKey val="0"/>
          <c:showVal val="0"/>
          <c:showCatName val="0"/>
          <c:showSerName val="0"/>
          <c:showPercent val="0"/>
          <c:showBubbleSize val="0"/>
        </c:dLbls>
        <c:smooth val="0"/>
        <c:axId val="2081308783"/>
        <c:axId val="2081319343"/>
      </c:lineChart>
      <c:catAx>
        <c:axId val="2081308783"/>
        <c:scaling>
          <c:orientation val="minMax"/>
        </c:scaling>
        <c:delete val="1"/>
        <c:axPos val="b"/>
        <c:numFmt formatCode="General" sourceLinked="1"/>
        <c:majorTickMark val="none"/>
        <c:minorTickMark val="none"/>
        <c:tickLblPos val="nextTo"/>
        <c:crossAx val="2081319343"/>
        <c:crosses val="autoZero"/>
        <c:auto val="1"/>
        <c:lblAlgn val="ctr"/>
        <c:lblOffset val="100"/>
        <c:noMultiLvlLbl val="0"/>
      </c:catAx>
      <c:valAx>
        <c:axId val="2081319343"/>
        <c:scaling>
          <c:orientation val="minMax"/>
        </c:scaling>
        <c:delete val="1"/>
        <c:axPos val="l"/>
        <c:numFmt formatCode="General" sourceLinked="1"/>
        <c:majorTickMark val="none"/>
        <c:minorTickMark val="none"/>
        <c:tickLblPos val="nextTo"/>
        <c:crossAx val="2081308783"/>
        <c:crosses val="autoZero"/>
        <c:crossBetween val="between"/>
      </c:valAx>
      <c:spPr>
        <a:noFill/>
        <a:ln>
          <a:noFill/>
        </a:ln>
      </c:spPr>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Dashboard.xlsx]KPI!PivotTable14</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KPI!$Q$3</c:f>
              <c:strCache>
                <c:ptCount val="1"/>
                <c:pt idx="0">
                  <c:v>Total</c:v>
                </c:pt>
              </c:strCache>
            </c:strRef>
          </c:tx>
          <c:spPr>
            <a:ln w="34925" cap="rnd">
              <a:solidFill>
                <a:schemeClr val="bg1">
                  <a:lumMod val="85000"/>
                </a:schemeClr>
              </a:solidFill>
              <a:round/>
            </a:ln>
            <a:effectLst/>
          </c:spPr>
          <c:marker>
            <c:symbol val="none"/>
          </c:marker>
          <c:cat>
            <c:strRef>
              <c:f>KPI!$P$4:$P$16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KPI!$Q$4:$Q$16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BB5D-48E6-83B6-677D3C8F0CF4}"/>
            </c:ext>
          </c:extLst>
        </c:ser>
        <c:dLbls>
          <c:showLegendKey val="0"/>
          <c:showVal val="0"/>
          <c:showCatName val="0"/>
          <c:showSerName val="0"/>
          <c:showPercent val="0"/>
          <c:showBubbleSize val="0"/>
        </c:dLbls>
        <c:smooth val="0"/>
        <c:axId val="2081308783"/>
        <c:axId val="2081319343"/>
      </c:lineChart>
      <c:catAx>
        <c:axId val="2081308783"/>
        <c:scaling>
          <c:orientation val="minMax"/>
        </c:scaling>
        <c:delete val="1"/>
        <c:axPos val="b"/>
        <c:numFmt formatCode="General" sourceLinked="1"/>
        <c:majorTickMark val="none"/>
        <c:minorTickMark val="none"/>
        <c:tickLblPos val="nextTo"/>
        <c:crossAx val="2081319343"/>
        <c:crosses val="autoZero"/>
        <c:auto val="1"/>
        <c:lblAlgn val="ctr"/>
        <c:lblOffset val="100"/>
        <c:noMultiLvlLbl val="0"/>
      </c:catAx>
      <c:valAx>
        <c:axId val="2081319343"/>
        <c:scaling>
          <c:orientation val="minMax"/>
        </c:scaling>
        <c:delete val="1"/>
        <c:axPos val="l"/>
        <c:numFmt formatCode="General" sourceLinked="1"/>
        <c:majorTickMark val="none"/>
        <c:minorTickMark val="none"/>
        <c:tickLblPos val="nextTo"/>
        <c:crossAx val="20813087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Dashboard.xlsx]Combo Chart!PivotTable1</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349473260832572"/>
          <c:y val="0.2880535325582968"/>
          <c:w val="0.59427445095885612"/>
          <c:h val="0.47135728255578596"/>
        </c:manualLayout>
      </c:layout>
      <c:areaChart>
        <c:grouping val="standard"/>
        <c:varyColors val="0"/>
        <c:ser>
          <c:idx val="1"/>
          <c:order val="1"/>
          <c:tx>
            <c:strRef>
              <c:f>'Combo Chart'!$C$3</c:f>
              <c:strCache>
                <c:ptCount val="1"/>
                <c:pt idx="0">
                  <c:v>Sum of Profit</c:v>
                </c:pt>
              </c:strCache>
            </c:strRef>
          </c:tx>
          <c:spPr>
            <a:solidFill>
              <a:schemeClr val="accent1">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FDF6-4D76-A2C9-397F15C8327F}"/>
            </c:ext>
          </c:extLst>
        </c:ser>
        <c:dLbls>
          <c:showLegendKey val="0"/>
          <c:showVal val="0"/>
          <c:showCatName val="0"/>
          <c:showSerName val="0"/>
          <c:showPercent val="0"/>
          <c:showBubbleSize val="0"/>
        </c:dLbls>
        <c:axId val="1955150784"/>
        <c:axId val="1955140704"/>
      </c:areaChart>
      <c:barChart>
        <c:barDir val="col"/>
        <c:grouping val="clustered"/>
        <c:varyColors val="0"/>
        <c:ser>
          <c:idx val="0"/>
          <c:order val="0"/>
          <c:tx>
            <c:strRef>
              <c:f>'Combo Chart'!$B$3</c:f>
              <c:strCache>
                <c:ptCount val="1"/>
                <c:pt idx="0">
                  <c:v>Sum of Sales</c:v>
                </c:pt>
              </c:strCache>
            </c:strRef>
          </c:tx>
          <c:spPr>
            <a:solidFill>
              <a:schemeClr val="bg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FDF6-4D76-A2C9-397F15C8327F}"/>
            </c:ext>
          </c:extLst>
        </c:ser>
        <c:dLbls>
          <c:showLegendKey val="0"/>
          <c:showVal val="0"/>
          <c:showCatName val="0"/>
          <c:showSerName val="0"/>
          <c:showPercent val="0"/>
          <c:showBubbleSize val="0"/>
        </c:dLbls>
        <c:gapWidth val="147"/>
        <c:overlap val="-27"/>
        <c:axId val="691516831"/>
        <c:axId val="691512511"/>
      </c:barChart>
      <c:catAx>
        <c:axId val="6915168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91512511"/>
        <c:crosses val="autoZero"/>
        <c:auto val="1"/>
        <c:lblAlgn val="ctr"/>
        <c:lblOffset val="100"/>
        <c:noMultiLvlLbl val="0"/>
      </c:catAx>
      <c:valAx>
        <c:axId val="691512511"/>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IN" b="1">
                    <a:solidFill>
                      <a:schemeClr val="bg1"/>
                    </a:solidFill>
                  </a:rPr>
                  <a:t>Sales</a:t>
                </a:r>
              </a:p>
            </c:rich>
          </c:tx>
          <c:layout>
            <c:manualLayout>
              <c:xMode val="edge"/>
              <c:yMode val="edge"/>
              <c:x val="6.5487884741322853E-3"/>
              <c:y val="0.40834109463475909"/>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quot;$&quot;\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91516831"/>
        <c:crosses val="autoZero"/>
        <c:crossBetween val="between"/>
      </c:valAx>
      <c:valAx>
        <c:axId val="1955140704"/>
        <c:scaling>
          <c:orientation val="minMax"/>
        </c:scaling>
        <c:delete val="0"/>
        <c:axPos val="r"/>
        <c:title>
          <c:tx>
            <c:rich>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IN" b="1">
                    <a:solidFill>
                      <a:schemeClr val="bg1"/>
                    </a:solidFill>
                  </a:rPr>
                  <a:t>Profit</a:t>
                </a:r>
              </a:p>
            </c:rich>
          </c:tx>
          <c:layout>
            <c:manualLayout>
              <c:xMode val="edge"/>
              <c:yMode val="edge"/>
              <c:x val="0.9436639182381179"/>
              <c:y val="0.39900811572117173"/>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55150784"/>
        <c:crosses val="max"/>
        <c:crossBetween val="between"/>
      </c:valAx>
      <c:catAx>
        <c:axId val="1955150784"/>
        <c:scaling>
          <c:orientation val="minMax"/>
        </c:scaling>
        <c:delete val="1"/>
        <c:axPos val="b"/>
        <c:numFmt formatCode="General" sourceLinked="1"/>
        <c:majorTickMark val="out"/>
        <c:minorTickMark val="none"/>
        <c:tickLblPos val="nextTo"/>
        <c:crossAx val="1955140704"/>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Dashboard.xlsx]Pie Chart!PivotTable6</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5">
              <a:lumMod val="40000"/>
              <a:lumOff val="60000"/>
            </a:schemeClr>
          </a:solidFill>
          <a:ln w="19050">
            <a:solidFill>
              <a:schemeClr val="lt1"/>
            </a:solidFill>
          </a:ln>
          <a:effectLst/>
        </c:spPr>
      </c:pivotFmt>
      <c:pivotFmt>
        <c:idx val="10"/>
        <c:spPr>
          <a:solidFill>
            <a:schemeClr val="accent4">
              <a:lumMod val="60000"/>
              <a:lumOff val="40000"/>
            </a:schemeClr>
          </a:solidFill>
          <a:ln w="19050">
            <a:solidFill>
              <a:schemeClr val="lt1"/>
            </a:solidFill>
          </a:ln>
          <a:effectLst/>
        </c:spPr>
      </c:pivotFmt>
      <c:pivotFmt>
        <c:idx val="11"/>
        <c:spPr>
          <a:solidFill>
            <a:schemeClr val="accent6">
              <a:lumMod val="40000"/>
              <a:lumOff val="60000"/>
            </a:schemeClr>
          </a:solidFill>
          <a:ln w="19050">
            <a:solidFill>
              <a:schemeClr val="lt1"/>
            </a:solidFill>
          </a:ln>
          <a:effectLst/>
        </c:spPr>
      </c:pivotFmt>
    </c:pivotFmts>
    <c:plotArea>
      <c:layout>
        <c:manualLayout>
          <c:layoutTarget val="inner"/>
          <c:xMode val="edge"/>
          <c:yMode val="edge"/>
          <c:x val="0.24325547340119069"/>
          <c:y val="0.19710921551472732"/>
          <c:w val="0.51008338134562448"/>
          <c:h val="0.75659448818897634"/>
        </c:manualLayout>
      </c:layout>
      <c:doughnutChart>
        <c:varyColors val="1"/>
        <c:ser>
          <c:idx val="0"/>
          <c:order val="0"/>
          <c:tx>
            <c:strRef>
              <c:f>'Pie Chart'!$B$3</c:f>
              <c:strCache>
                <c:ptCount val="1"/>
                <c:pt idx="0">
                  <c:v>Total</c:v>
                </c:pt>
              </c:strCache>
            </c:strRef>
          </c:tx>
          <c:spPr>
            <a:solidFill>
              <a:schemeClr val="accent6"/>
            </a:solidFill>
          </c:spPr>
          <c:explosion val="3"/>
          <c:dPt>
            <c:idx val="0"/>
            <c:bubble3D val="0"/>
            <c:spPr>
              <a:solidFill>
                <a:schemeClr val="accent5">
                  <a:lumMod val="40000"/>
                  <a:lumOff val="60000"/>
                </a:schemeClr>
              </a:solidFill>
              <a:ln w="19050">
                <a:solidFill>
                  <a:schemeClr val="lt1"/>
                </a:solidFill>
              </a:ln>
              <a:effectLst/>
            </c:spPr>
            <c:extLst>
              <c:ext xmlns:c16="http://schemas.microsoft.com/office/drawing/2014/chart" uri="{C3380CC4-5D6E-409C-BE32-E72D297353CC}">
                <c16:uniqueId val="{00000001-5245-4B75-BC10-976F8230E26A}"/>
              </c:ext>
            </c:extLst>
          </c:dPt>
          <c:dPt>
            <c:idx val="1"/>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03-5245-4B75-BC10-976F8230E26A}"/>
              </c:ext>
            </c:extLst>
          </c:dPt>
          <c:dPt>
            <c:idx val="2"/>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5-5245-4B75-BC10-976F8230E26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5245-4B75-BC10-976F8230E26A}"/>
            </c:ext>
          </c:extLst>
        </c:ser>
        <c:dLbls>
          <c:showLegendKey val="0"/>
          <c:showVal val="1"/>
          <c:showCatName val="0"/>
          <c:showSerName val="0"/>
          <c:showPercent val="0"/>
          <c:showBubbleSize val="0"/>
          <c:showLeaderLines val="1"/>
        </c:dLbls>
        <c:firstSliceAng val="0"/>
        <c:holeSize val="44"/>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Dashboard.xlsx]Top 5!PivotTable8</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bg1"/>
            </a:solidFill>
            <a:ln>
              <a:noFill/>
            </a:ln>
            <a:effectLst/>
          </c:spPr>
          <c:invertIfNegative val="0"/>
          <c:dLbls>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1B89-42AC-9A87-157002CA0BAE}"/>
            </c:ext>
          </c:extLst>
        </c:ser>
        <c:dLbls>
          <c:dLblPos val="outEnd"/>
          <c:showLegendKey val="0"/>
          <c:showVal val="1"/>
          <c:showCatName val="0"/>
          <c:showSerName val="0"/>
          <c:showPercent val="0"/>
          <c:showBubbleSize val="0"/>
        </c:dLbls>
        <c:gapWidth val="47"/>
        <c:axId val="2034855871"/>
        <c:axId val="2034853951"/>
      </c:barChart>
      <c:catAx>
        <c:axId val="20348558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2034853951"/>
        <c:crosses val="autoZero"/>
        <c:auto val="1"/>
        <c:lblAlgn val="ctr"/>
        <c:lblOffset val="100"/>
        <c:noMultiLvlLbl val="0"/>
      </c:catAx>
      <c:valAx>
        <c:axId val="2034853951"/>
        <c:scaling>
          <c:orientation val="minMax"/>
        </c:scaling>
        <c:delete val="1"/>
        <c:axPos val="b"/>
        <c:numFmt formatCode="General" sourceLinked="1"/>
        <c:majorTickMark val="none"/>
        <c:minorTickMark val="none"/>
        <c:tickLblPos val="nextTo"/>
        <c:crossAx val="2034855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tx>
        <cx:txData>
          <cx:v>CATEGORY  WISE PROFIT</cx:v>
        </cx:txData>
      </cx:tx>
      <cx:txPr>
        <a:bodyPr spcFirstLastPara="1" vertOverflow="ellipsis" horzOverflow="overflow" wrap="square" lIns="0" tIns="0" rIns="0" bIns="0" anchor="ctr" anchorCtr="1"/>
        <a:lstStyle/>
        <a:p>
          <a:pPr algn="ctr" rtl="0">
            <a:defRPr/>
          </a:pPr>
          <a:r>
            <a:rPr lang="en-US" sz="1600" b="1" i="0" u="none" strike="noStrike" spc="100" baseline="0">
              <a:solidFill>
                <a:srgbClr val="FFFFFF">
                  <a:lumMod val="95000"/>
                </a:srgbClr>
              </a:solidFill>
              <a:effectLst>
                <a:outerShdw blurRad="50800" dist="38100" dir="5400000" algn="t" rotWithShape="0">
                  <a:prstClr val="black">
                    <a:alpha val="40000"/>
                  </a:prstClr>
                </a:outerShdw>
              </a:effectLst>
              <a:latin typeface="Calibri"/>
              <a:ea typeface="Calibri"/>
              <a:cs typeface="Calibri"/>
            </a:rPr>
            <a:t>CATEGORY  WISE PROFIT</a:t>
          </a:r>
        </a:p>
      </cx:txPr>
    </cx:title>
    <cx:plotArea>
      <cx:plotAreaRegion>
        <cx:series layoutId="waterfall" uniqueId="{C433B87B-A692-4CFC-8644-B3E93EBD4966}">
          <cx:tx>
            <cx:txData>
              <cx:f>_xlchart.v1.1</cx:f>
              <cx:v>Profit</cx:v>
            </cx:txData>
          </cx:tx>
          <cx:dataLabels pos="inEnd">
            <cx:visibility seriesName="0" categoryName="0" value="1"/>
          </cx:dataLabels>
          <cx:dataId val="0"/>
          <cx:layoutPr>
            <cx:subtotals>
              <cx:idx val="3"/>
            </cx:subtotals>
          </cx:layoutPr>
        </cx:series>
      </cx:plotAreaRegion>
      <cx:axis id="0">
        <cx:catScaling gapWidth="0.5"/>
        <cx:tickLabels/>
      </cx:axis>
      <cx:axis id="1">
        <cx:valScaling/>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b="1"/>
          </a:pPr>
          <a:r>
            <a:rPr lang="en-US" sz="1400" b="1" i="0" u="none" strike="noStrike" baseline="0">
              <a:solidFill>
                <a:srgbClr val="FFFFFF">
                  <a:lumMod val="95000"/>
                </a:srgbClr>
              </a:solidFill>
              <a:latin typeface="Calibri"/>
              <a:ea typeface="Calibri"/>
              <a:cs typeface="Calibri"/>
            </a:rPr>
            <a:t>SALES BY STATE</a:t>
          </a:r>
        </a:p>
      </cx:txPr>
    </cx:title>
    <cx:plotArea>
      <cx:plotAreaRegion>
        <cx:series layoutId="regionMap" uniqueId="{86D11F85-EB40-4B8F-B22D-81AC92084B76}">
          <cx:tx>
            <cx:txData>
              <cx:f>_xlchart.v5.12</cx:f>
              <cx:v>Sales</cx:v>
            </cx:txData>
          </cx:tx>
          <cx:dataId val="0"/>
          <cx:layoutPr>
            <cx:geography cultureLanguage="en-US" cultureRegion="CA" attribution="Powered by Bing">
              <cx:geoCache provider="{E9337A44-BEBE-4D9F-B70C-5C5E7DAFC167}">
                <cx:binary>7H3ZbtxI0u6rGL4+VOfCXDiYHqBJ1qbVWizZviHKkkwmt+SSXJ/+RGkXu2xrTuvHjwJOTaOnpVIW
I/kxti8io/593f/rOr1dVx/6LM3rf133f36MjCn+9ccf9XV0m63rvUxdV7rWP8zetc7+0D9+qOvb
P26qdafy8A+CsP3HdbSuzG3/8T//hk8Lb/Whvl4bpfPT5rYazm7rJjX1L97b+taH9U2mcl/VplLX
Bv/58fi2Xd+sP364zY0yw8VQ3P758dXffPzwx/ST/nbVDykIZpobWEudPcq4bTOKnLuX/Pgh1Xn4
8LaFMd/jjFEppESbF3689vE6g/W/l+dOmvXNTXVb17Cdu/9/XvdKdvj15ccP17rJzeaOhXDz/vz4
OVfm9ubDuVmb2/rjB1Vr7/4PPL3ZwOfzux3/8fqe/+ffk1/APZj85gUs0xv2u7f+hsrqZh3pxxvz
z0Gx7T0qHSSIjX8Cig2gOFRIxB6veg/HbwXZjsbDsgkYK38nwfgrXX9fZ++pI2RPcG4Tjpw7FUD0
tY5IvidtRClB5B4u5zUobxBoOyxPCyfA/HW4k8BcDRqMWfh4c95BT8ge3HBOOGbb9QSJPcYwWDf0
YN0er32vLW8QaDswTwsnwFx93Ulgjm+7D/u3VX07PN6fd8AG7WHqIIdRfK805LXSCDBhQjLwnA86
Yz9e+9GxvEWm7fC83M8EoeP9nUTIW6fqh65y9Z5mTewRZnPu4AezBq79tet39jgWROBHN/QaobfJ
tB2hl2snCHl/7SRCRzo36/wd4bHFHvgUhh1hb/U6GAE8NsOE04nqvEGU7ag8LZxAcnSxk5D8ValR
vyck1N4jDiVEYvveaImpxuA9CBSYwxm/www06j5Qv7dpbxBoOzBPCyfA/PVtR4FJ1nm9hmj+3dIY
e086jkT0J5GAQ/Zs6mDG2H0WM42b/6p+L9HPoHlcOcXmbCexOdeNiT7460Sb9zRmNtx/jm0mxHbN
QWiPUGQ7mE+M2Vvl2Y7O69UThM79nUTI06mu1jfvmG9SCXG0ZAzZ5N7VgN16FQkgtsdsISmHzOel
QXuLKNuBeV45AcU72UlQTiL1joDYaM8GY0VtR2z1/RIyUuRQJslj9Pwal99Jsx2T+1UTPE6WO4mH
f5uuu3V1+3hf/nlCA0wZQlJwQh+STcjyXyqJYHs2l9ymGDzR5jWhZt4i0XZcnldOsPFnO4mNp/P8
9tqo68a8Hzw23mOCYQYh81YbJkBlqITQjUxweaM026F5tXiCjrebUfMmeV6us6KO1Huqj033uGQc
g9XaatLEBj/QLqAM7t8HvuClq3mzWNuBmiyfQHW8o0buoS7wQf/4AA61yb6/Kz8AUQECr483+eUr
SweZKQakOJDUdy94/yVUj+WKt4q1HbHtnzIBzvd20gLOIYJT71nGIXKPOUB1EjrxShAp2FJQm0j6
pHYvsXqDJNvheVo4QWS+m9z04lZX4btqDwF2BvwNpDRb/ZGke7ZtUyB3HjLSSWj9BoG2A/O0cALM
4q+dVJWV7t4zDyV7SNicCXs7qebQvY174hg9vM9fm7bfSbMdkvtVEzxWO4pHmqpcq3fkbiDZwVDp
tCH/vHcnkxK0dPawLTlkO8+B90sTtnqDRD/B5WnlFJvdNGJH67peX0dNfWvMewJE9qAMAKZKPPiQ
CT0AoRtHDMhqCXzoS2TeLM92eCbLJxgd7aj+5DfqXesEkJdCBccREDg/vF5Ha1CdhqxHIu48BN6T
aG31e4G2w/O0cALM6ngnHc3FLWSldX37npQBg8YA6AkAXmC7ZeN71KbE5vZ9uWDTWPBSf94k0nZw
XiydwHOxm/AcvHfFQEJgbAviiAeKbWLUHAk9OAj05pHumdi238uzHZjHdRNUDs53UmkO4HFtrpN3
7Bug0LJBxEYppmEAAzsGYNk2v1emiR17iyg/geRpE1NQvu4kKIe6UfU7Oxm050hIZDgQOPev107G
wVB/wxJKow9eaALOm0Tajs6LpRN4DnczArhS9bXOa5U/Gvt/zk1DwyCnwDhTaFHbBg+E0KBSQBA4
21mAN4m0HZ4XSyfwXK12UnuO1ip/xxjAZuDjN00BL/zISzKNO3sEQ2UU0tJ75Caa81txtsPysGwC
ydFuFAyuf9kBfB8h3SvNq7/871ufIWkBKoBuL7I5UPDBm5qnsx2ZSWPyz8XajtBk+aud7EbX86UC
yuy9W9KAw5QO5Q9tApMYQMg9Dl0eNpUPbmhSy3mLRNvReF45UZnL3XQyR+tqSNf5zfv5mE2TwCYy
YxOGWXCoRWPoi3pUk0kS8xZJtmPyvHKCyZG/m55FXUcqXL+v35dAyzhQpLl3HhN9kQz8PgJuYMMQ
bF4TOvPoDRL9BJunlVNsdtTrq032/749T5vs3sHQd/bA8E8zTHsPO1CWgYbCRy29bxM8eossP4Pl
aRtTXHYz7b9v4PLWlQbaef14n/55xEwpFDfBZBH8UJ4Bq/UyLJMIEhqozWC8XXPeLtd2oKbrJ2id
eztp4U6q21C/p30DlKiErhr6kPNPfA8mCA54AEgUdOs+ALtXod8Lsh2Wx3UTOE52s5fzSNX15p+i
UI+35x00BxppCDRCPVVjJphArgntzwR6CR+aCf/mc94k1HZ8Xu1oAtLRblJol7dVBmcH3g8gIAOQ
YAT+N7Fp0ALF4bCUwyVwBZvXNHr+vSTbUXnawgSRy4udtGKbh0w31XvqDJDJXEDvub39MNSmPV0I
SDXZQ6Fgi878TqLt0DzvZYLN0W722R7ffq/WdfKOkcCmcRDOOFFoPntqPHsZCQANAMwnFAoew7iJ
1rxFou3YPK+cYHO8GzTNK6nvzqZ3H45ue3X9jp3QcOQGYjQKZ9CeS2Qv0cGI72EEBg1CtUcT+nyA
8PfS/AyZ55282iWcUD/aSZu26X/8qqvk8R798zjAhsO31CH25tzz3WvqbdgeRAEIWj4f6LOJTXuL
RD9H534vU2y+7iY2uoIjN/8DOQ6c2qAwJeBptsPkuJqAxhoJox04f9CtKUJvlusnOE3WT9HazRzn
6rY2H57pwpe076sN/rdsNFCbNtmw0T/pF0RwGJcKMHTPCevLjOfNYm3HarL81U7+/Hh1ucOK9e5n
2QR0bnIKDuchjJ4kQIAPnATZnBN9oA7g/ZdIHd+pxe+l2g7U69UTnI53kxg9SVKYn/KuIzvA9EkK
MD30PG3G1rwMGxzoMoCoAaHH84gTjN4i0XZ8nldOsDk52Ekd+gRtUfWQtut3LfRAz6d0YPTAAzN6
N1boJT5C7Ekq5aY55z5VBWL7pQ69VartGL1ePcHp0187idNZBOOQPqzq9y36QHLEiYTOgYe81JkU
GDandjBMhtocer97QRD4Eqe3SrUdp9erJzidrXYSp4vb/l0PvmPwNVTawIHeR+FTQwfzvSBCB0V6
mE00UaTfirMdmYdlE0guvuwkJJ/NOnp8bP95XrSZqAbN0nCU7cH3QHXnpWmDisJm8g0hhE/i7d/J
sR2K+1UTJD7vJvN2tYZTh3lo3rWGAOEaFAiYkD8ZPXBXQ4CzOo/k3IRHeJtM27F5uXaC0NX/kpv5
+RS8pzGB/tqsZ3fzBV8Mwvv1u3fbh5mHk6UPvmCrUt27idXNnx+hioPsF+nS5kNeeZGnI01/W3O7
rs2fH61Ntc6GSVK2QATOikB/yMcPHeRpm7eAhkBQ54NID6pIApzVxw/5JgKH2YfA5AHRe/efCMYg
wsEgaJGTAsO5+qcpjp90OkBN62n7Dz9/yJvsk1a5qf/8CD2PHz8U93+32Q+DY/sO0OzQcA/kByR1
HC5UXK/P4NGGP8f/xyE6l4GW6ZLK8GuXRL1r6kTPuEBfcoufV621zFFTfpEZ/jJ0HZ43YpjXfbtv
BiFno1WSFe2yAby9M7o57tjKaZJ0UQ2o8IVV5p5pnerHELTc15GQvpY1OrTCtPgGfAw6s8hAFqNl
Gp+m3egVUql5YOX9rAnFWdwq+akblZ9Ikx3knerg05rUpV1ZzmqLEH/o7Gofmcor2+xkqAlzC2Mb
N077VVWL8ZTVAfO16ISHh665IMpJvHDog1WkosK1LXzajZQtahNecTtTLum6dCGyNDoySOGDmIJM
COXqE+Z1NWMWLz9JKma2Si+bfnAb2o/uUHK2zES71g2O3Za2nV/ZRf9d5U54kHT26FJn1G6RlnzB
6g7NKrsSiy4faq+z036WUnpj4p7O7YYEvkq47QaiWZN26DzLtPuxk2TzTJWdH4+5WowmD2eAqttF
Ij/Lynpu0mE+auskGOJ01lhlvyyo07m90PjMKUj6xbSsuGJtPM+c7nTEJjtLmJSHKpVV48ZSJIkX
NOlRVdCwmxHZIq/My+RLM2p1mtDIXtHaMh6led+5RdhW5yW1gnM4KMUO7GQYhWtlrFqGhpeHQVSo
Y6iQd18Ch9Q3DuPOZZ/RJHe1bjqfayEPo9bJZnWX2KuySeWp6LrEzVOahG5KWrY0VBZfhYoF92LR
ppd5krMDlkbOApEUH9v5iIQ74lQn8xAV1aEoifQLRTHcPIc02I2asnRrUuT7VR0EsTtqlO+X1tiU
bilzUboqTTrLxTAC8BgZrQ8GSfGcdCL+Jkhrcb8PwnzGiAouY5Lqc0mDbNZnSp/jRONjynt9YHex
cxj2ffytKAJLuQ4WKpyrZMTzLLb6mUG0/zSwVh03JglztwntfgYVUMCvy6olNV2Quky1g1+V0l6X
iKaXgxrQ96oRdGVR2sReCKNWl2Gl4W+itv8EN9Dy2n5Qowvn0vFFq1m+3xv4SEGaofFRHg6fSAiP
JmuCIVmyuoXNl0M4nIkUgYyZRv1Zwht9UGvGE48OgEMhU/hAbPqonKWVymdDmw1+b7LiawT6t1Ac
pn+6fd9IP+hVzV0RmfSywLk6Hkq7vlHl2C5wQ4tb1lf9p6DRxcmdZHEQF3LeNhg+PiVEnIZjZHmK
VYx7NIjkqd3DM2hbJvuRZpG9n7O8uahju/M0Hzj31GbjhmbD2dAw81n0GfxhGsRkxVowIr6kepgh
p24XcWfH3+6etJgZuNoYOm3j4oGwA9V3zgwOvuqTrnCiyI3CuPHYWKaXttORqy63lJ6ZzBanFQvt
lU6C/gz3nfaryhCPhI2wl0ULoDaNne9b2QiokaAr5mmXmRsjInWcI81PJObDQRlgchagWJ51pZXN
IngiE3d0WPDNIVXpdiyLlJsHPXxQK+GKYsiTeRpG1rkey3Yx8lifl2HpLHRqnNkdWlmX6XMVDrX0
6iTIjYdNKz0dw50bhM0OcVnbgctlGrU+D+Hjm24IPZH28NSP8C8l5VdZ2YNHSq28Oh6P6zw6bsvh
U2PVF20Zardl+luupBtmfPAceURMc4K68FPUosRNTbTM4uoH65wDh+rUNZbj5USc9TWd0zZaGD5e
hlXNfYZ6ecg5fGARsFlSWy4pBu1JkuszA36scQnVzQIrzM/sIv5c4xgf8xZseIJl6HNRUA+L3PZU
Nhyr3vG7PvbrQO/TXASfsLH6E9yTeC51OMRuJ3m04DqJXem09mwokswVRVkt2zYtPCOTMvKtCt/k
Ye+1Jbkt81YflJEqDuKxqWc5yfCKEnZdYbPMJTsFN5l6SdvQE1KGwVcrJF9qS14Pjc7cMa+zedqm
xs2GvJ1ZGR38uB7TxCUVab2Cc33eAMHjtVE83mQt88gY5S4bo3pemP48j5ti3xHJgsYm8hgbAWDF
8bwvm8CNuyE5TDj+zAdEXOGUq6QfshWShC47MMI+kk0x6/MkcJHT7BfhWMwtrb+WqLHdPtfocEiQ
2K/gwV/EA0c+a4OvCGelZ2Wl2+DhBx2Ks0JJcauIUEu7K9E3wS3t4yS5MLiO18Ng0Rnoeu0qWkoP
NXntBrVj9m0nsEu3HUewB7RNl2E8UuxuSsfeqH3iBOdlVt9EgwlmKJfDcR9VXTGjYauMlxuCBjcf
q2Y2tiQ/1Jgfp2DzT+GxqmaIB/gTHQd71pEm117WWPEyyZPCt2urdWtMituakWQ2ZmQ1ZDpxaVGs
m1QTv5S148e4/YKCsfWQBm/vkJItLN5cw0npr2VEF2gog88dLgaX0qR1Ge0ST9vMOqps9jkYcuRx
UEM3hiDoi4zBD+c19Q3U7g472YQzCBLkjS1YeyaYwp+TodzEEMKhXm3zYb8zQcfclgSy98I2/hyL
JnHt2s5u60DEt6aq0n2nyoQLIVbg69Zq5+DTu3lSw9owo7NhNOhYBLE+hSN3vR9GJURW1GJuV1Ty
uGiL7luOhvRbB9XGY25s7TGIsNyKq9FPQYvAkhvVCC/KWekFSSYdl/dxeNj2JsH7NQlw70b1yI+J
UzZzGZYZApUILw3vrROOK+kllPQlgKiRF1ShNWuTuDkUrLLhicmD0NUlK4hrjx24wb7Rx1pisW+z
LJgFJctmQV0Gl06pzFmXjCqejXWZ565xcuvYhJKtIFJIFhjpcqb6NPDSjml7FlX9jzwj5ARnofnc
VapbFpEor3hptJuCLfTD0Ym8TnS1b9mF8pAYV0kGUVjWttY+0mDACkzKpQ5Y7RWVib04GIK5VliC
WGm5GOz0u6hT6dZV0J0k3EJHVZBX85TqalGSqPWaLgk8iBmOeh3PbctahCTkXirHr3FV6cKP8zb1
+q6svBEn2FVRnc4zGxkPypX2YtTjUa+iYVFpC9xAE9A5S+v205hAjJe0ugbP1cqToSvT8zKuu6Wk
ifWVGucY50V92wkFAQgfzNwpeDhv0qBwLVqGblUp5TfVCCoO/IjbSnQGHlSf5KJv3MJpBrdGHbuk
Rb/ouz70azqeD5yK414R7Bop48WQ4wXvVO2luJrpVoe3ZT8sqAGX15Y6nbUqbmY96vt91eLaa+I6
WHVlcKjC8swOGPNFIOPVMPL+IIhl5Bg/tqIEzzgdz5wErCs+EI3FVTuLiyjFxSLJujg8pTwufVDh
ugtd2LDdhq5jWSG4hLBEyE0cFA6ZJ7p06Fc9xL/jIYNQJfHiMEvYbKjj1u9lQWKXNUkfpy747Ub7
GVcJceuwjYbrKJFda7ucBposwRte9Zl9aiGnnWe503ih3XTngRjHGR7G+jiMmZ7HLbOPDBu/lCNV
s7HgZ8rRlhePxpxFTk781GHxSSkK9r3u9eDFJB+/4xqboy4T1lzh9rYKBzLrGGmPZNtSH/J1e9/u
IftxWVR/crqUHHaCl2chhCozEjTUHyzxDfL2wC2zJl53Jhw8ZVU2BX8f7GeW4m4YI+QlZZ17bat6
LyhkBK6ySBe9sdUCSefCsUzvssQ+GCkE2mka3wjSta5dZtUxx4mXavs6SkntB0Y5+0M48nwW403Q
Hw6V+Y7sztyIhMWHXZfXEMfX9pJyxVZV7JyjtnGQW0IsY/lJa5LVOAayhiDBHg5tVVmnRZqNV2mF
0qM6yq4hAQ2zmSZlU7idGdnBkAfaV3l0XWYZeH2rzG5Eyzc2KzBm3uSqnVcYVV8hfOEzQmh/ZgJn
9CAGOqMqZic0HsPaxSSl+zBasfTFMIKmNXl3yZuuOSgLmh+OaSsLrxxMepLkpWDeKGn0PS9rFLpB
rPp5hiNwBcipRO5CaqghDkgdeSNDBIajDRk+U00or0wliq8jzfLvY6RR4bYBtS0w+cLJvQZ1+UUO
Qf+M4VEeBNroeQ2GcSbxuFJDkLtFB0mWVmNyrMKm+4rNiH1eCpq4LI+UV8Vxp10CFz8pQwhKYi0j
SHyVYy6g+6AKg5nRZT5S7UL0bMbB61U3tolPa9O4VVm3P6I6y5aCGrWsyq5Y9lZ+m/SjcushEJA+
1odJ1WSQZ1XyjGeo/RRGpjijsTP6SVdCdBvblstCLWdVQJUfOzLYB8E+Q+IX+MKJ9NyKM7lKuRVW
7ssvJHhFH1zrYqgUfPQ9m/D0438udAb/3H1DwfMvN18j8fwTtOrff//EL/8KmJJN90s9/aMN6/P0
WXD1BxZow7S8+uFvtM9PiJ37r7P4yZtvY302dMyvSJ/nCZHPrM/9mgfSByMY5gJUz925R0xhyMET
6bOZjQxMB5T/gA1yoKr+TPpARQNOq8ApFjjJCqfugKV9JoE4jMGEkywSWvUYtBwBrfO4w1cwAs+1
hQWy0WsSaNMie0c5AtdLgRKyQYaXJBDKogIF1mgdSBOUsTOHarEcmi9V69h5tR+jbOO6EkfKKF4I
UBfFDqmTZt0szBwYpGpcpge7CDcRo0zoUW7BAFU+uJaJQhQXroTEsl40SWz6YJFIxZQ6ZGHXlpE7
wm+DZhlAFunYnxFr4REP3bDJmj46xG3GhjGBaF9YbiQt4ENaLvNsHwaA0AaimC5Vg1sGQYu+krwK
wE9zUxXDeVyOwLNC4hd24lRGfRM5J0qZWWccGzK4TBIr81iT09xNwfFagysGKwBqiOlSFv9fa+4f
899wpTA9b3Nc5Ok7Xv7GlT714j5rzcOaB7WBkh0McqEwvQ30ADjKTev8A1cqYCYVBQ5VcBtzhKGL
+4krhWOs8As4370ZBw8Eq3hWG2gEg+ISHGWBCT7QKQmDYv8rtXmtNZtDyqAI0AwLYfpmShMQwy+1
RuK2GZWWbCllDclhFEk3Dkt6//jcfwnMFuXc6N5LglZCLw3s0YbzNw7a9HK8vkrQQP5KdRgsmzjP
sdsiR7qyDyBpN0AKZRzoonQsk8rXoym+vsBjy7U3eP3t4kDDAm0Mtw1o6ckWI56mPU2kswyBQ0nm
oqo7v+0xXJeh5CzGRK9DJysct84V9etxULe9ZfJ8xitO/bTCQI82sVoAa5F6tLTK/SbR0Ukt4xwi
sjRgnhmqYlaH4XjU1CI4y3ja+f8PmxAw3AQGbiM4s7mZ1vASJwRsLM3M6CzLsSez3tbjPLMye6VE
N3wuKWq9ACeCQmY/tB5GffG1c4DuYsA0gHzK6T/xnAD/VkvponZUC8eJxnkrk3TVO20yl22HLzLV
mPmQjyYGNhQiiF/vYcPCTx8CGOgKcwskTAKBZsXXW6jB3DWD6JylogXQy2hM3b6thoXQ8Y9fXwkc
29+vtBklYsvNFKtNDeLlzWKQHmQFhiu1NETLwZQAHpflfmVoeYpYmEGr3JPKb3nENk/QdGfAIMLw
GXjENyPrX1+P4DrPMyuF64WqOgWLAkFpEzow9epXV9ly/6DoYm9KazBZld45wJdVjgrMRdpZclmR
Ti0gePsBFLlaJrW8+PWFyBZ1ZQQK3AIUD0ifqVGIQ/DaHTyDSwIU9WoUNZlFDjwzwwDADRmtUhdH
vAY63CRnQ8vkYZHyxLdjHJxFTT4eZIyVp9XAgbDlLavdAivUui2m4xKqJsG+TvNhoeDZ/NyGIh88
OiIICMO4GyvXDuEifWGTGQzAUMua8Pqq46Na/nqTMF1mihp0w9xVKomQcN6JQbvmy6ckIEHaRGPV
L7sYKKEs1N1KhEG9ssoqmeukJpCx6R99Wlk+S9LKhYc3XqZZ3MxbXJh5UlTVcZGoTrkmp37Jc3SF
SaKOmTPY30SXZVes5LMKd+QcO1mZulWXYq/iQXpBUOLMoxG+isy0Uf85CiGjgy8JGxZJOMdxG34D
c5YsuWHsJGwIW7YKGH7wLkBkFgEBeoqrpZU7g6eZApIWqhiLmmp5UQUsXsUQO/s5LiPjAg94HYHj
8bI6CVd2MbYnRYq7DSEm7MNMlumiDTibFS2xPW4XjccbrlPP4FAvk0onlwZyvbTMUzfPBuuEOcVw
MwxDDeFQZGZhYuiCBXZcuzGPiDcmBfctMdqnLKLoomjq7EqEUfKjgKSndxPkDEDPVlEeuJ1G1NV5
1H8RMk98kZFqCT0v6Soe4v5whAzshKeJ9I2EEpRLM9WdNCYvv+dxytaorGdW78ReFCS3VmLJIytP
Ld8OVTizRLWfZRyk5ricJcRZ9a2VH+ugCFzS551xw6qyXEvkC1TEh5v76es0Ljw4V2q5te4gw8vo
VxbxzrX7CK3CJMsO7aAYPltpYgi8i8Zj3FgQgw1tRIAHTFMvzjq6INqRq2a06boKeP0phvuUrwxq
HK8UNb1I7HkeFfBEtEC7NiWla11Wep5ExPKBF5GZqyEA/Aw1tcbTSd8BNMB+Q3ofLruhmUcRPSVB
1szAtrUrk+rBHazeSLeKyA2tAPOK4+J0qNIjFbDIszrI2NowbfwmSCo3ykzjVQjtA1URuii0bTd2
+hCY3fAoCPm3qB/QEr6kD50FeBxmccWvBpOsSZbnflfVsWfFUAYzLJBzWlX4EHidDuodiePqduy9
DNHQbeLSck0LDIJwrAhMVNN5OMtjz451f2DJ0FkkdZ97gyWBny6iAYTpg3lEEtuLEqq1W6GyhYer
7YQPbiiZq1Dy3I+7DbkUcrKo6to6YED6HRoLiL+qZ8M67mp0CiN6hHTzAWrNLiJxcQIFM0AIKJHy
YBiwvYryPl1iqtBSaFAXbg0aagNOScakmZGOQF1FRKU7mijwehTn11Vrh1/iADc3XNTDF9pW3X4m
ZbtKWse4bVjYhxWyikVpgI9jAWpXDQb9soakcJt0GELqoljUeAV5tRhLH5c8m2UozNzeGvvPdovy
OUUkWqEkLGY2ECNePACb7tBGLTAv80PV69rNUbZJTeDHOG+AXFa8L/edAiVQh2wGoIyBAQF2IZkH
cTv8aE3V6WM0hKkfFBAUjO2A3EqTxC9IJn0VgufAwJq4BAElj9qOzGDH1b7gBsiiakh8EqHhAMjd
+mp0OvuEgKIeDwqVjZ8EhkcuKnR7i+Oq850UjcshjqvrSPThnGslLiNl8sOcCXxhIYgvUl1EJ0nS
QXTSQsindYdcHjoxSJf2UOBsIOkESo8nZ2lol1/imCZ+gsbOVxbEhRYrhkWaYLrq7DKZF6HTXGpT
p6tSsfpmtCK0TGMbbA8U6oEWgvCLpzrYHx0b5BpocUyjMdgXdQWeq4ME1IMDYYkf67yYOVULO09U
dOKgrPNZQ8msNCOZ2cwOT0ZRBLULjCisIU5aX4WcM6+pKEiSAAe1aFsDW7I4Dl1DxRh6JonZjDoR
O8FgGDwot6hFYci4RDFPPUc0wT7EKswrAu4AOZpW+y00LbmYRsMPiIHbS9VWYNeBrNqPoTsU2gOY
TYB+zspFkFvswABdezbABaAklILnHQMBtXQ2ROxbF7AKuCUemTMkCvivJGzOKkRKvxIR/oIkO6gT
DDkvkKiLOiZj50K8SA9YjxamBKOAq4Yet7S050VU9qssIdxr0ziaayhxzjRUNHFgEa8zRgGz17GZ
UOgTkNJO6yZR2C6qov2/3H3Zctw4tu0XIYIkOL6SzEylZkuWWtYLwrLcBAeQAAgQIL/+Ltp1Ttuq
e8vRr/ehQmGppCQxbOy9ho2VnzD8Wf9Nx7ni13oWasFqTkxp/Ajs1wgd1JpGml0XTCRQLfh1bsox
j2J+613kxQb5IZKlv4CUv3KyD7jOh3/+/wzzfPu1Zc//iOl2MUwUIzn936zyb+Xqhy44/ylaf/ze
XyVrCmAGiR/a9qIdzw/U5n9KVvQlhQAVTePRMyZJ0DMOmeNf6h7UuViTu6nyr6b/f0l9QvQxAQuJ
IjNELVvgfrP/plylELj+kmrvnwj5EsAkGqGS2C8Y+D1pGxB5INDpk+95yIwtDpGMJRnAhyzt9pwk
VvZfY6KT+TiqdV7j2kQ+4b4iEwvemlHHKNmmyPfZJfYq9AZ9QUZ14QoxzDdDIiRQFBy9iXxLeshZ
ppqk6dDRqsmyOPyeAWm3DwP32fA1zxPJvlFBVXqLbAzYbynCdsajxDLR4o6HgXGgg4ZE4zyYwJuL
6zBbFR65ESJcryJBx+7fZF7Aw/yhHNkT1/+UI1BVodKNoRWId8k3hmsvV34pFLIQdRxPef6duWns
1AW0AUN8McTLrLOLbW4MNEhbK3EF3hCwNmLHX1bUXzvvVz1W+HvBjc8HnLC3FKSo9tHaufhQDm0d
zec0SNv3Luxp31ZmognlZVFERHVH7V2jDeQgpol5SWKyyfHexRTKpyqMt9TRS5wz49zjuFBUh7dQ
Syv87J8f8vcSEaALZLrocozWRyGahmBZ/j5Gnrck4pqS95ToJYjA22VNpo5DHhsalKM2afraJwEz
P+PS/xMJ+TA3++cCm8wiqFWBfNKPnyvtOmUTofk7SKUBSpQlkMP8wmMWjU3puta2dyNDGmZKzido
Wst/fu3flXL7a2fQLqNROiBNaGKzfVh+WRoNxDwk8Jy+k2zIFAUpG6TJV2wkYs7T1mbDbUvCKbyh
vVrtYz8HwcZLiEgHDMo/P8nv1SyeJEGxjCMv37sXwDv/YQKAvwbd2o/sGyiWMdGnSUnB1gNhYi7W
05prj1n554/8+8sDI95RakBBezOSDwAE8js2dGug3+PUYZcf1zAFRXpMtLNzfGhzFqev2mLUobxK
ASS9TsG66ALEIxgY94eFEH6IZBgAXPeAXYKNClD9Z3n661QUW4dyypA3XAySCXLhATRjQwg/cdzJ
bF0Xb7uQZF4jWfoioniqpA24fRQy7dZqJKEeHwvBhR5rlUw6ehBLO85v/zxmv0MBcYYCGS1AA1x8
iNtesFs+xBLrWI6cfPNvXhuNRRDYPsBgBd7RhJRe04U8yqhHRlGOxk37l1Y29r8dLNyLDbkoAHfA
njRGaPt93eYqms06p9PbOCRkh90QvZDIILs1a3JFWYK4PzcW186JLhkRUbUUOgSqSTqy9KXiiLZ7
5F85fmtswdJdxb6X05+QoN9XdYI5TXE1cYDugymE50C7fn/OPuUKJw5ZbvncE8S8TYBjfZUzdGGf
UPXY+L/DhH58Hu4R+9lRbzeW/v55mfcyRJNQe7sJnWCFeAgxujKY+jZBMTWjPdY/L4eP7wdB7+4/
gYuVQkT84/a4X+MHdSwMRxDxt6xrMPNjj/0U1Vk/AHocZzCM/A9hIvy4adEQCDriaJfwY8ukH4FP
T90oC3CRbzOLUijSOjPLwd6rzbRyrJxaFWabZGLBz6ZVCQju8n5byaODqPE8F3romkpsG6oawdVo
WDkCogbNYpOADGAni2YTFS768DhjItKt4XgZbMWAv9q3DCLdP70Q8P5fT2e8Cm6sglw5gEget4on
H5YItvqolnGRr1kyJR1KAmTomDnGbFHoKtyyfd2w9edxNNgYP7M/4rMMGbjk0jtDU3W0jv45QsYf
j8UI6RsA5iIEZ7dH5g/7rPf9LBif5KvUCEvqQOc+j2+ikNP1is52xXAUbBm2ZwG8YM1KC7mUAm8d
RC59aNTGyIUWcbc9a2Ln9DZv0z3j8vEiBtT+NtmnZ5opEGeAJ1myPEjd9dvzBvgQAtpgGPYsoMXo
7zzYWHB8k4Lj3Z5z4T3mjiYdpFrlvAWNgWA2mel8TDO7z13vGxTMtfrx8UXekNWV+eQ7/IkJ2Rie
vCXjnmwZmYj+q5/TUcljsehweYwpiIdrrXumoVkQOhIVaZjwoAyQrXwZ85HFz0uwhFhkWd4gcVvU
OCHn+292F7ICCF4gnEcXTODjYIo+LA0KWVcTFnJ43UIxo6jzESq6GVhZNw1napVD5P3nT/wY3qOd
84lCJELh7qH9+ImzDmbuBHVf6Gb3xehsvJ8n0Zz1yIbSRSXpK+vohkUIiYyZm5sMkRrr9J8fY2eB
f9sUFDe+RxkyAdxQHcUoO36PYxtdrCJFKp5FPApDSzPZhHyfFFcI77yfxxBKgWxq75c5bxDCJQez
cWhyEy1TiTbWblhKEzXqamB5+uiBUOdQHLkwXR5MToK2UskGxTMWUcDLLohZixqUIYZjs3Mwtg/T
wpGunVnXm33nL2gwexchgdr1d72mfvkDGfIxruW4vgFEwP7WeFsKavz3N+5Txken5uxpsfAmFIdE
6whVAbQtWLfxbnS44KHbQRLfFxRfGvOjVCCp3Jc0tNUuYo/Mp/uSjlSLA+CilRHdQ6Ta5iA8qmGR
u1Y7WXvsOubEXqSEay6wO7NQYRv9YRI/RDYQkjl4id1/gRmEQe5DbaboKLapG6On3HCKvWVksz+A
IdTuW/fHPoY3ZcWzMe73LY5YuYcULQG5fyU8RF0UAtLDtybVoy3NUHQQL7fuB1ikVjelt0x5/F8t
p/srrhD8zscemC89ylxDeFKtOC/wun94tQ9pO16tAIMZhdgqYFyRQP8+W8b3YTbYaX2CMnSPVEYr
LK1tAHf6zQCrj8ZyhWZme86icU84BJlCTIhPxdCsUICmoWmOBSXWPSHt1xgOKPUpVh9dNkSTsSUF
lljsBrlHN4uwedFG0iGsGaR4+MDWsAD/QtEaYnREE2MoDLTb8DQkg+2wJXgRdfjXz/HZQ+He1ed/
kYL/S133YY/myL+QrmbRbtkpgr/VDqHboBxNFfm8iGxCdPhZL0Q89wt0+HkEFuNPYeHDcbR/JPiu
IAJnjP/+RkQF3YScXPrs82xDrBCz4iKW9oSzH+MTdzKekgNzZPJzmQ50xYAPCxuRAyLoYZSc9oO5
z9I5Z92RmThHMMCGXB40DIQ4AQTBxgdAhYPqr2lrlBsxlH7IR+wV7KJ9Ohpg8Rh60rUhvhRrVywP
wSQmPEnS9zib+tTshf8/j3b4+27KgCggS0ClhkQLgEfyMTSPAZDozsviW9Bhy73GFDamxyjtE+Td
moomulhcvoyiCkSso6zM9ICoXQ5bAHGkgc8le+pcYMnjH57rJ37wH3wB9wbhYgDYWzElezWJfoG/
b4YgwNmXQVd60lsUcKj0Er+X0BY96uz073kbUYVV0wweby5KwTYepqVJGhOKKyAtwI0a8BvSeHod
xX7sgnvBkgaE06ocCplbWDT60K8Vi3Csf5mVEqo56C6KR3UQg90iA8l0kM6iznUStMM19eFE0/vi
Z87Up/lC6B0bRaj8Td/AqQOcxy5pGxZA5IEvgENPs1bUA+kkDrthWBKcaBnBr/ESotA9i22GKceh
l6498vcInJU99z9G03ER4aAsiF8Rat0CFQ65mKI8H27HyGK4Q0BCNrul87CndaSL9tpIIgHFvAUS
Er227GcjoCoYZ12MbZ3KbOhsCQ0wxWNASpzi8yFzxXQXP7JsZC8O47upXGl2zBSw2nMWkD6N4HyB
oeZRQHhKl8sAJ0LbVIMXaAl4QswcuuEJhoWugAR7hWxInrs0INFymcyLxlpeW9pjuRdunamqeW8F
lrbrfIZIXnbc5BOriJ0aFwhgxoC8ovtCFTKDZkrBoq4+J2uxbNNnxPQ9a4ACIYjSW0D0CNSfW4kd
3dRY56iBj1yrMOwqEeYznHRZpOb8MkkB/b6GiV9NfhsLx+SnsSi6Pjp040yCoZS4IcGbCu5CFICH
cVoxt/BURJtey4B4MBGVwnJP8mqNV+au+2I281Yi5Xft5UiKXCP3bHkwn+JgMO4tDUS/8pqBzYPW
W2Sj0C+jUjmxJcwve1rzVxmlUHM06XUu2gyI1ciHNLIVS+CNSyoEF4YJWkezZ+M/l8bQAix9HbOh
T4OTLgDjQLGpg1SEKMKaKcNjRD30wK4nS/EZlfSUP8qxIFBmt0mTwNLTuMdkbZOuXlvHTm280Is2
oNtZaL9cWN1MD5lOo8oXCb/NWjPA3hYv+jPDor6IIfmaS+w+/tZpObw0QTvVvgjBf+UDNSco87LK
RXCg5TJ4nXpsx9HJ9Bpia/gbY84xuwHRxy7z8aGbWnu3dYMJDli55pCvsHVhxabiG5f2EX5QeaVj
0kDRPptDMse+AnrSXCyTLWpeOHjhQCOgdpLtewuNfT1wkBJrDBoxYYW6zLdIHKFRRaY9yiTGn87X
EQThmB0d/uQ5Jyt/0x42GxTr7F0VMGL2Phwgwim65Mi7YHqUcRrBkNWAB4b6fGqenN/yrwMZk509
E58dhAOHIDLBZQxVbVtOhNDrGHLqowaf/X3uMvYpIEkLkM3Q4h1i/ngps1CGD0vU8fYo15EcoCEx
D/MSm/MeCup59faSzqDIykS4vGJZAQPYS7tExXpGlWe/zREEEIfJSlg5m1bwtVzQgPB7bpJM1IQR
8NIFSr46Dk33yS+0h49GTFfJbEJYIHI+fQ26WV573GF4NafhvkJZsuepzeIuvbb+Jsj65ZyLiVy2
sDRGdY7o9x46BwngtuUhLw3A8C9OKvddEeKrqA033GHWTRGqNgnMe9tmrFw+yKEEzKdtLTfX+8vU
NpDwByFsj2uYIRALCcuRoxA6Qw8+yEvtlT5G0kbwMAqYTmjynLj1W2AZu41DbJ9ltqYWmQrasvFi
yUBNTfQQZ2a8lTzWX1bpl2MXoISAgtr2qDP7CmZDMEEEtqOvyP6nkkbDeJoALIGcFOaTD8f+0wxn
Tl/1xjRPiq/qRXspolJ5C/F5qGUH52cwIKvNU9Zj43m+VbDkuXv4NvlQjdvSfe2E3ErSBOIZ9+yp
Usol/FRMcX6WEVwkVgeg5tox/jrnqb/utlAvpZxiKDMNMyWDIrlaG9tcpzmBaWUI++KrJsBj6lxJ
QC1JN6v71KX9EYEejr+i3bILE078HuAS6mfH9RPsyfK0WB+eOrmkXzWFsafbuqdNiS0/KRmvZadE
833FgJy4yaw9TEmwPhoN312pY4WsuG9MGfBlOaewMpxUViRh2WRz8VSMpnijXtLPnWbT27It23eL
BV4v2RTdxCjeTgFOilp5ZR4FnaC7duNyTfTcv27BNJ7oEDLAidAt3PI1iHGWeUSkoGshhzBJn17g
jiBWyXnsTn1i9RMASYrnX6LLMBjpsUvp/AWaHnVfjFxfhOtQPAqht6tm7tTBZwi5ZTfCpTrCg3Kp
bezux5npzxoisW9wNiE4RGpdbuNVYPMo6u5CauyV15k7t85Dgz7ZfDyxVMQ1VyloAYeYd94IuETG
uP60RTl/ygF/fVFbbj7jwG8usNmymy0kBjhR2h6HgiXXqCJCWhlRDHW+rSPYeQCox60h033f5/y+
8ZNUFarv4Khdp75IY2Owqcm2XesitlcAg/qyIWL63NCtEIjZwh9o1ucX4eSbapFbfJcvDT1xq8k7
YRGA0+s1ibe2qFbhAdPVmZVQEFz3CV0ycwhgyIEhbygku3ZENveFDYdbEq/j82D0V/xOU86mDZ9n
gQyms1l3C80LOIMEcqrLYpLRK1QokFgM3AU3gFPsUxstizpxOBTiquBhdhWzSedHcNxjcSl4Lmvk
yjD6LKgp6rzYYPCCpQRErqAMGhmCmupqJSrDWKeBM/paFYsbjqGHiuk8wsRxR31MPmVj0coq9ZpP
EIZJ/dA17SIOSKtXfiXafmphXBwTwPiMhQTM8zxvD2s+astPe+oR1IXyE8zPGLXJNf0lrNypHuCd
ROZSJcKy5aZHVTNX1IbNZ5dtsLhMwZBeA2NmYe1CpIhXBviVeU5avuUacURLk+z6hGYEdHOxmDS7
TCIfjN3nja4sWsrVq91+GCHYBec85st6UsM66povc2IfC9LAiumiZih0qQlrhr4iceEfWwpkoox4
PHya1pBsJ5fStYO1S0XBtSs6CFoirYLsJhsQTmuAkFs9jVt72UWmrdIw6y8NWf3c3Q0rSYuNYvjH
wIsa4gfR70iYjBJxZ0zc5aZeUygGonK084T9kMOWVlnYgMUhDu3Ar3suu7QUo/RbtRmvRmij1u0R
GFjXX4xtnEyHxiXupm8BO9Sdb/0FbeIwr9M84Bl4jU6H577Rsi+lTbK1jJxfP0P9YW5JUvisEh2D
pCKLe6oriFjS51AS/b7AblRTyNKj0zQxyNJhbIpsVCGF42SqUP8A7nPwVacPK4mnDImZzdd2gGXR
QqmDySMtOpkiCKk8PXA5SNg/VOiLQy+yMOMHCIGmJLkJIY63Tx308eyi203lzbK8bhtvnhouX5tC
Jh16FTjx6FA/H1jO9AmuIBUgSKT6Mc2z7WpYo+FW0xYyPa6LSiq5yRJOB5hohEjEox6HtNYa0n6b
tzHi62LEN9Ow7ZhNwwDJnGc3sse5UoV+dqrecNjE98XM6SPchVrX7ZIzJH4cCwZ4e+vew0n2n6Qa
5/wwZ1lzPU8j3LQKDRkO1jcLO6ejaPYGA744iwlus2hUw7FXLAGAHoSHwvDpqmfwdka9j68imS7V
1MxwWhUoi+ooYmgXZjN7gvQ3Gkp0ox5EDfsYVHAyTKdbYLTOnKV2EA+hN4OvVN9Ac5XOi4SnXzAQ
HwCd7XlO8XKHdSLh48ZwYTaLZjgOYZJbao1N6cpt7SFptBEO/zbth7rtkF/gEdgDTp0WXTOKtLKj
5M9d24SvaAbnjwBGYAUOCnHMZNbdky7Q1SJS/hKM4mnogLY1KNyOWcS6L5OLYJNMoPP6QgOmL21E
4WBl2nd51QLpvmQywks3ATvGrV8q6G3pXYey5HJxYfut5zR77VkTvkAS5K6XEKrLRKrpTNEe4HnK
BqicENO8LGkXqJuUMYq8FcFxX4Txt7gXKMTWUeynto/mt2nJSXsY0rbFCSVQspxh32+nCnohb2oz
bBOsjpnrwooOiCMl1KxdcjPIOXrjnBtYpwc8A/p0ZBxuVPzdakxhWCr5KpOzSG2U1SjhFyhHCY7v
SyEn8y+Jqo1XvaQ0eMXB6zS8hjAHXhDTp7WRHbloVRI9pV3Mj1CT9bZsVyLvksR3bxbOMhwPqDyP
k2VAnGAipddzkusruUKoW+oGKc21n6186yPj4ZWPNRLbdhn8N2NW7BVsStRpViY0fl9cgR8W3bIc
xm6hl6A6GsBSrd+QzAOa/46bNhZ2FBk3V/GK+q0kSEdMPTBFkgPMc+BVgm1JnqHIGr5kcvFVDzi+
RpsGFdxal4WPBlVeAeQFOVyZGseHE3zH5hLRb3QHrzhHawdf7O7RbSYT5FouJBUsqcBuVhEk8gBp
EWhxNUssoirmgndxvxybJZWqELBg9kjS9GEvYyHHWlUbIaemI9textmO/V00hTDioqpgPUJakU6b
rHRomwG6OYgEx/gutRRiuD5ULf06AJoncDaS3Hew5Oqx98FNz6d0KipU2z6Grm/jAurMDAdustY8
xLk1lBYUZLzW47Iy0aMPBwOkU80WBZi8HxbobGjpwU0W9qitVO1L0/Tx1NQOWyVbEL7hNNbl4hV8
P2gG0qfj2XJLxL9nhRY1yYEDYxLwMKs17B9ZEJFsOUmAUWas9RqToLvvoHrBPMQEkJTtwBaNzi/g
ZvH63wUpMnRrkXM3rnUhuU9e0L0i4o/KY7W+EpkCPzBDAbCBRCHz8gp95+BOrBLEceAX2Idb9t7E
LPDpCdzVhv2mwrlov1jpOOHQcLl1I6hsWedSHBEIx+bZcgAK+bVBQulvg64I1riyzWxVf9raIMJs
4cjrpu6N5nZcRJ0Mxq7jFbV4va1spxES+ioFuyPYIzWJbNNDCjKghfHSWrVOrKatQY6D2qFRRynz
DvGYmKnuk6G5iTiqhpLBdXza1gKmRJPHp9ZkAvr1I4+XiKq2GpGNDC4+NKNHJ5yDdC6eCmAH45Rf
b0j94MeG0o6BVlhYIdGKI1ZFfIDlk8YnHWnxLHM7PJFtgm0Gwt8gL2OLvXMIUy7eg3G3U4Nh5Lo/
TOlc8Br6Pnihyy1S5hNULhYSWzCZl0XbLPfglZcLqmx7DdEqrSDAszcwxa7obEKFOaP7UHCikDk9
QrHrsrNCCpeVdJTr3j7B9eNJmwBIsc/h+4SiZOnf5RagbwfTsUBnDZyjFl1ItvVhbonzSBAI3NQZ
2lFU6G+SJCedxkbUTOT+jWzMr7IMG6fCh7xv+6R2uD/nm8a1R7qE2RmlwbiRBdWI7kIOnXCo5wvL
k355h5V0R1yQUUcjtOAcvWRwdDFyFBaU6JONFMyrLIhhXI3XYL4I5yn7ArFjDMAyY1EzVQAU2wQV
arbOtyJPA1tHQWLNy7w53WByJBO8GsNCLUiQwugqjgFu3TaovEUZK+ThN17a2JeO9tkh69PhkjTz
BLrQJlAE5MutFKuqotWi9cqYFKrMYO87gRvGxEDDSkrqc3Wh0OaoqywAs7etWzTWBis+WRJMeE+0
rkhDibY4mOx6twoWh85O7jvp9qSg72SDxlAyml9RXDr+KeuE3rMuCicDMpj0UqMnQ/uGEElhbV/i
7mFylN0Aim7eGx1i5HO3+QsDNhjIyLa1vpRt4J5yn9h7p9Ei5VZCewVsOxMTomkmQAj3SfEQAj7M
6qKDiSEEaNHWjjbtvxyNIX5Leriox7jrKuV08qhYMx1NNAYvqZ7Dssj8VnM9bGBB520tIdpZbyEE
jNoapvgFSqQBzv+yaJdiOTepnhDmxw2Qe8Ocx+MWAwfSjmq4kmO2RscIt2Jm6AIANVzdoJMUQi8B
pwyXhMyYLWkzwzLZQOV+Q620100ULnkNU47Mjp0Z5GfnMwNmx4x4S9GnsKRrnjelQAJ+p8ie8c7o
z4hWDWRdYS/pGdpEjb1qOdpU5B0854BL7jcBBKDcUgm9fb9s3VrTQMBIj44CQCiSZD43PhCyXqj8
t5v5CAP87CFxTdYvGaLFcuXNqGU9qCV/mBMN27Mh8LSgIGiBAolouqEDi65yPvTZW0HYKkodsuKK
EB69rUPbX3oi53sqIJwP2zz6CuWBHSGRyGDagHq5A97s4nat0esG7olBw7R6sLzNB8RfTYcr2NLW
5GhSlzwT9KPyt0CuegowYEIXjUGK8EtboFdSCZ+ThrmhmIND5mA0rbYiAnOsWIAeFyLs+OcePY1c
hXMTWR3y85pTdGvaxy29c9QBhqbRxG7zQdAXtWoomtGd7AudxfSiYTEv0UAQ2KPBtsmLZsGSH2CQ
Jw52dkj5SUWQedxoCwnFDNzldWwsgVcfm7rWbZ/dGWumS5Mo8Ok666+BC2QXhAX5MxDjNsMyaNI3
GW0UjrZgflj0Gp17XBsWVd2SQyuONifinBRorFVm85xfzJSPab0VBImTgKntNKK/wfAAiWdba4Bb
tcZSjytFE3tA+hJejevE0czKhS+crf6lYCYs5WwD6P2S/iDygf0b1E1QQ/ZtnnKk+6cwZuHbBJbv
JcCvJCXxGDjQqi/QNeQ3XhEIuxeDXZfbryCBzL20wcrK3ExBiH2w3RcNQRcwHcbihPNAo21Wjs4s
eZZcAUUj105F+l8dwI469yhU0NJo3ErPw+mZ5EP82HEaiyoGqn+Wcgyh4unc0FOKNj5A//UBrqNY
6TccUL1YalDWUIq8oKKdhHzQ8YwOMXem4wpRHk6/QkFnqSDahaDEr51Q4Bo6Sae7GNYUqOwgvN41
JHQKID47B5aLbjuDLFvNE2u9S74lYzz1F2gPIExcsVgHhtT5ksROI3j1RfqaCQHlYFeELdr2LEaF
G9LGPFjRY6BPdeDPdvVAMcsUMtxjHI8uf03HcZc3KtkPfkAcS3iQ1MjzRgGUdE2b5qBU3EzL2fdI
47ujXyHgxaYBVRgnu+VGTt8DRdZsrsEYDllzmCUaEKFLyNY2PZSlsmE7UYc1qECDNF2zBerTQnOD
EqalPtX6ecodW7rabUmOug+yjNZ3t103zejcMTtckBUeAkntrN5svy3hCmtaI9u1clOMlKzc0D9E
LRcM2r6uqIBY728Sp2jhMJx445dM/cuigwg6+bXwkuNn4BsztCUhZkbBfIVuPWxI4TIp8mw5/jM9
9ztJC9YQrvEUwkoYjUHSgZP5nZtrkxUyi6bN3vtJ7oSGwDRh+kVfDJhwMoGW+gPt/zs1vn8iNL4g
K3dhKVRhu/78V0kYwLncBOB+v4ufn7i0iUShRZNRQ64yZzy2Gi0PAw8PAW87kIJ/eOW4oPiI/xCS
8Eenu1wGcoowRO/Rv4l5oUScAfACx0Dilw6sNLansmIuYN0tmIJYrwfFdSpztFmKio6XWqtWXQYD
eh+i2yJ0YeRKN4LEN8gvMopjEojeN4DrwYVjNk7rPhun4T3uhk0/iCkV+qtDweXu4gVW262GE7hI
0PUD0sXZHp1LkGloxZmfSnS/EOE1DXRY1Eg5i7DqvLGalRMyja0r+bhoUCiN7xcgQcum3QpbLEm6
uDsWUWjjx3Qwa4xSy4doMnKSheMhg9KNNUgMOWjAoco2tJ3coKgGaS+xbVYcs6iZuvS4FFmDIlkQ
v3126RS1zzYeGmTPsYnCCraoAi6ytDFoR1W0ETpMNcifL7CuTK2mwG1XrBiD4BS6kEfHhsw5Dw6y
n0T8hLaATU+eCoQO/9mDyzU3ZDYjeQBYnNn3RKepftqypRnRTG2aQj5/Kjz6jZ1YC2E9Wj3G4DHK
op9oxKsM9Z/K30IB4OedR+D1fA1SfVXfC2ucAyYwOPRaQ1o0qiSvIUFNhvTEBIrpW3BbpO9PKAmB
ZvDvPB+pwSj7kKJn3A16mKCB4BGo/iw5Wv0EJg0O4xhLmZ1twVo+wK3kexDMcF0at1y7hDV7+07Q
kTZ5YCNqhfNejTewvXkoeQGbLdteHw1z3roCgHCcIspyppFknF0zE96eXCugywF8g5pirRfZ2uRl
IhYFzRmLwxFWOWQGkLZbCX1aUZqV5j69G6Iswxfz85ukbQf8LCggKAcxOc2xekP7xyJCN81UoyK+
CD0hWVatXdLb7AQmPRToxxgvu4IIbHOL12loAvnNV89WdG2tuoQXSYPmTtLJ7L5jBGfLMespieS5
t2uRL3fp/2HvvJbsNrZs+yv3B6CAS5jH3ti2LMuwyOILghbemwTy63vkrqJEUi2pFfflRtzT0SHG
KQezYXKtNeeYzHaycNOFoZbD+/0o0uIJWyxkDVbb5cCZMtYOccs1+pYuFZeGE/d+eWVlXWaVbwDL
sBDeMUOWQ7L7PtJ2bL1L68ybFr9kkq5ZtzXpsfXBth4ZxNXv7YTqqONNXYYUCknQdRhlfZ8zawdT
htYmoq7Sf4T91/bjrgv1m8tNB44+alN6Qd4+T6U+Y045FvzTDOmIQrXytTjGnYF6+VEox4YLQFFf
eocx7Ct+rn051JTxIKevy/UTD9XNELO1MrUojGtWcHwuVuumtnhnlYs+z7Ub5rxsjMno+SiMmhGC
+5XuZog2ExYWmrRIBtbqd1EWpALqJZf81E1PIza+rOZ8GalqmBUo11qug9zXu5zxSbc0c7my2ILD
t7pPsbHoC8zrDf3JU5XztTJk1DZu59niRxEjBZ1kH2ZMZxzj6/H0uNW6T3g9Ur4mmJV7D4VwYwBw
rgzxHmxa3GGci9erJ1aDXi34uaEPjpbN+WRMXDV99KoGDIXSOgnbGURx7ZgAlx5eT7Xx8uPfT/LL
zyFSt4tr32bkAbm2psv4qci8NusPWe2sHDTWy4VtJTaVivmA9jtpwo14+aAaxWKCN/u4Mvs+UfGt
LCKsgp69dxtW8DnVw2xXJT9it6HFXqGwj+cQizFIKQkHUjCYj1gcmB3L8/MZbFruIJ5rL8eU2hlq
1qhtak9aRxZXWhhuvny0L5cHE8WS8+Ox4ucf4Zf64Bdvhfe2TyzKUSRXburxxbWh+5++VUZGsxvd
Qero0/tyISmopuwlB6n/ipX1lLK8G32Hq2sYU73rLyfUUFLxPxpAb66/M0yBtvrEEsJf2kNiCpvf
lhmV5nz1IgppB8nnm81IKT5ZXlJz+dAKrPTB9xiHvdsBVZH+g/as/wFrFvBPWZv6dqiU0PtfT/A2
5dupTMok29cJwpmHtHOsxIEqsPrWeOm8XCtZDkvRP7yecnqGPbuzvKhHeAM0bDxvs4Ll1mwxcTPf
onHLg3nbdoA0oOANSczGRZ7SVaOz2mKrKek3skx40U/4DeUYCiLer3ytWCcvD/YFsrplvXDCoVya
IwhBs6qiMnTLaobtmLDuRNgw8fMpfUb+QV4nypuqm/jvetbdC1NaqG46bGTlzUyvkJWQ7HO2bqWs
MJ80QRERT7wqfe3TD/X0etNhhY5yok/LKdiVFa9YyLlGTY1FKcKranlGlZLzvEEj1BTF8dXJRPGa
9vl+SkuUwZ9XdyDK69jmKafj4JzvmQ5ENWd9YJAYqycnDRo5wu6QqfSOtJv1oS9hMnCKsIOrgiMq
EjmInadMLTwZKf74nrW0+qrBKqEv8RfrTjAUkt+2Jlsf75hlthaJcYHz812GC8eAF6zo90HuLvDT
I+5everaoXjkJzw6i1zUs5gGzBwvcnRliRKx0VQjObJPCWwj/oZ6cX3ErAMRPXXCLVhTovpBnlZV
qEwBZZdIuMUldbu+n0ZXZvi/EtDXPCodL6a+vBkoPTjNjKf0yZtgHnN+7SkosIHlJTUthdJacpTP
kuVZbFzIeIAueBM6ufbHIGfi8eMXsePRSEPwv8a7Jc5Rjew92cIy3CLytjwXPQdS4A9u4sBb3PAy
1MtgZbiKo2Ieo18blYj1OaebZ3HxvZzJfGSQcINNPENQRX1Qxf5doSZpPPTIDlnQKlrP3geet+jC
DNkqzkAOtkNfRi2w8W7/KiEq6XOyYQRvjWw/eOGadtYndym98sbzuhboo2vTOzS+Mc7Ol5iiJ3RK
sRlgSHdGFJSW3z9hhpHF+GgmXZ4k6I9WJ13upc/apvsSztncIY+DgNejOULgVoWRYauheFLuZLsN
5moPaeZmtKyGNaXvC+bLE1d5lYd2NPNFOskbX2KKXLavR/LyWXYt6gSBOsXRErcXp8erSC5kIshV
h05S37zZABSi2jHr5JxBNdZfE5Zp8BOMZPQPxs4k+Ak0ztpWl4GL5FZOWC3GN2pcrXbH4EWXp+yV
/s7rJfsqfhO+/tbAOgALDY9TI8Hwv/Z0lyy7N4M3U+oncOykWSO+clcFrfsku1rf5YmhdPd6wMfC
Py7LsvGEVIzr2zWxvt3g8NB7jk2GXwUNojck+pBXGgU+H/aLtrXOckzNyBdoKt4BrtPHx1xa/+Uu
sLQPyig7LRoceq933W2VVF0Tb5Ap0FSfXuqgUWIgnS8yG/pQH6XuwjYgguvdms43nNEUvEcQGpzV
Za2tHa5bOvj6mvRjBVFEAxupjuHblloA+HJCcMzoh14ReFo16A6WkV+mtlMCtP/7ivLn+k4jm3g+
cAXTt6PS+5MBJ0WOGGCVsh/SpvHYaz9JFu4G2fCY7QxX30HlS5E5Z53e97/fvC4ff6jt9OapZ5kl
alIV2/+lvET21Bhy8BH1vzwac1SI+vyjGCjJYP87gfMvViPuJhPhDttC3M9/PV1b/+DIkxCXaeJa
9fdrxCyWpom6NnbdWz/ELskT2Ut1cTuBIuUiYbzGffL6cPz7ffm5jhcmcWf8v04L9B2Hy8/+eV/i
2bExuuTJg667vQ+ZsPR6nB4YRisFM/ofz/OfN4ikl4aJB8APG0b4iwOjSHvTKiszvn8ZDCUFb/yT
f5a/vt7Zf3+A1i/4HY5Qs89AQQA5s3BC/rLBBXRDUo+ld//6xJDoOLiVVsQVQuwXdwhQjLWx6u8m
id5iW021fp6fZdDGoFzeR/+wRz9f6ZxzSqkg5OWFeope0hkY9MPnv4amIf3V6e7Ll5tKsq7jHl8m
eqXdPgvmjI+AdsbKnRmSqsAedEaqd4SmWjepaO6o7PcClZXgVc6jZUXO23b8OE2Y2LrJVod6MpIv
Vsr25TH79wfx8+0i2H8TowIXDM59F6vCL/0fZnFL1tPbPPq10RciokHnOx+8ns/3392ZelNYHWky
eYFLYfonrloV29UKlCU5vrw5Z0Exz2HbnZ6zn4/qX9Ec/oq1+SNq8/8K+fD/ILQTX5C+b35/iP2J
5/Cg81T+lGWqQRCvv/qdQhj8hm3FxGWF71Bwf38nOhiBA7eBxyvtU5po5+/8ntfyG9M11NM2F5PO
yuRaGl7zWzQKNODmFfhchU3n9d9AHcSZCPDHQx5ap8+IExsrfxMvFI6Hn592E4P7us+z5kjv1JK7
EBiQZEKbhYdUm/RA1yHIrJM8uAszR80bOyO6QZJhsZ3LNAhAi0zWYx5nzjsPxegb3lP1wzx4hBZQ
Xb9plQOj1ueGPbY9I2WiJ0j9ADHT4FytG+Y+S+FVW+ahjGIQmYTOVVAa6U1hNQaGCt4WFxNxC92u
Y1rLFHJdpRUVk5cuWwSm9behmpDpMtlxsSINLuyHfHlTpLELdgIV/45utXPRY+6D7++JOt+yZID7
My8DKvFm9a5txIwQ/+3YOU3IAVh3YkULl8ysdxCn52ezYqdwNsbjV7ZizYyBanpcMZR7ZxOgKUj5
w+W6C1fhnJa49vqI9llT7Bj3CnTkBP/tQKxV3zI+8KOIhaYBCpnsMCPEX5QnEFwUSCXetcoAeROz
Z+/AWAzvagkhMSxMMjHQ0d/KKa4f2yFobsehn9fLpUMqumW1icwnJhiHQVaFmjQyLbqHG5W2wd1S
sF+dh+5lAx0urhgMZoh+XEwGdypT7QcrCYI3cdmwkGNaYlrbmDdeDVxINns/qAYyCPzT0lbtLSqN
8I0ARpBe5XTejwPnbz83XXiFhqc7qDSVV+kU2vslnakUM4EKy7K64M5wuVryIq0w7wTE3FgAAKu4
tx7jhvwWBDbOhVFm7mmZ/Oa26DuqYOVWK/lBuXXhDlJGXVlM7jYTthiOyqhGjtkiO6LOuk9SVd2z
pga8a1E5OFGo8ExGiPqHLxQFAI5HVlCMSdfwbmkT3m+rGz7YYIvvFkctpOCwIAwjMTsf7HgZNFjN
EBQjqSE/BqpAWDRY4VXL0Bfa+momILzzOjuC/xnVCZ6iDUcPkfKVHRuzROTvVzuHFIuaNakT5uOJ
wbygJSDb6d63QlFcpc4SvmkDw0I1TZP2bW2t7nWK3UIm6JzQk2wCBiFKIFzslXNIltUMY2wsucQK
aXAi+uMqsiZ47uZmho4byi5isO3EfD4gxzZ076dO7jStd89EW9nTEQ2qMV6MHpOyU9l1a/bOblld
XAj+DxcAl897P06MhxXOWGQX8TUvrfkym8fhXdpVN/SskqtyYt73ORcGwuON7VSNa1wklenXW98u
zbdMBxjuqBX9pxrVLkamv4feiyLeMeFFqUQ+ZSMTbQO29PXAgIyh0XifT1a6zcoWzIafY/2DZ5QC
8/bgoR25vY3HOnHiQ9P3YAkn4VRtxJoNBBeVztbDb7w3RntIvoiafTiuZgbqfp7sabuOi8admfmp
mRhurWF93yjkMJpYn8+oHUKMyReSReTOXxCfuJpx3zXLQYJD+SIUT5oyJg8qVoclAN20akb+2o4+
xfPyMIJw2VL5HIIxF09U8MjHp2lCvTcREQN438LHh/0EFr+hlSeQtRjqalJ/oJn9cT0QoiLqS1MD
/fPVpxiy42ccmPJIbED5UHsEAOQ6CmDVKhaavvMbSwcFdFhNEYgRHuB66ibrAuhciLqjVEcM0EOw
GFzwW1YBHT87ZxEUpBI0MRT0tfRvVdtfjzq8oNUxBuDe0KPpaIP8HHKg4w48HXyQDc2nUEch1Bmh
CNk5HkEHJdQxkQkNxfwR/FvGeI9AhVxHK6zlOm8mP/nQZHDlEwvAeaGjGOxwIpRhbPp3yLnl0dSR
DfnUj1wYktQEohym3isPa5qvO7Bp1uNs2fEHp6Bg3SwxiVH0/StIqIFtnqAiyuLoVK64rLsM2zil
YgbfvGEaPBXuRYBYKNLt+LupJeQpw2y8zSv6YaNwK64KT/k366ATJuZz2kSggyfClwgKBvWOjqXg
3ZveqDAActgUMOJZyRXv8YZVe2ua+w2knmBfDSNySzW3z4hSzHehDr4Yqa6jBuPiDTwtgqAQeRwr
pwruMFXX14MOzMA0TRO/I0MD7cy0T3SwRn/O2JgWnbeBvDC5IqKLFI5EB3KUo87mKM45HZ2O7HAl
sgOhYzxmm0APB+U9bIt0QdvYAor1mzg4IAAtLuiGM/qHAMLSeDKextYc3nHF1d02m2R7aTr9vadT
QxYQczdOXtTbYORMTyWXAfkiJsJMZjepe7SBhWErcZET6EQSR2eTTFVfbT3aqyy1zwEmPUvsi9rX
sSa5TjjxdNZJk04zIQnknzCjT3ZtiBKti+0PRjh9y3Rcimd7y8ZAW4BAUrytWcBfc08VNGIJWpl1
5IrS4StJ7x4WJ/8Q4+3BCyjIznBHyGtEtjjZ+n6d15BeJnEuvt9/7CqgjrNjnkifK3a9RfhLEtNf
KXJiauzAyY/zOSXG1oExSkfHlIPHOF/HydTkypDSWF9ViqiZatSpM/Y5gQb3CGk0g1Wpm4RycNeS
VTOh6VibLUsp1heZclAd6GAb38oVDiu4b4iAebgWAnNUigovGt1+2OBWJCCnjrOPGNEeDdtrto4k
RifVgToNc4OvCLnup9n6FpO5E/QZVgjDf65Ly4QuM2aHRUf00IZXV6050V1zuucmQQ2lkNRLHe2D
Mr3dzTruJ0D2c8x1BJAztydBuQQe1Hqb6ZggJkgQOHR0ECO58GDnxAm1Zn4AitleNCQNuTpyyNLh
Q9gyo0nHEY2sP3G0Ts0DcTVzlJ1zi2IdYYR8f94JrxlRihBwRMwLOhwj+ByTfWTpECSzw8fv6GCk
KhB3HUlJsIg+Vzo6KVOEKLU6TqnVwUoTCUt+JcmSsb4M5+ylSccwWbXOQGkJIRvcFkhQh2Z11sFN
rFj8e8tYk21aynyPMmK5ZYYVQ8ZrLno+9KZk0pGamGoGNxI+0VC5Dola08Xe9jo4yiFBisaKdx8v
KYNdmYlpgw+5uUf+2UQ56VP+7HF0xFG5vNKvjI6IqsFTjJDAN7PY7Kz6tvHHRE90UI0330SWHDvG
IpvUMG9jOdyqEstSOg5RP+D0aKsPfRniFRuWRzlMb1prvB2N+prVGlphj5yHcowXVP8TWXozLt01
5zZH4opAXDgZXiS8aeKq1sldXkUsYur1G3v1AfwaRaXe2EhmSeWmmvlXhd//j2kNlmkicvjruu+/
yo+fPv6R4H6O9Tz/ymu9F7gEfgeACjzLwrpKW+ePgi8ASA/eBcyIjfkEnM/vDD8H6jzuAZ+ccBpg
Hj2tPyo+8zcbohuYZEpIAT3L+jcV369dCv6K7v5YtmlrF/mvKpXcam13INDkSNKOS8JbvqrjFLrD
4w/n5B+JBZSVbIZnP8puhCkBeOyfy0plDf2KIc440i6yHtEtIAOczOC2ktCC/qF7pNtVP5WwpEAC
ywISweME87PWqPzQPOKzYEY2O/FxtZrw1vT6+RpTPwZKRfXUehU12t8fnGP90rLj8HwN2BMmPAoL
cowmCPywyaUYRMeYID5ma0/gVdw14xWmTp4XDTY1wUxUhk8mvSx7b048k5FZwz8jcg4v8KETCSmC
8+zKzbTwCm/zrD+GzcKyZg1781NNH+mq41XCIi0JD1JBUSVdz2YdttQXDHKqu7IA6lMa/fjWGr36
ApQOuW4xVr94HbMbN2GRuXWSOj2sHTK+LBmoBMehurOZwnzFJK2e0sLtn4CWXpvTmu2kXxJugwHv
qHgVX7vg1oMozZ3pzh6m6ptyVHNLKZ+/tc0sB4wbl3vRpTUCy4pYrKZmjdeQ8NOpzj4EswkAC2TI
zkpxhJSjM1wy0GxukAEzmEJS99EsE+NYetri0xvy2LFGTTbuEsYeki67+TwEMBs9VS3YRVU6bcxO
okPtA3dvDnb/nBVGKIstgXH+QFd8lYkcnkNKxHW4Sus23/u1DuuR5+Ae8xziY+o8n6n32+dcZ/wQ
imrfh6jGSAwzh/BLHiDa2TDcIxqosleWgMj8l31PmBbuXJqjn4q0DESEW7W8Nc9BQzjsmysfYdDl
qnOIAp1IVMRZj2lIm3fPgUVuRnYRY7b7lI5CBFN6vU91wtGgs45Aecz7ZjHHfTDrKKQFddOXXucj
pQQlrX3ebhMGBJdJSIbfxlIiJfaUk8NSorzudN4SjDvjjlJYXZnnOKZhsQocT7NJSFOWx+bGaJi6
6AynGMAH0ApynZw1K67MPJm+JIM3fiosHQClEkUYlKFzoTgFA5oa73M3lpG0ZH9TlyaWBr/8Yupc
KY+AqVgnTRVF8jYc0GR2OoXK0HlU1OcLYlTJmth2zQiRD9VdO17m5yirRadaQVfPP9L/jflh/4Oj
s6+weay4Vb3uPpYkY3np8Eacw7ICnZsVztw9C1pTwIiA6Ynu+7ronC1BYXsN/EV9GnUKF5+s+NTi
bb5FnEvTV6d1sXgySBIM7hnwZbuJSC9j6p0b4hXtna3zvuClq50MPflQn9PALHLBVgLCagk8/RwZ
luHvmt3NiOdu/Vyfg8V4PSNV9F4Sx9Zz/JhCnL8tzqFk0AoowdZzWFlwDi4rX1LMUqyP5iY+x5ux
9NRZZwsib5LPlNF022mdh/zRZXSfjLCz8yWY5aO/jukutAY/2cIb7jFFxozNNqIzvU04BnV9kDM8
jfeL4SKSYmJg434K5GBSWRtrsB/yIetcJBkjE/NCquR+LoSWU7XZnNx4HabQTVP1tXyT4J4KnE3r
dUN6GdLQwHDNsFw82y2eWrB2dWykO9lDQ3zKGcmKPe4h4X/xF4xDqADQ+1wUK7VH/1BU8D8Q84ZD
8WyItngI5yo79KQg6435EPXNsXzy49XQM0o7Xjdy8hzqoJnGlVSznDbCoJATo27H2XF3ZS2LONqV
YfoI7km53VYqtB7ttElYGnb6y37sxQ8snuRn2o+4imoS8/b4KJ1TU9I925C+ugIiKd1TOxDmi8A2
JLZ1UnVUEf/DzR5I8j1dF8enTxt0b3lDQ/wIcbaiDUmjHMxAly20sYw4Dj/gvq2ijvXbgxoQOpLs
ZUwI2mdZ0Vly268uKtErdoRI34JxMB6xsFJbFB9luutBKZ1wzoe3pci8j2WlW4gOdrZ9PPjVnSEL
H9c9apI6gjfF94SOuMXRXD455ri8KYvcQ/aoCHZNCIRtNwPFK+V/QzIv9225/c8q8Bz4/k/pQ2g4
WIL99TLw3Uq+c538CIBm7qN/53UdyGCNZC4NSzY9m7QLzZt9TR+CT8m3WOs5JBu8JAy9Nv7P4UOs
zGClAt1kKvZH4981yewKfZanrKhMP4D9+28yu35eMxHJo9cuTigs8NM0BvUC54cFDN51i6qikzdT
xYugpJL69MPZ+B8WgBz4j4uyP23glxljvzglugI2EGCaTklYmMKP2XyDIx+T1t9vSnAmf94WK2mB
mIQlIONDpok/H8xK1EAp8DJd56JcdWJY9ZogFgbwUcWHIV+S4HNKp2Q0iZ6wB0Oh9gL6AoLOMbuk
+tIgEPITEj/cFLfVgVRTExBuPX3NAjPIqqsJgb/hXppeq07lEOZQFIIcrqWH8y9+XLsRBkUmLoYx
t97kXZOzkstjjCeRXdvJJnB6eOyowRinb+TskI+Jj7hLiwc0pckMecitYUYg/EXtv8lY6hE+MNkX
PViQt+tSTrD1OrpCRAqUcg9rtnSqS3/EFy4W2oEBMiD5gVAGb1MYSZXhiLBRKfnCdW5dw2/VZT6G
xERLnOBuvXNmJGEGQ4+XQDX/nK72n6fG/+apYTvc5z9cvH8aGt58lf/n4ms/fF1/fHC8/tr3gaHz
W2iiIQldZGrasfXHxNAXvwm+wuQXuQQXPN/5/uCAAU9JCaqVER8zaO0F+D4xBAPPnzNhiwIUs0xw
Zv/iwYEE4ue7zQVSyrUTEIMGFxZ+wS93m42yrUJbRMkyG5kT1T2oojWBqHGJ5VpcLiZjnAeGMGQN
mRnwLtDI413aGnN1KHKL1VFPxwmIRxFmeA8nB9ILKwy7heSRJLGb3YXzYB4YDzqbBLlapBZD3iQF
INStBdXicQGn9J5V7sfSWklQLqvHWfv5x6JRd2C9HpsWCz7GucLdNFgSGGNZ/rDpiRC9nqQraqYs
gXUP0RjWZTua70MiGryNYWT2fY2l84L52rhrqgCARMsvSs83di5i0Bv40MPWMizrHm2QsasGI/xG
OcKypW300nimiXgi0rkiSYnu0kdntsadgsQWKXegatInqlAdM1M//cTnn0WGMehFjzX3J1H0EGl4
6oc0oKrppIrcjXyMMKxxBBA8yAUtyeVeFVbhuzlXXRLVZcD4hmiya6+dGWTZoTpWmCKOoxz602xM
bN0KJGJTNHr7IRvDSGaNM7FeC3uxcdEqgnQhDvjIsnOqtnabGM/T5IgHxhtVtfEmx7rqgwELrBRW
+bTCGg7ItZksHFkY+DfFYvLXSprRt0FbGt9UKsMIEWd8QSs2/WKUw3LTQq48nPdv0HvFla2HJvz3
ZJcjHwbgyjnyPb+mA91P9YHBGgiGoFX7rOEkD8E6onKbWan6Y2ZfJYHFeAjjN9EmV54dp+kxhgyk
jt4wQqJMhV9kBwfvAe6tGHN0jcbrQrnNCa8HCUJjPk/7MaNH2RqU53s6zoF54FKhCTJWXAtBW1zk
0zBs2XoWhcMgMlhKQjw0lSpB6zrlQ9r26/uuTYcrDA/hY67mYJ86du8xJu4cgnmm5DLu3BSrWevA
mEFVabR82IGXFzyhR5FFjJ4J6UDFshPKHuoDEix3Q9t4pL4KmVkueaueVS3XQ+DSBihL2/kG+kTi
rKFAbDakeS1Ml+w8K/ZhDq7wpiiJpKUhXDKyZwYv7ch18KJmDKMacB0joqL7uArXa9jdICOhVG8Z
A8TXFe0R3ImJDA4W5o09PlfnCfVtccCSbDQb1KRQe5Yxq4JDge7uYWzc92Ispysi/N7VAd62aJ07
Cdp1UoYiCry8riB6jNGAoA3ljoojwJZtNJlFfZHECFo2GSiEW6XK5g2dz+puMBD0SizXb0TmWhdT
gkqWWVOyq2j2HBX5ODubXJmLlCQanLm2dCJZCuftgoYeINjK0jzuCWaRC6WDS9pWVNsECuPyjIu9
Tjnc2c0I7YyVugLuPhiHrnWG64kh7e1CxvZlzaj+DZREezenM9WX6Q/mRNVUsrQPjNC9KgkrR765
mP57ILHZNSTuRBfoOSEfzalf+ehVGxbbmiBYybC9oVO9IlOusQ6Z/kcitbjpjbxf6mMCmoq3vtnm
AAwxcU/p7GT0cGv1dqFdv1N5l5II0/YXymwxJnqgfOzOx7yBIpRmO6AJ09jVWD8RMJSjS2iQLuqn
GigVgmWKMaz1+AE9b72E6tfcpYsa3oUcv3NyY7Xkp7ZqtH9PJVBA4pywqtWbyB9HgkcIZS0yjr+b
pkilfmNFft32UV/a6aOHoF9FRLIxrOmr/HIe82KN5p4KBUqml20cr6XZHc7LIQUEFMm1+thg/9v1
Gc7SJu78GyI8jMeigPK8mWwiikKJlptNlGNLVrPq3/RBUVz4NaZkNAnqzvZmnkqDN8XP5ydLh4z8
W7hUxUXZcIfalrLMl7uIIbh4WPCFPfWSrCWmmjxWZxuyMN0h3jB949WHJeHx3Nal7XI7SPveEnpD
RDAt29oe2BO0lOpamhJ2SyqNsL7hbb/eDL1m+DZQqneQLdR1j3bwP612rvxsXP+hyLJClxXMX9dY
/wVevKlh5b78tXOr/fwrv5dYhB8jtWPZ7yO6Ond+fy+xaMPTg39ROYaUYL8vlRyfVju/FaA2RLN3
1l19XyqxioIXyhLf4VNEj/hvVkr4F39eKWEipU18XidR/7Ga+6UGqjp/GNA3SSxHLUxQrUUZq5IF
CHMz87Jp5wDaed75o5oOBcOjynwH2RIHbFEzbny0K3dE/oBqktu/7AFMypz+BLKs4CHz6pb+XUSq
a2ZNUSsXUD8uxP4K8Va4HnNDSgNgA4rdaj7B26iGGVc+Tvixva7LNa/pV2TIhnjj1VcC3O0FnevZ
POWUH9eryzord7oWS433nkXKfJDN7GsrJHZFkbdX5wl7lS+0HoQo7MeUUXUdsdyTxiasJDZsmNDh
DqMMYVllr+iMe6W33CtwKR8pwWi61OMwXxOrAUbGTkee3f08ZQovSWKWh3qZibaf+5Ig1bDJTl6V
8AQJw3HOowG9xwHKIu94r13Hw9gX87QxdG5AWrnFsY17uc9V7ysgEzV/GAADw7VqjudbW8T18yhX
616SdDMfmjHHQjgMtOMSEFu0L5NVbYai6re56Ob3Y++uT7FqfC/qk65dTkuDJJsXjuBAQbNM9nuS
TTrMi1Z5IDCzBxZWzDsvaTtrM1j9lcSBqVGfkFsR4KXtJiPH6+TR7HkK83W5skcZDocsd6khU/wE
JaNsy0WnhuTorvOKnU2fqTo4YxlHXiMWCHL56CPVyHODIQLAxw3NhL7ZMhrGUOvN1REhfLqFfjUF
e1tKSWx13kRQi+dkv9qEIuqXSCsiayjlNz/OzI8KifO+ENyNe93B3qHqXz9W5ErZe4x64jA1S/tg
1X16ibatfN+A8t2QumfJqDWSEfIzOd1bu/dvsaL0W57t8Q4+Hf47zNoWF421WPMuScpuv85gsFK/
D28X0QFTjPspmvCcX6RhvPibxqkKXLcOcEqRTnScGeGf0GLbp7GC5ElsVvyBuwFOJI7L8FNczRaV
9jDOxSEZO/sxLrPpJPvK3wOI8sk9quPhAabEZ1MKYzuvgdoSqgIxgjsgOzVMhivsEguL58QLrKvK
K12WriJ41pObwzykXrwRA2HgWzFTxw80IYkpjrtH6Kn9TReY6lM5VvEWn9n6hBKxOsaK7ifrejPM
N60BXWFujeF2bZb6phMouTZjk9MdsOeM5ELoYVsrjZu3XtKNG/3KOYH3S96NdPfhe4xxeV+4rR0N
pHseYKUdxga8c+/HLj1StzDJ+uymCMmTE+6b2rVJXRCxFV+eqTyTGNvbvopDXAtm+bVGG3RiqNRE
i84pmZc13NTx+Dk3M3eLJU5GAibbUbtAo8a1Py5yfYcPSUR1kYTLNpxtvy+2nQMuuiQEoEvbyXvD
Yop5v2TpClWn3/ynifC/eSvazDH/Vnl8m2bNj+/E11/4Pn82fxO4x03Q7b5AV/hD6rkeTTN2ttAT
/54u90f/ACWwrYMoyIfWYek/9g+Yq5oWncrvU+t/0T/40+jUJ46OLgXuA96xBE7QqPip8ygNhim1
EIhwzTbe2rkq7sHixhcYA5D3rGhf8ZupfasfR5Zc4ouABeIzmJXlraiD9tn18uGd6dRkQ+Jc3P2w
wPgf2pZ6Lv3jLJm9s/HvMStEW+15NFl/2ruQ0iS2sCMiFnSbjwLT0JvOTHWwph7Pdhn8srAl3XNo
EbC+XPB/GVCG4+CXrdMQprHiIganweu5uvv707kBH9p6mK5PcRK/ZzThUK9MWXhdhKxgIYgI/8o2
g9rjNHn+5eKG2Vs8S9mHRdXqiz8NHb5PtToXmEqHHQOB8jCW/YQoCsLZHay8do1Q2jIOlNV4ZbUO
QxKzdTdon+JNvlQIm915IEHPXs028q3ZQnWJapQOhe9vJ1Az6yaYUqPbOCM6rjn37OeEDGEM35Ad
FOrkSx9A1q5vyumeuqTeN9CntVTVCYp9grM9ZSiY5oi4XPOd0ffGLij8xwn1MeF9pNAniKnb+qZ3
Ueca6HCRWzfOfMQvFkcFT1ONTJ3QiPlyJpWD4E3eMHUaVZhV36ONqWDGDKF1JWQeY9tex3fARmjh
ZCY10cZkHA30DffSkapv3QPF8w4MtGjD8OiE4o3F6j6cjPzOHLLM2uZM7J5LuqogRX2z3wYpzEw5
OX22n52FkJOMW+l+iYOEArTrvHKj3HR8tKYm3dWjL6dTGIRlQnFRj/cLRW8aWY4cYhq8lrmvrEIP
quIRXsZGeK1FkylRzmW9aBxkksCEQNcVTkSsKpePNTfcIy8h20AVj/ZHCvHez9dglwqvfoOEf9kP
SWdrsWyKcBTVZr2By2HtTVJiYW9T4a6lbRxA9iZfutSe9wWyXZZT6ItQJ5885Mv3yl7ncwBMfqHy
IN8GYvQ/pv7YHhXJy7uQiIzjmvWN2gMtRY6Pcnf1om52IcWTyjNoWazFdDhYLkJCIp+cHAkyLC6J
CgDYzFdXmvMtGXeQP7Lar77SXiyaja06Z9OJDI1+aCUdL/RZCWfj+b2Xb7n3HtLEyJ2bqYDl0NLV
qZjXWj1tixZGZA2IPnZiumE4OWsLne1YfKnzNM6C/2bvPJojt9Io+4vQgQf3gOWkN8wkk561QSTL
wD14j18/B6WWooqlKY32vVGHQs1EGpjP3HvuoqniraHn/Zck6cDBd8jQaQiLrOj0U116VXRlkq6K
nZd1lnFb1xUBtu1k7pVuxt2rM0TkyI+2kV8nDS7y0vfaAXaUwFj9OfNbknQrryGBCbm/Fa0hi0Au
Z8UwnjqCrMZlrQPTWredNkUPo5mP4445CSx7jQIBBklWpcGKBWxQfLI88GKM7mFgLpgWZZg8+wQl
RhmEPAoQJ1bhjIsvdTO/wm0z9wKX7oxH0vP9SFbLPQFy880w5PMjcc1u44kUBAIhytmW6nG0av5s
MN3th8qfcHmUTGeRKHZW/dJEaG0XVdTx7odATlSPTBAjnLMYXO38re8Mjy7B7opuFfZcyGuGI4O2
aPWhfdfjqtVPyFds/ez5vUkjghjuWtXKAyykKXr8+Vbu8clDQPOtsW7i74NDrenOQ2RMz6o2NcCf
eKinpN4OczI8WkrLEuPVbttKLw54v3T+hyqEFIWFGkWAbCkXU9+9ZsGgIhRwYCyu7diw+RirqT7m
FRrbsha8Y4Tyubbp2wbVigWneIshXd2OWdgNC1KT2bMANxmIsA6MW+B4XFhgg9RtZSu4WRCyYMa7
I+jvAbEf6dbQp9KbFJ4WtGLeAeduWlgwEoQLRbuEprqYTNtvV8RLyE9axwBvwZeTeEsVTJlYUb0R
l9yGRCziVJX9Wy5gb4YO6+EV08F84aMs3QfGYKyTHi12LZonBsvOviObwZ4HdP2lpTxWKy2x/G7r
Es5g0R8iwplBiEzabPCZglHbKTQ7H+81UtsbRJLVo5G0A2KMsIUs1WUOBaApiBnuk3Vs5KzDFFkQ
N5aK86MfduFNK6eqXjSlq/ZD6Rb22h0qcTQ11ezh+EySqthnlsNzZuIje+PKQjfOXLJMpTHTI2t3
Mac5MgZrZDZus94cuft1IJBX3MeD2aRhbQbykhd1atYv/ysc/78KR5PBxQ/lzt9un3bXtMCoU339
qYL84y//XEDp//lLu/iDXW0OILaBD7Lx/O/k5K+RCmtrICFMTP6cw6CH++9IxTL+QznFoIVF0mxo
Q1z5L6rHuTj8sTyD3cILYXt0WYPjWPtQIFmaMwSly10qyexwaaLmXhhO8PzDl/I3NSAzqF8P4hHM
ZttMiFjq/1yFNXnHvN5zWQkkSLoHWQNpRBayZE3Q/EO5+WFCZM2fx+JrYRfLRg+1wM+HylN/ADDA
BmboiMSIoBceDdDMC7jWKTjFqMEyVWnbYbItJjVj/g+H/+XrpAKf3aT0BIJGwf4woDLU5No9Zc8u
znrGTfLFhRz5+y9zfomffrH5EPNO0tP53WCl/PwJqfHGVvdFubNF/zjY5jMFGhmrhgBUOZWcpX+N
B//ml2MT+uvhLEpgDL6WdOmCPggzzaC0nIG1zc5i9HQIklQUy9zTUkT5fnpQnfVkkSwJspSOm+2B
mccksCiPMVuaVAx96tyPkIIHBBaFsZvs2156KfuazisZfivGWDXr/2xhlKIA5hIC9IDpsDfi1Hw3
4n4bEM3yLbPmh1zV6MYzxI2CEbvHIJsHvHmmYfdWJibLVQv69BmVQHUTOQEyMJQkVbgCdZs+OqDA
XqJRQulKK/MCNNS+tZssuXcwYS06q2KAHjTBue144gep5/Nkacmo1W1QIu007RM3OLWx1m3MNP1m
SXWfR9ZnZ3IvxN+ky95y00OhD5+CWYIKlMJZazavmfKsXiXFVG4RTYAR5IkFLrP/WoUeqUdxeFuM
jraKvJwhl5G26z7vnfMwkKbiaY5/MALzWWrCP5Dj0izLWjLr6rqvpqN5jwOApNUo4hiXTRk8No6l
liyZlrrXYajKoV8PYAF3E5iKdUxK8imrZweCz9LGHfujHehMwnokf2x8+zHw9o0btwMrQuk9lpI5
fujaYmm4kcQjEcf6MSOyU2wopivnycqk9hImXXWb5YLXcYfBeMwZ0x2RPrQ73URFj2mqSflV7fCI
C6M65Uq318Dikw2gKk4R0OV3ZY7QMO4JROzG1thQPOrPQBrdFeUNOedhZLRvbaSX88hrFDcaudaP
UVhOa9DmYuH/P2M0iimr7tKqvvG90fwjSsNqzWSHw12cxGA6uzTjXPiep9E2GejN1HwLk8oeF9TE
AeFB5rCz6si7AHKKtxrbo9P3cI1WjSuD6NDTx4CN3GGMQx9CAgjFOOq8v1I2iAxz7iJZb0C44+jw
GwmmVgSf4jYJ9/zZy9BhhEz9cjUU/aUYk6dY1MFC62Jta6VZd2xqh8g8ch3w4wX9RfN7sTWAuuyE
XuDUg2a5t4u6PI7wllk1kZ90m448NzijDcddME/SL9Tz4xUsub5UXDQ3XRBrxyZwjC0GynDlYNPM
sHhlCdPKUlIXlxwtwNXG9ULc0Jwy72/8Ihwhwbr+G4st2McuSmpYav1xiKHxypzwDsfTwm3doUVN
k1RbIFlFhOyTb5PaCSwzR/WHyQjFzYAiY+PHjvec5zlBWkkEuEeGV9M3XzwxjeugafT7CLvmzsBM
iiz8BqBo8JDkOtUZ0I6FGU0HHFztsvOTijZRawiF7BinkRy0dKYYgF9ZXOIS+V5WTl+iwKWACvWE
dtsPur2vBe1aaPplGNleD3nAeB/aeO4V/XZKeFla4fKpEppMuT31GvCnKt+0Rm5e6w5zVI5LdF0P
m7IIzEcbSSMg56Ri2Ci7+q7VCvPKfdvdR2lvbumSsdMRMbEOw5ZfyLaK6eyrhPLX9IvxKReuuuGG
NO3F4DEINOy3Kqd7JnIdFLnr50tmOWQ26SG7+mwb8gBYsFeAWh0EdCIqFdm5Tt296oynJA3BUPki
WwZudbAqV1tNk+av/ERzT4GffPVJXVlOhC1IsDrXVreK97g1u9vCIphlYSuuPW4Jzm00xsMNen3F
nsCodiZoNlaIU/+az5lGVEMcmYnsiM3G4QJaaNkQf/NiTb0InFiPvpysiznFQNQVMxBgHLjRgayY
W4mFZ43WpOY6cYYvzLe126TMFF9ztkzoA57t0M52oM5ztSwr1S6FNVhLsET2Wrml2raTZH9sRj0z
k2LqbtPa1XZoamibS/mZGRnhQp3H746EJd6jTJGPqCYEdN2IVBfDGln4jNHOmLXPwvFCqE15fsyH
FjN5Y9u3ROslu1ALgk+uvU6DCF/oSDxV3YXDE3MsRB1gZjDLjurRdAOxRBU4J1A1ifFglaDd+zR9
aTCbfho6Jzw7lTO91IQ7oA/oI2xLVXVuRdFskjTmzBtlvLMSUhWQ7mv4kvJvWVIbDD+qZOMEfr3n
+djvuxhj3JwyI50jwYNkgqwMVbd/1BX/syf9484Uy+IPVdEvRf5N3kZ1dP24Nv3+V3+OiF3mwA7Q
Gct0/0BP/CVN9RCtUjmxNnUdYRoUb38V+ab5Hx1gDOw6l2kQiDNqr/8W+QYvSGAm7QdLUMxQ/86i
ZH4oSylGZy8PdTEDbMQ1xvzffxCn4qnpWwCWiKIyH8URmy5xr/MgPTELKDZ5SVgPSUxSf6816T/K
0Kv2Y5r5OGAj/1BXBtoPJQVEf7b+SHu6pdFxTS9cN9EeXTarKxkW6HpyHUWUCOPhViDg/hpXBvf6
MFDPUKYaDJ8owIIw9U/cxuFNZIYkrKUkm0cEetVvGxIZdnmZOg9t1g7/wEP6UDXzDVgE6Vn2d0uT
YX4szBnsVdScBUjZCooG20IeXmPrLY2mmT8X7/uHU+RvCucPLc/343km1jPsai4a4w99laEB0w2S
pNj3WkVmRqDeAwYsS4Yh0T8c6UOBPh8JpJJAv+yyYGfG/vNvO7WOIAnPUfveL9FwxPE4z7y0LTjt
6KEzlDW7wv37f/3xZkwy0kdOJlrH+eP/cELFulH3aVYrzOQhKYLYQFDVgey1V+1go0f790ezLRBv
iCMtB9rCz0fDr0NuAzzVvWDtmJyY9E2bwSHH67ZV3uPvjzUzaX7sr+bvk8UNB5H08LgOPxxsYAYT
psxy92U4KHNphj5q7rJMcyJaIcyHmF5v26oVN32dUGArprnrqHbqf/2ZkV3TzdLGevxTfvhZlajl
mLZmvC9bnuqroR7RGFFvPXpOgRbn9x/613OIxxTwG8NFxGHR7/38BVelR7Ym0+F9IabpkrtVDUGG
K7gIC6rUsZ7DPGWGDf0fjvvrVYLyldGIh3QNp6H+4b5EtFMfBXDc98SHIxLq+DWZec4Cyzn85fef
8cOxZgOlbrEqA43FXfAXtrcFP0YQjB7tI9zUK8IToOEVaCePwdibT78/1of77fdj2cDALOYRumV/
zDuO8QdpFVHt+2mcesaUvqRVhsIoVr8/zsdpx/yZbKYAHii7+XQ1fv7dGF1C68uHaE9EAgz4oYe9
uyB0jxKiQ8AVRhHy94Hsg4iVVBH7a8AR4en37+HDuTN/VhQ53OhIlaWq/XjuMJtPyHlqeA8dLI9C
MJNfBJMWnHxzTA954NoozszxH+7n37/CH8cgHJZtBh/chKrHgOLDqdMFTpdPvoz2oUvXUMVOegAL
NZ6LGJNmZRYZ01aQRdmiH5nCA1BHBrvvnWz4IhzQg5+LzmOGQXbrLtCZZvgR0wx/irXL77+dv3uf
iE0pDViEMj75OK4hH9HvJ6lpdMXSecdSZREqxoCEn4iiz9llBDdLxI3Qr9ca4+OT3hkgLkl+8vdt
kltHr/H8/RC55pmhQC03Thfm8SoPPbKTfv9efz1rXfzL5szqoyKBrvXz2aQTv5kjYYn2qaejKk8C
hDlYtYjG/f1xfr0Smbrzk0k5jz7lx2djpBl8KVqNXmQWJZIyymwnS3L7qGBYPPz+WB9v55yeLllX
YPkgP7Ie/CiuH93aruEMcTtHUL8KXL9bkQLbLhWXysZHob0sUGYcRTvINy3Ngi3Zfc0/fLFC/+io
md+GaTKRRAfADw2k9+fvVlUFWdWl4e8wuFbjXhLwxj7NG8xiH7TFdEGyq7/bbNmWUQQaBEJOSCYZ
cW4V+Sbkhx1rwvcOHmLuOyKUjHZRlzQTwJyaNoIzlE4nFWIQCKPSuJ+U6X/rhlbhoVXTaVIVWnqv
rJwHWQ7JwQAfcewIt8LqliLbtNvEeYAFqZP1imYnRKvUrvQi0h41OGOXMQB8Sm5OSK9V6c1V+aP+
jjHVP9UaWW0Lb8j8b6jXbbRtKSmwi6wr/N1UC6tmkBKiMzflnDSMbtzSF1lJ34k2SXzOwIM99aZZ
MBH2u1TD5+pb31TXWP0qRYETIlWPw1NgcmVbNrcWUXXRexty887rwP4W5NBslllK2YiPW3cDtPhe
0G700LG2vUWe8oqQqvqLS6tLKlwp30CLV+59LmLON67+gHEHHf8co1tpF9eYE+f1upVvk+Xbq4HA
wpOc/7a2c97GiGhyXUZ9TTIkZtBHLzfHE88Z9cw+v7/9/vX6To+0Ogv1S2FiRjrkE+3u3hcBdkxy
gEMS3AF+r8spjIu1/H63asV4rJqJO5QLAv8TtBzOSDDUCHGVEkzMI0ZCC+Y5EVpgXQ8frSGyXtjj
KW1pBHp2ZyYG4KiY/d6xByd2cpoiWNWljN4r3SNCy4epFGy9ySN1Gr2n/cB03HxyiWowFqBT0kNK
ntO7ClIDikluXRHpQUbioqEr9aN0uqDLYxvdJNVwpzOWYzRgdSH6OxF9ovfn1jSrhAVpu2ptzuch
6YMoTNoYBtcYug2yeBjz4UqkbLkzYLGAQWaHBVNH0i18Wq9xgW5xuqS2puuEllPnELmGsCLmA9QL
Am9QvDPggD1Xh8U17AN9R+AEZ6+dICap/BDYLpiR4ezYufbohCCbGINZDOk0FR8SV629ScPcjgji
FupTuWliKXZBP+Xrko3sEhl4dQmaMNrrJAoe8b5byyhVhNkbtX4SZjYdWgzCO3xF/mPQyDXw++Ra
OllyGjna0vdthHqT3CYw4JYwe4ctnn7zzXW57Aqic/ScCDctwZlN0Pu0NOj5lsKBFuUNDI8tQjxh
TI2W8Uwu1W1EnNQBLd4mhF7OojXMDyxwEFDjiF0kzE4ZnfKxmNRA4EX7zayURCejJv2zsa23CpLu
CcvabTU07gKr9zCr9CxY44YJYSB6chibrse6MI44/JZ6C1ezaLJ+m3gQlZKJ4O1wQqHhFeCyIi+8
h0H47hXGtWi1eh1rqUmqq8W4fuqMPY6P19KpfUhQZqGW48DU0W/J8k1N6zChVlp0RsQ6NupXieU8
dp1/RPkRvDbEJK1DaxwOoUq5AVtzjQQl4OxEpjnzi8qLiFR90OBwMsBybhJZYgxfgLCStYfQtTSC
+mupJ8VMqIjRoxLNRs5iYMYHkVvzbFgL5A3wdN5QriwYnt1oTE/2ZJmboVd+C2jK8BimiPKWQskK
Vz1GbaJRdPVEMGzwBMetfxhRh5JMWRegEkjKGE+JRH+IXEJihW7cL3EaVfsBEe4+ZMnAQamiTxgd
79kB9fcSBwakQgKw5+fPTCMounAZFWV6VzdyWkquNLW3CME0FkaS+8tqpBZJMF9kSeYQGajLiFtR
hnbF8nkiyMCTMNhpfVrOv1VKmbfxJt3athjqyYIsjBROfvMs1VSuRI811CJEOl5Cdkd50oAZiDd2
bKR4Z2psHHFi36E7qDfE7QYvTRz0RBYOq4Zo6EPctzr2Srf3PpnxgMDGRs+PyYb7JHrKKjyYJXX7
wuhdEIJdyokZUzvQIijtosZKrlGtvhI+aG/0tOneMIu73xocXOSzZMJgL2bLl4GIgGmr25G2xGaO
4CdvqceyodwV0+SdB610LpWqR6w1OQufppQ7Omhv5w3CaBaFaKuvBcrzNRLu8VA25omgZ/3koVRG
+YRkySJqixImk9tWKu+C3xP+D8IWk+Y/Di3GFJV41CI884LIyAM/qvcw2C1aCTzfDTanzvo8QNm+
kC3I1AAxzsrNS3LqHU4BB4z2gtgae9tLTW0ct+nWPWrPp2Ss87ugAWWZ+iLe+3FpnPgGo5UJ1qPs
fLHtbJsT28tOKAchWJDtdheUiuFjKc0bMnIx1hWT/eDbpViluOi3SodMpdCCXduGj8SNplx2dY9R
kJyuCs+Yb7vbsMtI0816wdy+9oNnMpkR+OjQLQFZUPZ7Zu4silqLs/WYaLkFpgY5uEoy+UYsOkOc
vAyORPW4+cr3LbUfNW/82tCO3zRm314aizhE5q0YCZdYa3imzxKbJVoh+0zHXmxJPpY0ACI/4CFs
uLoQxfdxqu4Kx25u3XoguhkSgreMPHeXIk/b926mASjz3WNeklIcQ0TeWkGXvidZKQm6A3X2YgXs
3xxcXt88O0XfW8gi32so7tdFrICt1MWnlJee1Xisv8j0MNSyhmmGHt5CGUyNqe2DYuZHuAK2H3wV
CJ9oeY6kxJPkkMdrfvFonaTGZ7TCwBDbAhk9ftF6nQXBeJJQ996lyLoDPh/SwjyegWVoTtvRHv2V
xR7kTuhd/R5XCffsUvHU4CZQkW+/7CxZJvYT4vBM1p9B0rrWQreyIfxG9Eu5bCICfriwm4w2CXB+
iXb+NNiFcY56u30i9bt7t6rIfQtaj9g1HAgapjGd7TKPPRJPJEzQLM12mmONB2QhHuYup3sZGxGd
9YRwNM3tlFjEJRqYqE+I/UXvf4awSY6vKplqGKW/t2E5EB1vNSy7slg/kXCgVgrl0LDKDexjS9W2
jkN1CYUOgkY57ITfNwekYgUZnCD/uZ2NU/AAEc5AB2kbLaESwwzmYzrEeanYNYDn0x4jkB0b8pH4
3XgobImvbg7FFLWfC3ojOoyQLY2W8i1UbvSJNGBOZSZK+imUBdHA0qiGnaOb/jPaMfNKwI/2zXDa
/oZNZvBoZxOxhDkvO8C7eRIY1RYGZtpPfmFFlJNEBRGd9kRh7K8bH4NbmJT3jvkcICBajFgC6cN8
Tqr0mZgSNI2udi87DAmxzCYs3+7GmjSHKFUWpQjEoSlSnEDJA3KJfh9TBj32IjOBCcK4fU8wdoGZ
oE9GlESEKxFwO4OwsE3r9F8bdD1benky/SrD2ySCLJkkdQ5GneIdiDqxSO12w1oNNY9raADzOZ31
eIAKaafsPcR1KnjhMG/drTGWyYLlidpaTTQ8lA7JU0bLkjrOum9aoaP/m1JinrvOOEQMdtcEVQ6H
CJnbztMZDxhDN3I9V7DawkZ/TxrW8/T4PHUohA5Wm5N25kWEGPVNfaM3Q3yTiGGbELHC0ooYTppq
Mp774bZ3dHAl1uDsbCKUlnraubQmpE2izuQBkft3g6h1IEVxsXGb+msDTm5daPm0FU6UL9LS+1Sh
Rt1UY8Fyo2B2MAV4Zvr60praNXKsDd6LkTrFO2dpfUi18q1Pp1sw5gfij56Kyj9xy2VgpKLm6FTT
t7gMnjFa3EOf2yIpLpZZrK6eHs2LPYaUsvHeoVDVy6kK2pWnCfspV7NDIzfeSTmmsNICbvKhsVcO
OR9omzdxWxyHUMKWCpzPaecViNSYai9sjY4g6Nv2BZrTZ/QmQDbZYpdSRf1yJF3iRS/qmbGMC49d
XNHBy0XjmkfmVuDrLKNX4hjJm23CG7t80t2ufSzd0luHdfQgzSDcyd7D21127atmVO566LtmhzO0
ukHHp+0Qx82X+agf4NnJV6e2sm2Ulo67qsO+2hM0xXi0j+d2QnrhsM0JpF6TdITKehLOdNN0tlZt
wnS4n1XsX3RHjtpBKxQDnUXi1bh4jQ5r6LEBXIxnukThd6cMcJisg8skvo4MnQnCgoTc7IO04YyW
fVJUC6aaVkykbqzAvtRBiOWVemgnzVZqZzI0ZbRiEx3PEdwMTZ26p+WcnetVC7nVDRJSLH2HC5Cj
smKwUQ9WlCI0UqAnc9qigNO+ZZ/mK+ZM805jJEH8DQaVRspxSY+RG/YRINdwLnnGPbulP540C/mF
EeE7J4jN0c+xZkfduvFG2o5WclvqZ7tiJubuRBAT/TWejP42dhAd6HihNyKokkOY9P4byXoMuQN4
cPeitlll2hWdSDB1+nuOesM+NeFsrYZIgbQhZDH/UrLsXEFCJjqnEGa1p7bnpTUHeWiY06BDIgqm
jRSS/qp3mk+OSo1VVFH+LaywuLOraZmIjt3y7MKfeOTvDfIMIEea/sEMbYYCNU2+iwr9+H1T8/14
XWFp6xH55d53THY2ieq2BB+mr9//L56bGvcIQJwHrMzeVtr2tINSVlzrtKEHI22bKYFr9rf9RNmj
0Wyy65ky58FL+DKjKiQ4maCizfdBMUY81ii4uFZtwtxYpVFBOkoEcEgjKOCQhhAAnKnJtk6KqDaP
Gj5AFPOK3EemS83g5Q6PrHhNEcBS2icY2QnjrfaVnUEeH6h3Jy1EvJu0E4nI49gQNsnnQjLhPxY2
bV85x2gu7TEut5Rq9PZtq2S16hK/RzgxMRVheMnNoBV0J3rlrXKrs8t94pPBxPmvT9qNlwfFleFf
tNVJqoLCPh29qmITK5TXMJIpfVJSs2Aiazjpe/bPaJ3O6K/sYx5PbMgmm+GVP+F0n887jRjUTRfz
C5gTZCZFHvElRMZBmwRWl/cXFv43Das3QxHarItq5+9EtWzZBP/KbzWcc9nxtTGkXFqimE4GAKYt
Ht3/WmblCGGYpETstjmmDsQ/06mxoJEsvG5+QRU7D4HhadDnkfIUuHtXjSzc1YDu/jXVZ1taZsEO
mJ3BRd7wbQkA9CNyeonamhdaj1OF4rjsNf01FLYVr5ImgQVcc96HGuW1kMxZV98HT0Iz/G+TACfc
xZxNMO3ZMGJ1vzJKZPPN47x7aoxB3Hii9w8d9qyrHwISHBHGFgskOfyYZstusm/8g1+I/JrIGlls
OWgmXrRupqVVyhf3NAd8wsxwGH/5JM9TAft9tvUyMAb0LdVLg1olWqS6Sg4g9KZTV+fGPalDMZUW
b9yok/BLOqXFtXQjDj20dXcgkdLfN4xckYC5Wn2dRqgZOhO5puTv0LQjIKzc99auu2Uo0BQWTfE5
011v6bHMQ+2CEFxv+HWaxudiH9iV+u3oMbHIPIyUkC8CcGwnkxH4qcAx+Vb19mgvJ2cSRxUY4pa0
P6w6CtX2oqHzsVcZt8MtGiqGH6xFsWvOZ0FfMJqzCzhuCEiw9RBDRU/Yey1niZz09wBKz5VVpJYv
2cVyTeeVjYqN7nTT6twfPYtvioAL7XGiIcClWPCBQZ5xDlY67ARpYxhCtI2uwzUhWGqydVfSlbR9
EGK7r65Dn7ykwRhe6zwaUDe4bKGQpOUEsfGQWYeUFTwZixi8WN1lZ6Tt7WOk9+6XorP8b1E+eIfO
DhX5sz1PJgsBx2a05RjgKeQMQA7ov8WOjWK/rszKR8PGgHuliigf/xg//0/o8I9CBxvx5l/qz190
Dv+nSq5Zfa1/1DFjd+Nv/lQ5eP8BBgp9i02GY8xO7x9VDg5qGYcVO08LFtHsFv6M3nD+Y/Mn87IG
DpfFlOwvlcMsgEDKP8/lTeBd81T8X0iZKYIZov+wExKgeAR8Kfw1gpgn2/mwEyIH18Dd2SKIU667
JK2rO1O4d9uJR81BBaVN4EEejwDG+/GLndfyhhEiQHlXiP4+h2+/aOtCuyqp9BMBk955IoDr0cFf
GmCMdrJVUFvyHKquvh/jLnpMa1ttk5bKLw0c8SkvfEL2YhkfkO1SadTlOwzCeIdojj49inmqLWqG
/Z/JC9WQAiDAA2GJcKiqCVknGTw7+tJE4mTWC5PQ9lNuz8gU5RMmHafhQdD277MoJRAi1RzurAy5
DmQEoj/yFbPNwlXbQrl4bFgWUOo6g3EZNCpnGSUMMsdIP41AL+CC52a5MSQGa5EbwavwIu8stOQO
SVZ78g3xOOlQuYVD9m5WWp4GwKIwv5njSLhZikHJpR4xlqh7mzsiPJDkIZhcm5Y9MLzAMLy1lV58
6dELb8yKlNkyqvCft3nyVFqxw7hfWfG2SId459UNWYUA2Ve6HMWyEUb7kruRf9u0YX9hbTl99sYe
K1rVmhdmY+OO9KTq7DCVurAfpIc3jGiD0qs96oNTvoNRYt6ZBXJTdFQ8UiR8jGAgoyPJFKGivbEo
E6v9QmWCQNVmuOQVRyMLIHlow7pFf0rqZp6tahuQS1Kke83V9gqA4IpUcvCgXVVuy7Jj+eDRWNdx
Ex1R3vZbwHP+3kjD9E5McsLkrcXUi0RjzyVA3B4La4yfgzHy3mTJ+BUkQMGTDttV0fXlowej6cTQ
VT/1tY6jDqZm9OI3Vn0Tt7p6sHKr2BLYbniLniySnT0o7DKJMs3LNMroFATWtBmlVHTNhSvvs4gl
7CLDa7KiSOxunD7S76DrS5axjeMD+LDU53YYirPvOChIh9Y8sjVQ27RworfWldEM4xFg3Av7Qqw8
WvpwHM661plHo7fnZLs8uEV9WYPqMeETpehAUq0FBeL3BNJktns2ysJ4I9fFOZWBlbByxxUWx8pC
E50QsNBboX2riv5ohL3F6VhWO01vYLcEzTVsyVxfjEMi1kbhy2tp9l/tckj3wUgLlY6pvc9L3yJQ
hYJmlJnxbFrJZ3b4dCZaYBlv0s0e886cnmu2CNtJz/RLHjpUX0PoawfytUl4QYAKzbwTaJx7gg6v
tV/FdzJISrLPYQx+5tEebrOOPwqQUD+5kY5m3dToE7skPcYBPyKrKzq+VjkrlxhPOra6eTddr6sW
pBA8NnmG76h3DnlP+gNpXzzxJR15pOLkAgZF3du+2jkj8xTHn7K9lSAwqclfoArxzLcmR6ggSVLY
jJFZrqiHmJCisbwHt2l9nYYyX5oJrJlpVt/EhZ28SnYLT9BltAuD4HzJDyqJgwwTY1U6orjT8DP2
yimPZdUxFPa8jQ2SauvXvX5ycVVuS3XpfL97RV+cE1htikusk52aIa2sl7g9u3Omd9Vnsxl5J5a+
6vVBbnPsxGsGTS29jDTd10aOZYGqYma1Ez+WA5oag9upzpMtS6QJOxmP/GXVDc4cNY/dK/DHNQyY
GpJG3lJxeF73FBArEC9UwkBOgYjgNlfD0CE0ZTrm2lCeRrZ9ayG019iYt6MMcsw1EyZYpk4JI7fC
zau06AXQLBEteq0jS6PbNOIkf1dEeR59ducXO3WdPTCqIWXgoDWXqGFFJGW2tMGAXJ1YDttYt907
vXbSZlkQA3aeKx4qTrBV9KPKWRON5j17PDXO2FTDF2DKEakH3SdvapwdT8QJ5nzdnevAijiV+vim
jgEYNYxWb1JUAHcNQMNTrPfls+ZH6gwio1jndMwbQTuyQihdrO26NF+SPjV2DtOjdeW7+SYcYuMr
Svj21NtecbXMcn64tJP1GrK0otIWnVoA1vU2JmNB5kZhss7HoF/iJAjvhIAvhB3bXnRBOTzoLV99
FtrTisaKdIbBcI+4QJD7DCoPb00Z95xocCk8Wmg2pXrL8DMwWwJNhmafeFPxpFp/GwnwS2S1T3dJ
x1Ck6Dqd+XijM5prtcxa2MGwccq8O4suMA7I35NPfWkkq35WqCMl1E8Rl/ixZh+/k8Ilaz4pK+8t
cZxolRLc9EqEjL/jzsQ2tTFWo+HYdxN+jM8FsXyHonG1TRrI+lZEmdrblkYsKjmZ7CJ69ylAQ70R
eqk/hBgfOZz0WTmMmrMx4Wacq5GMknoaP+tTy+2fTJWJ6KfBQghgspZii2WyXdOODAcNNNdZFQ2k
Xea9jcBdZK1Ov5FE+mWGaPDsj+PgsWXNVkLvKtW4hGfWXMr/y96ZNMdtpFv0r3S8PRxIzFi8TVWh
JpJFskhRJDcIipIwD5mY8evfQdF+ltXRdnvvjSIcFsUagMQ33HsuA/59FXNLr0ZyRUhDaRSbWTf0
5Hdf1dmB4C9jZY2Ddp0YLOe8srjr+zLbt3b3YisbEX3F/A6n+NAxqnNe7CR+08PuO6ueF9J3zqWY
QWTM0MxKUxYHVboTM/HkEeZXfaxj133s68x4yrBavENhHz9jWn3xcC3S7zjJBO7lWEe8i+5YSyzv
7Y6dFuaIG0otLJsrcjtRXycL9CvA4xlfjwSsbVjadN6dbOXkPBNP9r0jEdADXTLwxUH2NeCn9yhF
w0rfkRtdz7uCNv2G/ZdWvdQcoNRefr8ReBa3Mpui4uhpGXahITU2FHnZlYim8tiphA3FZMtXnVil
lOiuOL9yY1uoxy6e43CXz1kOJ2dsWOey+wDh+RVbeaN9smU42gDTe7aTlZZk1YGduMmcWZ9wZ1Tl
tneaz4Cgh5VCnbnRQeBApbY+M60d9g4z0zXWiu7E3xy3Ppi+dZfHDFCta1K52AfqWmWvMoxmTyTP
antqkU/lHOdBjGrpyBOE8Gktia6hfIt1RC7VCaSLPCm+zeMMlI5t8/C2RA4fle9oq8bSup0oxwlK
6VJumTMtLlISdZUkDCq2metMWG/Ddu/lprXO6F93DdEG6ym07gtSRjap1KLDbEXtoQvD8KgKIzm2
enSNhJ8hsivqaxDk7WaKXPna4cRYe9DRdonsk23aNn6gRTqMmQTo3RBa9YjDAV9FG0Igs/ma9x2E
IYa4RgFZL9S/W4DOJux7dTIycvBM8dUBouB9bj7WHd3H8gNmHxUH05PLYuTSmvzTxP1VEwfpGl3W
f+7irkB7de/ZH3CohGYsP/RbGyd+QYyGiRDFJUUy7diviC/P/4XWCXgxYnQXe9cikv6tifN/EZax
iCcxHTqG0FEi/ipVN51fcDz4C/nYAhC4/NTfaOLEzyI0tHwo6ekJuUmghfwsJ2ROEisYh9GR3SB5
OiZ4lftBMCEFxdVywbqMEfQv0LjGQy0t7HZp5flntN3tXrlFvzOlkDu9xeL+Fzpr+2f6GBU2b84G
xMyECezrzxquseEgygzqBre36+rWJ0zw1pvZRK1SLbQzIsurh0Sw0Q8S8p7ayPQpyNmYFqPfhV+h
ywvGnbYnVVBPLt7QGdjTaYrl0K6tuBEvRUy8Hk+RHlbnDNvY2+Qs7HUsLrbXaBvLaTVvv+StbyzY
jy2amnywMpZ1lpupTzEoKIQxGoIZVqG5PHsIl/GRIwgpFh6if/RQLQds9lh7QnWVXherLvAHz7xj
IdB98isayUFJvO9+buTRiu0BLdVU6GcL79rFJ1mnIMkq6nMvs2Fh9KER58fWrPJsm8BSznnsmeD+
Fy0FOpptqcKnkTi8HegZdZRRKnbgUJt3IGXq1i/scQN6hpO+OtaV0zy6VBV3wh+nndt07RXBXD2O
sx6LpDtLTDJ+CobAMqfrMoq3WpJmyGI6UZ3RULyAmABckDRVteGRED8bYYiuUu/s4UZDKnY/d5k/
MhubmgBtxHgNmYHqJwJNMHU8l2e/dFfN4MDtwtRgfVENcWk+TFKyb20LzCWhfM5Z97L6DH7XJHPR
A6/Zzy7xb6YS2Y1ZQl74lEYqXo1CS8BxysCaQvZBfj48TrqOriM2y8MIdAb+aFFua7dFPSSU060b
U3eCuUSWNOIJC9yZhwAhlzIYdTbeFk+MNaJl555PXV55TkbQHDOKYyRM8iXQzR9jhGjRJiz1/Llu
RfNYuVX6XUKZsdcZfrQH2STzySyN8drsdfdr5MbO1gpbGTA+wFhLZbMmeQ5uXFJBS+Vzt7azHKh0
OOPjt4zLHjutGtctVxrlSzScdbcfTr5h9Vf20HRBbhFwakmegK3GYtVAn8Abas1zzJySEeTMsga0
JZc0MLFwi1cPaceMt/gZqzPhX2OuAWvwu8D2B/FmRPQ2Bfayb5Qw4Y0sYmuDyVTtrdoiGrJNU+el
IXGCwAM3FgdA4HAQqgsTYb7wEfoLKwGKB7Y/48JQsC88BZw2JG1dKAvolrRHRhbLnkVbMAw4Q678
2q7sYORzPPTuDLGhEDm+u8wpWQEOfHo8+WaYPmlAaR9v88mw4RB7ofVeMMZwaO8G9UghVl77cL/4
+GDw3NgLRIJmIVzjp13urgtlIsoX4kR/oU8YC4jCLfXEBtNcOYesVZ/8eJi/uP08BuHQWAd/wVmA
EsSBVi+QC07C4YUQDcgXtbdQMIoLESO70DGiYSFlVAs0A8OP323sC0ujunA1yH4kH/RC2yh8j1GC
uFA4pguRA7JIf6gunA6GWzA70gXfYV9IHj3z4dsmt4Z7R5H8uJov1I8JG8gtWoh6NxgenFa4hhBC
VLPQQuoFHOJwHFxh7KYnxP9YPIVtKc9JZ7YVibCGeQM0X15rEu3xxjWlfpt4afXowirON6KDpQZw
Rl47XKM+WXRTfARmo24GI47vQPpkn2oMkI+AdaizJkzhRQ2Cg+OZwxccXPaeRuD+VomVQFXSTOXc
NcmUa8+1iZpoPRJkcjZMpDuBizSeZI9aOQqGU+F/IzFUHqdCDBCZcHCyFu3Pou3lHiHXBk2AplYR
ZKK9bqQ9C24ZW1ex3xOVM/TqASvfnK5C4cT3i+3ic0Vkx9mdxkLsG9VEd0QI1PgdpjbL0QPGzWs1
6eB6LGI27J1aEmRI6sve0JVBPbTF2N+whu3pl9k5kbsK/Qm+DWEmt7TVNK523/Dr8qjtv3O++2d8
uAOLaKd5xSvOr4h8fb4GF2Nu0wlLicqMMZCDLQPOhvGAEjp87rNe8AcXHX54bnKyPtCdMgzLV7SQ
2trXC6Nco1lzr0Vk+4ClJiNeBLNCHv1xSMJD38qObbHjXL62vebFV4WuNNjSJm+yF27Axvg9NfVh
M3go1jI5mk+JaOsDCnj3zjdjFs9m8W7IBkkc+a7m7agBxsQNuZptPLKTF76PTXXw3Q6Wtq2N60gU
yHII/wxqFD+nya7cnVVpbKHneTRuS250i5RPbzjZKPrWhtEZmyKe8EYr/kg8XXtNh0zeK8Mcr2hw
URE1ALBeEI/1772ZN1eZSaujCvJMl7rkS65l1TtXqW2uLWZvHB0pZvkAElB8DdQTGhKPU3VlepJZ
qE2DaUKFxLEadJM2WZuhUL65ncjbrDbj3OlPTtq2ZSAdmX2xWuZPAfmq5si6KjLCDbF56KtbgIiw
CxEgML1nGgdcO+m1ddeTeJQ0cfZECcfXFb+RPtbfarqVnSfdecjG0N6laRGRyGlB7lxkNuZNk7Bi
XgkKr9uQFSDddFy9TjQW27bTCuC9Ot9XqKdTxc2Slq+mLQv+zaT/aogyA7gZWstDVBU3nmzEdcNx
xl3UTPOaFbjRr6i72ALlkBa5QFwjexO++9JowmHLjUdxPaR+fUxJGHVX3HWatTIn4knprVjkYX+Q
xXmI9fYE0nG6Jw8ueRhR8Jgbp8HXy2zZ0LYMLM6RP/CwZg1xE6PN3qDYNwxaZ3gqG5/c4QYgQ2KW
oKwtMomXxD+6Ffd9SEf5xfMlU0Q1a/7RtZphKTBtQwVFWvnBJOYWctOgZnzDzgKLqDrnGor5bK3q
JO8MMmFR30HpSvtrSX5UvRo4R1LADpZjI7FN1WcjRUZxzxCkQJjJQ/+eu3YeIHO4Vhj4Ve4c+1Qt
YCHSO+U+Y5A5YtsJ45BHq0X9VeWm9zCOAEsr6WoN19fkXHnwWMdV7Jv1zoPAn94oxn4jqne3OKXs
kZ/QE0micgf3VYZeuqucSLWgDDLt3RLMPD3QoaSkNWpkTEDSMA5uMfPIkMjz0YzU4s5IMGYevTrx
iexw6+9+qVvk0upocWovzfVF6kebanaOvhk7NHCIbbzJqJyPIvuftu4v2joAQH+6m9t8y9+Gtz8y
hj5+5jfEEHGHFvZjxDUuRizfoUH7ta0j44JFrWMD3hG4UZeG7/euDm4lwxqf5cwl/+L3ro5kRYs1
mk5CIlIP4+9RhoRv/nE1x+4PmxjuTaiXNIv/boNK+zgVoEr2E0nWzzCCy3rj1GhLKb0ZV4+uKtpt
Lac7Qmh5MHPTrsnsgasQ6vWWXVu5kMBm8RzijkGKUWYOUlJ9+DbitNt4/ONMZnlg8Qi8Kz1NWwFo
foVP5hGSiMO5jEACT6YeBQRuOXQvFkmxYUEKQdoO5fXIbPqUpzaDGY9Sde/iC7DWIbkTR0fo2aar
iHnXkCAxt1EScY+jrkaJmswpTJYuo53uBl4cNbJy6oNLEP2h0lR7Lv3IOrLce01dqT0neaE9RrJ0
VpYcyWUgqSaoo5qQMLLybuex8TbF2Nz38ARtLeNNhrxTERv3lkECON1mvMGEoq3SiEZYj7LvNXsi
jhakRptSh6Zu1wg7cFrXWznz2+PeuHfMETGO2960lTRXnWHcE0T9SOLajQhJT43H8mGQMy7tgbQ+
5MBoJz0gkYZXXFdTcW159XOItms9i3Ykjyx69Z3wsExyV8v6CafFq8R4uHKr6gGF7PyS5aW+qc04
3mRe3VH3Iy3gpCMzFmSNGQbEH5PYEDrLS5A8w/mn0XmAhZhd/dbMNG0LepggrsbPn6DbW09iRL5E
b4WxAh/S1mE4zGqrlcA8iu/NXN/pDlEToaUdW2uSb5XFZLCGwgijIjTQudY5wmyjvssHex96s7ei
UpS3Ux+rZyvzHp0mqXbVSB6kaCamZWHmBjPDk72PkC4Alv0pp0uXLIWGT8jwF1ILa+O1Gy3Rj37Y
vWs66S1rV+rmfUtM4akgVVcw147RS1cLqiaHt2hqYgxMBe95A0Lk3OQtDGEvJFHSjJ11yJ0D1a5P
yIzS+nVfjNLf4YtnMBzVAh5RwtM4ZXCwask1rE6GGLuriKVFtwXgY39y0e1eWYWjwz1s+01DYOW6
INc9oSzMqmorILAqFsqTfjUQLN0eKjYbK5qSdkKFZM9YxVVVhd8n3x1uUPiZCJNLKwty5qXA0nMM
GkUqHv6Z3/03SDlf/DmKmJVsq5L39l/V938RmdUVX5K3HwUZHz//26HvEGzEUQ+9DXy2x0jv90Pf
/UUIIHGc6ubHuf/7qU98kY8TmpkdMV84yxnz/TbLAzuBFwC3qucsZDr+19+Z5f2kx+DQ123dAoMG
eIHB3fLOf6QEQO0kZGga9X02Lrz074SU3o7IrQhd3pRDuS8S/UjeX8CN9CwyTjbzr2Bp/mKT/0ES
cnkJTCwF00R/GWD+5LusbMepPW+xjKlJP3UeAzrWMDM6D+YCdCKpprPyzcObGnnlzjWI8xqMF6vn
yIs3bFOJcyX0Jqm8bYvxqHbFSS4Mc8vuV+y8NlqPIlqv3y32iElFq1PGzNpe08ZgrUmjZlmkAk2f
mrmizoKNibDO9vdWRbsIYMm5lnpfgt/V2wrevmpMLGIZAHKzfJo8lFlcDfuRFVlB9QvZ4iqCnoaQ
ZL63Wt6Al3v0MNoyX8CcQSps0GTXbBLuOXM6hhg4dDTWT47/IkyCfyKCUxpeATfzyndoYByXtEYf
KSepKVW+6akOYRufR42oAmTGBLoXQd/Wrzyp9B31713UuFepKL/MxO2SVrJGYpzvnJmXMbTEvJhl
+V6Mlk4qFTDfSR/eSyvaRE7XXJM8bq9Qhaxrp+GXkUVEdxcVWFz/OVb+m2PFhhT5Z1uB9VuefK9U
+cfD5OOnfj1MhLB+gSBuUfKRG79ouP7/MBGG9QuAJZ1nKRlOVJHUqr+WkNAodc4ZB0f3El/AgfL7
YQLe0lx4OL/xLf9WzLbgd/x4JxO2RlfKLNMBdADNZgk6+fEwYf9d1bJD7wv71A96eqZ6VZnMLtYZ
I5d7An/x4IysTQNdz1oUFFb/KbMaZpiNX8rPP3x6dx8HyL9wIN9VZKk1//s/Swjdz6/GwtbvLoAO
FgPO8mp/AKAQf1pnftz1KF1KQZgaSrFV51YAtMce8caqH6zuxe0XOTLRXq1cS0xC5FrPjWutObbL
r37b6rf8G3EHzSkXnwiv8sRucuzwm5goGLZ//oovjJ8fTsLl8+OOxl9i+NT6rFl+esUJuHLHn9qT
OcKq2zjjnH/q2eyYW1QbLDP7aRQpk3Yg2kRETWg1Mt3cFb2axEb1VfuVtWoj1olWA3RoE0rAFtpY
v3KVnUWIXNP4Lusw0jX+YpCBwvHUxPIqo/Aa4aNozqIbJ7Huz9/Vv38NLj0P7CSXpRTPwJ8Uf/Ta
0YBnoTmVbQhNjjAzFukZ0gmo1AjLUdz5D3Uo8uc//7XLtfbjZ4kaHxkCieUG1yJ/LC/rh2/fhu1j
4e0oT6U3i5PI4u4EoXideGH89Oe/aXk+/fyb0E2izQcfxVbup+usxozP6iOuTl6tW29yqJDShS2t
94rBfKDLLp/Xpj55ZNyZ9lD81UWzXBR//PVcKAbPb9NaHqI//3rXNZM4KolBX9xsbzDL7DeC0XgN
9lw0gUPduMwI03g35PIirqvcb9gpm8PgT9b16JhKX5tDWmVr/FTFJxOXKvnUHoP9Wuvrja7Nhbu2
/cpSeyqIufsL5svP2Qgstul8OTaogVCmIkH94xelO51NMkKo3YguLN4S1YJWROnYoklBzlhGRzzz
2ZfI8+vrcZYxUW/469dIaNzveHTnCgs71nyrSvtviTLdryz+Yvf451+xZf/bl4wslosIXS1nK3fn
0jz/cDk52N50FbfmTWrJOvS9Demi824EguDTD5Edpkap3/dgHYkajGMUVOjNGwP6dr6kmWTM6c91
bjMmdPMh+ozxEo450spVbcv6k7OkopCdGpIrv0SlJK25mCPTpjwNNVkqcklViQC0pivtErZi9HGx
twmmORtpdIcMg4lk3rny1BLU0l4iW5wlvUUQRMbZYAFIXSH0Tq/zJemFCB/rGC/pL/MlCGbQY6ug
1CUfBh0sUTHDkhrDHBs2YTq+g65sHzpdI1yGDAWX0GbZIcc0jEcaqSHbhRBQKdjiLPzio7HpAd1L
7bUrSK+p68Y4ZFVZHwRLtq9I+h3u+yXxJrmE3/RLDg69DwUVn8NuWXDfyqEYA4st51aIkRCdnI14
tO6HyMNVu+TsFI1J4k7t3yIWJIRHiKrd86gxhnW5pPR4rZs/j4Ue4wrwa+b8LWk+gA8NQmGK+c1z
YLki4oTR3mdetNXGUX8zllygJloiguZLXFAZGUQHjUuKkDmQJzRdooXUkjKUt2axL/mrlGhLCBHx
Q727Si/hRG5I9edeIousJb0I4yhBRgoAa2Qt4UaDydgwabDrrFKupHZrtksU0mi647WTkQ8Y3neD
bAminIjdKNVXptawx18aCA8uswYsLzbjbWMq0pbOr2u7rtZPbdYWGfkDiZx3vd9BfChUQkx2auTV
g+5q5oGdAqD6ju8gXE1S90e+rmIp8cMlUKLFUSoDh32wTvBdK8LbGJqCW+2zyR0YaYxYbK4JmzS5
ooYQAdyw7ngWbh0NbBnufFLAojXIdEQ3wqQk3WL1U/4qJyXBDwNsdw4JAD5CdgzZ5CytqyZEIE3Q
w8CaESl3ETQhVcEWKVMxrz02CczCwT926yJWoC56Gv+GrZBWFEEVJd53revdRGftZKA3sLzOO9lA
VMNjabqta6frcmzkPO0bndMtZoITu0UQQrCQZDs1ZbKdcqeY9nrTFPXaxlhCKCtam5wduMTsztdq
fNbqYhZ0/05GBlNW6NptnupMe4HRlp9JCvWLg0kWQh5kKALOc9eabG60yhBX8RA3LtqxmIQvUpX7
unzgYWwe0wiV1rareQVB1UKRD+CJzKgsycwcbgqPDQXzdcIHN6EQ3VGZtp1vmKhggnRLIIAMiQh6
XGGmNedvecaIC7tzmxcbIE6xPAhCjfZR4jJ2M7JMmqR5JuFm7sKM2IRB1f5dGg7kq5qJTOdVUaez
dgWO1iIPFJc8L9d364Dl3Vwd4kQMUZD5Vgwdg7+3WuTnJZdPZEKEHhKNlceYaK+qnKqJ1ov7yDiJ
uUyQj3q9pZmPUz4Y3cmpfUTqpS/bG7sreSTRnWT8gF+YfFphEovyBTRJGR8lhmnSPAZ7Tq5EG7WP
VmrYb/YYLmYXwcW77coRBTvhmcSlFZ1Ii01uyqxZk3YSJCKRL/kwUFmkUdo/NLYzfKlVbO57d4hC
Alds3Vh2wPw7dl6lI6qHXpzmsUYJ0bS2eBStxt8YUNt561ZMLpJZo0gTHJyGgaCfYZJxm2iuj2tf
LhdnmsoGUGoTN3fjZLXeWpdL/ls8lLywquHQveIJ5j+hYebqZkOJbs5DNkGyV+OHxh0ZEll2NryS
1J0RI3x3047tUnzSi9/ZGcj3oEJTOhzIYJz71WjAY8H45i5vfnnpA+cTr4vF6ol0X95FJ1EiY5yu
snntZz23Tp2jF7wvlcstrzqqgoj/x5lqtGV8K4U1YVo365g8DbyoY3dTaHG9xMZ0ctyOYJLMAMQz
2R38dyPXvCMOEOy3S53clqyIDYQNsCnJHPFiO+O6mCLnbShNXsao0ulstqPeXEWUuSmxf2WWPng8
LXZNqdOg+5F8sRDxMCS04sQ4VniqO2IYqqjfQKeQAwXuZO5qg48VbZyc3rMcGgZ2ML3aS0aW2ecB
u3yzL0Kt+D6BzuEMQcXG9I75I2JjY4qbbe2QG6zpYYFJuo7YClkcc5Ma4jMaiubKL7LU3rBbMiKO
PdtyV31s+E8qZWQQ5EbJbQKZ1/QPFgxt+a3gQJ6OnuCSCoblxA5SW+MTHfu5D3jIDPJKqM5gWujn
bc+TFh0HpbdMX5Xf+4/aRJl+nP1Wia9tU06LcEG4/SEZDP4p1s4xqoUB/9eBjKIYLXDmO9uZhWV7
Awgvf0j7Rq48F8p7MfbYZAY8dutMZ3eJo4Qh4k3pjNa11upWFcSyLPqFmlfHa89uiviRSqT5Cj6M
Y4Sjs+nZRjYQjP2h9yRPgUk+YL4RybOokNP22I+1bPpUt6aG2ZlRu0I8rmXRUQvr4UscYTRY5y7U
6wMTfnGPmDOcd6pDwhIk8xJomBhtat6NCD/tU+HUqI7Y6enOjSVitpMsuAc0PjEGN0a/JdYdNbsF
Zwd+4oBx8og1NDc8tZs9ydUPQyhyNxNQq2aN3NGRn/HniceUHScYa5X4T1zrRXNXYlPjgDVqP916
RYz1eexeoknZmkEQ46LnB27OZtuOWuvGCnOvP0soo4qHO1d0UCcm3yaNAwmFiUm09rWr6ti8M0Y9
dw7hWPm8r3Fk3pQprYaA1YScGSTbdO1NjgOINtLPom0Te6wBhlHXD5NkTQ9hwHETINux+4H1+2cT
9xebuKWjo937zwLL07f+7evbjzPZX3/khzkKAwrL9D9mJT+45MTSdP8wONFd06VxtWzuRUFr8tsU
ll0e6zJPZ5lnIIUUf3MK+9PuTXfoVvk1xkVSCYN1mZH+0F7EoHf6UtUgckJCMici2w+TKdCv2HOu
b6a4kAt8vmLXtahNOI36QJ/JOxscDGWd0UjiTPXOeCYIK8OYnBNbKUcKs7VRyxHiqyLR0+wtsj2X
lM92yfuML9Gffu8RA1oviaDjJRy0W3JCEQBWL+WSHTqzCR8xgiyRotklXpT8ymGbLJmjrkqLdcfi
G17Ykknq+LzEFVQ8mIRRVOFI1iZzvLOmyXXwRHhDtIfmOneA21L0oR3oILKNsuwra3QJVcvu6Two
/m/DEHzcim0S772oi8U/MyaZe6gmhY9qxo9e73jG8n/NBiDLEarGBPXFltMhYl2SbuAPjOzUeYHV
FQnQWrFCt1CY94ZXV/e+lUbnOc36W7mkOiLTw+BGNRytwyX0NR2Uuy/8vJQgzas52mOjgGHmdVm5
0SyYXfUNQLdPbV3TftabIdQZFe9DYeOqK0ICIdydZxMguXVVos/s4tlRlnC7EAGcTBfkBya6qdcO
ViMqvEQ8l1gwpciD2ZgGCRSCfPzc1LnVmOc+QxGlTMxB7MSSEM959lFS4yKhvq6rSBXb+lJ3o+lc
inD7UpGHTKcQfl4KdfujbJdUzO11w8FNhvpHca83A7mZhorzcCOtpl8uHFJm4OjYM10RqhtgZoyP
+2P70WaIX7sORXTsMBerbDCGRjxHHy3K+NGwtB/ti/3RzFzu4n8OvL868DC5sbj5zwfeTdJwMKnk
D0fexw/9euQhHAds6RM7/0dBuY/yYOGaA6flSP3t4LuEIaEUNwjNRFew/PLfDj6Hgw8yKCMbiNkm
e62/s36yL+mOP06vACcbSB4YZnuma6Lc/uPBp4STSvqK+Djz4JUr0mYcLDxkFxvTqnas/kWPCvek
2XZ1TuqpPMEX01bSK3SxLv0uDQR9IAqBjEQKZYzZLTjDNFs5GmIE31VEHdJ4tWUHuIcOSm5sb8Qs
VIW0NqswG9ztFJN+0udDda1HPvk8lZFf17HK7tzK9HaF7seMN0Ika1lutYBNSGpouszZzUmsDhn3
3E3XAJqa4Xtra/KLW0J12GZfETzofE6Io+jWbmGkqCfCaG0yjd4xiIARU1bhubqI44Eej4cOwE82
V29ulns3cwYDbaVGrw1Qz1Ns9s5I7Mfo3A7h6EWBcHzkPkAa9IPAXbLPlKG9M3aU391FHYQozCN8
vlDfotEIJfnQqIcSsmt39KjqbDUW+Dg4epAbshSEFGiob6mOcS61qXjrvDYBv1DMn2BXRldNPWvv
5UWtJOrKOFHxlocpkc+9P8pzij1sl8Ve/ymu2/aBrGq2bLk2qy9WCEVQaRlBcJ1tgZUjpqVDj0oR
1Xklrj+amZUB7OYQ237mIvwT6k1O49CtDWv47CDw55Mu8y9Qg9q9PyftVqDIep/1Lr9mFndLpJp9
zFRbMz+a56s6zHuiv0lxcUevMTYK1xR7v6kzFF9qlD3TwrLR41Pq+NcKrdkajZlfTcIF61cVDm+U
4A2i8cKO6HJb26e2Hu9G4kkeiRmOP2dtghR8KGvTwPlaVcC87FRscBXgo4tBs9A7cQEeJMO2m87y
54ZZHiapFaLUcBvPbBnyaKlghwYqRz6bAjwRqszvyAA6BeHWLAFn5Es1n8blXeLYWKLl5F5HZE9u
7HmCIKm84qZutfTa0EwxQaYaLG1VoXKcVnZVR09kehjOyu8i64scBwsYZW07tKnEkVS1XuznGorp
pndZ+VUeO5G5sP17/J3xGqFfUMcA8LAobBxln3Br9u+la2YHXdH+DammxZueXJ2dVcbj1YyBEnas
35Z4EtLwWSvgVhxDacg08BHJf5UDnFYUIEN37gkNDIN+ysRLy/yJ4JNSdveiKyVcKR11SY2cPIMo
gbBiaqdzM7i5t7fMjP5EeX61p5mjUynM0SKbJ44XjbIwKWeY8Ekml186TKXlClcHXBBXzfm+jkoP
QY/ugghAU3EY/cx/nFFa4CpM3RARL4CAfFNHTbX14rJ4s6PY/6QS64umD4voSZlMo53pm13jPeSa
EFUZhKhBntOoY8FCLj1x5MAA1AuSQPpoQkLqAzkw7abQepSvpJT417Extpu6VfeigSiGxZ77Wek2
vbSnrMDL65kQVxfvXt81m9Gqk43FSCyYh1Yes0q4RxhY7no2Y1bHOFfRDHYdx5oyJ3cNCk/f9Sj6
z0av2bsq0TGZsEkOrcBylf5iEKMazBYnam/ogFp9FgTszrGQ49E25YkoxS5HPGm2ZybbrMDRKaaf
syQl+FaK1hw40cKOSN6x9BYbcP3au1ONuF+DJ8n8kPAqW5+aW6tR2ntlu4BOCJXs7yYJoSqEj+aj
FDB8tfItq9+iM5avzjAN3+jQh5fJKsWN2YDzDtqhYQ9t2pMKSck15W08+WG2QQ7E1C0ewkNsaAMo
Vr1+iLKm3niZP1yh/0Y+k2dy45Tu0aL0BChQ5vdstViRR0i7UkaZGHUtuRv14jEq7W6Hn5MUWtPC
d9+oRLloAKZyjRrHCaQ+zl9nk+V60AtHbiqzK6CNIc5iH+6lt6Mu8r67snKAsviA1FAnn2ctysnA
cS1oSM/elDnYL2JlirZ97rqpSW/DMSReCTvMrUgZczLmUmenyPUzrUB0x7E47lwvmw99NDzZVlme
JfSNcycw2K5g04ZPg3LKZ/zsHoQHtxxgFUTZExY+g0Nq4Lbykrpc8KDFHQoTSRIuiLo2yayTTy+8
rvrZYD6hiNoRPPIgAEzJqTP8bis9V6YUzgXCVF/n5TqZBgUMOd+qybV60f8a8CJUg/RB8PLnsTXQ
L5QhmLS5DR8sTzmHNMmGx6jTPAY4fRh/M2dtui2JbCKvXZPV9aRPIcbMun6YucYPEW/8vWY8fRho
x1mbyI4kTDm/QjxFdzKz39hHIp+2qcXabBQtBOYWBGzW2pxHXSLmK6OdXQaTMSqVIb2TeUdvJA3z
NqxAknPIZuEZCvGhclLjRo1VVK3L2cIh6nXQPmc32S2f56OqRiBH6az2HBfuLpWKbKMMBm/AnM++
JxQv/grWIaHo1wYkinJEqG7r7XScGEjd42Yfdv7k+4dedM2TCitswMLu99xPaBYBaKDiql3C05oh
6tmJTJO+IZaYcU5n+pLxv86YAJAZU18CCgkyJiQMKqUFLQ9aN7K28dDwYExWbDNOpe+961Xiv4vG
NCq8ErZ8TvC4vupDmB0aRPS70ow1FCY9Rw2XX4yk2MqBAJkIM3F7pdld6FfDK9p98L6tcF6MKvFu
jYlpR8uIH/I+NrJkNw8MXgOlDKN6KCf/OYG3wYkde3F9hdu4IxK79MAX9rCNXxItzB4IYW/knYNw
stnDjZHaanYcOMUIV6R+bThtwnPMF0xL8ZjHSb3mwc8nj3B0elDgwUff9Cbc3XB6ax+RS1yWC/aC
8DQ0mlV61cKVLfZdq8XPdm3ayZvhcIszhVxszmqADIhG8cMBzZKIff6u+nBHc8kaeKXdD+e0xERN
7Tt+zshU+z/2zmS5buXM1q9SUXOcQJOZAG5ETTawW/aNKEoThCiJ6PseT18fqGOHSMnitcc1sMPH
RyIIIDOR+f9rfetrMkzmg9v19j1OrepUY7+uVx92vjqyEZQS/90POTlp063Cts0C+CywcSfYue3V
122Vq8VbrG7vFtu3DULkoGwnu64NJIwi1855OebGWf3iRdrVz9ZC7uwGZCKG8rEmoQsIQJwdGmDT
N7SC09nrexFhQWqgyt47qkflvpiQyODuYnX+4WD/vyPU/4/6hkMOR4t/fYLyyqL4/rWLv/bdz4eo
H3/t7zOUbaDSpp6pbBOp3Crm+6f8xrb+shFp62twgDB+aLv/cZhCfkPeKKZTwEo/CEr/OEwJ/S8k
fsi+aeXYBrimf0t+gwGJw9JPhymSTNDQIQYQFKGljiTh9WGKThb8pzIeDmURGr4ZxZjdmXie5Ks0
q/TJ0RECVyU6ZJQXrpcm0B2naU4pakPh1Dvn3hkAYWK1Sy/IJjgfHNFubE2hoGksvoW4tOwE0hmq
X+wuQEF2wsp1n8mEXcGpXeayBg1JEdrEmfOmCgZ6dBHu/gTz2daobWwzBtekazt4qNS4JtAHP0nb
xzVXppfgRmsOGR5b6ycFIxVUIX88NYAUlIPdHKuheTRYlTwmlrVJ6EFu88B+0Eb9NrGMpwHXDn+3
esxKpFZhR6pTadPbU+aNETnk9RXcj6qmbqs39aMyEnfTNbTqXgKgCno8fCYRRw+afWwa54iIu6Nt
yKMhrY7Aw9zaUDZ6NlONIG3Fo3yBK+rUTjYYgi1ULeEHboHHQLBgzpHdp/uHJxdKOGBuWINRYNJA
jMzykAAb3ZW4HH1VK/5tKm5Gp4dyyd9MBPqemMMtVIeVbjPzCCrCf7YY6JabsGSjM2e0xVsuSRdR
nkmBcBzJFYLGGryjVanUpzr4AQYlIJiVEgci4XkualonVmN6MpjheqQz3Vw3C78GmWbwHNx7tKLd
9kXI3ZInyrmRFjm9LVTSOmLLJnHbezbB6XmNwtx7STqvFqT4o8PgsGgGUFm3j46h3b8MkhgevD8L
fMaVzTigiYfRhmgtIgPuR/BUdCn5L3IzboaYXypMUnFku+PujIT9cBnm08l2O3M70Djw9Y4/S2rQ
ZdwaREiWiDft1VEAKp9WNg2UTZ/Ry8UucMl4fmbDDxIE9vgGwOGThcEaGj7/lAScqgZDK/yxc1rP
HuCW08qd2LxCKjJtMI56DbmT7PjHl/edhw5IyIxh1Y0ku4cRQ8Z2sRWUNZ+CnurrSTfCZyY5oxrA
Ar0wRqdjM1RI4CVLre7mD4RVWRvlJE+WwS/CzINwgkPssudx2cK+n+keb8eaecJ3OjiNDhENEZwg
z7XbRzvlByqbN+z0DCaH2fjyMIqKSTFq/NEqzZ/ycjS3AY2yU2a2cisCBm2WwtWcITzd5m1SUQke
cX42qP0tapc79mXmtiGu088bwSMlrXI7hlF7ho99AkNILpxVk3VSd2wkU7yeHvym83gkB5htDqOs
4F9OIwkLbNYpxOosBJg86IfPYbbVmSd6NsQ3QyQvX6YXObvLQTcI65hEBoi0xCVQ9hhm9ZzXzckn
PYUACtmwWynb8HUapkimXt6tlnP7WlCcqwGXR2gwBIqqdlFm8GxeRvlig4At+Y7uYflg0cszdwem
IPNHDV/CywBYRzhT/CYWC3aFmWXMHZjfgm/t4eU1dz25mR3kbA/gW7cdwOZ+qdZKwEvmC4RT2C29
oR0C12L1kvETNBVegZE+A6Wy4FUxe3SN2ZxbZNWBA4U62fTFORWq6VJOcu+MyZOGVQCfCo6WIDVX
AT8zol907RBK5mm5SON8phW/sxWDjMzb4lyD8sz2ieXLTnL8hSwOtNrpRIm9G2UAKLWJH2aQXEfJ
WHl2hxkPlUi7qc22IU4JzwryAcCica4f9FJaW42QbfwRBovbyKvTbGCWQW/eRJT79otBdj2NP3OL
j3vwZM1tBwO/wsjZZMMUKQ+5wwqW25n1Y20y3YmcznXSIvQYcK9hoTG66Fo2DIlGihtwBvNeBWxU
JbpLPjuc6GZ21rsWiIuXEjvsr5tRtGhiuuxtUPJC8mhmZsDLsya0PPXTnB/ZA3vdiQI5jZg6sLeO
ZAnEFIqoSguuTRg7virrbO8E9XO92gBzSoRMevC/MesJJvKYCJXmK65SuS00ZEVY+B5y8ii2qRZd
a2N/aZcwRa3RCU9zPIXorbI2M3yFeGdrpiNAzWLSVO8vGYcXmWEVZwco1NZ1jJZN8NIkT2ZSTj7K
c1d6WC3vZUgCSOvg3rlAxdKf4pF8542lo1cBkWqInvDnOoEZHnfXUSgUtkyIMPDxmnYaEm9OO307
zehWOM9HleGputZOVdB/0bqy/NZSphGxjjY9tKb02aktbUECpVGQ9Fj+x0NXEItLp3tyq02jwZWv
koY5nwiYDSGfIh/BcHDhEvOk7TKrGNtLtJmOfUSZwA68m5dOe5xDcKZRHw7ZeYDFsds0TWaQ5jqn
dXwpB2USB2wWgXZbkG99imx1/9NW7PrHDuZnKe8b8d26rxHKwgenbPiomB9e72syVzMXUTb9wY5n
0EBL9BynfFyswrnvm9JiWDHrRMxI//N1167bm/2UUCQoIERwaATqb/ZT6CNxandVf4CKuy52zEEr
Tr8Vo5aCiUqf/3y1N4rVH3dJXX0ll+AZWXEwP/cAlzHURLwU/SGbGSDrTgCWs7YNoeH9uK//66O8
00ehZbGOnX99CtghjI1fd47//jv/aKPof/EjdEnvAxEYEZSIff+B5rH/4lCgUPkjZsWh81M/xTJo
mhgYeix+AZoqa/jr3/0UZPskIuAPchDUUdR25b/TT3k7UfCESHTAhpSovyx9PaD8PIRCVAcLLc7+
YJo9WCcAfejshBm554SrAyu2ZVOcp6onzPsFO/3Ts/rNNH0zgNFQrcccEnRJjINa9Ba+U9fh4gLD
6PZjbw5bsjHV1ohJQsaFnx/+g0u5DoccWwBOUuuD+Klf3ljJYBg5KXCYCeN9ZhojO1BofMij63cW
gd/dFY/StRRKZc5wb1rzizGlFSYhiGvTFKPUJLqn6brU6ya7P/75rlap80/rzcsDpAemC91iUNAS
e31XlDH6NJM8QLjV+BNmE/lWr56nQflhEawJ7nhL6yBIPZTm5Q9fztfp/4Xfy9+8Pcbgby7OVmgd
xWgx39xnB3ozsGji7MmeUfBip2hbUEE9//Mt/vo0JfQo+op8FE0L5ffrW2xDx2qHOuj3jStUw9gs
WnKNp9oetkmVF/k7N/XGfMATlavhRTfpYTJMXk7MP40TWQ8mzIquJ0lYUSFLm++2ZT47YZnjmszP
yBmqNn++wV8fIyQD0zU58mPC+cVFHURsbxyr7Fc2JTRutGC8LLfc/vkq62N6PVK4CmJo4C8k4JIJ
9/oxgrjBuFen/d6C6bSxNO2cz8TVDKzLo+It37mn3z3Fn6/25qVhOQrrUGb93hlGMrSIKg0HUkur
le5U0vPbNGn69OcbNFfXxNs7dHAt0TLGGIBB4PUdzlGqnHFk2hmRElcAdrOHEEr6UZULrDuqfX5f
EwMzOwQsivab6nTnVEnr0NMv2w+9O2z7yYQcONrV12mytOOshLsxASrdLaQfZ3YUekZaL+8sTG/h
aOuIs3SQlsQuOzTb3444p+XoVHZMo3jsBUmv2piCPZ3ksNU0C6M3MBavcsrRt3h6WxOM5WfIExNb
W6e6tLFQeWEVuleIGP823v3LCS5/MzSBDxAQwAyX/Gf99z9NhsTNkJjLrKP+Hm3NIJJkWBAUUzuK
zII6bD9MsZV4JFy4mV+CbDxNRdKco9UeyDKbMGwPVIzxa5E0MpPDYyEchmflsCU2QzJ6e7O5NNWi
HRf2yT6MSmQ1MOs5QTbuQ49q+KEbHNo8CJC9hur7ziLWkFg6clP6cjoRX9hSicnwLQbShUAtzyKR
fujZddGumulWW0u6a4AFcKjrrmDPL4ca6hgOTk4iExFB53o06x+1pqbJXoDvDuT8nM7Wbed0KWqA
EFqnirorfnKx+/No/XWCOFKyMWDWk3eLpOH1k50Iu4Ritr70NrokRpDUJYfmfDzd9wuwsL4neu4/
uCKSVGB3qwv4bawwMVeD4y5pt28IoTVasc2M8KtbiPPGQmCPdPTxz9f7dd12AAA4aODwELL1ebM5
bUN3KHg33T6ZM3y5gxiPITSvrWM2s//nS/06TIm4pr0Pf9ddrdFvhmnYgysYcbPtXWcgvUOrDVJo
e/udB/jbqwjlsE1BbM4zfP3Kch3hcEfwxF5Tjd5sgBZqB4QozvWfb+atJ5L1gLuBTu+wWzSoEb+5
TopY3lDV6vGYjNJHkpXs1JRj7muLElFoa7OlYOBz/MAI43xEi7wvRRq/tyy9ERi+/BpsYUAQGNLC
R/rm/dXEry3xYLd7AZqcYpOb7XADdDsxdrFDgWQRR+Cm4Lv08ntWjvYtkRzjPpT6cJEvi3XCdRK8
8wbM3/5O+NPAjVgue9Y3n5VQaJoWRFa7L8K+QGcgt67eo/yGi34ZANr2IruvPmXI4b2spr/YV/Hs
Kc7UvusUJVWN7HsGd+uSQEba1eNnaMOmV8dddTcXIPOqLiazL4zGUzFnl8DL39tc/P4GXAPnOlt6
5v8b519gNG4+OyMPNZpvw8audv0owg8Rq5hX1XbiBy1pSLmtOr5YTX7CXPHFie37tlHukSC7wJuc
ZiCXo3RvCKIt7x2xfF9kUJwshxoQmvWZOi2xdlbSZTvMKdU72yNjfe2vv7KYiH+6gzejc+zAU4bl
DHlFS0LCtd3i1MmJsFqNvmXcsMgjg8CqpB+tksphS1bqO6PA+u0o4LSrI6c1DfvtdHdm1hJccy3C
qKirqOM68olt1TXspwKepP6tJGznIyqy6Cv+za4fQi8pTeglVkRpNkTHo7clch9hgxEzxpwwur7y
Ii64h/qSeKg9je9zYRgslfYdipat1BNcW5r7EW4SjeBB6ueaNLLDUiLAGvQ7NXOhUBh4KDBnyXee
+a9bN0dxGgTdgxJP57T0euEB5QPLjVr6vk6yj0Wwt4ck87UF4j3VP+udfeJvlm1UfJKTJ8o/9opv
ThRtBhaxYdHZI4l5djG/8tWmiizwHb1zpfUnvRlJXGm1Lgs8zOgDX99WHYR9ZQeSkdSE9ykssI9J
tgQZaQCcJuScYgHQ4aWeAmVE7wyh33x9FZpEXOeYztde2+tLdyGhIkGit/venj/hvL2e7PpWJ9Em
s7snjrzqnQ/Uy97zl3uVJjU9kwM39KXXF3QHrZ3IAG/3HMMLxNLse+aA1F1gi541LN9xnNyXcTb5
4VyxuRHUeIc2bEjQWN659d8OJlJU+LJY2NzffpbjviOwZ2D+jg7iI71CTiSwDG6g1yEGjpLnP3/N
fvPRVHjm1k4lZ+9fZOrKTdIw7yde8tzQJKiMwFtIEXznjPjb52tQyWAk8XgFGtPXG9UW3KyBe3vP
GbnxnGFCelYkLt0esj5G3J9eiMMJdXlN3z0IIWAOdOCnQUOXpt5bI389lGPr5lTIoRxOgnw7X8e5
l9C7U36ZgUosXmMsHs1yMQ9rClVuaF5FjtQ+sjtyjNNef2davbVHrx9u1kXFw2bfDvrhzVjryJQ3
rUJv9rMhoqfKBidEFyfsrtrYkOjlVUn+JxA8GKnaTMtpMyiyan2yplAk5eDjEC1q83gxRBYFZxMp
t+HJULbf/jwyfrPQ0ORSyIh1fPfwzV6/MlQo8SwLVe/VFACTFViiREtSInv5+J1H8ptL0YQXtot1
XHd4Oq8vFSdGW9V4xPbdEuTPAjncDZhTFGjk9/0Ht8UeVMJkW0tqv6xqFV22rnLQkUkzbm7ga6td
OdvBWdJ0+E/+WWi8/rF6/Fzj/s0ixpUoi7BFxAX/9txowtNOyp4rxTDQfACs1V0e1uaWrxvW7SmH
UlNG8zvLx28fJedrOI3KEOAnXj/KEIUvPnZZ77H30Ytdo8vihGzDRjfbdy7lyt986Nlp6C5kc2Tl
rFivL+akouzDBfQ3rmkEa2pGLA2qWozIW/OgyDzVoNtV7Mkzr7aGUdtxcuyn7TLZVk7KjWRyxTBh
3WPQztmDSX5Q5DdF6vQ+BjOFYCaooy+IZrSL1HJkS7c2o4HTFmueRsEtWSgBSkzP7iBHY4cWy5rP
MEyQmYflcNlCOICNG6aRca96E/NvJiZp7hIjn9SWFKLIfAR8HOffkZgJeucVJ5gI5nBjBT4ZdE30
oc1KYz5mBdW1PR7aXGw1vTJO+YJrbI9sfGgvZU6P5EJ0/RzcgMzMih3/rI0YFJs2pYstXGwmBQbO
8MKxkTP7PZzaZNfLOrsbiOMkN6DQyoPRpNBM5rBB3exG8UPeKktgdwODcCQwIaQH3ZdlupvTeCZ3
GOV8c54MHCfRR6C3zfZtS3Kpj5FwBk4+YMs+QxId6NQd8sr0q1yum6uYPLAvNu6/mSSMbvIWhy7M
XUUgOLkyXZvM12NgD3dFLJpuO2u1a9/qJUaabQ/ovD+yiZ2QG6LBp2cXYvwXVbgsHlGl7r5AqlFu
UQNT/tM1E3BT3UrnQxLVmTdleWl5rYgGoGtVJWk49jfUeXf9IKuPQWVmj5nm6LddoYAk5Ml00FYc
r1W7Vz0aQljGO8Jgi1uwyptBRDiZsSbvTZEignPTfBf2w8ka5pGWePslSRXhJz0s1z6ZrB3O5G/C
0sYt0Cc6aGBZ94oAnq0rYrVH1V2iKBDLJoEbeNaKanqyOyyFePvp1trDl6VW8jBYE4TeCVF2nD1A
7Nkq8ouupZs3W0Mv4uvUIlKZWBLjzMmz6AK+ANk+NtgHJLEP02LJvdSMG/I5EZbDXj3iVki9KUl7
NhUogjO+En7b2msM5XSsO9ERoTlL/iu9SqkuofxuTuk0mf6ip/DJ0dJtkiggkNAmGGm0Ih+QnXMd
OOIWz++0NUYn2tG5JAwHYJ2P88LcL2xdb4Mwqz7TeNbPi8hGy9HVyp/0rnlWWk2EcgcdBFdURpBh
KY8N2smNXQTTEQy7eWxnGzjfNJxMMDmxrIxdKufHHHfxYxEHB1uKu7ifH3F4Q/PSXQp1ffCYKy0E
2ZzmznHobfI/tBprhdTuU9chwjOwYl+FpYO6AN17BhURo4i7+DD5q9u40YbrOmyc2xZN7Ga02nNi
I21yYpDSzVrxva3H6uBYHdpOtK+HIneGZ9F2PaSFEW24nw5xt6DIK+sCjtGGnWaDCBL5ZXeflk60
bEwGz8ccu8zk2yTBp3xMWSRQhI+foDqml/XIKEtmZBxOahwB18/Y+bsSIOJCgjrN2u3EhNgG0pRz
e+7M0PfbT3PU2C0iSTMQY+ovEEM+aYa105MQmIKG/bna25pZfp3sJa0OFunVvZ87jU1SMRJx51zT
FP3q1HaaEC/dIFFfIwZvKdLWuNcbnhRZV0XmL7Cp7yOq+tdmlpj3QV6k8XFMyDKQYCMuDcDgO5Rj
oKUJrppOUdzqT0oP2E9S311x93p2hkGg+dq1TqhoziOwTUYZW5A5W3UniHJ9dinu96QzKTSuL9qv
ZXamD9Hg5M8N0G5k8nlrfMbH3/gc0eSVW5jVJ8ACo4+Pft537FjuHYKlPg1QbBmMGSb4zqxPS8l5
Op5gIQPBaT9ShVsRm220rOQVRgK6hfoxAg/yta5EuksnrX60azM+JE3QZUdy+og+wHrxUZZwBsBz
jKOvApl3fr+0TA6YxTD4oTIDQgMSjPfIOuKnJ2yKEvKWU6nb7FLOTfkhJ0szg6AcDg91MK4EBxkb
zsYN1/5wqQs0KViGLGLWIrI7R9aREzF00Z2eR3CDbdzhu5bHqT3QXecW7RVQdRaaC7+qSocHZLz9
eBEGQQhhnWy4kpDTixIF1rmIBD/VquK9IOTgbuhMuWzYidQE0EbRFXbq6jOlOxOvUCmvQAvXaluU
azBvP6W7sZxEvseBGl5lWTXYXiUJd2MS1Uwq3i5FeCwHuSuuCE2vnpohbG7E0hj3bczzJsSBjDa8
73syt+ODhpf0TGNo3lSyqZ7kesL0CrXAkk/rJEboIeODnEjKUhp8J6MR9alCane+DG311OEieBwi
nuti2/XXktjmGtZfxGPFsx6c8I3O+97t2m/u2MorgTR8JH3ODa+mWGJeHxXezm8gMAT6ococLQHU
Dh/jfI6TzMSO6QKs0xAj1hAyo6RgheoDtDClbtxXxiyvYlkGHyoVhZdK9uVnFaJbI8pwIQodtI6x
GRw2kbJH/xJ2DnT5Rg/8EN7I2ZrXcxCuPX1wtIR1MQziw4vUrtK18KqHRoqn1pHswImepWNh1RkU
9xVg0bkUcXwU88Epyjv+AHoah1C0EeNpslRoNxbmOWWsov1I+tr87NhD+80OhfSCYM6ORtOto5xM
4p6eiynv4jwaHiAU9rY3lvySmdTTW6drqi9WEqk7zV0IyauKMbqaFX7TDbnjzWNWL9O1o9r+Qa+m
9DZeX7dJXNk5NqbgthYDF0q1eYdjD1s7m4wIdwdPzUmi+VoPtflZX8p4r00AJ6DoOsEthAxxxIGD
Lssa+Ynlkt6yZZ8+uDodmWWEBHJaGkriWw2iO+Y0ynwk72Jc21BvaZsN6VZj4SmtRIMpEkxZoMtU
cCsijlybqm/x8+bDoCLunZG0aCQk+BSQGGmsWdFVlial4eXGUl5DQqeIS7wJ71pvnWg4KguLk+e2
3XMJbBh2mp4nXp2P9TP5osaDCHHwD9hXvyPkBN/E1KtvWC0W6PxJ1XjKLGaS3RPZfzedfpG8M3jE
WlXxWBRf8navj6nRbEDxkcVpZtqt2+msZrYavk+VU990Acj7vjary26Yq08TjPwbo3PCq0DV8b5z
UXshWIHM00YrgcBhfuOf6D7WsHj1mwafDWt8ma5RinPJw8M+ecGZONhVfdCwiBFiRd20s3oawpbz
eWmd7jLIqxBXUDYchMp5NXw2zy3Uff1G2mF8rURb7cCVtR+aagAKgo6mC0v+r7aqKj8YKuuJ1AC5
ExWIk0qAbjGtCTDwYKm9wfPa0NEU+Aga5iEMpPnWyBvyvzNODQWOzQcTlD+5fuVd54oLMtyQzOh6
zFmmafwRAtNlTf1H70mMSfKq4bKputJHECbgeVg3rIX2uh5rFxPS36tilsGdCkyyBKa4D1l084U0
N5qNNUjso4y70zATzR4zNy/0cGxInLELNITAOtnqswV0af9RQv3iSug4qV1MtymZk99wTZ3qWDdY
0oD5LVZbbwsc1t7UibNpSsRH9ts6yLSpfHLHtc9UdruIyvKxDkqbblnEhnRIyvmjM43hrY63A8dh
dVBlVvvuSKLYJkZo64zLF+p/+ac0B5zMN4eHZGoiZKHnhOPZ8ywiL0nT9phqurUZAg3SYC7QxIFq
OcsDQlIFWV43/A+bojw5KH2tKZY6N7ztWy7Sy8C+7iF6bChMg/K0A/EFi6N6gNOUHeLYfpgSPd9T
Lo3YB7KV2+QrpLiMx+gidijclIZ5DEBiP0V6MO4GR9P3BBMuvkPuhz8OTMa2irrNmFIqDGcQ92wu
xMdEyH0hp3LHdGIBLhNOp6GChryGqTwPaW9+nCphXLq5u6BayMV9RRqiN7GH3ZGUtN5amz0Y0rZv
5oG3JAfwjzubfeGm6RoghYSefl9oNZleFXbxZZ0wDIgMDGMg3gX0/arC1inypPUmlGxwpYBiLTCq
e1uxoRdh8iUhmPREvMqhIys02UihAcomjXbRzY8dDKkdU3EH6wMlK109NmR2f5kLGXyAosI2A79a
yhKIUN7p4ltHbxY/zS3nrJ2BZAd6hGknwxlvNfIqJ4qm9KLRNWhaZMtxnsvhQkmNz05OVB4TThXE
9k0J7CgrQtueAPhCPFdwLM20hGlED224cIMuecxNofbYago+OVPJF2upKGn0sTZdr8a485li9qos
HmLyRxuya90x1m+lDb08sadDQDzQ4LTpRcZbPmsLMGStKDOaoyOJiGPbnVP3xYXbJgdj0txHl54p
55wvTVmslC25eHWFeBMEYIQ6eeiMR7hGzbE07SdjUd+Dpqw/s2PNPuPLKVm0iO+zMxBg1tCH2460
j5tZsWPJZoKWNkCuSZuYYLKxHZoOoJSG+KRZ5Sj8wcbUeLBTA1YTkQzllTaGK9RqtssryjfoK00n
CUvaABmLUGnI5HOeJ8WNWTv5DZZeQlXimQU0Ibz8W9aa+lPRJtG3OtAXJM4aP7BGBXCSkB/ukO85
42PDjof3FnPIgQmT8ZXQlHXMKocvCsCKT3wtqZ0tmQFOB/mlhXU6Nu/ZH3MyTUk1OoXp1H7LU/Ca
bd9SRGjJsHlORUFVocUQ91lvE+MpfYHR4MWdrtt6Cj7jFOMQLoJYc71qCdpvmqzAUJjL4IIvT2Vx
l9UTC0MbTWO5s4mFKXfCHalo9FPE8IjMfhVIFwDcImJmYM2FZfBZGpK/41ZT1vh24qbSFyQSVZvC
IqbGH1p+S0x/yKX8ApUW0SfmxEWTWBTtWbzIjnOjXgwGft9qjMMdm1d+8qKR5nkUI+VHPxLurO21
ed0CdHRIIaZOuXueRLoo8AUT3uxlgeItaQufOi+b+uDz0AwRqOQ+Xt0GocyfzZ6gkk1fW2BJRyAs
n388TDngD8TraRnomVsdZZptLOSIcp4o92TX4Y+vASGS27UWBQDlFdjMsKLtszih3IOyIOaAmU7p
oSJszr0yazkZu07igJibrryTI4oKXiH9Vm8Mau4vtSX1kKbS0+SsRcUw7PMZ4ccFwu/heVDURje9
CS7yQmlGdJ/Og0kGNni33HDtmxRbGzaHytHvkZm3M5RnkjquRM9NH8xB53dkV85vHRcBL0/NU0H0
yVjKDAxhzNyl9h/NPnUZnuKgdfz5pTDbbzGnl3jDL7uGgA/t9xhyYLZ3+waiWO+uNl09xUlOsgfz
ZzPyOpdDQf3vNIJoJfy67NjRyUhUyVHHCFsi4s8ydPR1LLH/FYIDNx9hvl9e3utBCvasR1ZlLsBk
r6LB0sHcsoXM7MLs0E6b0Qcj0c1tnZX6iZ50cxjzHqdG6ExofdP4YVmi8cNIiNiPNtj/aVDf0aAi
9lyFN/8sDftfui//RSBk3M2XX/Lv//Pfl2XTRf/lf+FFUkL+8W+O3/7nv//+i38LUV31F40nhRKV
FonNS6Vt8bcQ1dAFQSPopGn8OathjaruP7xoUEAoOLH/plcHLdqmdv63EFXIv17kqZTVf4SJ/Hte
NPt120RgX8XuRquIxqzEEve2bQK1uGrVZJvnCx27cEEZE85d4JcmMWhze6F1wt1WmAg6TlyS8Gc2
wMsnzcyU4ZkxEVxDpZ3D4+m3c80nO5yJ07bLpb0ow+JAybU/OfVos0dy1VnZF9pdXeDfxPemnSFo
MDY0qjkmO9X0IQGSWBAHnGh7o6rLDWaY2lMt7CF+nkEYRx0XG3cILNzApP7we5PjI8NDGrMuWHlz
ouNJIa4ObsalviLcyreR+bIFqYxD3Vb4cpTDho7YIEOghyLD0CdH9lsvjZGSYkW25NCQP2QV80XQ
hNA8OphAg/41wiqyqTNo70GSGLtZX5Y9BQq+haG5h2JUfCToLdm2OIVwGyDwmZqrJp2pKYdp96Ux
O2uX2bnDWR5fvpUrrp/j0OBJCb8rHPcwt318a4dR6QOaWw5UV1yOi3PAprgaDmGXXDWzy3LQpgsZ
g7HBWujSPtQrC0WCtPwwXltNtPs4f2ftKY3ti8hwg41h5bdEjY30duy9m/eHitLVJgCYt5ndEk2n
BZTVDPQ98Y/0mqL5QXIE8oZuvYkq7ThuUzHP5h7qntSoJTn9U966vjVN+amiWn9WNQg9LALQEEUQ
IplVOwl1xIe7AmySreOmlurgBu6pm8GWOCl5VvESaA+zhYHQIlBy25YVHot+mnZsCcn4HPL5aJZR
gjWtWo6t4Qw+Xitc85MhAYFos99OugBVKWlWOwRL91SFa7RJW9dIPldsac84vBzJNWcppVri9/AE
NlYW7iMLaRKJVbWfZdo2Ter7slUPzrScJyabsHBQYqcVMXHo+hLt7Sr/srCnSSjb7pMyaLDbE6ul
g6c91ab7XSxa4neDK33GxH3WYjQcGRJU927gbJS7PsQ0bALG8lL03YNjwAxsycQ2OnmszcT4PPP5
81DSnU1a+kRKO2TByKm2SZzMhxWv6i1YiTC1MBYI7CG2PqzEIVpwoaBhmTw94//jXPuotV3up/YU
wFhoEX6Uc703HN5gabGTVzCtdoGVfGhMFV4UepTvLOcpdFv9BKqv9mSltPtMGIAIekUwpJ3F8S0f
YIeIM6VvkjTCYxS7zb1eTI6Pnza9XbDRUNVeLgjfyHYOBIdVoggBMSUxEE2xvS0mkCmdqenAUZoF
/lmab0FrEE1G9qUPmxlXHtk1R4OqhheHzoAKPjx2cjDP+HDSLoY5/mFtp+x6SKC+SS6cp8gp8+WY
15xty9hrZaJ/AKlDWCCBaMzcmhpjRNC02y8GB+a0uEs1a74Oql4/GR28UhjAKsIcRRrQVlXO6E9d
rghLg+VlzS11R9X057ZW4A9T2nmBKmBfpupSE+lTTGXDg9VDjmVtc6BzcOTYC8+zWlp5sCPOLvQC
n9lGY95iX3GqYDpsEtXd6U587ItBnRzABqsh/RYhc00d3QL9CJZns4yZ8gUeKRI0XCzP2W3MxjQw
+uusL2i4JDEY+1j7notl3mXNctZ0Nt4+/jzk2v1Ia46NRFGwL9Uaj2JHBX1xaDcRWi44K/GXugzH
Tegsd21pTgd7YAefpba2WT2sHk3beWvGJW3EomZIhaq5mE171+fmF7e2YJnFiQVLoJV3ZNOG6KNc
GkZEajPV9pOovw/AmDf2AkGCbby11zPDOBFxme6SDF9BOlctUIF0rfXlziGy9KsyMz8r1Z4noUiO
rZwe0GRx5o7VGplqKehKcXHvusNHMupHv6rs77BFRm8I4s7jTHNvGv2ZLbrmsnLMU4xSC5xOmV1k
VL/pvF9nWJj9wIocL6jr56bpdT92BQSUpS/3Qvwve2e2XCmSbdsvIo3OAX/dfaduqwvpBVOEIujB
nR6+/g6Uldey4tx70uq9HioqMy0koY3j+FprzjkQpKI0TbcaNdWF4NsajV2N180J5SGnyGyc+F1O
gXya3OlQMR08z17a7Xp70rs2yPsNIrCCWN/5iXC35J6uyCW1eAkB+RjJWJM8z1aE/KsTArOkeMTv
GW+8VifnSTdH+qdEevZ0xKMW/F0e83ohLtB7y7Px2xB2mKYm/7PCkbGKozzedXY77EdMbDssBYJw
ql7etXlPh494b43ZggsfbhSZn+tW2BRw5FSlM8xxL9mNGpgVGxqdwth47SRAKm2Mn06i4GrlXXcM
+rlmr0loaBEsfWD/TU6AahES0ujbEjIk1h0hRmBRbGefMOnaRf7g7Gwyp9Yk4Fj7yE9fhz4RR4qS
p4mM1ibT0FON6JdjKP+Ul3m4g/LF4Ed51g6WZLC13MIEi0fBUkEQxaFdhbua2PvNEEyzU37POdW2
z27S4uRmzTKlLA8jfRrwluSQoMR+acO+8HkUqT5S2tCsviK4C0UtB7WkOGfLQ1alhWicgyZAo7do
3Ht2+Ox0xN16JDxNNUORrWjw0BE+RuU+UKSXdiiuHP5xcr5V/Viip66dvgGYBg478MWqTPPEYC5A
4vNc1//NBv3zKPzPx+tFgvtPx+s1jY08KX8/YC9f+lfYg/jDFWjKgDp8YZYWdepfTi/3DweUhbuo
+BZ10hJq968DNqT1Re2LvCBY5OALnemvA7bj/MFfha1HMLIwkQA4/4nTyzd/0264kjB84h4Wp1WA
rex3IoGfjbogJSU9jC2JCCsL+JzPADFiHG33tRy3zGdNqmvTj0mvtfFwHkubSJm1N5OrtrYHjxxs
Zx6LbFuJKtIHA/XCwMPWl4UJccih6ZGI4DKFsXtUVWvdUtq6x9btaN1MdkritqJb0icWKr8hJbdy
9dUKLma6zpIm/xssVPWmzJn04D5tluFNaQUXcHnux1f+NhnqRrmc2T2P8znZnHub6pxw/sxYvsRZ
QuKzNJnubd3iIEDWTEQ30xaUHk0wXqNRyJciscZrnTKxC7OCQttRjBfvcKNm1akSdRWcPOk3n03A
JCMvC15UVlwaawvubLL0uMf7KR/pasBF4ddQ0q29FceGGqu6Yz1B1BEfvj2O91VldAcHEdXzPNA5
Kp2qPjSOSaPOY6h5G9ma31/5UfiSejnfmqqC15Qv6ZTtFWFwn+lXIn/pVvZT0uTqzQmx3K/QfvPX
XKTh56IS4mOK+LpVF3EB1A9c7ZDz00wnsp9S0rGJW3U8RtEkrfJbuxk/M8gcNNK0ekPCHARpyR3H
gFvPTYozU/v4FmJfegl6Jlv1kIw3aZj0aHklCTWJz9f4xvJ5ItpKo1UxFoa3YV3zX/68odBFCTAm
UUu+2N1yh/uJQQy3tGm+eYwlxsugQro8GObJPTeRmyYPBnMybEFTyndRfcyfQbP08vAP8bkQJMc1
xqNBI3SYXF4IvsFsYg/zgBil5dVmvtZe41LcFLNRAemZf8UUVdHK7MlT5/V6bTke7dBaegwbQhQT
s92kD34PepNhv0aPZxX2U+myAOGBL6uWTjVDYTxTu0ktzcY5tPnThx6RcCUsopaZ/j150fy73/as
BrtuuLPSaYmcl5NwjlS4ncuBALUHfemGxUepGjMzWTg2/qDaT5/uXbQ1W8U4Y9A8hGQ5cYOpQ3gz
BTJqCCxKFQHiCBmzBIcGgPktw1rWm8VjeanIQXIPfho6RyPtaTMSt8B1/xmnXZD+eEUXhuanHApW
DEe55nMcl3TIkpdOREYF62Ra+pndcovQOTjHQiCfx5fON2u1mewlktYtiWXJHoI41bdrqbdaMbj5
WsJf8fZT1lTnannY02WRhl4/Xgen4yMZbDJ2R9rz90QUkarLbDXb4X+SL+S88cG1lXIwl+cBC6bz
zeqcM91jBSyPRJczuKZ5y4c3xR03G43p8Su0f/br+qCFWk40nWc9uUQFvhipCclW0dcFqqipWfLa
5+H0qolMOzvA7xkLCJhDUvDrQD04Js3IDSUWnr+F7psFZjg85E0GNGQb1q711Nstv7VJuNQi7HCO
flzJy1DlTKW1xy1s6SxH3CyLBEy0RXXAPAEY832qexITjbqZ2E9pOm7MXPkHT9TmjlJJXoQeUecP
sVETNZPx+5JdHg27mR5xvJU8FEgu64ILIlV9vBZ2Rfb81IzqhjBMuf3qZINXZjIl2Z4DTEtyC86e
7/M1wCOZLNikLVuGaYbWUytUxydYuONVsdCJz4wz/ZaZoT5Iq4mADsX2k880/NaD6RQSbZjWHNGl
FO5h7NginZlfeMyyZF4Zkg71BuWD9UTrfFanqPKZhTgliqRTETLHT03mcZ3L8WfdD9ylPGHC1CQ2
WzPjdtYUAiIW+OTN3Na6ycWHSZoYMz+k9k+6WwLaxTRMm4yucbkqwJRnO6tp5bYqWaWD7HkiCk9b
tyTmWE9FYXE9zAWX4DFKJZ5EK6+mk4vSUi8Vb/MZZYyfk1iwupehK8U5Wf2JsNKzq7r60FlLDN7X
mgdNxheZnIedta2X9c90yLrtkl6+CGERt4/Xnx+Bm1G3Dz1Sj3Fn0l3NV3XTMsSInWU9ygkYhNKB
fDGcmRv555aWNkgAibQZWEoiDOoOVGJD/hlnd3h8yjKse9fj6coxX6frbuDjdUBbfD1x5N+4L0PZ
jtZ61KKOd187a1XFlrcf0Cy8WDCxy5chiqbsVQwO+0TuLruU1Q8oP+JWfMh8kNu00wWJRp29DqLy
kzxOeawVgTyrQOO9BbISsQPLHO7VMAs2spzzQ7cOqkBZqzGOSysmAy6eDmw/TjFsrKjjCMEsCszB
Gn+lPBd04BFE+OFINH+TyPxhTvOfqZmQV7LOWyN64VVaH8pWFNwiqDvzKutG9lqeyZohQkkfhtxG
SCyOrr3PCl5EFVn1iSzxzhxWeGZGziFO/YSj/IiTj0+38cr8CbGiOvOOCe6t0oc6SX6Ss6u1Q6PM
stpbJp3MtjpwpxB44+fE14IJVxm+a3KCUElpAq5J3aCYhRmR8gysugL8PCEY7XRs4k6dGZoADbgn
NbRaI2x6JYl0p+Ab7QzPl/cknqzSwr+G5MGbr5OXU3jQJSwA6hIBWrCrItJbMFybmS4TMkmTmEqc
bDN42aYlFs7TbromwKo4WETMxSuKjGBNre/sstLuJSXpvCOycTiJNM6yNTkwEyTfUsXTbvIYTRwk
yxJ1e9ORU2STA3NusWbdBWPrn1BN8ppLRr1kE6qWmGHr2bX66sYwvfIOAVpw8u2Q1WstIVdxUG2j
IFUL+nKka5D53Rk5nnmDz4x5c2OI8SNHLfo8+cUznRCdX3LduA86i6G809kI1iiA5C7onf5XM9Xy
exzAj0Q1asPCRGikhZ9sgEXVO6xD8mD2GnIHzY9tEagxXrsulRAx8ulNgKp2uuHz8j7TNihRJA0h
73E6YlEyPEuZqh2txXoPOumdeJ+1SFL/e6TH6RqLqdxYubZ3TuanyO1E/dCYfKyeLL0tEqPxR9rZ
TwaRritraJqbIInnhwIt5LpiIolS23D3oez9i5KJu41086RlZxCh6nEy2jaFrm7QkLNFZWCHBFOe
bcS54dQVtXWySTY9gD1jQC8791I5s7nmQyu3fabF4+iBVRu1DraMD4mnZ8dasUKye5dsTZ9TpzFn
1h0vgaWR0pc76k7vmNfORH4XyOPSKQ+20dT7YHlDOBOKlhEAykFAjEMFOhlvTTjqDUIUeTOn4qFL
EGUDHjKvWZ0GjLPz9tkebeMyFSonrTnw+Tpkn973liA1ziW2PZ/asdT7NGmrbynHd453HWNY1red
QQMJgwOVt3Frkp1Lj87yoUG7u84XZHCiOjkOyPw/jKz4hpiOmasFpGnd13WzVN8uRDl/QCMxY6xn
xBSvRQAAhs0/Qq1JTzSM4vbYl+JTEWiztVtrWFvKzJfdyjpOae18hLVJx5SY//EbJ+Itp+uak2Bi
lhuQhtm21S78ac2Ows5fF9ukAjBmJLZ/MBtQ1KjpaNja08RNy63hEneGT8vf6VLZsZEENZ9dK8xr
P2S5tcW5XhMg7KN/Sq9JCJqZdIPCzQ/+3PSAvLMxQuBhazSSFjIYoyd3KIrDmdzoyAn3eIYNNqY6
8Q5B1g0vRtbYAa+90PaIc7SQoCtCdBEub6n0K5LaeS4SsF4vinSw4+whV5A1dHAik+dtF+Pzkqmf
7Dw7N5+HaAxY4g4JRMaJqCkOfmykBZGfUjrRJdLFbdy3zSsi9e5c1MGNl5XNmpdX+Fh0tokevfEQ
CVC7tKdM6yl5bTxak8ci82R7wjk72x2a11TuHOl0etimlsHJKaJwC+9CdGmcZnswkSOxdWDhdM6m
zjRiUGRUDZNJs19Y9Qz7O00xp63t3GUCGdFNHfC+CLNz3oK44K1rd+nkrYME0/qOCDNREMy8aPyJ
F0MiayK1DFg95AFvUVpDlKljTluoEjiIeL3LuynRKp9OJvPg62QP1hOopXxd6IFjuSR46x+8CItD
5G/+raV0ZmYW2BTQtk8Z/ZuDBAVanuAOTQ9hJZmkF1XljK+zO3fNN1iOQGDcQnIaqUqUHh4KGF6+
f2s5/D/MHr87nJYrwAKx/B/CLa7iN4fTEHuAduw2QigpEfoy8Y6STSet0L61jAbJehuFCisIaMdz
q8K53ELlDW9JJESQZ3ZQn4A59f/5x0LsqoPlCGGK+z9c7KXThYxI0CiVTPf3qBjGaDsmFWdS8g/z
dZvYnHy6YuZwBCFJvf3DZ7KYTX67K/x4b/kfR/D/YVFGApLR1Aa4IcCzuYfU0hN6nwbhR8oNiSdB
vpYzBM5T5ofG0VqO36Wbu+m5d7Wy71wPKhRWmayN4kO7VNBKR2X6qwkFNUy5cKn+4YIXw8q/XzCz
Jkv4S+YmXqTfDS29ZELmGEF+QADAvF9O4KnWsZcpDk1CEvRdkmiy9cBnfYBLma66pVehY2r5pBrr
awFh5B+u6DeLDeuJPADHdRAVLEPIr2X3t4QHQxCk3HFuOMCw4tjoGd54bWlJvTS0eBpiwZbyd7BR
IbhY3ojTpL4oIQfke6vmlYw1Qy01GJ/s/35hv5t8vy7MWwxGXmB9Da35KP92YX5vqrqodXxQXsQJ
FdkTYHXoU0NNdKOPyrh8VDHGhuNE8AT9BKJ2s1Pv2v21c3uCi+J+kFgpJqpl9+tcbLWUsUZCEYXg
g+N7EjWcuUOU4qt66fWU0uTJRsBCtyTzF77ZxNz988+iNCmG8dpB41uER2q8xmGC5KZPEcgu57iP
pMxYW0gqye0ViLTnf7hP9m9mr+Xj8G0f1xV9Axf71W8bUGwZOpl639g7sWAPtCsMbKegW0qdcuTq
2fhRh9hMhB5Lm6g5ckljLmtKuvlxJGuyfIwcRl9rMaOMT8k/YXt1bf4cfZT526/2kGOr5WaDYhsv
pBdHyaEisrxYJ74Cbxb1uj7MU8FPF3ZG88ZD/sIKoSD40xn4X6HHP3Si2eEXu/X/vxN9pA/IwK/5
u8jjX1/0V9qY/weCcpvQKgF7BEYL3+9fPWhp/UHyhxcs4QmEDX0Fkf0l8gDqvWg8WFtL+9p0WX3/
EnnQnl7iSTBNSrrGKEPs/6QHTcf7tx0QAzS7H4lVgGWEg6/v3x/rxEvcNLea+DRqQCw0Z4FUC44C
Z6V9WJngql28UalkZqWRpC9m0HBtIvjAGt20lT7UVkEKQlChnphn3w23eV/Nw6o1zfGhY3ji7q0U
gvQDtXT9qhEMijUy5YhYxDDHUNbbDaA9xjWQY0KOFtR75gzMAD8sKe8QTClY6vk4W3PrMm+p6B/l
vkNveYm3Ij60wlXUhKpfucyFvst08n8EBOFvWhp222g2aVwAqWsbYuRx7VAoD659kXYbbxpZeDeD
i8au6LtrQyNl5ze43ldE8xLAKTwreVRpOj2Msdne1pFdXIsUBevWHyuDWVMwRkyAhBkFKy9V11yo
Ho01eELU7NMhIoPnZCODOFtxsB8TG4IHAZEVhFQB3rOJOZK3AwG6m1EgZnVb337NJYbfxKnzR8vG
sChj9z1CeX4naJttsDQ5952d1se+mtxNbNn0O+dmg1nH3xpT4pFnaOT3jm/kt4RAXoU5NHRsc2wZ
NNTjH5x21d4lf2xNXnJ2tooC5TX569e+dnw+9jiJblBHurdDXDpcWzd3F3PYMi6rbkO2/l9p70l4
u+60awSBI1HtN1fbkz8ErK+NFaJHBiar0afyB2rUV+kSSlz7RUlLUZz6gda3j1XoMa0b5+qMcjyT
sz/cJ42JDyWLvzMBiD9E5QGuiMZzboppI5DJrpjTudR7ynjoq7F4zOusWJcZNHKILYBv+UTIGM0e
6jxtb40x4yTKE/ucjXO4cht7vJ0wi23UKEg4FVypgeZ7Y/Zh9DQHPiLHPNDIRtOyknzbNK23plLW
2SHO9DSZ3WfO37+LOjenP13SL8bNJ68+drgHDqc0BeswDVeLKfIWaGq7TlVv7DOU5/vZ6MqrabOi
fa9rL7Bw3QUpRFK8A7CVZX9TkUT31tc+9mqjbWMaZbG1wf5EOehAetuQOT/suzQEcKy7s0f638mM
vZseiiRqV5oteGKCFPjsaBzIfO6zFSg1ylATh1QXGi1jovbFMPJd3MywJiZzF/pn3sVkJevy2zR0
6X3s1HdGi5qb9sBG5u7V0ma+LQP1o1G+fyzSCkUOPlIiid8LH1UHusZ2WheJTWT1gExyuVPTp8FR
F6Qd2R9zZ766nRzXPRSQgxp642YIpNyGnYo2qem+sRk2d7BBxh3Fc0W+YSSALDbui4uTBIuk32wK
SkvavxAfkdT4hFytkPO+4UbQ2w5MyT7HGYZ++TS3yaUlU3ZFwDE9pOS2DJul7YpYqHYL8q5S2JSQ
PnbZkI5rN0ubK6qR/EEFIjoS2YFnD07TkbCk8aEY83lftqhQlFJQK7PRu3HrHiW3MxzriTTmzWA1
w8Pgti8dbLaDoSdikYFhAsVdVQCZzMcyNRCzbbRV2+n9FA5OQX8aeGYdfK90JbaeN8unlFbBjsy8
DKdREt5PIAXuRNx8lK5yj0IjY5kT68NTvVhwEGb73nDq2uM+U1SpuX1eDgA7ZIMsaTPK0WC4OVa+
OL+f2HaZhbDfkZCJpt0vp/e5k7RIQ/bnvmMNoiCZ0DGMeA+KxNSPuh4fS9oHzNTL4q5CKY3bVuad
uo9EaB0dBQZ5r0C+q1UuehOtdFodVQaWDj54S8KYKuW1Tf1fqjKHdWSj5aUHyqmQCKOEnobXEoLq
lUUVEu2KCo2s3k6AkFKJB69kxv0X2G0BwItChc0dU/PYvdAYaCz3MPVleyLKPV66nob+wQysmlax
m2IhZyhke3dZHeC7Iqk3OGRdkM6Xke7Jw8gL+9GpQx6RbGDpHeu2F9/o+NaneEa2uCKfTXxvWf3J
2lqwZWvLCH0XV5ryr5rBgQ272axPqByDk55CY9fKtIwOoW5hZjnRXcwQ7BH/mOOvamLm9zDTWbhy
HuI3YgaabW+79A6TKP4ISDWUqyKoibBBOeleIqemCeK7ClXKPJCE16uA58Pp+56pw2w8UMlPv8rM
pcFKTspw0/ZNcz+NNgn7PurkekW0M6UJliZg8STAdK8mxoIPXZvJG+/kiBz8ortp6HXfhb2Qv8wx
7jDX5qFzNdBOvxrQXG8Lk8xyy8t/glP0PgWCOaAWsaM7DCl9vo3wSR9F1R8Ldtt1w/lh2kz5IvmQ
IZ8iSUJx8NL1k7ggy8g/mfSk4YlWBnEDnkqGh5DGzwvvEaZT4xztummyDZp5vgoJ67Pi6FhDYP2R
Jehv2IwYLWGX75e8F5NVOcXGfQLTgHwydJtvWHGzWydXEdMxmC4gxmQxH2Wns0/GA9lVDYjwEXvY
a1J3w2NmQfq2spiHlXaZvps1+efrZlgARfYXrGiypXmjFoKRWFhG4UI1Clz8IskX6iiUBVLDcSEg
1QsLCfc+VaGzEJLchZUEcJkEDgrG5tD5C0zJX7hK8guxNC20JWW1gJeQ6gFhoieevuovNFNQOe0V
KADAJmN09K3XqpxZ0aIUpwcE3AmVn15x5XLr+LCfQrlgoJAcgoSyFjpUt3CiQqnMPZJ8nxDzBSOl
F6IU2zNwKYG1dQ3T0r9MA+wpC6D5xlMu3NGeUO98YVT5C60KnZILLInCFqslOIIYF+vKatQDw8h2
0wiYV/kX/spfSFjjwsRq/AWPVSykLDqXrb9Kog6AFhEy1TcABKrcogMGsaVSPf8kD8G5CU0IXCSU
fncjmFx+DJ2rWjhdhLmD7GKLB99FoQ/KiwADdkSxAL4SUkluJLyf917U+UHBNo0YGgly0idncr77
A0DUdqGGyS+AWPAFE9M1FU9ZEWaO2p1/zOYuCw44daZrkIW6X492bH30EviBKoV6j9ywfRCyBYWe
jrb51n2BzaKFcaYGE9xZsJDPpF4gaOEXEC1Y2Gg4yMtneqUA05yFndY1UNT6L6DaXMNWK/CSH9Mo
uzfnLvkGkeY2AnpULTQ2XFmopogTLKdWPritNMlHh94WyYIuo5C0PXC0GCDSI38PSIKgc1H37ney
EelOugsTrnQXPFz6hYqzvrBxVpOY2LWi6LZp7Xk7ED1ytNO838+uaDezcvJdZ5pQ8AwkjV1d/KQ5
CqEu6Tx0cymRkat+QdhlXls/R8IPv3sukqu+WmB33E2Cx9XCwAN/lh2jLzBeGAoTiW4dpS7ufjf9
JBEVMA5Y7HKlkECxtaA5q4jvQKE3MgZa0Hsm/VDqg7C71Goh81kEgp4ZJsp1BFUoLoYI+ePC8Str
kH7BF92PIMrsW0OKYb2Kw6HHOJqINtwqZUP5WiiBmWGp04CR48JvmF/shSgYLmzBYqEMFkr3u0g6
5VHnEQrRbH5V00IktGzghJGj/XuH9PWf1oIt/Cr9/lsl/2OV7Ft0sf6XKvnzI67+vUT++op/lciW
ZWF2oOVFI8UxPe7c/y2RLcv/A4WUJcjJJZcI/dRfBfKXCwKaie1h8MMpQVn9lwvC+oNxuMQdAZJH
Ct/8j0RawVJq/71FSDYngd9cFgmHpAE7v2e6Z1aooXyE3i2GHeMYheWozyCnJsaVgTXhyl2NdpE5
RK2a0ssf50QJ+Z2i+2dMv/3R9TNgXlblPHmeBcTKN5IzZTgyXejoCGhU6S1v1rmRVCbOPLVXhN0R
D0c0DPrZLHVorMo+yZ3inMmk2fd9nqa3PnngGh5VHuzwZpfHIpxIxmGmvC4mK9qgAHA35FmKHRE2
MEKYqTxkSgI2Tc0hvOSOUpcGFel+8nqNOaIePoHbvbv0+D9dFOBvwFT9vakS9V4Xmbl2ReHhxm4+
nDpFwE0GBlkpPtjh8zzF48FUlYuOJDBuOQGH+Lv9fheTYouGu5Z21NeILTur6HeiyQnrsCGQ3Blx
bL/29LXczlEbYlbVukliE2VFWV3bDqsAUV2vuUjk88j74Q65q8NRVL6OY+Bte3Nah05fPLipoQ9u
V9u3dVHUxy5waE6gXr0UfTUcBbruG2nkH7LVgmMndm5k7dlZF+Ay8srov0NqC49TKJbprsWJCCjz
dk4D66dj2YFeB5QoB2knP7vOrrfYNcdvwgoGiD4Jgh2tAE7rIg/ebbsjk9BPYz6b6rVIildt8KNL
rehmx0NPpB20Cscpqy3BoD7iespiREclrywAFMICSiCLR38eSdrDoKqOy4p81n3j7TD6YlPk6ACt
2+40eickTFx9729KA9Xw3sTcPW0UHu5u5aEzvrqcg+6nqZnvwiGGMju7+hIjCQNvao6Cn4LGnIgA
d0/nh1ygwnCSx4Gz3EWQMnSJJ8+5Ia2WkFM24Puh1vWubJrxRxu4OYxOkyq3ywz1S5ICBLOCGmhf
+OlwqWfiFEZRNpc2DEjZGb0h+ozx1a9zheGaDO+S3kqn/LOlJLqgpPXN26GczJVXy5mmb2mb5Vqj
vKAeIePAGSeiRDnv2ER3ZHrCis4b047iftfHNnEfRsEguCpsee4Lir1Vq1xUkb2u6p0cxkuiuShf
e+rUzFPzTL+iLFY9aIxfVYcaOghyCY0CqTYWlk9vFiRlxnEKLiSMcGnXiB9WHGA5VhHasfNTU74S
1J2tKNgh1ZIBVAT4UXNmaN97aB87LE/ej4xX1AlBZh+vvT5GElJjwKmtdvgmK9e5N7LQJ0IwCHcd
GJWINsYwnavBgEscwB49BV7G0akIeW1DvZ3vfQHWZEbuvPY8Ij3b0SGWB9XPle4IMJp86F6IAakI
GioZU6dhZqBXjJKzofCTi0IGBZBCfiWvosm4snOJlQnPDF2LfqJN1SPWb8NpmwzB/NyPGpvQoK1d
LExspHLilrRueBMHZX3vAdW00Mo8JZnhXZlEHurSme+GjsKvGgGddjzWK9T94xEo6IB53qvuGVQb
W4u6GdSYCqbHrMnVTdH09pPNAesdB7/eGF6GQ3Woh2MwJXF4LEFEPY6pBipbMScdlXlT+MbWLKvh
IXJ1fZlSla7ZPM1bfPZoT0XJ2apIHDYFLTeRM5jHWVuf1iC8W+VCOrZpthyLpmPWazUF4iZlZ8tN
3te4UzZhohhVKjxVCKLax1nG08+CFtB6NvzpMDFlfvAnXSTcRbqKjgNDEbZwtve7UW2SkI3ctOf2
nMTd+FzmprvTqozWXtB7NyZ20lVVsRFJImw3IVkOb05lxoeJSndtjDlZvW47GZu0Ed4bL8H54ErJ
2SRFjDQOMQJCz+1+paFR3bqMd6+N9iwUr8BpK21+RHMRbeEW5hu76nuC3RucHooT2Js9R+2lLvJr
U1XdKZZeuXbqWp1Jd2jv51JUO8Q7871pgZpuIGVrun3hvHWxeewLFxON7eDpaTIsVp0fuz+jqey3
gz/+AI5IBhV7Zr6gt+N1jVP+EhuuRncnhlcOeUBcLDVfCX6Xm9apvDeyJXk2HE+hK2CYbiXZeFMy
7WfDwoBC/JD7nuUcIgMfEI0VluV+NivrYygiFyPO/BziNEPpPNkH0XuqWJngmh+TxBrpf8ww2mR+
Rcxy5PRgrmTtWN42M2FMot0XcuMn/cPADOXVGAURk11BQ9sr4/s0b6ZyZehoeMHbok+Sc+EpQoNN
KzfD88G+ifawNS+NbzjXee7uGb4QW5EToUTQTbYWrL2ndLKLJatpxSOR7KF0kaIyR/FRBsY1m2gn
jgPqZXp5cMNJTwtQ/XgdOpI235KOVKzNILzgd872ldcA6jWp48qZtI1BkfzBA4XTo0AvhykE5cyY
kwMWhMUlQhLNqygcPuLEVHujN73z3Df+DwQe+XeMPsataFDZOPhMSHt7Nie3uc1kqC/D4Pi0Q4x5
H3Q+eFbh989NEXcnQi4+0jltj3FKNKbOkiV+f8oOHa122spG1JwQDeIvSyL32kRldT8v2UrkUQnU
VukDySL2G/aQ4ULOAUd2xwr7VytJjEM+9+JSqCQ92YnYVQ6+TVytdwS2vUBndVcm8WnbpHRQMYMm
emKQrvZdG+g7khtQ2DWKHC0d/gyyiC0wiuN90EhE6FCCDw1jxksMXf2sRBZ9Y8RIa6Xpq42aifFg
zDD/InHvKS6AjjIe8x+zkEtoraxdc33kKKTOTc+uCjTbeg8b4nmQcJDDpCrGEcZEhMmIcN5yn3Od
lSdNXNHWNep+T/Ukd8mYhe91N40YhZL6fTRKb4X6B2Vkb/dHf8AcRHfkfbDYVzBaWrsIzUbmRsU2
7+IPo6O3XU+wBHz6Vicpp5WfRfl5bM9+RXI7ZV/R37o5AbBxYBJPYfr5c2p45SOHquxc6oBXvbCI
RkuGDLrxovbdk46vbolv2RWeo/bBaNZ0lrD8l6Mw9mgC6BrGdnTxyb3b0qDsDhESUUJ1SBC7R747
HmM3t3YjI8zNlKZiPbjDewMDi95NLdR+GKz5Tg1+us4E2qpqrsudQAT4gRMvWGb8xC+FWeMJLASR
LlfeYmIV1Tz+KMHfvTPZX5sccz9osIQbLuQXWia9S4tSVuupNOrj1JgB8NkMjtpcZ1DQdFZQMrpZ
eYP8LaO7AaOLUBMdI8eLQPzWNtEJM0OOwsM1L6SJBjdL7zj3onMw8x09QqR6oeINOoTWaWYfWPMS
VpuYvtwhdAzzV0Ba7Kpl3rPqWoAHlddGW7ShKIEnQK5o4R8EoW1o7cxpPIdhg9W2tDHtc6vfiWSO
DvYYhlu/7NBzR3gFTzUTFJRHRrPRQ97hP/VD/5uOzYWJiDILj6v54CteSCjno5TMttb6MSo/B9FM
s83s7XztQJXbheWMy+wxGEP6/2jUg7j6kSD+wtJalLksnvwR9aF7CkWQZOd2hLH+hBCRT42Mi9Ew
6D6VnJRXaU10HSOt3PL7dUkSAR2HJPM3UxyVG6MNU7zb0TT+VGSQfQ44VVacEcQ3vqZ6N4hE2012
r47hFNJ7tHpC2s0mSE5dH+gbrfjbGGWrN4cnz8mQEfITCe6UEm9tRAJh4gtVoVQay886NK2bKhmD
I1TCmSeYYu7W77ynOUYapGvhfbq5asLV7M/qDDxi2IpZ1td6wQamHhZuo1DFgznEqHrJMUfoHQ/d
wc3pMLMbTBtOffamcjnC2ENTkMyVZAevxuxKxIl9NsuGkBUT6QF9CYgHeTwy35sKB/MEP8/MVAU5
o3dfQVMi28ToUpDrYRk2ivQ8A508pGjoA2hweTv9H/bOqzmOI+3Sf2Vjr7cU5bKqMuLbvWiDbnTD
gwTNTQVICuW9zfr1+2STmiFADhDS9czESBpJQPk073vOcz5NIryOUoRSKzOX8/0M0GczpgiB1zTN
zEscCvY67ckObZENkz0vAm8Aq1EH1wGzMCqFuUFy3NEmXHV1WRzmIk3fRUHef+pZerJn6sYrVS7R
fSGWDvkmNzss4nRHODy7L2EXBFSECLphi8wj9Z3aRJHXNfdhWJj9JkEAtBsWKc6zri3v+kjCY2ys
5oFsaeujVQfgG6voISx888K18bnBtCC8EK0BbDI0F3hXRvPoy6K+B/LWYZsM69K/hGni3pZx8+gv
LfCceplRcRqxuawD4I8JBdjIBS8FWuQ6y1X+ITXr9H1AbvousCUpfQrP0Y6tUP8+a4fp2wgicU1r
AQRnEdUbzqg8S9uUj3BuS2LKvV6oFVsP1jpN0lCTxy/wZWHVx4rfIBmRFHB10xC/HuP4zpO7NgIr
ZTYLKLoRRem2Cwxra/uQZqeMena8LOkFmO3kvMCPdQX2hg3s7PEymcaXPKiW98gcQ7HyqItnWs1Z
bU2RqQ8ZQ4XNmz+Z6yX1l2tDVcuGBgmaQnvM70q9TnIW3qt2geFJ8wwCv43mu2blu6bEXe3LNLSg
RIHDZv+pF7KWaC+Ew+I6KU0Nf1ki/CmAELRqNC2aj1U/BcW1RbfKobHjsRlr6CCbOPg77KtD7HV0
ByiJLN8MVZrTjSV1hjXGIn7haKgPPdr8+d0yGSnzq4HhwOtvBrOjx0uICZIWZOVOO09HbkkbQIyM
mthbO51VDdnq/xTu2MVub8xX9GB3oeE37zC5zA8/lX9+p53T4pifZFdmYCI4EMSRsCqjuqONeT9r
iepmxpzkWNNVZHRig5EhxkEz8kSKcyMINmH02S4cCqz2wcnEmeG2ZyK2toEfXtbDAhmA9GParHJJ
4RW+Jex7Ycr7fm7I11D1+MSXvNT1FdbYlGZIdjt9wCu/Zq0Y7pPx6vU78LuDWK6LdNB0pem/vAEi
7Wc2veN0lQDT0P/zaNOWfnV2Osx/S5JvlCQdzSv56Yn8Qmj58NjFCWy9qvy5Lvnjx/5Vl0RqA8Pe
IwZKUkvUlcG/+Cxk/vlI9LBt2i+KkrbLA+WHXCK9OIW/ipLiD+EKC4kulT+XQuffQrM8f3vcgOpm
AArUNT0L/Q+Co+efz1ItzWCwoSWNGYvdukzmAflD17NWn5ru80835jcf6/Nv9XQw4kWkrxVCZHgJ
LaH8SfcXidnF0tm7t7EBBPHkflQ9Lpws6Rn3+JDqTxERf49yJInjHxya4qtGxAOiefmVJEZmzX1l
ubcnylcpW61jVWxEtywdsA8FM0LEzmxxB3Xhglry9cM/V7PqK/fRF8M6QJ/Fg3t5eNtJolIyTt3m
hcGYHhjjd0sSVitAmRxupgT0hszyRWjaj4PyqqDeBOjuv4TulHUZDlEt7Vthl3ggEfue24WHoNkn
Su6h7rHzuonGTw3WAMIy7of+m1d3OOoMj/vQEB6/w7EHUZtyAE6sZVncR+IJ6FKFYjSt43iyeyaa
yMvyw0IJPOclvr/X793zqvn3y/AI0MTaLCgJnmRnP701ASLfAdWRTWPR4F2hf3k+5wMqzwBey7sT
4W7O3owweEks0k+M/E0EciQFssF/Ma94Bp6hme3JbWqNCEhPGmhweE9mOje3SkvTBYiCK2Ky0JSe
fIyvX/WvHyaaXQR9vgfpwkRQ9vxbGaXUkX6zdXuS7Sb6g1ESLydSTeuNGcRiMPlpDj3dYYeQWS0P
5IDiZdJkqPy+pANm3bpQ2+6MOsac993JHToYv2f0Ro/UBvTXqUFt3+1uGG3mG9gtxhuP+3cX7pi0
R7De0b54+dbarlHJxgzN26Fv+EhcKkTVBdoOc2RVghL39dv8u48E0b/+LvmvL17O0exKgYw6o317
MvuVyF+A6ERzdRy0bbVogdrCaaiOWLh5y082OiAZ6E+Udk/gHVmqo6GNsVEjUMhnph1c9BmWP6v3
8CvEI+bf8mR/FkGJ10vGtBq/z83/McvvlKfx70XQ6QH6QG9cVhqCRefLxlKaR+EQKGndhiTfNGcn
H+3pvZn7AldvC74zDyaGXMUNLCio4bZatMJbyWZfK22ETzKXqOxlWhBKWyHU46BlF/z6zf7NKOg7
LowEEymky7rt+TttzPYweqFr3cItZNg53WarbutPlja0Nnn71putZ9Bnbzbqct5q5lzWwrSJXh6x
6CM7NTPVUbpzqqPAVv4Yyln/waHrMmind+t4eE+xjmNlNccUhdo0KXmfDBm2SThd/TcHYMfNyQBL
oDtUX2jTFyxuq+PpFnXMGri2E2J1u9GvjorGHyB2jMi2zwUtaqiOr99GruDlZXElPGdH21VcSIwv
DCNLkElqnCq6BUyj1rJWC25Z30ivGydX/b4cUchD7xzTfmMLI/fWyYj2/UzGNJtWOb/bXKu5JpY+
BaFjFr1/htPC6PfsCAiEKa2IgEWKo+GyMZ1FsjklxOw9xMqIVCH4/u1qilQs1siV425DFY4vI+2m
YcsUgA43S3OI+UFd3g5lHx+Drkgv7CKorsY09JtNULUmHTS6OR8tXB7XFga2r2bWEbHBOgCjKaab
mvMb428KuaoH1ysuN0nP/H3A0MlOu3HS+gbUNDLQmZI04syKVGzhY5pdjb5v1A9DmaeEaoa+f08N
ITaBrUaYd1p7bMZVIaJ2gcAkFWTn3g6+QGvA410WXZ/tISP27NWHAd6pjYfKOA8Dy72wI4DbK0DJ
B5OV/r2aRgLBfERH7a0x0e1FSNWXAnyajZC0iKO6vvGjIm/XsySCacPuVT5E8cC0m/GO+EozDDxt
YW+KGFs6SwPc61aPi+dEfugIeUjWZYBplyUgNfKxxryBF5AfU36nYQPa0x50YU7Qh5Xm/kWQ4Zhh
ZrZiK6DlUA6mXx+wd2K3pMzRXBizDCgeKrR57Ll1/cSNkvhqzGT/Fa+5R3nFjk2EFmm7kU4RXbU2
m6UW1R+KQyzaOOk/4jJIDrYu3oC5s78oYgxwaIKq9KUdntm61FPoog/JxGJFu4xCkC4JRYOuDi26
UGQOPJ51TKLNro1qAYyOahIvVgHVAuOTLjQpXXMKKD65jemtZ5FEtFVOxamR+AkqVeX3shXaQVPy
AuSq8jcF8Dty2HvFPgkID+YTHHkZW0F8x/WafTtMT1ixhvKKDYEMsv5oxKPncLpZWlKmJAogODNM
vfhZcAhVWcadpilaHRFlsxhiBHcfKZaCgEAkhiOuALv2fjY6npgKISQUSuFcG2F8RCtZ4ZhKFG8l
ykyieQk8afgdqPrrT5JkF2JXLJ2GlqQIl0yzDYBX4TeF9deJRzgFDNmJG90OfrD064XOzWMoJhBb
icl6tddsBxQ84nEmoe/h5N/pltg9B5nAwOMyDvk41rZFGzeAg/lCqYUWDr9eNYKTY8dRHVnWAWLw
MPxkqqiOWZnZ79By6X9JYxD6fmR8ZjgLQ6igKNmQAGhUfQShtSMJhoUPJij+xuJn5MoEgpvTYhBH
651j1lm1sZVeDfSs5RqGXqCti/JC+tV8ZwuPST0xGFFPYyRruOAiFEyifooHJayC7lsj9a2UmtTQ
dQN/eTrbYhiw5TiNC34Fyggyc5Hous3EX2ZYxNrrkws9ika8/QtPZIRZflTaPzhaUKttO1V3J9O/
ozMvyHVgeu5nwO9Krx6Vzb23CsVF8UlypCwGu59UvAyp/quxVboyi73m3MxG8UjHVG6lXh7VuaZW
yKj5lIKGBl2VdOrutFBYsgbEx5zm3qM9s74/UTTahpOZ4RqTLIP8GAeOA2W4Mcwr2PkGjvuQdiR1
seqC14hnd0roKKuGiafTmJmQMzJTk0V4VRGpJawMMgeA5GStMttotyGEykev04yCsQLLct50mioz
8jMASKoJoURjtFh/TgscYogkiTgpOOPT5sfRSx+FubzY5IIs3bVrkOOwAnEF8WQSKriIC+E+wn7D
Jsa0wwnW9ozjPzCobMLwtMIvuRFz8PL0CVmhgFsyzq1eBjHz9Jt2ug3cqftGdZhnVBM5AIOMgIfI
YgIuXcHYVumtShaDgbeUxkdoQIjHk74qqT2dcznV0RnpHScKSSiVw5yzHYcEWu3EjNvr11OUuXVl
RikzUwbrBQ7ZyHLVDVI1XNZTZMT7AuILqzSv5K0l8SGglst/LuB08QL3bsY9O5nl5pGMzjQLSJfr
NTflO+Akj0FcIDvjns51wfWfBoEsd7CsJqCOUKMn8sLTtJhG8oXVnj58MWF9xT3Lcqy36k+pVVVH
UM7tnuV+swfdz1NNcG5tciZy7sPEElSSkPNggGO8mVXkPbZBz/dq5kWxtZMFQk8k+OLbtuNMTm+i
O6dWdzzhUKBhMGBYLXw11rRkOt/ImXLUeYCcMASm4jI02Qjt9ljc5QOBN7OkH7wY3XbxehZFZB2w
BrKnqLhXZirIkwBDaRsBewCZsg1x58B6N6FvIHXDVhatD6IsYTAksv7kRTUfemNN883pCpmJWCN3
HiNQW7Ww/fWGl9Ji/WmxYCuNEVvUhKHbXE1saeHb8zcrHyXVttertCWYeE6nFeNp2lSLyRtV5wYc
kyDm2hdR49KzA7JgBrvYtMPATkbftbYeZ7lJJytfNq0+ndjjKjLNL6mHnu+1jCOkqhmJAOaiYJH6
zuKcDV1OlIvoIoajJOPjsl3N1Yq7Vji4gIhm4QUHwxMnoefQS/KbvUoEEB8hh1zcze2kc1AmF7eg
0Zri0Z31yMK/LR9Onr6cls551lQGDVgZTPmBhgw/TUvPbu4t0554RTTDar3oySVJT2PfbIOtBZ3B
IM9SJNJbcpeQijU5ItXxdAO+j0V6407Fk3FBD6xt5DPjnN7dMJqZ1uYeufHsJ+pLyzR0e3o/XXsI
dymFgN1YNm526Q8Brwjm4nbvimw8xJGCYvj9hSiwWD3VcB4JiWvHdg/hHrelqsUj7C4co/qt8OZM
Y0DsEPyMZgxZTQlFSOhqQ9YR9rX2ytIqV70oGYnwThg06WyKEK1IMSEm+oKMqeDtS1oQ2i00lW6n
WAiRHYH88orsi3bPK2e9E7FHfLqFHCFYY+tghsFC55zBHyJFHY/Xg+Mk1jVQt+WWnTovtWlYmHT6
iUH7NAK6WY/Uuwp9bjaQcz199wRbrhx/4rPRExCy4cghIKweewaFKmrH8Az+K/71ctBnmw69hsg0
iuNGSETvSDltvVXNVu1BzoqFn4i4bmLQqL1P0GiQabjtrB1NRr3cj1aQzPt+GMv4mkBoszrHKWxd
taYGaQpiB8hUSCredtMCQwD3Z2AREhkZFlgcKbuynvX1+nK6cQfbv4cUX1wjaAQpHBqQpdJuL/KG
/jBBAkcgYulT5HQVmrsG+bnHlno9Vpi0nJnpkRACZiQdgbVGYdVLVijKe8hS8D0iqXmglZiWeWcM
Kc30krBe2kEV5pKRantS1+ml43aWhWtKFOfs7Od9aQG50qKt8jKsnOpJzjnrBU8z1Eip5Q1rO7sP
tvOMQuLQ6MH/gEmJQqSMY9ZUJNixg4HzeG5UtrbxIltbN3k4GfdRavN4WvLpqFRJi5vkCBy7VACn
VeBMQJBxPWNr0qbmQi/pmhjmEpxcVnjgktbwD/hmfN6CLGeUnRzJpyrjBqiW2XJ64eJTbLIr1gdu
OHGm82kyCWPG7QUFTfZnxRqT2UXWIHj0HG4ZwLPCQLPTThvDCEJXfYDGrh3gPWNaBQE7PFJPQ+yv
iVOJxjxNtQQYN8MdswCtfLMXFdCWzNxz9mA819KzmT9bhNb7oYgYrRYvsd+dHPincZMMVp1cwIQJ
Ghteu53r9WYdQt3DLIRDHz8jYzQ4zU8nHl+FG+CxbfiEeo3hSkIjOxiVOCP5iPNelooZiL1dvLdF
nPzpjp7ZHQWSyyvWf7SvRNbICwL69AqjoUZiMDMXWRm4576/YAZhwzb3+479zSoYhnZX9R3yBde2
A/YqeKnNbLHeBQGAO66YUYk6D7fETw2mjTCEzrQrPCYWb1Qe+WQmaJ1GO9MF7I920Ryj70tmYRZP
HiYh4sjAE56REQf601O9fcaR43dxi4JqxtKIqEMl72s4yZuOL4TRmd3OcsaECKbZ9wrTxi5RGzct
URHzmuV0GWyd1pn3uAWMr0PtiG8IXpc/kcePT1U+dyy3p5yOsadspIdk4VksynY5xZWPLqcL7CwM
c1xkDTTlLdFpzUE4c3KV+HWwiVIv+VDUfXRPrsE4r4cCbknWCXOHn1RdSacO38eGn30ll4zfJEog
VKyUyRZEaGWwY4W/N0Eb7U2cjHR8vO/Ihf92eN7o8Ngg518VnV8+dt3j13jo/uz77ucmz4+f/NHk
8eQfknhehOaCuiXRplRlfjR5fEebsGn82MG/2jl/yc/tP+C7UjLix0xKVRo/8lenx0KxTr8AFadD
chQ9mr/jz35eChP8apBn1IwE6j8qYfJFQVk6yjOy2qgxR+RPcRXJnRFU4SoJGDBfr0/97khs/1zH
1Mh/62UFNwcW7S6zxZFs3NsoID/XZTWvphAD3t8/EsegvOfSX6EO+rygGPUGM2JNFGI/YdYNB/O6
G1H6eM3y8LcPRC3ediknelzWyyrx6OcWMPulBqOfPWV59gSH7Snlz//kMLrjSEtQ/vKMgAstXSzI
j8IHyO4yaJB8kFKzzubkH9w63lVgEz7GhsB6GdEc1SbyzJgrGsOivZhNWvZhRe26Ld+KCX9e9T29
eDBckHnrlqVH9ff5Q/JHKjPAhep9PJEM4A3qTkUzs516OBFHXr+DzyujPw7mED3tB7RvKC48P5hh
iYpvs6r3smEb5XdFu08DVjqVkTyaARLsxG2dFVq6/u+/ioHnklej5e6e9/LzAvY0wAAt633dJNU9
+S0OOjIjA1/JX71+jfqG/bva/+MaWbEyKtBK5at+fo3LkA4qqYp6bwyUTIqhVtvUBgL1+lF+8xUH
Gnb811F00+jntlsg3dGA1bk3KJgf7XZ+GIupPJSkaP6TW/fTkV6MTBOY1wpDPC9IPhCRM6ePuqMI
yeTNz+sXTDKtgICRkDfDl6w6/BevRxUWIiiqutjXo4280xypGaq6ZwnlFmorQxP8gGyts0YKsWcd
WG1OlVmqTuVhbOjvk5nBWh9ew7AmLGv66scJLALNaaXtbYFMy55O6X1EW4+XNWnJq7bWuw5bVg3K
Zv4VFYfF1swwmg7MGHsfcPMtlnkbQw/xdgIGwOexGNVmKmaxD9EMgpos5W5KeZ8zhEYRXRudqMSG
NUCrxhISw3+5JXoX+6Ttl/e9kboUypfpaxMyytOH4tw9i6OkLgvdoBvTdewjA9xS3zG/nFp4Scf5
nNZ1RchFZ+x0znAV1LCTlwp6mgtoAgRziIpyQKhGBb6XZHu29RmtunmbNgQYGm1tkPDF1S0FA1eR
+j2LldJeE6mGRT1KoB95TAGlj7mbHIWKyApEEwcXEN0ONml1tMy+QgqMDicABk2Kiml/wKMhjnNE
7kYEGOSBuDxgVB2U48Yr7A8h166RuyzKUToPC+c0siiPfSxKa8fBco93xGXzhfAnf+imQBwDoytu
qT32n0NuzTFOm/raG9InE/Dlekg9+0MRJE9zN4X3vbdUsO/02Xe0e0AusHlpc1Pvy6TM45sU6sVd
OtPrYUTv14Cf2HhHhKmxDMBpwzKzPCQRi/OVi+r7KnJqeZ16UfnkGaz6rYroa49yQbmxjSkIVqfX
Pu8i90BGH5U2dmfbLOEmEJOZrhcyOaCg1dG7YNFQ5gjHyWe5ECUIGq0idSDWRTuiw0hKQ0eW7xJc
MPWlNYy13GDAGT/GYU3Jy7ZG6lNlpcGvnkkUuFElywfqd+LdXGYEdrE5OXCNalv2jJxIKvBFpRSI
KlsrJcqK9wfkrUjYlgtIEWzVSLw6JYO1c020Bb0ATXehKY+frUatBmiKOnfqyYeuAcVfu+ZirCGk
AmBRMtj1Tj0iQqasHj/0xF6OuyEo00c5gVGRJd8R6BbUiokcSSoHCnk3sfr9uBDAsWNr0iPPNVo7
OUtZri/acoUJoe2iCQvTnFlfFlnrbRXflmtoOnU+ie796Pd0s1NX0IrJGUPB9WKuGQzn4Jluojbu
lIAFz3gSIo6yzw0I8cMcRuW2nTubRJX0yQ4ou4XkMR04EevMigq1MRSx0uQtePFVlMFcH6Jc7uC8
QB4lEpU/MKrFAeV+SnbhfTq2Q7aJ4WP+WdZS7OnBaICu3rbAl/5Yd2rcwQLULLGBF2GZgvIwuQkI
M4AIjdGbaxLjd7KN/uyH1t/EHQSGxt731fhliFVyKNg7boew9o5Mhf5tPPBREpk5oxvMx8uxb+kC
Z3znbtDDJa797EOA3+JoyvmsWPx8TbG/7tfFlJGUkCWaddrnvNSn3XGc12pD9UNeOywqqYbw1aPM
QDxLRReXe6q2S8voRsETko2ed2uX6yYj9hGyLupV9MOP7KeCW2ekvkWACIBgN3QO88AbBd8z/Dxo
ypxJc2czlly+6CjRQkAg1r0vh+krkhTS+yI8CuvYzYJby0Ov6Zr5oxAMlKeWN6hG/3ZBXw91uVUb
eo9s7oUzBLdhlbUX1gRcZHVaaQ2ybXa5WQyblEbPurCHauNNHBr6RbsnmbVf25Y1fY1FSZoz1jUd
bsMbTFRam+TXTk2wd4yql4dQ1NfsjFlX4yQ/5lbNyzQ18ZCsCsslc527Qw1w2hTeYG1Po+4UJ5/6
DJ+gOTFaEd2Rrwl5s66ykMDLFE3B2ahiKvCoMOFgoMK8Skll7UjIpXDT2muhk1Kbnv3ruHjVe5Cw
8nrxySjB40b8ktFN64EnrPu+FDsiZoN3I1zldUAF7hAuZDV2A2OPETF6TJKPPhsL7rmshjMnFTo4
eUyunJBsRWkN/RGEAOvRargOsGDtye8ZSV+s5K6QkXHZt8m1kzjjRyNNQRzMcX8ZpsuHxHSmD0FG
ZSNQlCbdxRL7RSbLFhFwcV0bbXiTZ598JLqwMvHURdrl0ifv+Z4f2tFEGw+3YxtHRbOmGFxfu6qz
IaUokpk894shYHfYPpNepgsqRhLnDw3JfYe2ZMQxC6qR2MPqitLJpMDK6LWF5xJ+u/AMzth7TauM
ygxUJxfLHwEAw76whdvuyliubCuuIVB1gDuAOeUMZimbPMyxdiqLtRWZoPOnBjZHUIO8KnGk00wk
KKhdkWKSFCsnanoTNPTUFCuUvJhkMPpMjVMcKjbyZJQFQ3Nw8m7YDDSf7HxDCbPyvaOa7Bk+xWTm
LeMfTjtCme0poQiYpbGxc2noxwfQfM6ITL1A1X9wx6EqV6E3oKnBdSVbXGro3n14vWA2VsGYFX/W
wiPyIIn88znAO7BG6NB2VC6FuW26mXFdBX6mKBa3fX8DDIrCVeoOcoDdEaXbvo5bF9jxYEGI6Kzu
cwCdtcezl99PqTMDh7I8Gmcsrl2NelfjgS58tklq84sbDHsAWDgilVOsXGHEuHz5vhg4xlshUuPS
op9N2JVfzMzVttrxndoOQSsksw150O/tZui3cxM+ZrHIttRms61tVqSi+431seiBMw3M0RCto9bc
kHs4GCBoneWKzzX6GuW+NawyqzNWuT+TuZIbxnkyIxk5o0vP+AZgnUGfBj39Sh/x+eQSnwC/J6Y8
OExUhgMlxt3rC+xfsJ8g15AjajWkgPqphZzPVtjdgs596Mx83zCBbjyb8Nc+om1P+ZB1Qs/S8ko5
uJvJCWVdkckWGH9LaG5Pdx4KuHxro/ZcaMe+Qp8PFQILbY7e7L7cqEVA/dHu5Pu2sB4GUx3bjDF1
8pPHMh/uQsU09/od+GVnKE2KYjZHQhRKnUNv5n7aYnTuKIpoqvP92LAIQ60IublkOi7LmPI/7dvv
WIX/rJP6ZU+jD+gLidSe1uwvBvyyZYHjgsNnQGkmKO0l43zSlWO9SdvisUd5ts26mPUgdqSb07Qz
VQSI7mK6yGcxKP51mNH3QzQ77uaOef31++H87vyERXEeLB+K3Jeb8lrzVQN3yPZxQcTnMHbFU+U0
fFMTLVITL4rLYpssXD6kOAWBTs+IzSymqOvaYqGdcBEsZcpDYJO+q2x2nvhPaLAQryeOrk1HsmzT
9iLzwGP2ow4Xwa0psG8xKjvkOeEph75+jwbTfYSoj7ZB8ocdBgj/FgMbE3Co5vzBTBIst3pWBEJN
hsy0YIV+415Yv9AEeVZE7qB0QjUtxUtRYgQYPGX2yva9rkwLg55FP6fRenLcj03ig81i2bgij94+
I5xJAJHrD68/jl/22dJBHY32E3QqOZ0vwcC98iA5JVayl+y3d8KIaOO601vDwC8VC45CocJG4ura
EGRfbEmHZBhDDzLknih7Z+VFDFwlRos1AYDsM7ysclYKR9BVnLHoff0C7V/vMUsUEkO1BNyCEvvi
2MrK3LHNp3jvdlMU7mF5U90PQ/mZzos4dhUN/2tp0JuAG/OQ4S15MjDnbns1knSLIj5GuBy1WOaa
HF7CNuprlpNu1u5Zf8uLtCrpnkLz68+NsGPjejr7/9ar36hXo1YNKJG8AkkpvzEkP/5cqf7xMz8q
1QGWA74oXjievou0+l+F6iD4gykATJ3j+CciKP/or0K19QcjJ7OV7yMp/17H+1Godvw/GK9M/WOo
aG3ep79TqMa6wrj/rMBFx5+zQH4N2in45cMbbBwXSzwjvXOWeeM0Oav6NAwRbLIZpgm/4IxdqU4t
624wUDpmkW1deHFbXC7IS+e1RQ9sS8j3+M1nVXW9hHP5WSKEQ+LGN4WwifrJZq5CQD8EsX0uBOUb
hmP7uk0mr1+xMXMuoZgEC4FTSNO2ncy9XeIF9z7pynfgg8drc3wsqhawEPTNh340SXXLktFYL2Ne
LlAb6/kRQgmLGbY7ioAVMpvCzSxxebGN8qNsW3tN9iUGdUSnuS0Y4hUY/m1lq+ScLK+ZUJ9cDpeo
50LECGa44IBt7YDM1Ipuwrp1ZGqt0oBAxIa2NrCQOIwvHCSfNLCUn/gro8w9B7BFVn2tu7r+VPXm
whJJwfdnuXlkAzN9xXVdfmKhzYoe4ps6YgFublWdRo92bIMPTW0CcsnEGIeiXnuDbaJtCqYruqnV
Db6zSq5IvyKRTxWTT1c1ya4Cp5hvXdZdZ7XqN6qr6AtCG141lOfHcmhXnqt2k534N1bTER6ROsXX
GakF7eciuPGEhUO0T/t72u0dM3PXbd1JOftwqS2i8Qzc06IngidVy3AM5ikJz5fOag7jkiNqNCOB
VjURDWJIs7DLdWuo/MEp6uF+YFCiT29NywrFk/Ux8bPwY29gVa4n0WzLUhoX02ID/iihn1ZEpa4n
5HUXS2QNH3JCJkkxldTJp7Btjph+xycJaCTFqdsb9BZz3N6jW+bbGsBGCkRbYlumUTRewvxsLbSm
Q/bYqBQkXkfWyy5K2Nev7HTqPqcp8/mahHKCG7PGiW4I6y0tkiFVchfXmfPBjorkVi6Co9GZaO+t
Gp7K0MTu0bJTSIrxUMXMhX0EkKCqNzbz+n5CjHMXxQUbHeKuPhll1B4cs5B/Asfw2zPPBIlAcu8U
JNupaeQddNxlglIQVcbHNHK8m5jwRPgkQWiQhtwt2Ve3JuoVnRTL7shcio0UmOqbwirf8Ryz9xPY
3xt/TrvLzlLxwUdoi7aqmqDFhKULmUNFxYbXtXoXOI15zVxddRuj4Z9bVeReEpczEFZKTfsqxbqW
dKup4Cv/OJdW6rJzjaR0uT2o5sz6IMfE5E8VMuW+X81yVKkHnoKArfwCG8NMpKndGf1C8QHoSzhS
S7tDr+uoQ0yJbN9M3o1FoixlKH+hRgjBErmGvJ9zvp5tNw/5J2ZAtbLyEMScP0AxWme1XWl9sLgf
BjEgkkysft27qlnHkPWuXBikFz2IoB2BH2LVVR1b5Az0tgzHbIt9hVeR7+UuJFYYoz3gpffziekJ
zdVMb/ykI4pp49bLYN67SzeR5Ed3uhRXttUY+2loH1w4g7dGFsgMUysYUQeeKJIp77KqQYwWGjaa
a+xoPRTqFpSrfT5oKGml8aSB6vJbagugXqbv8NKEtF6Zb/2aB0kfalVo2KnVxFdayDZoDKoJD3VM
D1h6+U2O0ewGjUyVif3J0xBVNmyHNEWC2VSkDRMqxq/RyFUNX42hc52HGshqaTQrEq7uOoHWKjW2
dVrQOVca5ZouVsjCk9FaDeaHUgNfQ41+zdS3thuP/cI9DHvzmJ4oseQZkrHVxe/nE0IWlmzgK6Cy
0GUFT4xgAvvOpIq+CSHQRk577U1petPDpsWKyw5ZHZE7mWfkTt2PCTvQYqZcO2m6rTll48Y+IW/B
sJCDElsZsBSIuCy/NRwXTC5x2N2hdbpjrwm6lCzHne1A1bU6Ra2RVR1MTQIXDyit3ITLq5dP2J27
SzlPpCNPFtWJwT16mt1rRq2NBEnzfOem2hmiZDMPDnBNePVypU4IYLaxLGzB9902Ssk7TMFYk4GG
5LcZtcRrT7bf/Co2yeCOSI8tZLOlyAOfR8sk9DBLRDpBgCp655tttKEfzD5bM4sXTS+OvEhd5Zpo
rEarfb9kVL0NAdfDlsmtaI2GTwIJewsaGNwsfGTgL8X9mIchNjLQqhCyUgJxTbVxeEx0TKZNZkNb
zufwMdb8ZSqJ042tmcyJpjN7mtM8aGJz73iHTjOc54FXJzXMD0LznakFwChLZ8LWPc7Uzvyv0zzC
1zWkv16GWZ05apFnw+TnT6RelFfLtO00UXrqEdBStIUzzRhjXKR9Any6Ie72Dh1Rvml82NSOD6Va
aF61nLv4q3uCWIMD6tao5e94CfMrWZn5TSq0ZVvzrxNNwrYs88Z3O7LTbSjZheZl54EjN8agGdqT
9VmMLRBBy8juUZCji+lhbvdAA85opADiZjjUUG5MU2tCP8ozlditQe3R2+F3Aao0QvQW3aT2Jdqv
c69nipyzxTs3cpx8m/+uk8s+6dUb62S6wLrX/J/XyR+S7itbkOS5cff7T/21Uvb+ONn/2ImK4LQi
/tdSWWrhhuVhlSTyla2TbjX/tVT2WUUT4xJg9dF7OofT+EvTYQPxdxBioAOxWWpzhv/vf54VMLoX
//9/lUNxUyVl3/3f//28gELBhmqUcEzbZTNOBq3zYv+G4TTOBhSQ30XElG3mG2GhAluUQs3Wt0ja
f7pBN9/X4G8dEF8k2hbtp/IsvWX+qWKTcdW1XRfi6FAF3QAzSHaLdiV6oM/3YEveMnA9L4h8v0Da
6dwvbLNse160uvW6hGWi7wKzib3HVEvGTyLkTtAzfP3Snu/DT4fiUWP1xGhq+ubL6lcbT3E0ZJZ7
zLS3IvGxIIseBCO+5Ai13ILXws9SdGhagP/6oX9zlbxJWMOpS1EJe1kCmJpsVCag8WNnYzcEmY6l
gZkB4SJzfPFGt/0Xt6dGWqKBYJ9G4ogXvNRjzFXeFT49y+NUsedB2o/SdDWlJiLnsfeptZTYq+JD
gSgzWKsW8wPatgo5+kxCNcwl4kn/7uV7FB49D4OeT0bFyzpLahHpioPRPQaTy+VK3QA2sUnv/uGx
tELLQfqi/fMvXqgodcw8Vso9Oh3JmAMFpm8+27Q7pqS3Ioz0t/DvXax+oTz8mIErhA+gwnzp4E36
WssKmfjHMH7q7P/P3pksx61kW/aLkIbWAUyjZwR7UhTFCUwUKfStOzr/+lqIm/ZSolRSZY3fJBuz
ewUFGvfj5+y9Ni03hOn/rVv2fBGM++f/ZpX68EFiWHR9RRLXSS9ZrVkwMA4PCDhYW2iq/+Zi/9CT
++cnLSFZNKtoEVsfe3Ig761Bg1s5ZXaKaPpsjLUiA31D0UnSZdscpbuY+UgXI/GcEDsbDxyu//y+
/OYNZgrLsgeZkP/xS38gsi2bQPncPU2BWrgelUUvd5G8NobkDUXQzjQyt9Fgc05k5Hv+eL3F2c4K
8jeywK8fL38H1wlJFOZJ0wb5sCQWMP/LvOHjXUbTZ/3xSF+ZGFIGrH/+4b+7FJSWAGc0W8sv/ATK
U6wTfuucUo/bG4ZLarVRUDgwzOPp//liP+8tLN+uayI9DF12FhzFH1/fJlF1waHUOEZ4P+hgIO/4
QpoH6mcO/TTHZ1aHP1/R+nkJXi7JtA2MC/Kp5QF/FG8RreTSEPbDoxnhEHGDCgG37OR0L0Zjuk8l
EeDbs8o7CXBwnUOeygmngG8A/N8EqWgPehFBn1eQfyw8s8Yls4oSgxypdLHb/PmvTIX201cOyUP4
rKa8iKA6aBKLD4+/CqbMnUrHPUrmxztzSSKol0yC2JJ5v6rNcsYrTse+I7mgzppZbBeIzV2Haabc
0hFo6PSUJNCBVIjVm3ZKoFtgOQWyirNuCG9qskHxy5HAO2eAWzHq67OYvRDIv8yMf61bHFI+rMJu
IzPbuRjtrP2iFjdyELvOscu4gasZHf9tnBZ4xJBtknOtEwMlEDg/62BJwHcrSd46o+mQ1DJSltPI
WcV9Ss1aVC3XCLjTJLLguWsD01y5g0vTH4OQdS2TmjekcS0YBYw19R5ZZiiO4+K5pqmwjEQ7i0yr
vEjUG+7g9ovfVHZzLK10vuf4iBfQVgYeHrhq6Ys1MxpegZYVBG6N+H6e2gIDKoka4iuZIbztbmYT
jm6FJLkzYGeHHjDkldjfvjWkeTNN8tv7Tqhy743YGfw0Jl2F9XfwVmPoscOcXWWGg4AdrwpebmCn
a2ciSPmcID4zKNmfwQdnJMDZeaDO8WCgEv17KWP9ZA9YBptwsXmUAmuvNXXyLS9jumYCadRWS/Dy
DA278Al5Hv8U0hMkYlHFXS4XO4VW3DcXmNJCMWRHrdipd41c5jlzmXTZIXYnElZn318MCAltM2ht
s/aPyVKYnNkL8WKqNDMbVwMuaeZCpoEd7Gx8g3PFW5M7GI98seh8wPCh5RjqYGbEbUa+OJ4tAga+
JblnDof1354WsAfDgrzcQnaUb6JO+P5qM6aRUZKGeZ0YGJo38zm/EaMmUhd/dtlvVI7oncmdw7sM
yR6VDyHUch8oRGGTgQ+nsQL2IqV8oB1zwb5Mm83Dt9E4sb5CaqJjQKhY84e69b4iEaMxKKsuLDbe
bHWEm2n7oPVI38+OhftSDUOFBCqdr4qWDk0rJ8a+eD2sYGelxG2kAI0v4mKxiMpimtZjpese2lwk
AFBp0LKmCGhu+URTXRPaZZ5KN6mbFSDncJ16EgMndlZAgnp+zEPT29Jfa5pjbs7M93knk5U2ZXWH
FSio4OT2JUaQTn0PXLRiHgf9a46xNHzmKSO+ts9ZmdZ6ceuNJie/lQLk8QwYjOxU6c3i26R9ayMJ
c73Ewt7FuwXQMSL4adKNxfxkP9R9fR1mA6GpRNAlL/HirIbM11wtSqE9/tLoZM3Kb8FZjuJLg3Nq
N1eNfhHxWB/JzIpnSD6ufqlgT24RqNMztwYeYwDChSbVWL0AwfXVBmaA3ORm5++XYpSAVJo59llH
s22pAVcDxcuuJGRlWZhwd9Z01XqsXBdgSpqLrEvkbvb6+T0izW+bGKlxN4d1+Zzmg8v4kZ5cU6VE
47YLWjPvvvoc3tcBBkbSactk3Q+ILsum5g+C/e0Sk8Xy70TE6uadQ5SR8PEVqzXuEwTuqw71b0xT
Q+LevaTSDQ6M12dvU6XDuHKjiAuRnhNtEN0lmB0bid1SJhtNBPDWLuv+U5OLtqFTInc9aDYcgOa3
wieEAvwbbe/QmnbSiJxNX/D3CCNV3rErIcTULO+Xwm1HUppMnqgPXeISX0l1ayqSbsAm8VIbgors
69kOatgZnwSZYmSp1w2thJOYFnuQ7Ux4I1lt1RtqBRakWofW4z+B9KYCiNT5PSyRoEehgAAwmTDK
gemFDYDFWq9BOtRfwIlOt2cn01nBhkKF/TjovShFdojOkxhHPgDTmhq5/4evxGpMYdbUrLYT5yiQ
25RwYsCQMzQun36feAj9Jhfez9lU3DS8tuvahxaHwboqvth1G1PPJXRVLQd5E998IpvyhfjqoPk+
N4O7WMZJWCh8JbdV5o7vsEbaeO3lhvcZTgMJOkkoDyS5A/yrpjjtoUlmyasc1Nes8ZytBxY2XsOI
bOVzQeqV8ZBqGs8YCZLgesAFtRZFmm8RkreHzIDJOQdV8wlCBYzFEN3Gp8Hrynusp9/tQj9Ptmvd
5MrGkCQKBG02mpit2zf2W6yS+E2n6fgQ9z5Pji8+27b47UIspj5DgiFJ85mppvSPwsPis5nGokH0
IljH13mPuvCgaDif3Laer1qp6HPpKTVWMO57ayV4ChnkmiUsvhrgwk6WKq6mrnNvNNyVm9Zy+/sy
RUbU1Zb8hs662NaECb3WoaD1KRq9pMnbTCJk4KTrnITc1djrkU5tW7BchJG3ycrAPdLWfkXTOT6M
Ks7hI/XmVZfG3ks+CgilXZGE7JUVQUF4E+PrEDPUVTd5ztEIx1CskiGWX+10bE6EjoRkxHj9ibxO
A56GQji/t1jydrB4e4LAYP+jXHMjf9olMJ4eyTXFOgC3+6EBtX1pzr2+U4lZr8IhHr/0hWr7rSml
mx4nMno8gpdgp6yCaAzyazFhXNyHGG4OS//zEhpi/YkQDTtcG+QdVyvb8E2Qwbw81yM7/Hc4evKq
bwjFQ+81n6pMEjjXhEmEG9PieJGwuO1zl0whUAENJvp48Ie72B5Gh5y/iBwUyZL3JZ+UsyLZ1Luk
Xcwy6pgzKuG2GaoRZWLXR+uC/Jcr5c/aW0HGsQLwnrDtGRiN74hf+2gXGq3G44nMzHVbe+sUQh9k
76f3srTaT701y6egmN3tMOkczOOE29UHtOqa2BlBwGf+xgF8S1xUpJM3wCvsQ8qEZ0vOdFpsXG7V
7aA5p1QF1sS1V0fpDdyf6ZPZjcaVlyqmhanTOrvAcDp/BeHL27XS9wCnI+6QdOlH/R0D2vS5CRz1
Dbqo/8ZEU6Q7EwO/XDNpY9aX1YXfraIAPyYp1G266RIoNQcksd+9ZIpvZQYuguwwqY7OOIHXr+uq
3SRTShKRi2NynbM73xhME5BgiUhtwpiaPdbzNEGKqcFPer2riGdBQ4SYy0d4jNYLXEqssxv8fuC1
4YAWN9A2C7Wq7MkACOfw1P6J6yr/Ce+aknOU17le/1/NwF96oZYL3OqHo80vFMOLevwgGDj/C/9u
g4bmv6wl3ZhuBmed/7RAxb/oOwIypSWw4NJ+bIGeHW9W4NMcDRexwA8tUPNfGFfQH1Bn/btx+qHl
+acWKCftn09gi5ILA59AyRCaBJCe04Z/6EnOJbSSyk+Do9mW08nIZLMZczu/nxwvfyvJkL4Yz4Ff
4HsJ/8rPOWDOkgiWCcLBIl8atwQmERmWNPNw6zoqeso1o45Ty+f4LSEZPIbPscR/RRWzsHV7ziKz
IpIIp8J/mj013vVd44A9mcsiOhKiVbwNA6lmA7aIp2SqM9LWzrFnCggkuukaQLNiipcs+WjDkpSW
JU6LXv0coFaVjnijX1i8VzhqY2rW6yychs8qbd17EuKIYetRWX9XSzZbbAxXOdQA1KlVmn3RS4ab
G8XD54njwdqeZfLdcBwcyGHsof/uJv+2IRYD+cPsSKYe8UQBDhZhBW5l/u6XhnFXVxmEcWxb8fVg
2NGFOIfMxcS3kelaO7CQkizP0PNri4CzEQi5buLqUIhIbj16XV8sNptp7QRlsGdtItwuLEXxMFtJ
csP0lEC4vo4PKT7afazD4EhTa9ibNdaBjS5L8QB9BUUzGciFv5rnBJdvjWOfQEL6PATSoFF6my2T
lJc56HwySYqBRMuwQ6Id5e2xj/JsCxFZLEHKtVgX7RSeOo2qnHpfVCszbIJrpIUhQ9DB7+8Hv1w6
10l9yMH/oMiIkLWFaVnUa1eL5qEtRnWkQULw3LJQ1ec1y1iWL+u8kgXLopae17fYY6krlkVPnNc/
67wWsrayLkbLEklkEatlXLJwFssSSngBSVrndZVUA0jz59UW2686qvMaLJblOGBdlucV2jyv1say
cI9xDvnJAdc2si1r9a3qGMEeIgDqT1E/ZReDU7VbHc4Z9ulKDF8byuRbMXZkiS27RnjeQLJlL7Hq
kG1lSq3xRisZZ0+tCdliuNNGkNYF2R4kiu59a0jvx9lPbglJma3ijadrjy7oiS7l3k5uBan80tQd
Au9rU6AivI4lIRqlVQM9dtUA6noUzKIt+1MccI1Itnir9IMrqXQJZLe8tbKsoTpEMAN2Bk4ttu4M
1xHt/yOJh/lOlnnJ5+10a8K7102cjyu/ItuLxly9lSblWausaJclVG4GTdFtOoX9qosdXDG5dbJV
CDccO91qqt17WLqHYjS9S9240Xo2O6IgzWo+iKll7+snoC6rwZ2jTRV0vIEAnMxrhOaz2CxECDIw
Isj9mVZHCodyCybBv3CmcLzsUeMj+C/zfeuRk7mqS93SNWn7o01mxP1sYY7FGyC8vcgqdW+E8k4n
fJh5nX3H4PDJMlgGiiAHv1e7mwzD1KpOM/lo4C68LkZk6rJqIVlNnvXQuTmrVgDFHY0GeZumYLwP
8j1ZZWNMBjikCY5t+S3o/idaFYujgw/boJ7OVHwvSK/YlrWVraOWXIMsNemPoMUJDp0WgNVysdzt
enyk70UHihDWC7929dYuBIpQyHH3olkCAQudYyTrvAsSZsrtIuWc0KnK/gqDP7LyKSP7APr4Z6dw
3We/9LJNkqNvmJoEnQjkjEf0Zv2pGUWBnT+WrCmMbAmySr3I+GYCnELwlcf6xsz5egHxZrca2et7
HjOsr7XrHqCCZpejhU0RdU087SJbw/eozHI9SmSK4NtbSBLMi/yuXDLj7K8g3FCVx+mwm6KSyPOw
VVuyZExw3dyUuxEx0TbS5OASFFFwt20n40NlIB1+S6Hucc+dAQ9OOqkJlJlRXaZeIm8w6AEjNz1j
O1S5RpRhm1sTCh6wD7/fdTIon1FmBECnYmIaYx7/c0aulu31xGzkU3VjwTAiHzM2HzHTFuj2XfXF
t2L3wW+n6q5tk3g7wwXfFY3bXw1aBRek4CJeL1B5bb3ALlh0k7R/SF2H/J9EOl8dySvtOO14Odlt
dYW/Rx4mw7NuJP2+NYfQnq9qnB9iqxTBqjSs9JrjJyoFhCuX0gNXbSZeth4ymUPED1gyi/iGvlt2
AByRkkHU+8EqHwIfZoQTb5xM0QCLVKKPZtEkuxL5HFjqAq4B6QrJqmw8+cIonPO5puC9tIdcHqTN
aW+lrem1VD1Fs9PoR2dwSFmMMspUwFYqXtGm+kTEin2pCZICG1QPBBEIM+N9a5N7DyPHA+lg9k7T
Yt3MY0uwMDiI5HPTNvLW0QuJU9YICFmY2gM7+vQ1yUn0cBLXlysAwNN2HB3o/Lar4Sb26khL5071
s8zQKjmWUs9mK5ZBP5pgKzefZ4Pw3ANpRV362UUXUSHgqEXPTpSbpGjoOiGXoSKZZdtbxB3NzjCV
28ac9FugBrGNcvpwXZdSwyeOS2u368ZoFSdzvx/N8nGcpnaf5nABeUmjCx5lsemh3t05i6rOq/xj
HxvNphVd+r+a2vf/F60Am98yCvy/awWuvqbV+0+K2n/+jX8XyAK+tyNA5TOVEYHj/ch+sBADmL4b
eswdKYgpn/8jE3BRFdhY8KHCOjbxgv8jE3D+BWoAIgSm4ZARV+j/NzKBn+dGGDt8ZhQMczgEoGi3
xIch4RwiAiYcSh/qaAty0puveEd/uBu/EQb8eollgk0YM85qdPsfhQHR2BdGbIcanIBDdCp+MlKR
AsEt/Z97/v9xleVv8UOpz6ZLLyHhKn71Io2XenpX3l+GUH/7IR8kFX5auzhcuQQNDd+8m9NNq1//
/CuAVn+cGqEcsTj7+PZC7bWsj2NbWRiobAfGN55Rdd8wfJnjNjVHe+uPXNrDZXKPXhPYaNFHR0ea
/W6SzrRlg7f2kFHHfdp03ZOdaAfakpbZplP+ne2RorQBxkR4UseZv46wQjlqGnYWwd0PqWn3ycov
++xxzoNp5Wd+dpJi8GnONC9I6RBoBhKBsTUc+ozuwxmcilFZbHLDT66gOM1IVPt6JVKsSKLrs4vE
LPyTGWjxxSgpxlaJNydXZmuIU8Fpfq1NWHKJ4dHUist+QsFJ1De5uv1lT/ryJ1JWCwywCRknfvtN
2KV/jNISEJ/RDhvp63Lv2vLSzW31aapm926Megv4lE+3DLrThVuyYxe95e7IF2vpWDfWVWAyviBg
acJ6PA33DsP9PfZQdelrPKm1Dux5NaBTuYrQlh8wYFMg1H1yF2XD+C1UqCcHDG5yLSJKLQC6XC/V
72MlouekQfrGdKzQn8QoPAcxo/XeddNi2JSu+m609K3X0B7VEzmPBPpNAtT9MJj8QcsN9lzqz9mj
g15CZWZ/8sSmbCJF+HXkKKp4lOYRizsHG7JjMKIpf90XmYHf031X0iBYfFb9W6anT66230MOi18m
mwrH7Y30WeUU/eZM7Q59s7X2sOfetaq7cJWMrT5krTmRqdfwEMD6Kuxd/HnlxN8jm/z8WIaefAIy
7q9pKfunkpThq6YcI8atnbXv5bhURXZ2EVfOsAm7ptuNaHH3tW3TFgeLEK9DurZwEZgVM+4I4qPH
GO2Ad4oL2Fqs2zZTe7hx+SHzsuEhr3X/oNjh15qMGl4M5I53BXDaJfYlP8JioWlm1P0WMKJ7E4Tc
zlVL1tam7Bp7gzDAv1ZjmGUXmS3KXVMw8FrhX7Kidd9F1j3Ex/huhpf6kFWQ4lfoWL0b0FjZPolj
c2+5XfQacTTl/Gob0bU9hkxnc9Iw+5VrVSTBR5F7MyfEQs3xDIMWo95xbroWcqZv3VulHi5E2Ijb
iLbVXjaJc+tbZXw5uh5hOC2dUKiryGGB5B/6pBX2RdsxzANJSIlGPz96VYhWV2EzAk9zaHPv6zkJ
vrtQJr8bMXwNiaDz1NF0eU0wJ23jvnURkaMeQukJlS2qw+V+RJTEG0j0b0UruZNymApMso3JNNea
DyVOjUvAVe6jiUJgG80BdQbTI2sf+FW390Z3fA7saHipIAfcmWVrHgZqNcHUZCKDh7w77NauFXyz
cs6jLRlb170zjV87skevqj4ObyaynR6LUJFkKSXZ1FNreacRE+GtM+RLm7QLICR01VdY0eNdNy8I
yyxR15NsxaU1+fMVJ0TvlDdOtbdaxlFUN+KhmfFRKz1rlNpGMGCGtrlASwtgASqQud0BGquYxUQ5
HVC8Y5uUA/FuiEbzu5sy9V0lRZ08EOedvXlayIM1sAiR8AlcMLK8zYTtBHcCYxFVQ7bcyCaVG3YV
d9ubbnsqRoHSPqnb5FFjrI1XhMnxZ3pRIjZZ6BMg6Ff6yN82frStWh/nfG5PXmZDuaPr364zUREs
5JVZeBFQMexqDrEbUrrDC49g3p0SU00hGBv7LsnxB1fC4Z0InEzvqBLUFhFzdwExsuBntMG8izhf
bH2ckR291iJck13PfZhqjagZ7cEtdsn2lXpXsYwN+V1BlU5CG5m2kLTblzQNNTlyvn9g+DS8+2al
d3YMBMMGvrgf67TAGGxkDdDh2npVfoXbtgjT6LuEYvk043C8CS0zP57/cbsSHs0ZuNhIGkob4qY/
3ow0uW9kMKvtEDCG3vIOn70fwcYFidCtzpdkiJO7K8Gced3PdihXTqHM1zxX8jPxxXIzeLQRVoB5
jG1KK+WqauJsbcvYvnerKfqSMZ99GtKy3Kuwr/aep6Ntqi1z0RBzyMN9vTanPj8itvoKCl5dEKoQ
5GgXyCgLotw8ZOOiJJi74TpUJrevSjikdVaYXol8Gq4A7zH4ma16OtRGONt4uS3nokPiDS05GMoj
7SQgAuTpqX6D714fFITGbmVOdP/JQBMP1iTNZyUHfZe6kkfXgBAhmTeo9v4oGH3rpueyVPTRcdKB
XFldPzBZa43HJhWQnY2JRx842mKa6HQXfeEkb6HFP50XGQ2xTniniDbNPhZEgdktMzi+fiPYU412
F04DZmgM03BfVa14CFthMEjrwnWgoGzHZD2vu2Wzk6ElV2flwChIj0LKFa7rUIIzjTgfOd3swj+G
cstUQR/xUeVHzRu9RirJ6dg1q/eMPfzClqZ8lLlAAxEH8S2MhfhGZX34UGVE1OOrD4k1bKp9QD/q
WVGQKjQiNknRYxXPa0lI396OjOlWqVzTYjKH96GKjE8lZIS1ViqzNoEh/v2ccjVF32eTv+zkOuPO
PAduIGB5jDlA3aJTn4/ExPZbw5vSL1UPTSIE1Q/Gu/c+O/3sfh46w/2cec18zU4ldkmbGJuZMMmN
0bjJAbp1fQX3vruHh1ttbaDIWwxZ0/X5riuPPJNaBsGNvXgPqqpm45PZicxMa9XWCYYQRnKMbi1z
NyGIP/ktGB5SXtRFOSsHK1BJ7GRnunzEfjgfe3submDJxxdQ8ud8fX6XkVXou9BwkXpy3jhp1ODX
vqyibVn4iCLomyGQ96r8xmyz8kLMk3gOo2jYq8h0PTwCbIamdnn8utVXKAD11eKrWscjcM21OecJ
S6Bl3TOPf+3yebpmUZgvbDKHb/xOawLePJTns2zmJ3OqPY/QUHqTaObkzreIiijoH2KY8rMbPAHG
rnfs/Oj2yH8zMKC3FkyKLQyg6ab1JVu3n1Q0CmHaAt3RpZ9vbHK701VgJWTtTMVwAatE48iBvXA1
KkIJQQFV9WNfT9UOyACzoLTy5YnMA3XTxnpYgzAYiEAs9NU8Ws2xjcS4AzgHHp4cTeNRmiaNQExs
VMwu7fdiYNkwY8mnSVZZtmKQRrcpGFoSAxjy7RXm8qcFQL8t0QkdnTC1Xs3Yna/cspU0X0fzFW+H
3dMLxXRruJJevuTDTNFdHuHs6Lsu9xkIj+68DdTc0c20BzIi5qEBd8TodkLxX7PSganWd6aY+OYN
h2n3OuL/PLqExKKeiJLhsofRtAZC4t5mDl5FDGdtdJB4nfYpgQsXWRCR94wKdvlFN34y2WtC+JJr
S6e2XPdp+WBPebetgwwsTAMOQnk1ieyON9svczUHZLxW7QNNFKLh8tQ4xdFwiwzJX2FQSNZjZrwH
LZkPlls9Oz3muyKbo0t+Rr4BhcrK6cWy2wVBN27rIrb3CCoG2PSROmGm6Xpa6qaPOIH+XaPJwlVI
wuwGpG8uRfnNr4xvUns3qImcnT2N5VK3tfQw8Gb4On0cgc6tEXnEuPyxFSH7Wlsm2aIxGLpdmAfP
RkWHV2UO2o9UtkQnjMvUxumInggUchOvwQTpN/zeqvFcqiqbAStttqupIdMNmPM6RzW9FciAiC5w
hn5PYB/CmX7wDuTpFIiherIOSS2uHxpX2HA1Y5MOVGknwKBEc1tVefMMsgh1jz2XX6TR9N+awRcP
vtW506YImvyiH2ZNDm2Y73Fm9Qcjyb1pQ/6de+sGnb7NYtE9NHQet0PZ+8SNT6BNhBZiS8eIOVJH
/GyBf3A3tDlHcqTXxziz5n5lqfY17HR5IorPOWhgAyHE4zp2xmaHHCTPT7J6pby3vkyiCq6sEAPZ
GiZEfTe0GQ4Tu+5H0LWQEwjNWNhDyHJUAGbILuEwAqs1EpgeHU9xM0Xeq5sgZlkPDBduXEtld5UH
yKZP5+6L6KivSJZI7Os5CBXw2MQ/EqNQfSYtyIwWdILzZC47JGSxhrFvkBymqupPSRq4V0kp1edK
AQCixzgeGbwNJ4Jw82/KzaJklSDEXNW9im4HvynfSskYB0KZC4czq20+kcY/WrntXnYKs5kwOGDj
VqpczrrS7bezodxPTuUj8o1QqiyGuuS6Nub3fPCDZ7v2qy34s2Adx4XeebLI1tlQIoPyEs1WmBBT
vOoxUm3E3LGSZUV2yJoBegk2BB4vu+1x5lSxqRNHr0YLcKts9Eam5aNRpFgSFUwcVvkVjZtgU4UQ
6HOr+dw5mbPJRUEIpun6bb/xqIz3CDrKxzov60ulC/ui6yJKqS2sqCgGyZ43QU9cphyN8sBxSRjv
syIRcjXSTbdIc3hSBj5Szp3BnlPMiC4ijT4VjqEu2RSLW0rF7OuEFOdT1ubtc9M3k79vDERzMIag
liMeW1xNOBGJATZUdec61litJeGpLyhM8VD33ZgdB7t/j9FZEqgQWJdTGFQnh8r2W9XgXpqZj24A
h17reiDVRYIn2qscVeXIo7okqoK2btg26hpZf3ydUQytMrfI5DYIvPaqi0W0lh2zAr7/N3ryjFbY
0zCS+uRqO5EisbiW/W1u0mRw4yJ5mjoEeObsW1urKqM7iWjp1TGaFzeT44s7Tw8ad7i78wUJ6iQO
WPus1azsjeGs+dSKB/gmo1onSdvdeyZGh3Uk5A5JobnTwwIZ440/wD1190ki/Es7x5iKxKz3LxJ8
XAc8jfGrNxMKSlZBjV/LiHdBPPmPHHXYT+KwfFnCTjdNHH5GKTWeTKwae/4UG4ddqx7c1H3zi6C7
GWo1v8Y6GnZDPgY4zp05uwph8u2HDn1EyBxgD9dj6lZGyE0hqOazPyTuYwrSaZf1KR9sFyL6qaip
5kSEO8/w4KQl9i1nkKdF4XYzNVoc21YQUzAqsW2KKvpaLxDrohuDg9E6GUKbSFcY7DjF2KScHibp
QXcexuoeLWFMhWvclWWpLlQwl3dRaohbvzXjjQCCd20lg/PdipkM1dnYbLs+JY+UgeVN5U3JZeHl
3oPbZCEB9bNmJv0lI6A+SnIAziy326EhHFmrySSRqhdM2pp+Xau83s+DUzwoVlxmbFUD+34w913R
P8Y9osIJKAqRNfW8B8/+koSVf8hI6l6PFIJHFlLjQOTqcEkp50NCYz4t4zan/q2r773KhhT6XfPq
tFnzBTZJ33IEaJP8tTazzDxZTR9hMImyDd0SJLWxtB9725jmNZmhXnidFl1srxG6kPvrdGTQ79pq
0hzNki68ruaueKzKsFqV3hzuk1TGm4YW1qOw5fs0qX5lakqVrnW6owl40fc4NXiFjXzO8zgktcPM
hCPPLkrEhct0+mAQR3Lk+/cYiYmnMqY2diPG4lSFxYZ2xzdpp/0Gm2XEoJ39dR7HQz8JdJOs3Jm+
BMB3Rw0l6JzRJjL6wPoGsmg8uTUyOtE6NFJyJsxxZB2G0Ii+J7Ambz3TsO/kFH5vJ9d4ivn0PtmE
VCUbT9ZtigRgijaM+Rd4gFfvAcH1ZEy01UaoGEMqPrW/BM/92gW1cRggncdZYgW/0DjFVNiErwbd
YXTp3w0Gzbi0qXkn2z3n8fIvBq9fOrukA+NnsBy8RrSkPhq8/MmbqJP87jDXsbcyJf+RYoTaFnFT
bP7c4f3dpWDG4G3GN+j94mgypSBnfLL4YUkQP+IQYMtAw3uFuDP/CyfnF1YGvwojE+oXF4uc/zGn
kJBpcyb/FmhSV/WXeUGElegySk5e3lUbT+WeWdn83zbJuahtOZZDH87DAfmhSe6lkWVDjZQH8qi8
le3yH6KjZceZ1P3L7/ug7llYJyEfNCMMHwC2KxbPyA8t/5zFXzeNAaNxThzSiEhoYHELsovcpqOJ
nbe9bWaLDmKhk6sevfdfrr/MRv7j4lpgu1zfAZUSolZiRvNxdhK7TQIMUx6C0qABD+oevPT46c/v
ywfjy/kijs2LSSYesyLf/vlHThbbhQrt7qAUrVt/TKgiYt+Jrgvb1Ac9o0AYgBVu644i+c+X/t37
A2XFswE1QQH6aIgLPXeyYtsBkzzm8xaEJtPWbGkE+4YJQcCJqcAwckXbP1/2d58+GClqc54sEjJG
Xz8+VkeGovZTLuu3WXG0yuETM3l9iAVvbejz/v75cr/7IB3WGJxa8H/xTv18ubhrTcvAjnHwSSF4
bO12z+F/2rZoEf+yynzwyP3zwjjwnFxO4Cw0H/1godb/fpZCL5jK87s5R/0bYgHQdigwgboIcy8C
bX5NoqWZNNKK//PP/d1LC4pHoC1dbMi/fDS+o/BLmIRg+LF75+FguGpiltg/X+V3N5VHuIyv8BfZ
5yHXD5+mO0Vu75YsPedVgHA/RhHhPCH3yZq/PL/f/SD3bJdeCNvhMkT98XXJp76CzEiqB8rvYmOP
9YsI6r+kE//tGh8WtdRTtmCj7g6WrQAJdTgQyrs/37Hfvhy8fxYPh9fjF7NgGGbB2NmqOzTUrlfA
/uyjXZOQonFSPycGK0xbDQsfhTEL7hjzAsvl31a0Xz89x8SQCnUYg9+vllEXZq6zZKweYpKhMBYo
oNZW3l4WAEYv8iasNn/+0b/eV66H1h3ur4eV8OO313KsCubGIWWK/NOTK+Y7GBv+X0qJX99F/KAY
I+HzB4QmnFmLP7yLpIcpMBlFe0AtAq6yqdN13QyXPhLsv7yKv7kSP4LAeVdYnoP/7+dXMZRpir0+
qOG1YQBitnACuPTYdNnTn2/bbx4TIEYbYCHG8GVY/PN1RFPmQDz9+qBTc9sVX40A5XZerdM2+gvn
7v+wdx7bcSPptn6XO0ctBDwGd5I+k96IFDnBYsnAm4AJmKc/H6iqe8UkD/PojHv1arW6uyQQQCDM
/+/9beP9GjszH///pY7WWGpUTpADWd51yqdwX1iY1Hq3fYXrdPgiiunLiLhrCx4sqFfSaj0ciTJ4
wg6prbHGteuE7u8W/1hDg86kAJ5bU3qwvaQ6tCYcr7CPpouA2L1bSxYm0iu6RZyr2nVmQHs6uCob
Lvuyo4I9dsQdUGYDeejE04kbfSVqvl3MWcHp6+HCJUHdPl7s0Kpppo85d4eVqn3080K/FMq7HR0n
fsmnDl1NltE/zYKnmqCsDSzUmTrk7B0HjZ9NZ1bIKl0a3Zc84GBEXAMY7fy26r0L4hwnojtTuW5S
XAcyRvYa1IlpLPBhoe9RqBi1ROuWg1VaO3rb/aptPWPJdZIVJTz3PLXQMiSpH8BHKSM09fjG3HAA
C0QiI0/L0Dg3To3+txv0xYlF64OxRmYPvElA7vDW3KOxFuRKsvsYeS4JKk4lfHPPWx92YVIn5QIE
Wb/7fHC/3/CY+MgJtrd8ZC9ox98ObllaSvVVXu58ryXOmzSDtQQKde6YVbsNvLA9jyi93pNHHZ5y
7PI3Hw0BdnMz6AEtzvszRx2OSos6p9hR5hq/KuRcz5J+z70tnOTHH98kAg9mI2od/Pt460hflPPm
2BW7XNV0RdQccEgnCPAVkaN7QoBib9nQYB8JBaNo//nFP5im2FchiyfdhodsHPmSXbg+lJ2KgsBI
4J6yL+7DIUTqkYz1H28DrHmSIodiPl5hXn77LqkBNSEy0hmq6j2O42ym8YjHqzPT/ONhynYDwRTC
KE4f+rHXumrKsgtVl6Er6PoV+OadZiZXfW87GwpP3//0AVo6sdHsbyxBF/l42cIoXRVWJrktIod3
WjUWJT1EejpNZqbNiWf4/gPkYmxt2BrYNLSPly+JNiRyCITaTZp1H5nao5y878lg3oe9c2IPMn/L
bz8ALsWxFLKqwZx/7OvH2hOPhYYQw6yytUmt1C9tcGOZmhZToQ6UKU/tRj++IpgcZGzzR3e8vOAf
gN/NFaVQMLqrlxIDtFmDzuoItwFgZ/wRUGTeghPUo/P25l0HVzwakXbDuaMN3JSAlO4wZmpnWSka
ff3EZd5vbObLcDTEk8vu47igQJrfEMf81TtsEtq95hbWvhpYET8fh++nSq4iwE8yMyNM9o4+5EEz
BoTwIt3VJhUtKj3LLOl+uoVzk8iWhjqUSlCMJ2ZJQ3wwSuaJA7IB/FvYLG8/amTRrc+xL935NvjK
PiPkASxtOl0MPl36iSDmBeHxGZya0gIX5k4+8cWN7m7bAZNoRh95g1vgfhpteet3aboKq4rNwbwt
kCUMa2Rxzhff6B2I9I194qf/8MXMtiOagcTUHL8YJAlRRmcj21GdLtbJ6CcHbaDO+fmLeT/D8mLQ
VVJSwoPwbsuZW5JlJCyzXdG6+ORLtdNTce+5f4whnkczpnFUlY4DsufoVdhYn4tKFkxEWGQQsgTR
fnD0YfP53Xw0AzlsATyD4CSKHfMz/W0DPSW6QaiNliIeapIFzphZFANyvWmyv4HM/PkumjMjMlGW
DAtaxPEJlVRLRyG4Sjk7Bt/nZ1fHzk1eB4+f39VHH4/H144rnPrNOzrH0OAZmko+niy2vet0FLTY
Avs7zZZyU4e29w1bb7KnWticWKo+mvNQxFrsq6mUvTv0UDrVUXardBeGBoEV2suUhJsqeSBE847p
+sTVPhrwHHsMBjsny3dFsox7dJ0KVnYVVuk2J9bpBgSItvr8Yb5yqI6XDh6iS/qBMJE5H82rfkfs
rU3Jfed1vf4QY/fdYEZCj5aYKqM35/ZfEuGVy65s1ZUci/TSzlxzG3loOqexcmgsI88XMujWWe+h
x+i65NTpVnz45F1O2HyZIGSONz510Og2xH5Wm8GiTdDKF9H65RJVWbOPXe8Rc1S1dHGfnONjjh/S
XjX7wC+fIxQdGL5aoJe5taeK5C+cUavAHXAfnz/ID741etpsQUHDUVw8XhAz3P1JPLDdBk3xvZpE
iz0XMWWQoV8ZsWl+Jpn+4HGAvOfDhu1Agfh4G2OIkaQ+0C27KRDfdQoOq9zWX5oR+wLggtlA4bQn
dhgffHTwEXGKczXw/sfLL0TxcajDkttL7K9RHGpLw47JciHjaUFOtPwi616uUGOo3Z/fqxBUMalI
sUE8niktjEBx7TXljrPapcTsRlU6u6Eaj7czDR+I2Qz/fN/GBecygCE4/Vrzo/ht1uRb6dsGCMBO
00OCc4VClVCY7U0Pg2qXOxykP7/DD9YcrsceymRhY7N49AXmQW1FccmjHVRI58IC16PLUq5MFLH/
m0uRQWh6DhvGVwPv77dWgTJt84IjmvDL4poI4WlRuwRmxZ0QJ6avj8YoCZgMT3y8cz347VNUSOKK
icrArsm7+y4qf9i2vM8a3l8cyhuvw13z54/RxHRhELZA++T4AxQDvTajmYrdZExo/Nz+tu7qFXAm
58SFPpiYKanrtklCJSAtf36fv42PaupRgAUcAbPQfgyHYetN8v7EvZj8HUez8ptrHI0JX8ONa1lc
A0G/WFhxXB0au7Fvjc4JoIj3DU9R7xd2X1erOX/9S9njO8IcDS/Aq1OKfx1qSDKWliUkq7VmCrHu
vTHbxWZbH3DYRTeGj6G3GFXwFFR6sc0bxFmcbsclMthgH9keTQoddoEtarS6mCHF7eTniK0KKFib
Mm/qra4gtHGAGsKrJNPZHZbxnJcT11fR4EZbUTfjPrORaCozyi+UVqudl/r3BC03S55wusmpFcFb
Ryi4Q5yYL8p+qtYEo9mIhdP+vLQgZfRx0m0+f7wfjU1WcZh3dA7pUxyNTUc2mMkcxiYy4Rc5tC/E
wF9ZprYhmmtNeFT5v/js2HOz2aN8T0Po6Hp2NBbSDMdi18porjldwpPd921xYvP6vuQHwZOuIYU/
agTv4iqtIY3MevCx2+rpTVXFNZpB75tMv9CEvkCQsuxs4zmsixNHpmOz/nw047pUaXmiHK6PzxV+
lUv4DjY1kXKcvkZ4bkm7sbQbjC56tkYzwxlH2nmwblMlVxkh8TS3CyZyaai9jcrfTnptb+qdthEt
eU0BwlAGXLWl30kH20/+toXioD4gBUzdKVz5LfktsXKnVSiCOyO1mqU32Rhu28QCvoF1fZ3w86yI
w/6B50Nc496Hoz30coOji/+d8PBl1LTJ2tVc40GaRIB9PsI+mtPhKcK1ow3HC5lf1W9zRKw3dk7o
VrHTwQbRjlyMvb5NRatOjKyP5qLfrnO8MVKVwtTu98XOszMd5pHTLfMoWn9+Mx9tbRzT5bRq0G9z
juGiujSqUlp1saPpBD3ULhYcxh/LlASzqBlPmM4+vNicD8HGF3fb8SHCqZmMCuBS6O+cnJPotFVW
tUEBipa6PQW//GgicCj7s1pg2Xu3+c3G0XQSVFS7OqlvjMaF7ByMj2VW/2hjNAuRc+JJio/Gxdzz
5gCLhOBd5vDUVBnPl31aMmQRLi9DHLyp7vcGtfhVaWqktlSyXQ6Vb97GehDtxhBTQwhK+MILvXTj
l9b4xcUShD0jCK3pxHD68MdjQqSMRP3WP54YiUdotDRim9PL6ofphw+Roe4yEx3J5yPqw+u4HidF
jr+zZe7t59EobYwq9Hg7TqIV1Zz2pRi1flV29YmF9KNtK8UpRBv6/It79B2avY+DA+3lrsUzEjVI
XPvipi7tQ+KJq6yU93nmnyhUfDSAf7vk8YY1mawMjZ6e77R+2IZd+cO3MsTtzqEu1Ykzh/nR+OVE
SpOM7SNn4aMyQtt7BAwMbs40Y4zPbVT97GMfvgLcvCXl23CpVVq8zJmR17GcvQaamJWZNaI/XzWP
YMGix0B6za4zcCzgasNnFLXg+Saf0NaCEAtiBLzN4Pbeg2cza4IzaRBMac2wmtK5tFkaP/XewM5C
bNtQ6c9J2ZH8aFfrli1f7CmCTEczXhNhYECVEjaLvWGfGE0fPQV/dupS4mDcHnfnM3ibkDcqdn7V
tId+JOAvWY929Uq0BrEynsr0+ugVz84shDIuxdbjx14lIhwlm6FdLH3IAFVHZi7QDm9lhkEWLJpZ
k/75B/OqnTjaEKKYMbhBPheOmUdvOiT1hC5plu+cfPKXUd85d1Yk1LIwR/ssKrPsoTJyDywByslX
u4AXkZqQd1NLxB+RtFoP1OXPnzubjdkC7WMMfHfk9Z3RA4hgZrs5o3Ed1aNzUURsG8ekbB6TWkw7
dJF/n3gQHxQxUSVQ9ZlnbchAR1NHONhTRf4HU8cUIGU1Q2uDINXcNEHdbH2S3heMFJSTdrb2wzoi
9qFJcV5Y/xD432Dbf6emmx/MYbMvHDkGCCUabUc/iI40wsnbOMe3nJi0RmZfQ2xm0w3a6sI+48m4
+zZBjYzFqlmEGUVkAWwTCAboxeve7PXNOAb614g0tqXRTvpXtsXFNuoZUjimYKMMvr1Fkv9jRIzN
lK3WlpNEa7TC1qrWinYXOdJdD1HnrrzwjBhj8y41i+GKzxYTGvkT02Pkdf4h090nvRvTEwfzj+6f
DhgedHfu0B8Xjii3JcARTe4/S4e7CFnabnCG+DEWBEF+/tI/uhTCa7QGuNFZNuZd0G+7KZpOUubz
suSXYEsq6c1uvqFKD36UhY+fX+t9giN4/7n6a3J6ZRk8Pv4XmpORDhlzOFB24C0AnAIJnSZLbIOq
VKvCzcSZgJR53Q5Gf2kYWngD6BYoHxzlbVXo9a+t5H/wZqfwZoDq+fj/X13sHd7s7KVoXpo3/IZf
f+RfwJn1FyqLGbjgvbZL5014/6Np/+//wVxgwGKgU8ZmyxPsxTh//wtwYGb9NwINAATDjuo8M85r
4fdPgA3kqb091FN2meuXlHk4ElByPZ7DZdB6WRIOzlluVJ5YUmgSGBZED9tk2TVahQnBNaYAFGea
m2VwiYgIglKNwpcQnKnluHHHlkXX8kPTOJz01to01Faw87DQO8vOVMwzrsym6jKN2Fi7m7xWudVf
tvrMGyWMzAXuZDUa0t9Ni6XROVeWbL6lYX/TWjE2WASg7hIwsbvJEKaOm0YiiTam8U7zJnyMUxvF
1VL6otDlAoVlMm1xgzX6eYEFB50DsFtt4dYNGtJMkoF7nWhBeoeoxH9qsskkgAZmkljWuHirM6eo
I7LRRv+rZjpWySVGZ1oPtJ/ibeViMcWDhXfPLGPvKpWF8yRdt19pftk/x8oCGISVflN2o01CZkRa
YaKMATSTGWl8s6VWbdMpz/YJuNdnB4n8V6MxST4TZex/w2n9LRtmUDD00QUZuuOeX4IL1TnmVWzH
+g61mljjV/KXA8gG/hnTlzddUkQ9PoZRX7V9qOIFPVCfmkVXQrSxAoeWv7DVrtCm/LoTXfMwRHmw
R4LR41Zyxxu/MUYonckcrhbDHVsE8HZ2UZbE3xkP9k2SKmWuVWloV1gXve1gO/WuKQdBQllb3EeT
C0HN68prCEnuUg0hxW2qwMaFZSvjUSMCYpaxGuZVaYXdyq+gneUocPcqFtNZ1tqjWsUdVhthFNgr
Z5hNrwXDxuzxkWZsBamnB3J61lhuNh6OzC0G/GlvRcb0jeQ13BRgO+8m1OuXnSbL81ILOzgMkzZe
DR1KeSE2g7LQ22Ex+uc/ibCyVHSh2UaFVyDWc5fDvlS+VdQHKLphXxzYX/ZZuYIwKxN/Y9QaGUHC
6/WF6ikWTms9CoT+7XWa+M+MemJGRdU5q7r/+xn1Iv5G6f6l+H1O/ecP/ZudY/zFTodgX4F/Ys7H
Ydfzz5wKTxI1p0Bc7JPgYFsO0+2/c6r3F6VtFlOHbTpChbnE/W92jvgLbz4Nd2pICN1nlM4fgCOP
G0UQd9Cvw7NEp0dx9hej5bedghw0zGlZI86KylLwmBVBe8OunpNlgkgvqCiU0YhzK0mF1pOrTnt/
qDiL1hyIKsDqsSoMsQJ4AdyJspQzoaxBMWIlZ6EBtR8b20x7l0XDZvO3J339ayv/+37yaHEgJ2HW
Mc/HF49tDgvO2z2O13R9xkm1PkMhOtyKCOKtTRb4+ahc/RKfHTT2zy/IkvN2PXpNg2DzTsQFcmLe
5tG2SoszbOZwG0kx88/L1sW/mvEZO1tKz6HU4cJocidqvXry6X1IyOeWcq0dwYcq2Nghjr994Maz
FV4hTQJ7EHSsCC3Gc6+IXXNdFqQIzSys+8xAyrm1goI4k2aWTIVxQRCxSAMw+rKW+bQk8q1IN0wJ
PGvNUXD7J/KODTHZLzjzwVUncgbOAwhW4bp2gznZ3saygKZQg5Lt8EZIcG+brttQxBhBqcfGfS1M
BkFvku9cm+Rtj7ST0GvNnP7aI9wTfC3stzWHZrhcYv7J9cgCpA6WzbgXAkzMInabOUWhTuSTFkG7
CIldiEGMxN4ASMWongzVY9BySkNGV8z4/ET+aJt7krWj4UstZ4PiQmqGuDeSSDTs0+k7XVLddrWN
445O9dUgSzA6tHOwkxuyUC41A6/R7VQXxj0yTmMG/4pBezaNlicXN6gYF2NbDuW+rjxo3gqN7IQn
TuPSWQXwelF1sIDW0CHAkA/TDBnX8EtF14ESDUmYeOIjrNEm94/41H6BLBg8dKPjP6iu5o/7vcDa
KmneU0/kr9YbyUOKR4u34Fht23yNevK1d9akw8DnOZrd0o5NHkusZSQIDHYrp7txgpO4VLN++Ix6
QhYdpvmVuPPD8XEy8v7mLAlfaqS5xFnL1gM7X38RhZiyNU9nx4LQd9hxwsOvKQHBIFyoRz7CzBf8
lDV9OndVKiNbg7AOV5ktBSbpfhjvndZoITv64H7yBGs6WIuufAmT1r4Yx9B5ICJBXPaqyq7hDRCM
2lsxlIjM8paxUbgvRZiqx8rUk2EjJoZs1OsgnHvVessomYPjIcKCKTAGBwY87iOI4LQU2htSSeaw
BuUybLAE8nj7OHfqK72Fz72BW6hBH8w7vNP4lS0P0BOhp5ZmfOvzgXcXm5XV/xyTsaue+G2e/KRi
TURKrov7xOFQtyxDxkhjFEa3jMqZLm/Mbx5UoJzDKHrebQo8NF9PsImeeDJ8XC6wHLJrq7IPNo2u
Vc3XmVx/y76ZD0FjSzHsYuK/nG2KOfKMKAGyH4KBQJ1QJWW6SQJjAJ8LRL6bmafnJugdyH1lx1Uc
ZK4T0otG89fDkPBcIJblAZZTSFJFlBr1fTpNmvYA3WmS5y2Le309AtQMNtloMv1OYAr9L7Gl5+lt
oIjAGHKtlstAmeZ+UnNS+TTmPMsarkS8BDBOLMivgJxKz+tdkHnZQDQ1DsZDJemLLF8HcjpovDig
H3zHjpo/ira2+FuG3mQOBTVLykxH3tGSjX/kfB0yrzOuksBnovBCQbSua/bkYjgeUH8KLlxTS0P4
+W4Q1slzLeo+rBYgFtrvJljZ9LFmhhAwooLJrq/KvCigLg6hBkrYzeBQrI2UQtwCYVtyaCQJKHQl
anGZgIYfHr0ukOkP2y0Mg8zJUYZAInRlGFc568/EJrvDdb4PCsODzQL5Vtf3kUF25ALlJpAmjSbg
czxMdAPj0LssOKt/tRXMcwAWdy7d5H4p5miEcQ5JgMwSrRgYzdKcIxTMOUzBfM1VyOeIBYrCpC1E
bm7vABU5c/MtkVr8GEZW12ysynaKZFFWY1AwyZT7qvL0h8aujKWZ688Q8YnBKNBZA0EE+RD1g7fD
7R3+nTWB+2MIcXmBdS2ucDeed30tx3Wa1cMNfqHw2TZVsc5ZpFYE+5m3ngyKZ2FF+cYo9DBAhpbj
7Gvd+toPQWy4VQr7AURVdhFXYfbFSBpgxHrTbiatxYyjSAcpYFLg0u+rK5VN+bltqW7dkTV5w7Re
PSd+F90pK7vuXX1ItrXEeyxHLKL6azhHXMZ3IeECX5CMNOGmnnM8OJUIgLNyOmSan25wYXAmQH8L
n8J1mfaUWd6z6FRfCzuvolUyNQVbaL18jBxnfrRYRAHnzREiDjqRy8oZiOGJFcmdWLF/goysV1kH
9tSYFUVAuYxLcA2utYp0u8DkDma5WDW1oc5kk5dbL5MjvgHSM/YzR2IT2uImCcpqq1MMWmF5rb4m
aV31rFLK2RdjINR6zEkxka0V3PlV5Gw18n/xH1MrRsA+eVSiHOdSi1p5xoQ97mjBjPteEz7l1LRf
jw2A+NawuqXsxmQXFY1zr2I1fdf1LDkjPnw6q1+zXT7foRzVdefoKNfkX3DIkRFQcH27JZJlbnrg
zeDrtFW9S4sAvUlvsghZWk2pU1flWcBXfqKuddRSe73qXGdCMTeHyflHdT0Lir8b9bZ/eE0oilFM
yGXVGieTsY6KWq/XQXaFLo/dnoFg5+3dqQi2aOOHwcFK5x2Gq9fM2cVQPdmveSKfP8qPLkZhXPA4
0dC8K2oJvmEtZBN48LKesN4ysvYNOt2lFnenAs3eb2Q9bIc8N0qDVGiPpeMy9N0K9hGm7zk0jqCJ
eGvThlli3yY5au4TfH5rH1xPcA4RDBO8pBDo3z5HtGl8tlluQ3OJgodfSxDhL6wYdtGwG2lirGwn
9s5HbSXeHTc3t5Sw6PLyjjfrI1HbLXRy61BDBoOrrulsfphQWYGLAcLYYoaKEhuTK36vawnLx+c3
/X6QejY+RNpaNM8MdNFvb7osLNh/Weocui6eDXSauR9Ef0ox/OFVqO76SFSJOdKPPsAsMPoiiBvn
QLYKjsC4gLfsneymfHQVDpQeLgNiLHFVvL0XpzUNaWvciy8bb+XEc6oLsXh/PkwguJq0KTjtcNw8
emKpJIESoI19MOYcOmpGDAo19njFX2N92mpQ04kj3fv5izmdOYzbQgPFZd/eGMlFwdhnjnWAfO58
FR0ExUlXbEU6evbrwht1ksWaiSHy+eB4/7FTKveR9HC31MyPbxUFdqxPFXyjtOPrDkrmydZR3mpK
HO+E9uODW2RwUP1nD05b6niydLFvcqncOAx1lC9xUpRnU9NWT5nFgEnnE9wwj5o/v79fhVsdFe87
F4fS48KMYOIeXsPyitwy95nuRVsOOie/9Ff13W+NNz51n+oEBWTL9d3Zy/32JZaRV3s688lhqhvf
WyQit9FduXp2W6mpviyTjJyGADf39dCzr+vZazWXSqoh2BBEanG4KO0XiEvNd/rPJrvOqciiay91
qlOC4fcTIXoJk7Y9M5JDgWb+zn6rfRD108ejFjDCc5MLxUFcPSWDxnqJ1puh9j/IyXxFAB8/HbwS
c2kb7Ns7V0aYUS8JWOMOmkeYJAAmc86Og54B616wZEZVMI/3JBaXsiMjUCnYZavXJFHZGCTUSSAh
csMuKd62RBBEf/zVU8C3qQbxMfDujju1uiRkQXl89a9hd4luJ88i1EyCHc2C5AupnyrjvPv2HGjM
fA2UchiidBjevgQZN/OmH5CUsgLYRyQ5Jotxzq9kZec0/ocfAhejboRrCg/Je1u6NwHHCCUcugEZ
4nVSQHfTG49Tjq1XHBc/v9i7aXq+2Cz1miXATGdH+6I81UTVBPoIRtDmYEl2PSOLD5FT4ucXOvap
GIhTTWfePNjcHELVo4EMKDEenMrt2UEQQXetc4Yjz95rWpRsCIKasypRVEKs0PLOSXjOQUZUIBaJ
9pqXwVIOtyR9USfQeg5Ly0ZM5Ju6NbGamkMpi6qXudHxe3E8lymH41e6aVuURNv96UT86oZAj8q6
RufneCsUg22r3LxpDvRQvNVrgmzeR/E21CF2f/7Q3n38XIoxYGH5paT3TibdhrrRqiGqDzW2/j1R
Dtw/ImJ/jdWISEyQm6fqh/Pq9dunj0ma+RC+Bb+SG/7uLRVTDgOutq2Dgyj/B8J4daAZ5T+8FkQc
F0gClO3M/lIOg3FiATCOhwgxa7MP0iFBhN4cOyH6d7/PdVYWtLGFMvQgBJWkaaUnnoP2lRZSR8oA
Oibvb0ekqbUi6E40l35Y8gWadRjvjHYsggWknvFW73KqiFM612skrmwOFl3N7yeXcVTnTpNs0UXH
1y6c9YK/CeDwzgcil1C4BE97YyfN9IDMgeVOYzHYjm0N0VDVcGgXhtMgne0HSmNNkFL3SykckbYm
FZGXXogA9IK+Htmuukjzm55qwyXpptp2AHd7jZdOm7Ywz8g8VG0xoWaWhg4gLNFBfbl2BwDaqqvz
NrVcsXQzJMmrEkUKB+gpPsCmEktLZTY44k5EEsJRJyEhUPvWVV++mFNCWtGc0kfxqKtEJr73NaDX
80RL+F58Ahgpho5hGl2rceD3LgFp5d4BR4jCogZ2uMPnw6mokAAp1pN0/9l8qjSg8uJn875GVnxr
ZLjZ40+q5XG/TAXADpBv9eCne7ziw20FUDK6RnKbAR0LpWpvGpOYspVR4UhflyKv0tuSeEaxqrtW
yA3KU2JRMZOeh45TprduJZrvQFq5i95M7OkHQR+ddVFLMZeiethZi0GP+YPcuv1i9/y4dyTmWP46
JZL9XPE0FRWNjtpcnILa3jjVyOWpg1C5IkiXQriXjw4tOZOQ4mXn0Ir6e+rNYk8ASqfdDaB2p6VM
J1YtXy8sSjhRZjbGVdEru70VMaC+Vcpwia45r0K1FKPbV0tNi629UnUDTLNrlbacqjnp2DFmrfUU
MoKKQnGQoFsbu+eWCgShUgDJA9ZVAnsuf4VAeniOp+3wGrwKs5AqY9jpQ30vCrvOtpC3GWCIcYB+
aXHN2vC6D6Bmz+ibQjhKiEdK6mbCcc3xDGLKAEkExODw02+n4Nqb1HD9qwRnZx0/jBkN4t5KiOiN
g4i+bQM+vNr9+qwcg7kFoKu5710z8V4KjCEADm0MoQLYYLyj2ktt3mgtpvHasRlF0nM4mUWZzXM1
iNkzFmbSdH+PcdmT3xJTh//VmgGh8BLY5ryRCC32dl7pWi+5SOZKbE15flFhDtkN4IyJ+JiXP9fp
KDJG1K7ccxvE8rRI9XhINhAw9eYs90M+07zS6DSQ6MeDtQJlmZvEN8L4hhAefhChUzuBPm40ANWE
HJ67wTXJMc5cO01vvRIX2IU9ZOLeSZLCmtHk8fjD0+hkrBNPGtbNKCqqwNHI3hgqgujdnPWYNgCZ
exHlCsaKRTcn5QtuTfeRjXkKnceu27IyF1msKi2hMTzl1Oa1zE4OhLBTrQcH1YsNFbTJe4qtxAoO
ua6DLQRrOrQeBbKpU0n/a8X/T5/0VJ8U8xQHnU/6pC8kSr4U39/0SX/9oX/6pK79F0TIGUnAysgp
TGe9/qdP6vp/caSAeIMpfHaYsoP8p01q+n9xmGeP5VusaNSEWNX+laK4f6FiRdiPzc9y0WGaf9Im
PdoscHmELzoFDKxACNSP9VSFThREHqVEboTCJkldWcU5JIHxSy4G4LyhfSqA42jvOF+QOp6HVpKf
/L2XscVq3GqTM+7oE9Q3uqagSs9b/t9ewgct1FnM+/uOhKvQt5ipaez4MQEd7b1bPOKKD23YjS2c
3d4Y5E1a1qjyXKta61pPtm2DucqSiXbbcPL/8vnlbf9YmzjLmelyU/71DO75+DTcdaMXq9Ftd2Xm
0JoYIKRsMjcCwk/dirgmtmdEZzH/QeDMxaIKzICAwYoW6rKhbX5XAsMJF2XgQdFnn1gtQgEM15v6
dEOrh38W7jAzpplp9EaGCiw9DPsGCQywR9ZZ4BS3TMDpagKEu4uQhSwD15EHvKPyKxz7cRuofJ40
QzGyGZCo6hZY/aadLpndqVhVl3WP3ZmQjeG6NUkp6UlTfKHHGOsQRtX4M+I4tVFFph6yrhi3TTIU
54EgLINZEEVTXxrFeRToGC/jsXoSoc4f7IfYP2/kYKzRgge3vnLzdqWaSi/3PCrORKFAVrAMOE2Z
WwKfuE3dbUhNAYx8z2naW7lDGV3ZMEHpSfjgjThNQ3Z14/qmzBQxdwrD3jJpia1qHJg0NFZiLDB5
T3sjrimCGPKmydvgAAxm2DpSZHsJ4GZNb1g9JHquHmQyOXe8HYOMd91YFwaBqh2pcd9G1qNl6KKz
jfti/AIyrXzq9Ik3I1H67Zw52MXta7jTLXnvDivSjkiv8WffVeMXveaPkELXPDqgQc+DgYRZaNHi
np4q+ti2L86HsvTP8xwZ7QpdkJUsrBxuLFGDE913dM3rpqLoTbPVWJeS+MvKieCsihBEpFHW36yA
/xqmnH2JHsP1ttMGPPyF1clvQ8Pn7GntuHXiLtuXHi93dNlnDB0Vi1VjghZc606T7Stw6Hhm7JRE
A23YaiJIb0PgURvHi+SlxbFmmbFu/iAsXV8UtOJwbemkvSpR0nuS6gGj7XThS8VfZUbjtspRTYqB
O/Z7rboMUDUtHU3aV1qoK2Bi3ItjJf6i9akYKUC2hPJFhfoh0njcIoyyrkKLNxGALSKirxpXuWZa
xP1VHc+VhLgXN/Pt5QD1M1m1gxYXQH2D4NYhn/4b2IPpouij8YuBhHNbsOyvoAmmGy0t2u964oh7
CvrsPGaKsNB4tk3Ie0QlxqOeh2hWDOrHWHP3E4RdlB4Tb8JyoJdagvFfA0Z5ykI3OGRN+tRrTXeI
4prETu+n3vlsJ2MtJ92vCXIDuZT9TMwFyjNwqQ8UgPg/DC2NtwY87pVlZc+0rdWP1nKryyqxGZS0
a5ZDxIsC5d9uAmlVV1VuWld+29tXHW2c+yJuqqfOdspncMmMVpdghtoIymcThulZQhLI3eBx6CQS
wCMroGC3H3qw5xEmjxosUD9dvd6cF/ERNGWj3Q5jVbQU6ZLpAn9g81hhALkdy1Z4C2yA2VIQv3gY
siRfOr0e79rS4MQxBANF/SGuv2Fn0XlNJGS7MG09+ZXjmH+e6CPyD9Jd5WXrEClgPGL7E6nzpMqi
b7/FdWc9xbCA03CnzKmwAHxNWrEG8dR3F6PsqWH1odlZt6QBwIW3hvGLII5iSceEYpuwBxQacnI2
jENbX5BPxxGnHFqmpq647Eqfli8j7GBp6XWrNwR8Uq3T7O7Syqt8A7XYvplqXEy2O5iXtR3eBXZw
mUPXXem4y3YhTfB9bqRfGizz6y7D2d5Z49+xl5M0rrrvaWTke60Iv42dFe2jCSdyIbrqvMxVv85s
NXDiozss2PSic2nOUCTR8aY4SE5E6q/EWJPI49oh+IwwvrQmYPWaX6lxWQOwdxLvoKXkhsaZ5OBX
+YHcU2WCj6cN1hKSr73I4xQ3XJ5lP8Nqaj1cn4VLnI81LhHW3Y7E5q6NXPPPEnJjLjCH9rCS+WAJ
GxBn8QghsfO9cD9h6FwaQul7vdDULndB2let6a3LXiOnzyStURVzuI4OIsvQcv2st2N/14Xijia/
v6EU0ZyLwjeztcGz/9ZUfe8sbQwRMLMm3iGS91btgMi7GzSuzwXJVeddY2TLwtA76GG+oBPuoxa0
gzlN77/YO6/dyrVsPb+KX4AN5gAYviBX0EoKS6Ek3RBSBYbJMCcz+fT+qH328a5uu9sNnBsDBvqi
a1eVai2GMcf4xx/i9rtVj/0+cRLOPA5wf4eH+RCm0Dq3eeWqKziAERqdaHf4BcEOSQWtcuBP774z
YC1mielE/jymtoUQb/jj1l7kTu68D7KB+RMvBX9DgDG+JrT8dIgWKmTD9Hc2A6B3QOFm6hC/YqIh
lZBmG0req4tdtPI0LjGJK6ZuHthLtBsrTXmr2m2S4HZTIfWBjWM4R+k20zPjYR41a2oG8uebsdhY
g1YfjcZdPmShO+i8yuVJ5rImCKINbqbFCQ5lH8/3mbCWzRD36ihKaUeuWeAz7ArmDlJht61t2Q9e
i7ixjle/i6TBg1+X/k5pA+pe4qvC0bHmjR1Y+avnJgQ06PO4s+MZP/Bg0HaK/Bws2sqHwtA4y4kl
O2SZxRYaz65NoiXBC/lOxr7IeOJdq04PPgD2FqqGfQEXY9stRu1adpN/a6hlPpLSi7m67QQk7JBY
WP6EL3aL8aV3DiYYoJE9jg1hjjgWYQ+TiotsF+Mg0fmqKEvd5lSQafzW595sh54zYgxnwvY8pWAO
fpQbuf5T4mFNdjqOOBPYjj4cFqWCSMIPAZIpnLex6LMM6CbLz3aXtN9LK3f1i9HaA9pvg0xh5w0X
ah2vXtFi3g6xIA+1ibHPS53hs86NOuqKce0LpHoAri42LuZo9ZZkmOykTatjHJ74OVGOZpkecG5s
zmynahtvNyRrRCY7Gdb4ftySsVo7d7MZZzdLWslPmLxaGzVyFuu90cOvFinPLc4hHD0IymphE5ix
Q3GWgORZDCIAGgSIqouWAwffufkXCg4f5boWXyV6V94BQZvgxbqMN4nT0xClGcG4qXTuFoJPrlot
wTWHzEp3vcgE5vZg4lFJkwfNy53k5yR7dNUpNh/ETXA6Y8injn80XyqDmUZMQftDEh0H4Y7UU/rk
ctUxTfNsbmlD3cdJkO1L6INSRKoMttjkqVkcoGFW54LMkRtbb8dNWUPb7ZoV8S6lScpD6rQc7kFZ
a9cqCfqXzLSSu6Sk06gcV94my9enCNSrpa2BOrFSa1FeyvlXR2pdmAUe7UmglHFPGax+WNJFf6El
6Gxa2sSjSwpwHJYk5m7WtJN9Ss7uS5rp3DtDaX4VQRKa90npzicdxvk27Ydxk6xO5DXN1hv84zJq
57X9xbf2zeumgiAcvsJKOHvyy2n+5c8y209LXG+rHAaHkY1kKc1ODL7FtF5gVwwt/J8PEcb/boYA
dTGZl5AKUIF+RzYbMxB1kmjdTaKZ6hgjHlzbYa+KFMRxsqDW9t5irzZwY97bGSJEBbIVAyU5/2qg
Mf4e4l3nmfWTsP+COfAPPtR9bdWlzFV3Y2d0/hHgqnPnuaQwJx05RrNNQ5gGXFnQ5+neSzD8y1uH
iIuufk/iigezstSxtYb5VI1SvfZQXO4GqO/PIx33v9ga/INCbv2wqwswUg0W1v/gX41uSHiDZrU3
WmZBH28r93GWvGi6kad3Ws9Tx1HEA2YMPPGQofC75Jw6imqqP3JJ3+wRA3X553fza+T8fSS1HFS+
KItRGdv/oGZOMKw3gwyn6bK0FNhqYK1u7L0i7lYb9k3Tp3BNi2U7I3FKw7ing8olw6uXrq8pXkPX
fLTVETNPwitjp/4hs8J78N0Em31Iljex1tRQ6jvnX/kCoeL7h2naw3xodVwjX2u1Lfj9QXR6DTO5
GXte0rPzaPYymW9ViSqknieqU4YnYJBa3q/BnIebzLeSHXuaD+xBv5EKZWFzQLukOWOy6fGEvAyN
ab8NkkiXbLHESddL693EZWzCxFhWw4n0FP8Qg9lvdMh6uwxW9r6klNwkATF/upESVwA98DoVZXCm
gVx21QRyiXPKuGkUzoH1WmGgKGnXIWncR83x5l+ln+hYmVe2rYVWS43Fi5y+d6yLQ0/29iGNQcRD
hmXmkkTwhxBW8IQ0JKGRrrD26lO1qIcKx0BqCgEPG5tkuNegRGhj6xkSTEvIrTnFKG4wdznnvaIH
NYAcSPMaXpJFS/D3dMzivbF6CA5dsXjDWcUwCL+NUPY4ktoOCilQuw4SDz+R5BByqQnLIVKS7fGG
L1SZL3VMVGCrLEJqPHcpkoOgpdmQZs1/iGno443eol+K4gyrsQFHJt88sStuya2wJslpTE/f6Gle
bWJY8EOYVEG9nSjCpO9NtPIeCCrhrjT5jNP6DdM3Jda322+sL92IdBMnah0NBLsMJG5x66rfT235
Oee92DVZl+37ge5Kh316QxAlA0Vauf1LlxXvXsP8uEyGfPPHwso2zZwNDJVcu0CwqDguy6p+dFLt
2rB8OBgcHA+CJO59jJNYFflOVxw6x68/plmrP2xWxPT7EOTg2XA/rc5vVlazf56VzrZjZOh3i6r9
VpXMMhM5Kgd9ohp162xXpbCQ0rIbxsheimkIMZ/uYfgm5YEMMKaWyrNCeifvobSa/kU3enML17b+
cFoYI1g/zydpMD1vQGE5AbraaL+ZOYCSUoW87byMEJDYppp0cYUU2O+YjGLbJsqhdhbekVbvSVOd
DH6z0xf1/Yvs5ZdLEZKK14ZOZi83ODioo5IKVA4WB1GWwXqEpiXl0pmJtS5KU71iwuefjRGYhZjK
4MzKoDlms1edXVRJe9Tu877STSeq/Wp4gd/AeD/OGUsBECA08vK2FOBDXsaYjBx++eXzli7bzGeR
RUD8/TB58rPrO8Zt3SEavIJAzdoSbwSbH1ppa+O8furJDgCxfKyLmqhGcX6erbE4GOurOq31XRdi
3EjAkndHTYTdNmVOkAxq8S2cMJCRdXjN2NBUm3Sy1YNeNdyZOqcV+TqLZZWwwQHrmU8CP6N0bXrB
dSzCUQBW+XaFN5/YZcyXaQBd+3oMzQkIhseb3MupRwRgJyAeVjurhy/Ep7J4fHBBJgOe/LJQlUzB
RJZlyJ9oqAoU9uc+drEGWeEBLdG4DBgCIomzeeG/gLwlI79RSAChMU1/Nf4yXxZetyqa5oRmZFyD
Y/0E9EqXk7gqiflOSAMcrEGfDh5q3nSverLN0qrjFiejXhwm8ixDHCNYvSULryB2HkBwsQuRIhG6
E8leq7dBziNIhKIxbiuSSiMyIBwy7AhvpOHRUa+4yPlRG4MILja5QYtlA5Q53ai+E1Jhbok8m58r
dJFhbDbFQVvBFbyUKWtM9PHxC6lBgaeHPq1GE7FG5CeVJmCPWihxlsE//4XffB2SkwC7rVYSIcS3
n7q+rO2yp3H7ipJmSbVY+/zxaGZAl5Jd5KGqjfiqG0V1lrUpNpij+me/a9VrbYChGW0CpoZxXHUe
MTO9G2wmrSjRO4q7BnWmLjBzmxKanUZXwXn0qLP1mHIJU0c133USbAmUEb2BU3MJlOPSnnc57/T6
PKtmLcNY5ranoi1AJIPMo+cVDX+dQ3Q+ZatEJV1Rb/qS9RRgQHs3fB4Je+nbH72K64/UiJM7r5fA
Rs36/BCbdcOoAxjp8nXiFf36am/9AISUnDFxLccBFMnmmHQ9w3z6OhuMDggYHlh651HywZ0AUQfN
se+8RHM4KsbAP6uANkTNwnwam3mIgpKETbemE7YZh6PUzY0n6VpQvntuZABAfJgLvTqTcFydHZMm
lj1zvU1pD99a7LbkrllqmvPRoJrZyfAyj7TJUoDP6XWBwqSEnxVTx17r1mdl6xbxEfzCjb4gwaED
tPQJFzwmiB83+UT72VJNZMSYg1zHn3hC6onmpGPYKVeyZ2dZoKB1wUsxQ9F9L0wNgHoEM7aymFGh
o3G21vUfK3K55bDn4fkqs5PH1QA5mk8NCsZvTPWzRLRarvNEO4FCNdZ03wDaPKMPXW60ZQSyGNqB
i6lT3tKB90gEFqeWO0hmPItnTdPj6zSCl5nFVGaHynbUcZQFIOJaKuGgmNtGWOJu8cmuKtzMAfUi
WdZSAedDCmTCO9mATmMHOl8gMRpPlvL6n14VT/uOjx5WNHhwrQKGEASX8pOgQloO1S5oTyteMjiH
6R3xsu8wn7hqX9QC0095VQbBNegKnWloGNUrXUluh/00k6WGFCOgb+mdDOWXTpEdFe1EXcd0kPMw
b4aeGz77OLcKE0j965dfL+Zc5hwxmtE3352RM1VyqByqpZvuyUSed2WaZ/t6rHmhM7rKxHMoMqjc
kzukrJh7LE62XKS7MJGN3kw8ufjV20vtbmGu8f1WoNhr5btNvvJ1XLuAeVKMZEiE+z1AAt94PHhF
TqqRb78tTZKiWqaZ7QBUtr3j8Y+JuvePXdz9h8PW/19V/qtVJUbWTIj/ZFWZVdXPtu4+fttV/vG3
/tR0spD01xkP5SbadChX/7mrDLy/mdDF2RZ+yTa/5J5/ajqDv7HJY7ohLGhlmXrMB39qOi02nAHu
rGssE266/6amk5Cl30cREi3YHWLH662sVpy0/26xZ3GAlhiD6adK1+pU9XQirrahk4pBjo1JboVt
8UjN1kCI+YTZHeAzWCYpXgU9U7lkFZK4ub3wctlBDY6RL9+mpbDtFyOACLYZW+OTnjl5LidO+yxx
nW8DjdsFuLW7XzDkiHdZnWM0WWPqf0lGfjMa3CmQey1PMXHu8urk5VTBciLxvOmsT20EezshnJtA
x12zOw854OyzJeLeO7cEu9LvF+7Y0x2U1pr/vupMzXZCxlfrITP1bpmBVBbRzhur0a0o9az+De/N
EeCzZ4t3EVbG+aUavPN2gnv7CFpfupFlVrXA/iTOno10JqIKqR7ZnFmOEoStM70VA+Oja/fmofW6
dG9OOVHjwbwlHHzdQqoMo2AUSPvczJ5mSuO9myO2vOGPWBcQsbhk6UKB73DEbMIGZ4VtZ2gfk7An
MMe8HOmlPTgtAMNb8geCKRqodhs0FcrZLjBir4ZeOJchQDpndL1nHPogUBCUlyB+WUrfe5SeEz81
3Wz6hybuLG2Tt9IpOLptSCQkbeavA7UHS0PTiwSWdFwDOYSK6LmjG9TFqZMe17IviVvihIlZpM3z
eKKfTfxIS2S69TJ3uaoqsTN9H5NnfSMMUOgOnX5odiPuNeNSbeC5DynxbSrf+XMc39h1ab7KxaIb
X1pteQoKr7DDLhm97MbWdL94yRpMLZ9Zt0AL2PbQgSZtS5pb0LZ7ZFyz3h5oMSpiNPLCyYyPpKVA
cueIanWwyNuWrR2ZNIy3BDSP20mPiTsNKuOAzIagxdjdgrUWkRD1mEeZA7pq16qkHQg6rGdAM8I1
B4NQQsdkCUFIIUgle6BK857EBArrmIekby7OGiS7jEvoZfWtrRaMJxzyTqcyPnqi2lWQ6J41LX2Y
oCKEDf/MLlmwVSiH+c3QR/LMvSzexcP8iPCnPSim9i0oXn5WpaYfpGOLHUJ+8xhgTxMKmHfbVsMl
rrSn7GjDet+Nfg2+WszLQVe8mqZbmM+kc79Xnc92w0i8kDB5LbJJ/tvVldd1R4gS+QEC2WcD8enY
ZHZyUoioNstSEqECSoDSL2pt2e/sRXJ9NFYnpVZFidICLZSAP6QNpz8dDjXGXBYGCKWwSdDp/ewG
uBlaB0BGPydnQhBxtmNxvWd6eewyjUzvOjNCFFFxZDe5cc+nz0+5M2sNGslOHtCi9z/pJuaNT67o
zuNlu1Fy2AgPLk+VLBABlDpUo/OorOIq/Oy8GDEUul5nf7s8ZS5honobHL1kvLYB7clSmhuQ+20C
8kzOZhr5g/3cKrX35+mSswICTeinXSMLstnjBVuh2H5xLRTGpEq2G6MsfhY244BZjSTbk2L7mGk4
xynDiIKO9gigiCKY+RdbEqiclxOiN4JqQtz47AdS1NHhTU2FjnMYebYkRlbcD3cPRauNtDTob/ym
+I6XBYpmsseOpCETr9Ig7iNOJL9Ngy7n6Meih7fCeEhS9TCQGqr5fKmlrm4n384/irWaiT72ZOjn
rXaS0rSvmancYy27NOKGwb7C/+7NU+mrrrVsQMzpV9qVxk3itbApM1WEwBz4lKKxPPZzZm1byvpD
R55uCKYcHETuXWO3eUCxq+8oE/6pzrXRi0g4775RV/qNOXjxEEqry29zsx8i1Ylur3OjdnqtesR3
Tnq1pim4NJOOEFvrNnZOanBimhHqwbt5KneESqYhttMeCQvttSVEjiu0Qnh6vgPut/h4tf2R2hnQ
UMrpoMiAEQaRIXn3VFTC3ZnlEj+OYrxITTXRRFTvMwr8ZwfAKyy04aNdglc3YefEvpfnuJfs3Qu2
Xua4o60/1G6+x4Il5ioq+9Y0ErUf/eZ7RdLp1mmW9kbvzCdJYAIPsAC5KtNiODlq1G9Tw7r2gTwX
bfriCrKSTQBIHWPBkEq7dbXg3Q5GVKK2E4m1lkrNv/dba99m+XSduHVlKAeckSmj/ruIE+O1IDRt
01ger5pmQ671hos3D1uCkI8QebudMyjz1LDaDNUgMxS+QZ1GYi78fYF1yCGtu5tOElqbxWJPR5xF
SaBJVJXajsOsiJY48EJ/BG4Ia7u3vxO63a2Dq+bfzotuP6TlOrR5jbqwFdKieRzqLRv19JPkBjsa
zf48ZZiuVGPxbNgYtLDXC4aFgzUPgq3ZdI8Dkg2VeeX3YapIr5lfc08U24Hvg8a5FhE2cNlpmIGn
mtLY2WCzZsS4uNxOjNDgbbGSmx7C6MnJnGQ3a9Yctn1ivcV1L68MGcROa+hI5dYXVKahtKr7RBta
tnkNsApTcCThl5BhSbS5YRhyV/WyP5vgHwjSTXiWvc56xNKeU21cj2dA1doNQs13bkcdA1N05dWd
nshh2thzYbP+m5e8v1a55h+CVizHabCe7UmXn1jwktIdl8i4d443MkZahYEns23XIFScs+Z26ILv
pTbcG6mXRZ09dtfWqe7HStPguhIuO6f9ncDnq22sZkd8aX1kFf/Nb3E5nDJxNDV0+mgsho0JbvpO
ebVvRmOOP/LFaLZYNjQH0qPMbV4P6d5l5Ap9wrejUth82XZ4CxKsPivd1y6E2ooXCfkhxKvQ/+Vi
U7/pURyHTmoVH7XvzY/eqKF57/03SzgygkfjvTAaZhstdvXI9NL8CRBJR/qNziPw8F6zrKneTHja
jDtuWB6yAmWARarLe83HSyBbbsv8h2zE56xr3jUIquGb1Q6ET/fpLcOas5lxV0RWLw1A0Azrbvi7
jR1KvSlO7bLUDPW9TY9QJRfDLG46EYsIMJoBqA/qKzpuBbTsp/0DfAP/ZvFc9U1bghvCIqenocXN
zgiyIIsCdptn2DY/lPC/U52LnWLpsYFu2j9nuYF9khXsZdDMGwc/im0sXQ4IeMCbzgQLSR0TprhW
5yaicDyUSedQ59xoyUXv2vmMKVRwM9bGxCZRfS8SAnD6qcjYs8nBeKRAtnhb9Fbhh243psXerhIk
4KUtOLxarcKKKbBOIG/OrqAXfNHHxppBGwsf/bU9W49lahmfcL/dT8LF2acvXUKgQKqYTAsahp5r
bhI+wrzJRGmXw9HrFw1AQ99UlnkXM6hYvLdVAwMNzHZT0nlEKdS6JI3K2ACLPDX96O1EOSSPZKpD
u7/QaEUlcGcTLAfXHH+guHP3rUHyuh2osETet+1BNdDSE0a+TE6AZZO+584dndzuQjgCclPUdQ6q
2b8Pnd1F5iJ74uhji9TvOg6bWHEGihpeXQUsEcsuxJajuLE6snXSJh+OlT5u48a6zdPcwtWAsMFC
uv4pS0tcTzqmZeEFuGKku2IgyRoTQHuvG58YVNE0Id8mby1+hiRfhoUyN7FmWxswQOy9nSb0CWI8
Nu5cbfH3ulkqnr2STXSIDtCIaq2SUWYPG+wQFCUFEAO/l4GFAVyIRaTvY0AIF03+Tve5zGD4z1PN
rpvsJ4wMsvI0utm8IeQBz4+J9hArDpaOiSc5F4v6UNf2NUALv2ff+r2o+mdMACBzuctDVzKrmJ0D
UoBtC0vvbiPtmeRr6TQXrZkGoCfNfIH6Qp51UZbPU0d4N9ILjruZfMzcwC/MqpGyp+g/QzOvEQKU
y3OpJAYO2EpEWR1nP0RjbIzJWx4WiJLbqXDDWccr3J38+NkzirNKe/u2sYMu6lX1iwYYGChtt0a+
1FGqCZNbOuDM0qZ4dPblc2PnhErbfbJTdhVsbYyNabx9ElG1vLhAMFvNmkW5g8Orbl0//tTbBstp
IuP26SimBzXj3BK0rhHNhUfnY8jgTpf5bTXN/S3crqisFTFvbbNSvPX51oSJhKWVThBFbUE+GdAL
B954RqT6o2bmgJHxZvrLRyLdvWe0/ZlRd+ZiCIwAlkPsi2GLica+SH9pviLqxMVwzWhzeaNEc08m
HaSXlBKZKj8CftN3UjLi4v1h7eE37s3aMSDX5ydWpxyiuX7Uhf8MFoNPZrZ8TF7/Pe6Tz7oWPD+1
9dB3F6+On+th6QCjquRd01gG9aCMwF1LlFjeeQn8V1/WmyYI6r3ggAyheEH0A0QkZFo3zrYtH3J4
DJHW5nrU9QsUDMEq7lbE9UiLpt3DPxh8XO6mhWMhj/m6nAYKpbRMd7NPqEfDE/w+N+lPC+IJUerj
HKaW2TbhaMMqAvUt34o6x609y4ySRBITK+SptgqavLrxNnA5q4exMztinCZFSoUr9nmmJU0kTRZh
US06jHtGA1cRtBoMOlI9j71foMtIhwOdtTgEXlrt7aCyd3JektOo9+6ONOanuYFhgpfuXeD3+X2V
acYvJ2v705Jm7hHaVHNjFrM49hB1ds5oN092NeOl25gfzPH5RVQ2Q36i3y1LMoBe1snZmjwr6iGK
X1C4wKdZiBSwanas+cDENMDK3HWIsDYNC8PYqqr9UFn2JsHmJCzJmw+ztluTyyH4YQACeZI0KVfm
1tZMi/jOxdUIh875E/ZaAKLvgXwWXDEa20vVY0Td5PMBi35cVsbhFrcQWos2xTdHBO/wrbON8j1s
asoUDyHpVLRCzbIZBT++DUbUDwxaJNLzuJbQjUw2jLhiRki+8l0K6+5A73jwygpjqaIcdqvD55aK
PnPrnWpbsGDNcd5noPKvfa7Ze8ZhUBdryt8GEQTrOk0XF45rTqKRieF2boMTBsR+KIlH2Jix54Qk
4kUaCp2wNkx18uZWZ4dXZDetsFerQZnjCt/qp06o7tjW1i+1QDHENQKnxPTVXLJbg+q+ndgC3ucN
t7EWLKkCAT24KMZIwwQjdOus2wjsp04jxoOZiReLqMtL4novtR+0e3pshWU3j387TbvK0PdkYw4E
1zvMM5j/r6wcfpTf4/GTdT+XWmJ80l1m5EZhM8cIciwsjBSzlmlVUQkiH45dytcD8wfpj7BCoio7
enyD0S/2VUI6NC7zceRNjfqVqaP3HTXSMRo4hcPn4OWfUB3Iu1H3bD+nQ9bO5oYx8kSJfsE9t4L0
Nm0Zt3iSESVF3dCOIW+DfksIn7n3pxEoZeHgBazHZMq4zrl28PN+uwyuiCDkVAHDzlJ9U7YGdDKO
o78zkcRQO6/mnMx8o6HbCndk+vLHKGkYCTtNx0WVJQ+owMaIs/GYQn4JHbv6rLo6eMgTjRvpO3sF
2L1xJ2t59g37nhAy6KnSMFnj6TtixbzQbpoc598azoPLDhAavZc/lXH60zfUbbuYJ+G7H5ZhIuL5
6Ixy33f+r2bdJeh+Nm/Jjsqjtgw2Kq8iI5f5ZlHDL9kRmlFo4j1VWrpVq1KplVokzLoGWPHBS5Y8
SDZVBR6QGgutSx7jdZ3fNykFOmr7xp0iiSTkjh2IedTo6yUuQGSpjQOD+aDmhj/ESY4/F5QoXapt
1U5Vs0k7D3TfPUnImWwOIjefkJpNouh3IDkYBhS9E4rF8BQn9Kz6MwLYZm/DowxCHN2aQ1Yo9FpU
NcwvW6NxStpjlWJBRFfePWm2W7a70secZtdoYmwiC0VgfXKZE2bKh9lnu9wODMVCnWvkxBLcgc2p
fu5x7PtsxeSJDop/0IJa/KGO/a/G7Pc/69uP8mf739cf/J3mgjqXdv/j91+2f/w6+VmvNrG//WJb
dVk3P/Q/m/n6s+0L/uofJs/rn/y//c3/9vPrp/wrNB7pMqKU/zMaf/vzs/loxe9g/B9/6T/A+MD5
m4Uhrf1XF8X/NK21Ma3FxYWUrj9Q9T+FQ7b1N3g6IPUuJC1MCv7qr6j/O0IhcJ6/g96xONeJdCPO
VV8tLP5eKlRYvaazkhrOVrkEeHkuojFXi08LFc1cnfE6s2dZglLy/qU9HUoIA3F8cvzGPbRLFz8W
pR8vYcXHvzRG7t6ZTeueJxR3oKfIZpH/FZwtptUw7C9Z/2q3ZYk5n6fyzWAG/S7o/OzWxFggEsCR
NN0D0g2Jl0IE0mHddvAJUbnoaqcPfnkvhF7dd3idX4PKpSDj7ideQHbH4+oZ1IcTG/JXHXbyC1lu
GjJVBH3XIvXLKwneLy4rtQNMmolGzEvuXWgY6866ua4GVjsr4OMvMYQdbbS6o5DBQvtgCVYBxrS1
UwjRYSZU8dQDlHx4XklwdVvHILULgkalZHuPk0b6TcGWnyO9JjbNSgZzF6Qebl2OSq/O5ObbQbcH
mEF6NZ2bZDTPvmqfy4II7JCILOAYe0DhrFtyeaq6XkS6MX2KCVFRaA0C1EcbsrPKqlwwuzjtOz6L
IxMY9/C5EHl5649DutO6dDk2JaulMMVBfVMMvrfqJ5nGcjxp782gzW+0IrnjoM93bDbgHKYOZRPa
3Y0+1uN5Sqv+DJ8gA00qXQgmWLk9IrvqdwJ9LynKwrzzmVBuZlNVF0/p49luq/kGlpL1kdtWfWTe
7h6JNCgmeg1NbCtTAuo0KbA/BOj+gvZS3ynD0zb4PlUPWqdbj91sd28so4pfs9nqT+bQZxtXTNVd
CT3p1oJpnjh698q1knOkpiq4x1GmfLWabNgZvqw2VWfq27ESiP51R2OH0Ew/1Ni2d0Yn0T9P3RQF
kI9UmPPgYISoBcH3lZDVRKoxwPu0xcLCj+gOgRd7lT5U7aCL0A1Uh4tMuYSlXtPlIJJiMrM/BnPw
T18GSOzR5K3dGEnUVzrHHAtT8mcSJGKGFkzbAVfgsySViUgp6d/og1v8zKskv9dJbueZSpY74eRS
hrkTa99p0yHnx0lrQGEZEZqFuDD1pypzPepXmh4zAfcDbmy+WSWkr3TI+rcG4dnZDYS+Te22v2Se
dCZIrGp4gB2xvMFgIpZBK+R0YmecPLHPdu58ZYeNL5P9MHjVfYbH2tUcUnMrHKub2UKRAMEzWXmh
A2gKFaNj0eC2GKaHLXDRGGa+Gx+YPTBBBlw5OHMOtRgwml49nqAEhW4Tly+UEXk/VwXkp0Tp26Ev
nW2mSf1Conw1rswyov2QA2wb9ll3ZVImd01qmxC2Xeu9yIoAkTzD5rc2Tr0EMl8/P7qusJJIVgWp
prmR3jhEoR/7ZajW6ApvjKMBPdKwQ1yk4/xngY5rTiXKW40p5cUzKiU5W+sY5pxSKNaqTC6bpax/
FAYKxLB3y+liLV45c2ucDDI08dMvydC2wTbHTCmmkSDj28qMnPTBvFLmbuI0BjX15fRgFrrxrWnj
qo9olxqpdoWLhmC6kBXrTxk3Lil7TN2aQSZlADd8dv2EfVDf6o9o/czZfU68UnbXzoLQzIIBX6Pq
uEiTrRQ6QDB9ubEHU4yPTT4l/neIjXFasT8s9NF5LlEJExrgSwbuHUm6Xf4DVZg0xJ41QNNwcHG4
/Vef8NgON3Vb/+p+P9O/zun/deD/v9QHrLYU/6wPuGRtu/6PEK7f9/Jff+/PvTyuybq9ruoJkSY8
7K9ey7gm0yPQxP5FPcz//VMtrP8NM2XPQNxro+/1HP/faQJY9v/eBOBQ55C5bMBitqyA4Nq1SfiL
sxCrYeUIokgPZY7Uz0sg7sHKokdeSmifTgeVqVOrdNU0OgZSA/aSHQ6rGLQGV37G0h6lKealsGoZ
ryhOgTFDGhQxrkls9FAezhoeLVI0i4liIuuXU5x5c0+PLM2tZXToCz2IqXxKhp05Jens9ksziGIB
gw2VwRhuUivAJNi23CuOsh4iHCg6/jjiY7ASDb+kiSh/4mPtIBokxwauGR8Tum88VvLDCqplh2Aa
Ng7E58OMzyGDX2qDrd0Us0z65tGIl147+qAtBlgR5nA/hsRK3N0YeKBc+hAn2bbsk6lh5Ew15y3V
g7nGsRj4LT3VnYVnSDiCbY33yvQIY/ESf0xul0BL/V1NjG1yHRPdxZpGlBTeLCl1pqqWHdZGS3XL
ORj2+icTmIve69SI/8nemS3HbZx7/FXOC8DVjbVxO5idnOFwERfdoChKwr7vePrzA2U7kpzIJ3Vu
XRUncSJ6OFi6+/uvZb6DxiSIB50yvTxTyATjy4YkXDmo2VAehjtJ4/kqs33hELOcB5+yeQpuemcq
NgWiPdhiZ2KtgztSz3M3thrT0TCyQVYYyux53fJ3S2gIaqK46s8O8FHjJSIw9qltSPA4vVgPvt8/
17ScKjfdZXW2uHAUCRTutqx7FdNFZDN3gg5UZlVeKmJheWBKB6dIFxWeNrn+bW9P4weG2uRZhFQN
OmkeegaJvV7L+vpFy8f4TqGTXiHKqtY5m/I2RLR5aNGtv2CoYQAlXGEdOXV+iNy8PZp+utelTO/I
1k9u+5EETyL6AsfLhwp/62ADBOSH0Z0e0DrS7sku33yyFoFihuh4PYKYH5LAzjZiaLMrR6QNPlwT
QnSOUpAxlJGVJsNdMBbum40JLAUcruNLTwrwa9AzhgMGTOLsTopBsY2ldkTWy09NIhe39WJVGbAv
Php6+hBrpf5iI+cPPNTwb5FuS06hvFTmYJhbRnvzEABzQ1iPqJSN4YvvN+p1hkncuGUhJqyzQfsK
3beJZ5IwZDiYq6QcrnoztG7SpEm3Rj8bgKWBX+xrMjQO5AbbJ7xx8mXUO3WWTo5VTx/agxsnyDTN
yQXtK5qHhmDwG2Owin1iZMYVntrxTOAuGpegtGgXDOWZrTl+rvIwfuGOprtx7IyrrpjTfZfnKOIp
wnorg9b2Pb8OnGNUG/OlstoegBP/ShaVsl/5pXJAF1oyMjQNCl3Du31SU23curOwcfXxSuzTsfah
8lUUHXNA6JsOguK6r43oifQXdHrGNIhTmfTRqQ2T6qFLuuGeBp3ySLhzvtHwn7/AbsaPdW+3V61V
ULADcR0fxezM+lZmYXYhatE/UKU17NpZBGsRu2pbV7311errakcW0vQ0xgg9ISYPecLA01r+CZke
ivouFKvhXc6SBxx0yqvJEhMUpwFIZXafu3wg3SSh6lsQ0rXKLZBTKRvMH1HubPVQ0KQ12tUnrCrd
FZNJRPfGFHl2bg63cQEEHdLJuS/qzrglTXB67opofiP4vL/lgvg3IwE2TzDy0uvNIVvznrTrIhtj
vIdmvCvN2Ib96IrkA3WQKZFCkrdFW3oQnaT8jO+q3c1YnRoIfGFsRns0UUXX7QXLe67DVE6L07wP
kQVb+tdZD5FUCGLeeZQBNSEfHpA596fQzy4lvOFZL/TgmYSLdDdbbrXFoUFyCuJMcbKjRJzcNnHP
Gkqa22nsOzYK6uavi0KmOzcdb9KqK7Ge8aKSahmY6xnCN/P8oQXAIj3oWBbAi4GyI4+LkZ+6CtrG
MVhqYD+JjCcrRa9MeW9PiF080Wq+11T29EZk9whurKk6AnyK430zNdUnlEMcquLkyF5CRiL99R9j
4PND2liE0lG4+iDruLkLnNY563BzKw1vBw6DKak+NHnnQv0686kHJHotiw7JlpTDXRoVsHu8Pc51
PgzTZywL8eSRbWTt89wajlqQ9Tu/kf25b2vjiI9hiQmuqsfBsprLaIEF4vmZd0Y0hrfsbOWL7XbF
J9XmzteJjCKED23DWOIGn2Ei4kU8C6/WlhSvqu5qGhtr7UjRQvzxe3qu1oDaySQeVqJJ+9cyg68i
kJ04fKxcGtEyoVk9UmTbbgqHSGcK3iLfs+w4+ZqbxCZREVc9qSC37Y1ZBNknIwjULq9G/9RJX131
Ktewj8z1IXQVFHWCGHrS2d9g1tr03JrCvYlV1pwSObWbjgrnY1Vo7clviceJmS/OQ+qAKvd59wQK
QeBRCc+LlIcQg1VjDN1tGTTqetbc6YswurRbuV3Edu1yja/SodUewtCiFiaieX1MEFuAf2kxoQZD
Syv5PPv0jQpVoLTOjTNdijnLEtrZRKWTZMy11M5pIct4JobI8HRXoz5AUqkyFo56TcRM6WRkvBKc
W5y0ILfuFcT0SorRuB5a12QZnPQLmVvCw+p2Wm4ggcGG3M1t5/VTHi2BDvqpU218CPTCYLLNi0sR
6MYHR7X9ZnQ0KN2qsHaaHUMouuRMEWGmkzIdNWutMEoaBERzi0/cfEM1nrZYnxlDuqF37yXDIAKU
Rt8KYpAeLD8OTXDj0rwkfoV+WO9H9zYNsIWTIlJ4gzCulV8P3PbMFKgaoUvxhR7dVlcbYqoqkJtI
b3EAQQv7beXsEaKUXpM2k5f7U3Mp57S8JFNZ7fF96vsRx7mHVljzhmF2550va+eJs4D+MIKRMBli
qP6qMq17yUg02fpJ+WxVqbPRYvfWAP+J+X6i5dwxqGavs+QFq7iNQ4TZtXawkUHSywB96rNpV/Nb
VNZZhS7LH456N66tgu2NnmIE4oEJtBkn1sXnbLqVVFtfdQjzY1RmtROvjWrm/IEysTsbGPEAwOtH
6rmyG6L8zdLzkY7s2O/ybW922HNbIFItks5eR7t+AwA0sis40QsHNBvmN4bcriZ/35Wxj6IsIWTA
kQRFHKw0kB5PNnniRYlmsDbH2CLOueD42jcEnQO73tl1Ha6G2RgOtpiIQUf7zXtCviEPh+tAcc4h
TGSi7xIiCE4IYTlMj5xUc9xOYrjvRRp8EEmRfjB1zoAm4kHTQ3ZS3ZRJ617Nic1pJbD8A2Z9NKUB
/SXoHgt2MKhj/xB1PawNIFZ8jFvklkhrZNRxxHSLPRhw0HwxsthpmKQTQjiRDWIwvfZ7LJNjq+qj
laLkomXDOEGWTmcXLAQ+NAq8NqjGY5hT0xNw8H+eYbtj034IbEx5nR6diSSVfEvzmCWO/EgMjw7f
Qalk5SNtXDmZ/SznXj9MmpOv+iE01lWH+L405ldmfSgM7VaVgAUu0v51Sp8GlDZKjaIFFhC04IEI
AsYwIlxFqcw2dGt94LYYW2J4TA/EulsbKYcbLY0wlETGiTyHF9kgUBr7Fg99kqTrJFFwglnKhckG
NAEZNAFa6XJF0Fh+RMFmoMVR2zDIpyMChJtwMvVHoybp3lNjkXmCGqutJNXJm7WREo6kM9ZzMYHF
mxlZyeOwmqPYeJk0fYSARKCYuWrn+pZzM9ph4pV2Tkwbj9+rRjepvihfqTCx96XmT0eIbHEKgf7W
fUBx16xqtrkmjA5R6ajt1LSzRyCn5U1mN6zKog3OOfUbWzeJpxtL8OVilW6iuc2YE8q6hRQEoPxu
ar18M7J+X1rzF4MwQykCTDQ8eL3pAlwGx+8Gw9CHRog6FR3irGGs00aSUepZsUpb+B3vTZFXb7RP
YgVB85isf/3hzLflD95aPpy4JWKylGXY79VG3384qm4UEXMZHeRIFs4cU2yNOza8UYmb3P36o/6S
X2Uxzyj+WqZf0LSfvmeEKtqm24WPwp+Yb3hHJqwfU1B8+fXn/KV8kOokw3TMpU5SgIX+3H6cFNOE
KtUJDl0JfxxSo32wQYPIpYlajEwJ4Sq9G6KQm8zstXQCJuphxk6k+eEyXKOxyTe//pX+eosX1T3l
TNRtMtP+XNXbiVaFLVMG8TT5fBKLpd6IkRytzNQl4lMEYf02dj33WZKD9P7Z/+BHf8cj4Xf4JY90
KnIqkX+kkb79zO/YEcDRb++thS6Ja4JSLiwVf9BI0iabDu7esClrZ80FzfmXp0MIwf9FdjEiK97o
PyEl0/yNGj46v4ils0jdNuV/AymZhvzx5SW4W9Azzb8MmhYUC8iPK0cJz04u0oR3C72KBDHNkDOQ
12sRIWMn096hVSiHOA+wLC3NOCcyvzQvhRr83PioiUFPaFH0qAmqRjJ4Kjhzjt3220yAwgZLmzIR
lpXTdYFKJn2KZrO6LppZfI6NYCTJoUuAnyG+nCVequ+NXaTZxQf05g6+iMrt+yPCtno41azQm5Bw
UKZ3dB14CWzSTFgmPNn57QrlwrXoSIlY1aUi0iXOZ30N1/ux73SaX1BgHMx+ZBycYiW/kOAMmfte
WesqXtgNyBMSAdMOoxOd0cOBQ66z1+quPvRFFkPFRvl421faTo87fV3oLtb60diFWtoiAAuK5bdC
6fk0Wk3pIdhDhUpHT+hKoIBFbiklUg3pt+uuSGOGPEKSLc6ROUsFh5y6YdPy4ZZX3Hmuspg7eYn0
yDoShNBcmnKI7atBOtYbVwQTbuPGfv0w25Qs06jTaOaVUwdjsolrouzMgaCRHWxBSB7QqA8n3Gyk
yaSL9kRKkW8RC2c9EXFmGLbGPmbCIagZSXbZd84V4FOOcs+TDRwXAFSYdDGsIAW+ZGIdZIZwuufM
78ZI5lFckYb9niHrOCXmM3Z1KDF51zTUcyFz08bPbu6U8VcXxeNXKnaZeM563lgZNBv6wa3dRk5B
wI/jO88lSTLLzOv21wTtJEcb6S0XqgY0R9/VxYcIDZCxqdPkVsqi3ogI4bwfJsNNMyH9FVEU81gi
glpPZULfNrjTUcVJQTqQmLfEsyS7hPQ6GZXjXWt3JrZ9LdXXkcs84KVVGxyVah1qOQ2utqfHyqd8
RaCeSI3JOtDcXW85YjevhV6mb3pbSYMNHn/rqq4WcEn5Cqkexl/8Bo0rj42BXNY0gpTzDDLRvZl3
H8PY7FtvLkzrAs8EVliYZfAxqE1xFcRmtsW0pO16w8T0wsedgPbKnZzleJsTA7Zo3lR8Y0rfWWWV
GrpVoovkatGbIxkBnlwTZZ8fevi0c9T6MWq7NjWvyTOejzlHbIQSgqGrC1/5HfHSCATUXRqc7bDh
0N2Z9rVwHArFxsT/GNahu6U0rN8hXzI3SZXkx0465Qdyls+EXFm3y5N9A8gp1o4wMMhU8jTHSEAw
u7aeMkqLcRpShStQiq+FhN4prCR4DsqIhprKpNSoT9J9kyLOmCI72MVxn+xouPAJnymbz/pAhjQ5
Tu59YGpgqoaCfk2cx1kXN7kRYz9CWHydzL3FSaPS9nHcDE9WhRN5FScjrGhk6C8ksYHzdNSfsTen
wrizCXHYSKqNvmqOQgbacjW2yRy3h65N32wM+vizgPXWWjdV7irpbfO+NIYxRMHcF2+mmoIHRKqB
ADyvrU+oLjFfYyvin1FqBzA5Opgo8ltVHSbkQSDITkasQSqOY1L0SGQ28kDtR0iw1UDUxkJgIc9q
rUDyoHdtdCXdsHtgxkQBw/V5aMbqlscasbI+keEXUkSY+O5ew7+pOBxXzlHVGtkERNOozyM06MVN
VbTv/SL/7ETCXaeCtMpVSUKtvZkKk3wsIcn2iO/arFYHXHrjOuHpvpcEF8EgDpMOfGD43tCi+REx
/YujhRPIgfU7xzQMULEqjI9FGlAmj8ZgPQ7SjNejsK0XSw0uic3lfFeMqKZNpx6eEH9y/jTi4qSn
ZUL7gTO+kf2EH0E32q8BgkIGh4pErzRsyNvWjWcd483NLCP3picMBDLSKrYyDdqLjoDsytcGcc+s
NycASnVSbYuiCTYNTbyvpDDXa3PsirvY1IoW60GIVY9w6JXJQPQVVZnY533uvBgUfGvrmUdrM7Pk
eGE79fYKI/iwzgtWfjUs1bmqt096NQceb6TBlCf1D0EFoqgGKzwWbl1eKomwrKXogivrhtOXaKrb
ews3RuxVuk+uo5hSYqglOlsoVnslSbs5zPU0dR751F9I8jQ2HJddzP96ccK+EnvkOdTX1NwNt6mj
bQCO3FOF5SlaYfMJ4W9tLTmFQlZr9HXxx7Tp8bI3aXlySoUNbJAN2BixlHcm0V/7XoHWFaMfgcb4
JiZn4gluoDKTpwzc5ilQeX1BduhjQPejqw4WeBXCVnyQtTltQjQRuwkZ0sZHSgDQmNNYZvJtAWUY
g9sDJHGPx8fpPpik7kK/oilYa4BCHtIVcgdEKGD8HeR0jvKLYz5o6LizZJiurHjKEpqC8XurwjS4
ju3wbI7oB60egxOGHiZ3PDrzUUbSftP552te4efRJWgp/bVj4T5Ns4W+wpzZ6BURuktsRxNtATbt
a8JxygfSHGuEG5QjJPiyVGSu1TBed1VRb6EP6P7653D8fxJZMfZxmv3PIqvLlzxfNt/XPPrxhPzt
B38/ITsmxbO6IlFZOYRv8N/+PCEr8ZslAWyhTilSWVjWf52Q9d/4n2xikXSGQQ6vHNP/IF1Jb6Yl
iTAHpNSuvRxp/1Ca/T5JI1L7pjz7N5M1k+yPJ2QiqAm8NcBrdUL8JdvAjyfkNDOoBirFtLfoAZjW
3eJFxIqwnGV83uAN5i9yX3mj62w7tDY7B/ro+mCqQortXNX4RMNUIKKvmjal2Y/RU1vRNEZDnPsG
Wu/fDLY9XWWTFGsz6ka5wn4LXpNpDWySnADgcWcSJWo0UiONdyrblU4EPokJcTjDo+nFY00A2XGK
q/BMUrvYONo8f/D1xYdqEpeyqRE6xpuwyKr7IKnxVhHeAfUjR+G8zrFh57QCFLhwCroeAKlL2Fe0
D2SZhfk+wsfzRZMyeBtmLTqN/MyzNRUxzdaaa16Di/gQCA6hOhxrXYQl2INIydUG60K8ZXrVA0Xe
REXYnvqh0XbSj4FnhI+zoWj7caMGn3ZLh3AUDwaRFXfkaKPVeCQxKrj4LEucw31qGR8UJbKe1HCE
rTromoWCAtlDe7nX8fJsiIBzVya5iUew0OzS0ma+be05u4VgLS5xp+ob/GIgXyiF8qPlMLTEava9
ZAihf1yWNa9W2Sl3SEveTI7NWQJuF41qboknpvL2uivMZ8pD23vZIH3eqZoUeeJA46CE2VHJDp+M
8UgZmL4lOUoRb09bpdeDf59MKm7XkyGwV9EMcbKsvrlD2KLiDUnM1pEOTvG10ZhwzEzeOf0lc1N6
Bgkc23HauJh0ixXo6XXjLEm6fZHQ4B/qzBhv+ia2CCaxNzTvtp6Ffmvl4NDcGfmYHtFW+9duGee3
aLHMU2LqT9Fg2uukAAGa7G4CuQ78+6mzKsyGVrYfUESJQraYd+P4Dq2AuAEGdNb+aA6HwMZjEBNL
imdp8MJOFOReFRm0el/4+xgobYseJ/nqDsOb9F1tW1AIStJ+m8o7HnKae9HeoESU+LZTPOmUzgyc
PnRzbefWbcHT5iGluCoEsHmmKhuuvXmeM07JMxD9NoSQZcpT/JZNaHlBF/gMjzI6pn2oPZMAHxxK
0NE7Ky3L08T8jOGxQapLVfCmloSpp2Ydno2+4rnhsaWS0Z70XTmF1KTmYUSJoYk/rMTbtlHSGu+m
oV0iSCIIl51tZlMgP9DnM0aQMXIAlrTkbNrdOh7CIFR3zFwcZb1Jw4twr+uJNdxbzdLNvbKqJJSP
koN+vKH0KLqya+HcAuX44dNozhnmDuo/ADfdAigHF97E51MugflRf3INqOVVij0HF7lvhFTtyEKz
nkfXyOMDId8EeaTFDK80xoKEm11d4Cu87yMqWe6pau0sNulAiw2sryQvviRJW2Opn/skd5bEnkb3
phKB+bpv9JGVrYuC4CWTUbA4gQhZXMPm0OdnkO8iNiNFysT3yGjk6yuir5ArxrlSZNEZLQHCU6vM
l+49V9j5FjLMNXI7bMNdWxwjcgoQuuV+0hr8h+0nh1igHM9XIZp5/yFPOhstZmUQWqq3RCnzYiHm
/Gen/j/t1ARtsHX+5536/GX4n9OXMXorflBBffuxP5GsRdy8FCK4hgB3+i6dRAoXQTQwFmjptzb6
P/dpw1kU0QY7u84a6VAJ8K99Wv5moDdERE2vKGEi1PL9tC//ap+2foKGKVDg4y1KBS1k165l/pRN
QmBUOg9BHl/XaOmnV5Mxe4lgd1pzI6DLc47aA3vxtI9oLs20w/L2WLXnsqvvaRQSO4iV6XMNQ4Uu
VJQkmyMnnK/G3Ha+VHXqrJF12vVc7fM2IJ0Bu2s6TOY9RMCsOrLvOwzCzecUJQtBoRPxE9aG1uU4
xJQWaa1z2xddTx5KabeEJdwT++7DBAyoil6oFEmjibwwDSVXjV0nz46R0gZvVI4Gh8ggS8dwQDL8
GF7bPapIdR9SF7AkUAhlEJQvMYhQRgx/mSEYgR6QG4UCKxVPUeW0hALlZa90UlZFRnhLRDY4FhJR
vYVaU2+dqpwuZCPm9H5PQ8yP2pM2fyxzSLdvMZz/4Mh/hyMT58Ox9tcv4EtRJz+9fssP/XFMlr9x
6NNJT4UC4OBLls8fQDJFJg78i0lFxDe4mLPwH0Cy9ZtYXgomfEcutgSWgT/CgcT/JxyIT/+BA6Lb
D74ECsoSFvVn74fo7wgo2WMkFCIoDj0VPJGX5IF1Y9RDeZ7TQa2/uzT/5kj+swpy+SxUsJAgiLdR
Qy5MyXef1TdCo9BS5gdnKQif+4kW785wHyeuwDWCrr+rdPuZeeHzTAE87ywgvfuXSrd6SbgpleDz
sqXvfhA0K6xIGZLndqTyMm99NAPGqOQDBl794ddflr6bny8s7DblxIq7h9Hqpy9baaIZiwZF3Vxj
Qs/SjJUnlT0hj3ImBcKf3UdfF3/3lf/NJSZpmP4Umwnqr2RT24BkDspB6pbJ8ZKkYfu5z5cKeHcp
sQr+69o8XKRIddld+ERqPiE2frynsdDw7TW1uw/Ji79yFuXdFLYwCMrQPhp+b7/8+rLKv1xXx4J4
UexXjIjMn8t28t1DNDVSzIE/9vuuGKsEKM6nMGyeQXQ43Ji0oUxdJM8qzc2DMyXyDg1a/piXpcPh
107mHPSjce5IR9K7Vd1bnHOQ4jXXcnTH50lXf/MUWM6/+X2B3Hn3Te4mL/tPv28OXx3EWdsxhZKL
TVogYThXTZBiuAmKRcZXkUl5ZIqbUs7arUW0ch5Md0TSY4QVyB6PERvDAV7deg2MprZXJAzyLDW+
Xly9l3KOGOTDYy/0NNsgx5TnjOwC4s2TpSm00xsExVodYaSb9FltsS3Is1Y7lI12aCyuSm0a7/C4
jhc/cukhm+u+sD6p3iCUh21z7DcqqfT4quYYeKEEF+1RpDCX7gmV156IyHH9u6rWax45P64MVAnN
pAVYmonzkF94SkfUKRI4dEQz4/bm7ZhPw3UuQvo1kZwNq941Ge7eF4IajAnZRt+MFw3V2sVNqlpR
llHR2RHrCJyJvjl8q84b+55E3MzoL6Jp0BG4xGxiRkZ3yOhdW6+qFuPdt6a3rPfLFyNsxzsN2emD
1RIAH80RjXYkC+eHfHLHF+yk7OGQdtAaSALGu86s+aYIEIFM04auPkwM/iOmchoHO+DE15SB/0zw
MdetJv2yc7lps6rcx6GarVdbo2qP2Gp3UyEBNbbomFtFM6DGyb/p/fHu27MaxrR0eKERDThKkpFj
SLyME6bFlyUVumx2zdDTkUchahIeXcePskNSaRXjh02NUrdpkbM8hf3gPqqS9XQNNE4hcwYHbq/6
3DZfi/dMyqDk5YejuXan2n0sU4KhqYaJeDLGBJemiRIX8+TE7WdyGS/0MBH72ts6l5S3u3wZxxgl
YVBQSLztu5qb5BKCc+jgFksw8eW7DqaLN2WpiXy//ubYWjBqytyEieOsXcVY6FW5K87vf6b1fYy6
9DGybszhXuO73oZO26+HwHW3XdXwAMNv0WbdJkO5b5rY968QfYoSy/fQYSYelUsyDKiyAYljAGK0
KdD3ua3sBnevyhJ9vId7FCCKPnhqv03hUZYMmIXpIapDHAbZOv24Cgi7Co9NQ17VbqLYizjigH65
O6K2rXQVFhbDWB4y61zrszshKCQco5+0isBUaJXoMqBNGZ4aLn+4a2ge3DU6ip7VjNqIgJkeFJQq
dVDN3uI6Nw+l4YebMSLlwc/JAqf+w6sWCnYwKpzyipmPsGYUcP2w991pvGphKR9sFKjvVcDcdm06
m1Ziew32nudG6NW6DCd7hcRSEioRtndDWKFxbJEffWzNBKY1NJqBbFw3Gq96h6oSEK4gW3UCCnMl
ivms6i74XDUsm3YWOcecholzKXKXEXs2JzpKhowbPmpNARkVwJ3QmvLZjULiNxutC6I1D7eLaLwd
c7r5+gZ62HH8RyNv2nwtNfMDPmkN7Lh6zaVDYBQ9Hua+Ghht+YNkdq9qsfROTwnpeqHkb1asy+Md
2xzPsu4z5u9tjfKeYSZEF9lO+WLJ1n1cgnTixQRAe5/V9+Pde3/94i44l6YsXybMtynZTcPrWGBL
ii2bBZPsXDTjIn6K65kXy8UCefBFQ6G5YxgHVbqCFFnKEtZso8WDbWUb9EdgOnyNYCsNAD7UXDNg
9tyU8mNWa9p8mEMiAw5GViNP82TZQBjVsoYK1Q3jE05uy97UeXJMgcSuaXQKLij4wkOg3AcnDKvH
tK1fp2xcVv9IPuKsBp5AXX0e3Zh13ioBS9yi1D92mt8REBwuWm13cO7RICRMN/1wsDCZ9mtjqEgp
C6VzBYBTq62b6/nN2OlER8+IrrJQletibNCD9Rm0iYmz0EHbRcvZKjP8/Jw7mvkplQZ/vmTHqj9Y
IUUbn1w1RFQDV6VfbGfS51LSKpIO7ViTaNeIqzouXYbteYYQe54cVewjM0f/FxqC5EGizR1JGpBH
w0fzQigDZ5GSPPJrY0D+mMie21q5br2JyCdksTDToMa92kzQXLE6a+PkPtYZSRVrLbWbz6TmudfW
e39yYs88NFXHk9IEgs6OkToqovzI2V0HYSHPDLGspZWts6bHLv+cXue3sVsSv5uBW0Okgss6mFGu
jT1dkSQSIfcOKAuBP16NRuAS+lJG2ToAGCJ2ra/3U9izDvZWQCYhcDANXSWiilgVfHLMZkK1HJq1
S2nw8bY1UM/tTOzjRc0HG/5svs5TzIL/vgQ6YUflJbaK5dEfBJ3mFJopqmbLwbweuk7snNSiu6Ru
teZzbiTsHNKoeSL0ubLo8GJ/bCKLdTp7rwudSAwOl8gEhxPDxFyz+/Zryfc+0yqMOUn42lKY69Ss
9lVKn3M/deOlpVDiIYMG3Mg5RaWnDzq8EfxrZo4nSYCa4YnaLV4GwhVJ4rWW5ugoK/muQz/zkXlN
dPod3pQU2SlTMkGPqzQMKuDeQYneccjaNu1jlzTwv/igpns6qK0XO5QsrFOtxdfIVseIsbyLCU3r
ZPAwMCOThyRS+9qcDdWwLjryPi00cSy7UPva1pW7C7sBmJnfmVNOpDnuoz4O7HoqBUfwKreVD0Zd
sT0F4OaE7DsmFafBGC1XtMICQB4EHJnXlYogzaxmqaLFijtK1Qy3qVuKjdOG26jJiqmh1WdRi7WF
XD3apIoGk0epAVcSODxxtLy3jUjr7vtvcGL0DVxME+UCNSbYnBfkLaimaDslhKjID7HitBzsxgWs
hBMZ73BCYNp8xzJJIY3WxD1DNi9QJ0VUnEGcBThP3qFQ8vc9mnGnDX9V63GBTNN4Lk/c/uoOaDo8
JAu0OmpudNRa4NZ+AV7NBYINFjB2WmDZtBssvgdwbb4AtwIE15wa3wMTvA0US7pBisFWioDu4AX6
rRcQuFjg4GABhimEACPmGAJ20SMBp4K5XbULjKxFJhqCBVp231HmtuqLNW/gQMBS/jWvq6+EV964
CzLNc83BYEGr3bYUN1Y29eseKNsmsZ/0edBtzsb+/bgg3vGCfUOTEOxJBYq54OK4b/Jb7jb78oKa
s/NlO3rUQNIJtPIU4HrgpqcuIXzf4FLdiAV9p1m2e6kXRL7o8eJ5tDVwgByrXbog93Z/MQDyOfnR
0rNg+1D+wKgG4teI6BeX9uhV7pBMq/ZaPH9BaAU2TWNGQBacZQwh5IugJooTQU9NMTtwQ1NQv6wg
oWCFYL9iNWzj4qqrdITaBt6xU5OkPKRZyGoT2TVP5NwvgSQ+HunmMiVDHGGP7/9uFF+mju+ln3Sk
OgwcFsCCBIL4eexHNBwT4m6U+xK7LYd+NFZIi5eD76/Htb9MP3yQlCT0WYz9JoPbj9MaVddtFxct
FsDcZjHuEEk+VE1Nt7o5yiVFYxld3pfDX3/uX0b/5QsKRHJUnJsmk+KPn8tInqJfGMv9GKf2a6sR
UksEOpWiA8UwdGNn+XRn2+HifcTqG31jlv8j9whu8/PVJYmHqZgXnF9iSZP4cUaNQU+kXexJ6yMi
AOGx/qCWVReNOKs97nr+XZQ1Y8ly8tZNxeL+fgH+Qez+BrEzgE3BuP4zYvcAuf2lab58+R6y+/2n
fofsFOZgBnkwG1TZ/4LrXEGyCM4LeyG9US4thPfvcJ1h/0Z1ErkiDPmm5Gnnjv/Bapu/0WdLrgNQ
uqUMF8Div0DLTQem/sdnSwf4WGTUiD/Bzn8G0RysfVo4WPlBI61CljuCWOFgN2hssMm1WF6p+OOt
H65bfZq8rKmmNQoTY+cEvrOvMproKGskpJFAcnluKtN+GBORbOxI4A0L7IYOh9rYZIRSPZNuW1Es
iLn61Q1IUtZLQa2raw1MLIG5Qf2HOa9sD73RBDsryoM1J9LKo/+UTEdsPLsJaHFF1KHJ4OCOzdYK
kVWlueJoEE/Fs1lWlJ3XTXboxoC6k8jedg3DoqAKwevjiOqUmqU2n6L0QQ+JlWAro6xuBddUPIey
q3Z6r83HpqcdmUOabX/ylVMSKpuVaHiyOghORT21H5K4pTw4nsVdN9T6OqcAqu+ke8LkUa1VFgQf
WWs59htJT55kR/xwVLECx6Le1Q62pyHitEtC421RFs6h5li9RdMD8A8xcJM7LtUOCbaaMbloCp+l
4yPektOgNmnAyNQllXUPcJFvhsoUHnyfee0iJj3QP6/RPzXLIzVOGoWo5JsmqJfI3IvnNclvxamy
Q1QABGct2t6he0AFaW50aTnXgZ9ZO7OU2VavDDq65ma+LXu9OTmR5pPoqT/YYza+TdBzm2aImTad
pLmdEzh/AhHSrQ18ttbKcbozo9j5X/bOZLttJN26r3LXP4cXmkA3+CcE2IgSKaq17AmWLKfRI9Aj
gKe/G3K5rtOVlVk5rxplZVqWRBIRX3POPl+GCPpSNX/Wy7TbG7UFhniMzT0ldPQ8klCzA0LhkLaH
svg0zGZ2illabwp4DAmb/77cemUxhmnieYcOq86OqpvFub6qhWzb3MQe1ruW2cMXPBjTN5gM/m4B
0OLhZCmrLc+NuBPz1BU3c1Y/JaxWnzwl51fNMXTa9cXWTxqAvWtP45qSpc6bnPrE5NQxsWOOGXlh
suTeMULxdGsZozxx/D4lSkNxQfZtc/AwcN4p2eA+J+nk1ixb6p0mddSmxuXZBqmhle5h0FhA7Vp4
ryhnB5HnAbJaSF6Y47PKHH022q21I7fJC0yjYaeK6bE8zAMmqWrxodujU4QaWphDSTPGHUvFErv0
jmW6UeZSXjTNPvhsljfJUDWn1jFfZdG40Q1wa5Vc10bx0Ulb977E1BZpnqGB7R5EZO6L3spyl0nZ
VPlvtORNuo2jebnl2u4u3WB65Rsa22i5Qa26qbx+eLJrZV3g9STtACXOfRRRl20hUBnbuKj84yRd
E4pW1BUz0wOnvq+VVmbUaPMYH2rh5u2TWUwixy2G6AKUGss0yWSgs71Oo+HI0HNyUPK6lyOJLkgT
K4dbNY70TwtjgT7Qay0+A3os3Y/4Qcym3Xb2bNxVyh+ir9lKAiUpw99wwqG1ExqrvkGC2o7sHPBL
iR3HZ6iWB2pciyO997MvKEdn7eBVI7HXtiyAGmLZRAH7fRwVKRiWpwngB2MBJqW54XLxSh0owJWR
9PRzVQPJgBQS8XUW7L33aIDG+oB9363CETUmPGQjivxtZed8SzLC6CVQD9NFxBSydLsF0zJ9Is+Q
s2+9xPOIwgnQDxmRZYxHaTPincctiQBAQlcbmsTqr9k12noo5agxd1ZuzEqzcm4VjcLOFhP/Vy+I
XiVLF3K3Y0TzI1uXlfTMfu/dfgb0svSn/UplOFW+aAgu83nulR2Fdo5NNDAHC9SAYSb7yh29vUSE
eqnM4maJyYTYtIYtQQ3ZyXXEBJzEn14QjoJyiodqTAnJHarBwGHvmEfPbfes9bP1WYV9RER2um1j
aWk71on6g1sgRHJMdCABA01t42hVdaaFReQ6ug4pxc34yc4iExKl5V/PzG6gsGJzy5WI933bg1pf
lqEg4qZb5rdmbr5wR7Xnda9ATRYxHgK96W1MvdEfYiDvO0a5YDaZmN0RPhdxOVRETTG7v5W9R/8C
Ye040ru8LaZjX4h2DjtiW684OqNDyV/1krtGGjJM8T6NRqMk8zA40BlBWtcurvUTI1Zvg/uOVJZp
zj4nqNWOCJHHM7PQXa9VAhm2jogISIwBNmhETp3N0XJxfETBmBf3XVHVT4sr+6vZGYe9QabZ3mbl
C/rIQGizdBoDwgLlOmYlqNTo8CHZWhzxGOzssG6ZlE98/wflC5JqjJR4LvSnl3qOEX0uKx8JXt7e
4RfYYc4kLNZA+c/RuIgXog7puUbbr1/ZDvcnw12M39hjy53dL9YWw4JxcEi7+4hol3Q9HyRlTUDU
jmEtIYAV3uJcn5rngefwNLR9e2Ez79/QYmNKTVjEEyqY7hsrGc85wWsBK2bngHD0c+OJ9GbGf/AR
LrcOr9Tw+Us6h0pgjTMbPIm3sLT0c4fVqw9SnvyLnREZj06wffXWCM7OyUNLLT0UB3tN9io956rE
aXiXEzx/baD7/zJ1cbOpFeEE+Sz1q0SPP0ZtRXhaVeoUDy4zK20mHtHMW2+jG3S6VQSTimnxSTFR
vba0bmV2tDHNMQmMoTAScuHBwz+xpu+9cEB1Svogo0VfmyTTeOUg8WOXF8BlBcxfxWZPH+yxtN3o
+XcCiP4dCDIP7QgdIGJ3YCqPmkIkGaMjPeMkaFsyVniq4Ii4D1abeTTKzJbx2zx2DgaXu//W9/+R
JGbd5P5ZfX+bF68IIl9/Lu/N71/0j/LeFx+wU2G7+aFApTn8Ye3SV62M49Abk0a9NgD/V+KvghiO
I9dBBUtT8KO8tz6wAbXh8/NN1q/7e2IYmx7i5/IeRQ6aG0p8ajjTwDL5y9q4HXOvUo7RHEWvgcAC
W94nY7+zyt67s5Mq4fLzY9RXPfIVhCqtMwC1720yaOhbGHQqra0XViuln0Z7DRJP+4gporj2GP9n
lx637WcGNu4ne3GqY2Kg8+ynzEQSymCwwYxTHknjJOcz95HJj1l1k9WNJj9VSU0E6Ux82x69K3jW
NUJvSUwyFcap9T+NjBy9A2aymHllMzsv46QG7zLTZYSuTJObzJQIeixUMFXgx5A3XsdeS16IYOtK
5qMyjznmsLze9Lae9EShFqUuAjyvaaI2RNF41nQGt8DOe+c1xVKfJWu/bpOojjB4cs8yER0w/lot
wzyMBVp5rFAc4e1B1e+Tos1erIzOnglKadpEBa8nJu6ZSoMwBdvXsVvDaDMCA32u/jYRpo0nO09S
e8IGTtmDSKfKJErDcgDJPW+coeIArzxy3ZHW+wBzNom3QM8IIQuIJcidMQYq3sa1mYBz8zKwLtnX
JZrnzobuB/vAxpQsUfm7phjjvZmrqD27Za9d6RMSfy6/iJ5JA3g0CoZsXVJxt5F4G8Pvf8iZYqUb
eK6M8tnO3BlUGTvHr+dXXFv5FkdWEcz5nISp7FjYsQy7wXBi7WUnSnDkdGZ5NUL/aCqJKGEshitv
VAFIpXxXlpUMLSeJb23TJ2ohKVTogEDDRmBbm8yJ5aEjaeiuLafyY1RpUAjyCLrwwsjrtsicJ8C+
8Z0VN90FhK97h4Fk/JSUnoL8YuBtrhN1x+dB7uZRps8FsXSXwpQznpNaMwPG3iMwSlSEwHTds+/n
0XNCKXtQiaPdaorQmA3TI383uq11EzlRsdcyLV1CA8PZ/Ew/yTw1KpynxjGqB+xsOXLsKIlVAH/J
UgHeM1cFcl6Wq6qlYSS+kFZ4gOBxNQHi2E9FHj+zArWu/WVNWzNqe3qE7trNG69mvx0OmCG/cRM7
bErdBWFkLKuKrk0umxmNHTCuhQ5xsh+zhsI/GwQB8eCpb1bpL5AGAu/AZbXDeDvEsXltKCUPjK9Y
XmaEXmyGomvvksKp0IUrMNWRW3+ZWPAaDUJS9pvekXe63M41dH8Su73TMhfqLnK65AgVu32MDWt5
GaylBL4+KfMtk61+rS2Vm7G/sdzjVCh/J7L6t9FvooNh680W39jCO+hmD37uDS8gg4qPc76kH62p
T1cvqZd/bBDh4YPkCXO0vt2zdDW3ANj7Hcnm16TuOQRHpMUef9p8W/mVfZwUbGvs3TkWTL5WuzWy
NCesAFXdBl9reqmiTB1pzxTBp3FO6WxQXCe2x74uZSwcElAyb+U01MEUoefmdelxMxVrPIoe1HY3
HaXuVyEeKPNZMO+97bX2KV3ah6zW3K/Kxhu70cmvzzf2xIgnMNGDP7ptJq5Lttw3jI+JMMq6KHTT
+MoXnXsip5kBtxy6hwVDWGi3unxzBirSelrkxYr85UszwYMArwMv0i+nGu9fLJ7ihJQXp4GfvqLJ
ADcvfnwSpjF8WiOlKzxXMA0oXJbcMJYgU+1xSOv4tbOS9LeCZJWgG5sbcyCxynYmFSbjgJsqidKD
pblUqAoKzg1RnvCsoEGTAtCbBLvkItHPVLXarpWGxuQCTMtdnnVrDkpv+Nt3bcLYpWv8a5TS/CTl
lKmDuWog5CQ6D6TOZD1gYfC+5FPJNHZIB/Y8Hg7RLQnHDAW0yMPrV9mvg93Ka9+JaIdmOiT+qE6K
ZEx0HChqLyGCagKJ4uIGeZxRuZ9dYqTnTTxYU2hYNpjwLk2uZOkxvamx/d+stoczbL+cj6gNoUxX
byR0VPcG246rWIs6kpG7OIizqLuCmecTfijUjdabRHqgLnoTsrW/SU18pX0xbwx37HCNNaAkWeZt
mxYzKelV+Qn3n3diopPfYIqCg5Utbwm7ckCuDOiFUk9Sbx+ASuqBZ7QJlBaWPOngJLvUMOy9TnN6
1xit3GoOk6dAdFN3iLXkXORjDPs7jcgwbg1UmrbYZ7Gt73je37Kl8u4bk11HQu7DY8zic2MkbX2c
srzctozXixOUtBjDRDXiUNfjgzaRJrVxSjBSKObkHZ/ckpWMP11SAH9fG9VB/TaZDFD2CO85diJx
5CecQxMnIrHINTu0IrfLSxlphImYs7wyYLQGOlyvEJR7eqO1OAGdqpL7flBDCLe8/4Qrj1WhJ4GG
uPnnvjO+ZA0RMmR4LjcEV8WARbspuQivoaIl9jtUZYLk3FLdNwNI7nYw5uEh0x17CzNr7fu9fIeo
gMzmVose0tHozo7u9vvJZ8A2d1hOxzizDBBrPnIMYZZEPbWJdjUN19ALk8CuSCfTRfG5wUSyiycv
/0qQnbEF4MP76nmfE6/4rYXrc4V8ww10N18DcPknOCD+ZkaVdhjTXr/Ss0KEYwq5nE2vcYO7M3vz
M3KD+yLR9r0Nb0l0UXGX9QXwKDiJu7rPGgL0SIMfmsI/MKnsdq6i8qI1sPe5mYzXaSnZxxSKbpmg
Pi3U56UPVC3HreV21VtvT2nAz/6YDmBshjlxDtNosem0T4tAulKxk1qdOeZOGvZbo9d3w8CWt4Iw
HGAT33NEa1jatRcDEPQmSZx0l+YLFUaB+TPX5dmt2ztXZ9/cNftlKnHdY8gLmSPce1qfHwFKxrsK
9/ymQX62cdLK3NCiHQlQjXe4dU5WqWn3fgeZrXAG/wDHLQ4h2t1peXUBFZ7sGBqnm4UQlMAp5juf
0SgD0LzYI7SQYb9A/RWx9KCiD8a+Gi22qJpr3Wq9Annua+4jGqT0AM5dosk2fgNNo20h1ZabtISk
Y6a1zUWWk7BRWcPdZBr+W1rODYtvPn4Apw6OGivgONhq/R5HNtIPIyBYZbhSTOkOUHwZnaSLdyxh
lBep/VlE7tN/e6n/rJey/1zdfNv+Rv3y+07q/Ut+WAsgYaD7ZJIEYwm2qUm38qOTMsWHVe5LKjcS
WFZhP2mbHSyApr+uRHRc5u8I1h/aZuOD7/u4fpA8Q3Fh/Pd3liXM/X/fTaEjWlectgkVFkyGbv7i
Lci7YcmnwU8vWe4TVga7X1cNgP7cufWjWjB0dpq220vyn9sd0z84IBTcqQNZFZyEOjeWwxnuYqRf
xTlYYO45iSgAPtoIu3KdFGvShuqxyg/xQnrRpS8a/Svj6UlnZd8B0QhaI/E4wTEfMi+WiZl74176
It6WhCMf17ThbxaKFbnh8fa+aOsuUsErPrq5aDZSxhDSe7e4t7Hb7RlELqHlF/ptnqdyDCrLGQYa
nJYTBsBYi+XKEtqTq2tfPOhIzGlZGxBz5QILgMxH/Ex2A80rvXJ5yD5PIDG2gpPJ2TBeSe5b18vx
P0s1X8aBxDjAEFPZbq2a33jjDUvvbTso1yEKqeS6oUckAHolWE3OlxQ7xFM3Okl2tk2lhXB73duU
E32CEqCSNCicmUMYtRN7CF/5RCvpfTo/uHaPQox3Yn6JZo4DjZoNNKKK4gdXUHNtOjnTc838+Fep
EyXXy6TUC8t4rmhHKP0qZpq/9XF1VGDcM8gIbk/rQjanVX+cW6rLGGM3FYU7lketq3QUeTaWc0Kw
Fg/M0eQOxLcJPhLAP4HduyrplhAiate+J2N86umdnQu/iUkaWj6WKvSLRIWpPhDfoq8TYvJrv7lt
gXIpTvNDl4phN8WWE9pNOkANSdy7ZhFou6okj0Nz7qnTnBLLp4SipZeNcafZPpH0Y4k6R7hE0LSt
7XydQLqEiofmzJRgqTfJLMsEK8nse8auqbT6Bn9hNp/0atDd+mgiU/Vqjt+qw9fFCwGdDT82WHCR
N4wMFlI3xEa3YLLj22KL024G4lJvsHDCgd0Ag/U8eAOkGIiwXHj17hiSrfFixug+IPXBUeZqpPU+
I4JyG2jl8CPmhKIQ5R6zmMBSyu1CBw4aWHoZtQinajgzZeOS2J0VLruLwptL7WYEjd4FEbudc6eR
5jky9752omp6NUvWECSeTgPtTVXOVyqeka1gnqzgyxaOnpArS6d4wE1EfFwPEhEWyhJr/QEinbur
4jS9pApxPcXXuFpiQaPzZLMRjBC1zgTQtJlEP1dH9TjeLCQlNFjVhBVIjGxWWI8rXEWvtHbZZPQs
8QXtaNoFLZeYe1JLyfihs/V9mxOdmsRWjOmNxcUYZC7FeaG5KVxOWYy7kbUAXQ7L4jYsC296Mckw
2PeQd+Oj0DtEin223PmD9kZqXcUzBTdHBR7+evvcSyzLu75herqLBzakKpK62HjzkDwuVGdyL6K6
rcg8XXVqa0Zsf+Akmh8EZF95ZdoO+pG0KExnX+iJSZY4cPYrS9btN5z8T/aAvslK7W55GHOT7ceE
x1Gi255V6NWacW11ANMWGCR3opp4HkkFzcptFnOa2Wy2gPc02X5RlnckGHHOsedrSt0oY0L5b3XV
EvKdAKF7UbctjHgd6vNeyV1M9xWai7DuNLC+484akiJkkG5eS4cAMcvLNH+rpTWbFJEo4xGQfxrq
VmHyPucizr60jZu9ZnqvPVltMX5ambXttsWoyrMm1BiyL2VlbdCdXrH0FQGhG8SmQkiJ22v+gCD0
S6vpcjCfM1/fON6C6gQAj421asYdU+vsowsC4BQdQGDiAI3pU9t43ZLU44F4UUtuIyIaiM+Qdsmm
SVb1AMuDZIVHY46t53FaPgo+wj1hUortkF/p5sHxJvfOIas4jPtoJlgwaa5cyDr6lkR5kGQawfFE
PU3qvoo6cS5KEzcCE4rSOE2tlKelX8go9RppvTS9eomVYgfZs44kqihl6IJIWO9R6oEoGU4lATjn
ZTa6e3RNrDSBYqj4Dgdt1KKuFyQGz4fSgsZKDAXdXRwdm45T4yy83Nj9t576j+opF3vln82m7xP5
9bf/ueqK1+rr76qq71/4f44x4HXoslCNoDUhPP6fVZWLmQw7xJrn/g8r2Q+/mAmtzGBgjQxltXj+
NKEWxgdD2Dqly3up9TfEJ5b+L0gF6jlLFzDsBT+X9SvLrkEU2Jak1sGyARGTzYlkbESvtUXMXLKS
sV+mchxPxNKkODrqlyK214EmBGA5QHws2WuFNUNIuoyyuhSD/oySkrRV9BoZxnMcZwsj66vWcAsU
i5q7y2YIkF7nnutiJOBQGZcMleerb5UnZ6K30aY9+N4o7Fsb7PaEErwYeTAZcX8b9CE9l7yOQePW
yGor2Wx0jSQqZZtIffXlWvr6xTE6i2Xz9Lo+hxs7b7ezmIlR6dNvHfDzsOSk37rSO7uW2k+kfgR1
XH3zc4i1xngfKTuBXUB0tpmji1guIiO0PuZPMYjYUPm8znUvQwmF1aZXK0bjTbrOSzN3O5rKgtsl
sT5GjTiQfe5gUMMvIrs17YdkXqO3Xtj7vbr6Yuz0eLrX2/y0vgI90ALGQcW3rK60oANetbMKaNJW
OeGHil16qGl8jK3pfl0lBJ7JXrQt/Ddue3/PMuwQx8DIWBdeLQUmHG3qeGF0nWS69GgmgwnxFccB
Q6CpFi+JlR9jVby2TfYqF5uVr0XZ44huK/iFJpF+I3j1IrgAd7PV74DtEFIq8uMiBjChfcIAwWS2
Z0peKEIFkdXYLdhpnE3bNF8TJ7WR7Poa+3ysra9lUr4yXYBlsVpnewzsmHIgmgr+ACzby9Tpl96c
9sO6LfTiNblOv65dqQVjnnyzsONubSM95bm6ZsFvHzxJeZul/IZSzM9kD9HJ904BPszSwrzjG42p
l4WJL5abFgA2o+HnVqD+SWz1WOp2qOZqCqqk7cNIpq8VTpstcdpvnlyuRzNO8du36Tlv3JdU6V+8
xrr1p9TAH2zsZsITF3toD40aH5FsH9KUfM++tQ5xyXukEXkf5P0ISIC0BkfOyXYi9IX4HMPC6cMn
gTUpI3qzhIPe6c9VbLz5DGURJbSsfwCUMft6bNrhUajiW0k1GECuglRXqkcrAvWap3CtqZgAJjla
Ehh4sIL3192oHCbr4kU2VbYDWXiubeEyBeDr+D1ZqbD4nCznJXXbme6cjyOO/nPN4PEz4UZ+4GbJ
HDLoGe8sh49doeKICRxj0NnvxwM13win2h6vOnKNrtSoabc55jZiGevyltJ13uH9Go/0P11gaoX1
1hvd53lsnRvDy2v0ykqmjQhbNgJZ6JeNFRI/Mb1GroTwxD6lQNkumuo5r6LnUrEJCRdB9jv6XFqn
JDqLKv/MJHoMcH9s2RvMwWKlYd3P7ZZJYoKgGdEowVaqBR0n+2zjuM250JJLRdbGljrpWWrM6LrB
Zrw12K/41UgFr7ALVhT7W9IYiAsieLBefGdXMuSgrJfRxeghA7LzafDImG/SkBi9mpLSHS2bo0xj
Z7lUVPwUq6uGj2HDoilUSD9RM7vDXpl86ObcfXE15zzAdL6KxvabNrXXwsm/U0H/rTz1l65YeIhT
USM6gkefjeWv8lRQrAKbE0m8giZ2Y8GBX0vyc2o3FH+G812J+m+/G7vRnzea79/N50KzsPYLw/tV
aox6faicGbM+kdYyrAwSrgsrgQ3Hgf7TZXr5Ll/+M5guvxc+ZgaDJnQhhgu/dPuT6yori2p5MPv8
1Y84DdfjGDnGHJDT3TEanWb9e63zb3+7f5X68j1XLYDlGbAS3PW1/smOGluVn3iEEYHRsJOt3Y2P
eFyKANXZYdKgK6+/b1EAz+s43f7817X+RQq6/r4+0Eu0qjYG0192xYiIpyWbverQlS0RowzZEcI4
yXpcXFMD5gfdV29TR4xwPgHkzMaO5xah2KZNoPrTvcXVcj3EiMsXyz74fomVZYC66U0kGnN8s/Ou
A9Y+6NyyEwKvXWmP96qMn3U7KUNHiTOJrxq8d+nvbbDin2ImsQFi5jn889/0Dz5CAHQR9uLGJzzn
1zGOWaQ+xi1RHRKTGG2pX3R/uZQL25i/+D5/9IoKhLWI49H+khf1+3fTnwwGJwhVDlgHxFWn1GVm
LLvVYUltKjqWsPPyUx8b5V0xzhe318u7hKzUQCzxt2bkXF5LlSyngDBMdR1rcBF9ZJua75ytdtwn
Hse9jaWIuQTQtEaZVPW2Oe/L2KxXUyBEN73t7qtcPSt8FzsY4OLYp165nZxeXmPZ/Ib4xNlUecG7
qDy5V1r2LZLLs4ddY+kBw6jaOiSzfUiSKg3iclm7X3WdQ8tHK7ZcELxZG9Pk78aS+bm18zlwDWqs
P38h/+CEQSnh+a6B2d9k8vb713FhuNsIzaoOy0SWC+WE4mRjc+1sSP47/Pn3osL+9XwBXsA9heLf
9W1z/e8/PYGtOacuiR/Vwc7He9Glx1L+1YH5/iT93i7huw4ubtQfBkipX03nWB3JjtB1gCP+WO+6
lIheES0gs823dLFmBG7RMTfFwdfM8xT5ydatiiPr6o/EZXwhSrzamOVICnmRWQcCxLhkfU6nei5P
8Lm+Lc4EcC9ifgTQnvEDVhK2bEt3U6TOdvTqJw8eFisZL74i2WQOcC5NgAlxuUADq3dmaxIZ7jfm
flAIXnUz/Waze900aX4aVX7MbYYVnpNRoBoQh2yjDio8lQHN472sTLj51nL9F+/JHzyxvBe+8HTO
YSFs8/dvSmXWPfrdsjoYyJrJ2CnTIO0HKngt53dOeAVSyq2wmL1zaUNgiroW0qlR3jIcefYYS7F4
qxilRctEx2tIiGb6y5TVVujB918Rn+docB3Ce+0zLsWMhS0nUS0nGbrZ/Ayx9m3p9A3BWw/Kojr0
G37hVlP7PNGfZwoxQm+Teg/efu/X031sO8MmQxGwETUHX+eMKFA1GJllVPh7016e/bodv0NV/u3V
8QcPCXfG+j/DYjXzjjL/6YOL+g8T3zSiL/eqkBJHbdyJH0fgZY7q+C/eEcP4RVm03sMetzDHGjwC
71+eyUZYM9SugcBqs6u2htMRqh1lx4ibykehDN+Wj+RC5BLZ5xxTWUYFGBcnJ6cAJIzb2cjKr1mu
jg0TV8L4MGz27Pg9Mm6NG9Y3t4VfdkHiU+2rSlqhVXdvZbbcqwJGnrtexnzMYit/JZCGKnUyAxT5
p2aowkxJM6Bc3Y595u163tL39pK5qRWiwDEDfzXTsgIOsnoad3U09GQK98mVwmv53gRFlSJIq89B
Vg7TY9rTSHqA+oKlodWzl+mx7WMoqgLmqjU+mrlxabQUYxfVmsE8L135gOs/aCX/BmgFH8h6IPJS
tN12fYw6ZZ+lOz06DHIwDuYazxO++aKhWtKj7ASJwgtZ1HXbFsxXk9k8Yn3U3JBq9Ab+I5wGXuCs
SE8p4YRgACjFRSFesmS8n1DABpa0D3A6jtqYHZeSrLc25gHu++JIU7wv0T+SNTHyweTpcKb+VBj2
54SMyGNu2OcRhrBltnOwNkaoWNL91LCz96jsi168mPgz/+I+dv7g8abWsRFGrfgYS//lnizw5jam
AD3XufMbGZ73nc69N9JmRTaP9Vp/vbfasveNXe9T6b0/81XS71D5Txuib98qvIZh3lfo0nM/9MbW
crGvxk1gml619dUwHwqj02jQiHPbxCLdNlURvzVa4Z/qFsfHgvN7y8rQv0FmQZXvAnbUOGOyfn4e
LcotvbXqALnJEKiYaNTCo7KOaQy5DxNL8obElNluBrp35ARtzf6+9WhJ/aE4jcNwL2zserJw1DZt
c6I1puUa3/RjFpXI3g1tYQ4+vzkdOTdt3d+7dAeHPHXOI5cITebwaMHUWKv53v1xv/7X3fVX7i6D
DuKnq2hNoP5HsvQacf3//9+DHPrkf8LXXPa/U4ASCb1+4Q8FKGtLwaDMpoC2bUSD/Kcfe0tdfKCY
wHDC7eWiHefU/jFjsz/4AseLR9FNdejyUPxYW5ofhMfwmC4ALtq7/etvjNlM65cxG5wYw6aHAVoK
QhX/4Oqq/Olm8PWO0yNqtGshiCljwwqFQLTQzIsl37r10IU67pJ7q3DGPTTeZWuMs09SlYcNKpfT
48yOiWE+022j6T0+lfpo42cir72SRha4IKe3eR/fx9SKghkEg/6WgZuonqchv0ym6Df5FCPSQACB
mwwaJvNpzs6ygtkrcqbjjSjMh74i0beuTZTTHGtnMY3dI+tGUmbcXoSIpYuvusY+z7OeaEe+WTWa
Szca7mZ/7u8z6axR9cTXb6xsKO/TbBmOsvaa69lF8bpRpDzvURuAeCxIcp4nx70qY8U6IltIKITh
ueu7wQqQjC8O7i9dP2ObMNVmEqSAjUpBxnYVKnbg2eQmL3qrb/VaRMjHGvtGb70De5L7WsclYXFK
nUDkX1eRKrmN0ONhgiCmN8Hk1TRetOtBRwV8YOTWqwxgCHHOBBHpKNo1YukrcpMWUBs719ZcdroI
4iIZQdgQbr1TZgy3VVVYC9H9qHibF8tDY1dNOM3JMwkg5hNjS+dKCXf8VBmSROmu8VGZWDI61+1M
3jIugrRFo64lhn49VpG1PFQt0qZhm5Jbpr3lhcICsJHFoC27weky1nsVYQ2BbktBQBgEaNzZbJju
4fN4Zz/2dW07MaxSeLLGhgvG7IANubbau2VF1iPbQvJ1yqq/1+hxepa4Wpn0G2/prJHRU2rf4BDS
g8xQab7V8oUpQj/6RBAieMzP2sz6VeMuVbj69qyElrYlzaDAtF5galmdycSTjZ3rB/VIJkp1xGTX
O+0naUb2fbvUU5qzDpephg+lJWIsm+6iPi+JTpOeS6aiu0BH2eEt1odlL5a67dG3zGuw76QPnf6g
jTMr9C2s/qL0A/N7HDBmhPd04NyRNmHBU1rNRAc37znCxhopLNdw4ek9Z3h+zxw23/OH8zWKmIUz
qcTa0DGWwyOlPSfvucXme4Zx7xBnnL8nG1d+89Ve4oZNGLrj+wrZEbkSrt1gIcnr5Dn6npKczaYR
lOzCcHBNDmia90xlHENMiAzCNo/zGros1/hl9KQkMU/eMD+07/nMKKDUxzxdU5vtNcC5SYhyLmJC
nZs13tlZg577sebie09/5gdgpad3NpZOwqHVGhOdroHRDmyyZ7aSxHi4zZoojTAICDBY5/bKXCOn
kzV82qtdcqjt90zquCee2tAIk8V2QWh1/55fTbdClrWxxlonetffD2vUdbOGXruNwNw12rd+NsaP
0Xs0dlGb9qZZA7PfT/n/Xoh/dSFysXEP/ZndWb12P++arO9f8eMmtD6QzIkli/SnH5jPf96EmJqt
lZ7n0fOugO9/3oTYnfHU859Mh2UU5gouqH9chab9wVvvVMz+75w/lld/4ypEYbB2ij+13vQqtmAJ
hgyelbnF9/r9XcjSVxsbiRFoQujycdSEu8G1+OYpszgvhoaCWSOGQdH037uTd+oAMb04Y9Y81FJ7
aJimHAf0I5vGW01fctCu5shyov0os+SCC1N7hUmA+saRenMQXsRkHsNq3F1Iy5gtvGdpjlNSqwrD
vVqM1jPPrAp0+dQVjQl9iMNPWnsy5KAXoxDXXcie7ILJr8BA0ZdiE0V5JnYLOQZENdZT2zZPhVf1
KMfdqiyMY+Irx2TKH/n91k10AvmSQpj1sRckD7O4rXJQ6rhH55mTh3bKOLpyRvQ8xx2ipIU5M8Ia
ESmw1qZL4AnEaVvHAMxQJHvEMamxUjbcfGxCSFbyNasi72vsZNhSF7NTXbNduaUjW6JudfnRPWR1
2PMjdPucruza062lCwbHx0GYGZg+JhbI3W7UCf7YLoRz0mjJjCxHpn+KiC3QL5XVHzIiKLeT/r/s
ndl63MiZbV/lvAD8YR5uc04m51HUDT5KlAJAYAgEpgCe/iyw7NN2ue3Tvu87SVUkM5lA4B/2XjsO
3ucxQMDgieyUd/mTKEvFhzUUN61bN6fCnV6LBmNCgQll41SJOFF3ZAtkEZG95SbHITmjXIKpc9P4
+pLhD3jrRFVvUYTfe5VB61OPiQL4HP7sTTqB/5neFwQ8W7dNWAB4Z2Hkqxl7cn4SpyAqxv8hclJo
PILmnuC/dpiLreqIpfmVcVWzCSI1HSFr4TJx6yM+ncdxyV/D0v3dlHl/WbqGwYAkdDprI7wg/XtT
dVfV2NQn2ecKObm3QytCBjd85ouiujgQM3Ofiaoh9kW+KtvKd4O2mr2sxl9oNcObKlzS+ynBiIGs
wcJ3vM4fvHQn50Ee/dF3NmbBsQzsfTeOuDQEGuwtpVZ2nQ6lvon7yd1HjN7P2GzyQ22WYAOQBAP+
qidD1T0eK1Q3P+KsRXFPjsVetYFF5Tf7OFrEr9RLm7vAIgOjz80TwpvySK2DCy5X+akmFhFpOBnZ
XjNj+qyD4dBTjp45F7KD1m5yEFVAkGJmJccxnH4RFkOyb8bKExMHpF0x5DU5GvmPBmUt3KSakEWB
BDixqw5XLLnKFE/zNlgsQFf2WO5RkOeb2DXPTlDbG0KDXq0yPS8LQLWqozcPeuuNlFebQGBTXGUt
W19SO/PfHjL178MSUZMwupBYlzH2teGK57HldTXK4RJCfoJsp+MWW9VisbcMGYWP8EsI9IliQot1
MS4kTbFUOrnSHh5nZwSzVfqSp6XtEpDVpiz7FFuVA+1jvE8hIHRbB24RFj8Mj73tLOJI8IvLGEJo
tCVez0/jwsJjwdTj51C2wJTScbxn/ULg8MhlIZIRPVNszPzZKg7VvYj8+YpUmZo1xkSg6LHn0jIE
fYe22YJPxSINTqf/7bQEf27ElKpDaIYh+83zO+Fem0Ahbny7VdMtY6DuvcNoPFJV+tlycMbKvmR1
UrHKRjCWtZZ7BAPHO5N0wnMRHqOs4ZQwDF0aWyDk9RDkeWpZcSWtt8cGQbivSPONGy/fjOMnryR3
kGtdWB/cUm/uktvQ9Uhvqtr+qrda/7awSX3WJQTJ2so/0y7Wu9xV+WulC5T4oQryG2YXIz6dYSH6
0amYzVTpC44KiSI48ZJr5ZfNlZNggou88XrEP/GIQsF6kn4XfbjQr2h6Erg5VUJw/CCIid1gfiEc
rKnNYS5n+yZEXbjv075DiNP3CLmyhtVeXh8gSs0wHrhrWXOEDyQneYe0BQhltWUGf2u8x3OWU/J1
p8lBUUVWMBLlNl7iDZuW+mHy5vd6YHjjj1Xyk8HaQ4QndCIlwhtPXtx/C+dVCG1Tb7veeEYNFeNE
I9MNAZvqGdyDPCus3rrMQ5Ad4lV6XdtwcIEw5htY1KuC2+E8iOfbHFX83WLZ482cJ8g65wH2W40G
23RwjMbI/YJBiiOrbLOxJxfaZFEMG0IFj/A4mT17/U0ycGoxr55ZwCdciQD7ziisCGqaEI/CIX0c
4sXdyLiRe/I35Yb3lrC/NkdrbpMzZL502xA+sYnCpPo5rxp4e4UtDasuHpcy3P4vsTyDyO4ZvyHJ
QjGTNZrFZNf17ZngCfyBlvpt2ugF1GCzX1iPHOxO5VuQEHAufVqsrDbZYWCPfWXJ9nOUy03ZpwNm
qRJQ0RS0ABai+o5hvY0zhg+2tmcSa1f9/7I6AazVE9CqWm7wGuaw1qCNoFYjVVcWGPYryXnXht+X
1VtQry6DTPbf3UbKS6BSwglmmtzUm2bG84VzzTUAhHM1KUxS/h7CMjkYtXyH4EMv82VnQLiXkgfv
pCRUFBz9MhE/KuVMWxuw330q3XSbrY6IyY9HHu4EgiAve8cM8Fsl7S+/z8tDGVAwjMZ/q/SQkbfT
AQWM+VaLxvuncGz81oPP9LNDkOJziKItxp7RBGXxkLiNOttfxg2JEGTCzzFUqb3jMG04tfPxLZ4b
Hhi9tya6Y+gTFPyFQW0yhHn5w13NItVqGxn8KjwUY0RiMcLCA5PG6pqZ9bTvZ6JyR2/+0WXpzGw4
jDZTwmsgY07u7aSNX4FQLvfSQ6zL0zRhPZVFxNHxC1O8/LGXxTu3vexvVr7dcxsFfK1n088M6Tks
zbRloidQnJbTfUAA2ntUhE+AnaYt5qlb3226ExxR4bHcLxQb1pRfdJZn/ksSSFDrAWLWGW2yv6Sh
i8E8EnzS44QTazUF5eFIOKJo3M+gNnWwm/mcN65ymrvRWZCOLoasZhPE3yfZ2e8DZqRCpf3dYntW
sR/HbDwVqvdgk4UjeLyCvEAU0wxMgmxGTEGS6Drw5Iqwq8c2ToJHFsydveXUtCgxXOVuA78rf3fa
I06RG1XwmbK3bjZzpMOjUk7ALVOz2jvpLlmGLSascIee8AlBzLCl976OgZp+62Av/6hFe1VOWYpA
ucnEthXeJ0TE4KmGXf0T/xxO1AUZvtxY+WDO6suslsuMvBdDoNpPe7W1qS+D22p1Szk8b+DEkRxf
h/eYgS9pgzgQAJvbmBPTTYLo4I5Fn6mIQLG6XQSlLcjfAqX9G4cc8R0O0HIf0OqzdiHfeodIs9o3
vdc8as/XBKzyq7g10o0ZxKYNvsxeDThPdNxXjGc6rIKraVCQEn9II8yEK7Fjr3hdbNNC61hAk6iO
rEjyN04z+cYjbvhWTsZ+AudDxl8R5Wc7mKh40za8ausRrXvOwlVuZpRhr8LN2f2P1gzmZMn0FZs5
bojMnuSejNuEpHsslVllHLkxfq1Av5EeQ5+sH3oUum92vAyfAduGE7HrpJsURX/nk9T60niBltx/
TdHvPPB5sgrwiVJdsSLSJMsVtA/dhBOTE3ZLnzQkuyVRHoulUs3jPi+4Hy6MFyuQOatRdSKLM/wm
5GpiHWNyv5Da+wk3osbqOuuQgZEv/RBQhszex2gigqiJhqdyqaH94gq2bpiO5e/QgOoDsKRqFXCb
8oylFfpmXIh44/vSIg9+9evaqUkfYFQwj6o4XpHyPU0VtXFXt8OPenX+WlmEJqhfxEV/eYO/bMJ9
NVbPDPDZMtqRe5xWP3GxOovnCjRMI9pyq6yl7DaBJkBwWh3JUEW13gULU7CCAf5+LJzhuqqXAfdX
QZB8ZMS9Cwp3foyjQjd3RmQMFxJh7DYkGRovO8VCpbJk7ojbG1yXiAbKzXxNbJBRO/lPxDV/pTkg
kwZd0p2KJKuSDTkRZD+Uxre2zMGcPU7xWu+8LuMcRZdhKJ1C79RnYfDmxqt2h+gJFZ0IDFLOjySM
050NQURc5+OYtxsuYV2ghxAT4vYBpp9kUMPp0+vmGvu6Og2kyjyatqcXcEgZXQJcF2M/W1ftpNVZ
c03uht7Lr1UR5NvUHaLfFbLln3YtGbjoXPfFEVjVcyeTNH9H3okzwU+mG3S/q5RgWYIdW9/4F6Mp
cQoH/ByMh4gTbKEEvRIfY+9zApz9PelN8tABZ/mwKawvEwScTUl/3ETKPjZ826vFbfsHpXJFUKRf
PU6TE1yR/DxtXbwCuyBzIFQ6WeXthWSrR5gP1UFLlqORqOI1yvlb32+hGvEaXzqqyH1vTLJdaqfY
C551FOcYdo2r+/1QRmeLlMRdQ+P+yLAwOWhpux8BOuxTJbXapBLhRsmoF59Gkx1z4Y073axI2LwK
+Xi7bPpRJnjdMdXeeSZLPnHn3I28EqaBtrtVrjufWqdsKaUGcY0OLIYDis5oz3XTHlRign07S/ob
Lkp7g/cYaV1aZXs0HRndiCW/M8QmoTyJqpOVpx5mP54k9RTWSLrLnqx625ox53negQw+FIxJZN31
3jI/qik7DUaWN0YSRxdgP9FU4Fa5L+cs+6VU6N+kaZ5z0LbilDYW927HwU/kPVmoWbldNIx2zcSd
h840P2S9ndyORhABW+fhSYZ5sHdR7m/sriF6x3bu47jCLNMRJQCpFNtwVBeYime2Wcpp41uJNH0L
KkXunTL1NwUBTe9f4B9vWgnaFWT4d0t175i/gU7BB/KhvxODqcZPm3SCU4wM9jxXJJ84NJ4rU4Zc
d1OTIzQT8bQh3ivchUv5ESReth/5tDZubb6RqXDJBKD/pf2si/JbV7BegHplN/uhr8FeG8/bh9ix
Ngh30ivklwCZcPpvKmGHW2pmx95aNWTG/YpqHVDoky0MQoqrpYuOji2jratBzZRCyHvmD7a9G8iI
jPejssfbrqfeLmzoWu06/jFxp85J25b7BR7tSRSx/WuqadGKvhhP5KsMu8lqXTyfzJul0j/7zPRX
EeGuGzuW0RVzrV2WzYpRZwgOFoHClRtVI6i0TBxE3v6gX6MUm2u2qP5SVGfybUe5FYip3jBQdxvm
PTeeV6WvlFLPudUScqr76JKFHpw8s1A4Ntk5nZYWWsVg6V09Dt8Tp0U/PHubrHBfa4sjrxhxM6gQ
3D24+PgNG0S1AfODO8qOR5Q7afBM4jOg60W6l3rOrnOrfu9V1J3mLnvSITYyTtLDNFMd1ULVT1nj
Ar13yrM31v5nhxObqHFkYsqqXk0Ue7+VqlgXiDoO8dbjct+S5DDg+Qmrx3ju2fE0ogAor+L0+2gP
EiLyOKLATObpscXL3rBPTVPGTv00HYIOYQrFf+XQ4xiMs4OXPNYcWOgsvAAcVgHLYNjEOust7oRq
H9pSX7kMkaclF4ZWJ93xUanoRrI7vxtDnyGBQ4oVsGOZO5vQBZyAFIaF8H6wM3WLej4+8wf+k6zj
365wH/2CvFgZ53DylS2v5oCHq+NNP1OpIAVKS4o9KFmAGxFo36A0V0seSW5151XzSNqWDiiLwV1n
gaoWaFkHAlSdcGWR91R5q+UMHYi/FZ3LkRAaDaAdQ9EpGtvvIl6u0I2BJ8qVfZbCukmTjlqnhGGL
MfxKOSBcJk9G+0iG5ZUKGP/h1u22NaU+7mfkRCn52lqMDzC/P+0q54pP54AteP3Q+jhwGcxE59oH
axBZfXakd2GAuFTWHcu6N9Y13aVPLbWbdIjoq/TqY2Yrsc+byoGASnOmg6Ej8ETYTC76Bq5R8KkQ
Kj0Mls0YLsXCnDXzdykcJmf97B3Y76Dg770faTA6T1McSPR+MBIQCDbTr6CLxifOPuzGIVFMkd0O
V7plGIUJD/yj5d+UOraYs+Q5YYe2lKckrG/8vsT7tXg+itl8SoZ9hJAu2hR2Jq9ano8OxOCDzGf1
0TlNQzKt71UkmS3LT9aQqdk6s7Q+Gtxzd5Fdkh3MA09D4YjMKZaFZiVFi4Tstch2RE5caYDte6+a
5x/UWdxaQlUfeeHEd83kpVhrsuGnlYe/hQbNQZqB1V21jKEfFsOKMMijqd6q3J7AEAbDvetm/nK7
6u1IO4iq5sgUtAK70IOXAvgQHtZoyWgXytzslJvXAAVJewSPwfrUt1PrltTlgJxEHganPB2fZxG8
UCEET20qsEe1c3/iPpj3oe4cmqv4dYqJQFVZ7T4Ju1TbLvPuYqdLPyqDQryo0pjMPRfCYkmTbl0m
HEveNTyybtP2Y3ahhujNQYS6wYaQh8OVX3P+bEK2mMVRpAiNGBJhUpuYhVHTVKGzqWluKO+mRgWs
hxv9qpXfXth9xsAjmiixEaQx45tVgdabc4HADMLsbqc8sJ/xLjrhLm6H5W1AJrfhNk4ZGjGghmlW
z92NN6jhOloJG3ABJ7AAbZ1jzldK73hgYWkC2k7FRHQfsskekrTu10qIU+a9kmH0Hex1zK09FP1J
xVhlW8u0FK2xj49eWOWI5NQzT8GgeoZPtlTI12eA8CjWk9eS/JPPIIPVsatFyiqPmdr8OEuEcVuP
G22/tCuBIepovA1x8yDC7UrtRk/9JrCw3rMieJgtyvoFV9iVkmG/C9QwHUWetg9GjO5bse6nd4HP
gb3owLnv2gZPZdmO8WOH14GKV4vmvgSQ82ZhFbnyMP4OmwrY2I2erf6NAA771q6m+egq9GI0r533
0CFzfkxAHoLeJpXxYlmZ+2Muc3nVd/H45LqrdAkCNndpU3OsbqogxvgfdxnQn4AN8BZMNU+sAbgd
/GuNKuuWCf/qtk20VyKKdufg0IdTwCddEXPda0EitOzuF9GBS4NY5mL9JXrCXiJxVYCE3LLNnH+X
2MzeCRCnUFtCaGpMOjQKvISQF1Hk7dsQEv08WTx1RePzMOOS2tHs5HtbdMVRWSDhIbJXF52aaA09
7/cKJty1coikpbJ37OsGIdpLX9S94ZSFnZ1Zk78NtZ9ynPTWg5KtukUAGZ8q8FX7blzUEVeIv/WU
5CqxNPKoGL3uN6a3Fg+xST3b1HfXummnw9BT/TPOjJjSWNnjnJFeGicC4x+7jK1QXXUz9MlPa3QA
ZToVwJss6HfWvDg3CD8JNCmQS+atd24yJ77HXUNuxxyMiNMihIrgiMAk0XUMVIxb5s36qsuS4QZm
hbyOw+RHHRtnP6aI0It4/hBzhdnQx/GdEvaO0CKtmJXp+RVUU3qIcI7vlYux0eJCP2aj6rYjcoCz
7Miq2Taynt1NEi+7zDPODt00C9kA2Z1lL/o9RxC7pVVYTrig0Y5GTjfcx1HDHNhJynJXB+5YPpqA
AM0542FTBLKRzLNGeW1FKBMC1jfMWFFEzE12cCSiwISgkEAu/LudPnSeme+mvmYOPMrXpHO/eYLD
Gn7kPkfmt2NS8pHUGIVgleW7CR4+SSGlvSNiojm4jkQc70NrFwWROYpWgWxAZFfgrIRY7kDjAI8s
2jfVtcV9KAYguS4mzLY/jos/frcMaxAXYoZnE9RrL1TIBjnfUY08qE08fFRJ0T5MQ/swNG45b+wm
5tHurI1gVlp3MJpngmzd7Nxi0rzGA/HpW9Fw8+U01pz/WEMWBHc+Fpl+CtCCVOaahbrBRNW+/e/a
+n/ilETT6CKs+tdr65f+I/uHrfUfX/DXrfUfuZU2ZkQ7RCkF4f2/9FvOqt/C/oHD+gs8wWr6b/ot
PJJg/xz0Jf9vXe1FUP1s21tFVkHEojv4T9bVXzrwv1tWg7jHkYHG9o9NNQbOf1xWNwRLUEfF803C
WpG4+3hS83yoQvKZqsr3ztKA22IGK9SFtUz36cxzfjRwiO/nttYnDWIKeSIJTMUwkKGWO+Yxm+fg
nlO2A4TcEGSb4tT30LnQ61RV6KcTGp3Z1LQuyYh39IVKKamYTFTwDEIxjTyE7TK17pKKHcUVYhom
jeCLnSZGkEVC/XCacJiY8SwiYnnTcwr+psCAFrfjkxr5JT9ZdRMxmfMz19+LYtI471g4UpFIijKb
H8tjXrEjFJULuVP4C+ouXfkVfswyv02rKmOMx0G2nYiPfa4rFzM7TvcTbwr3GIbPHxP68GeCLykQ
MIEXkJrxwhumlAu8gEPWpMNH4gCp0V0FvzqnNkXWWXjbpBnnMkJPu0RufVUApAginkuS9Q9mOnts
L6RtVrWzJe/W3GZCjtbZTA3DYYmsZ36yZmdYmJULWaybFhW40dEFWDFArLGbvj0RgJE6K02UBbo0
jzB5cn2jADPAMOeR66LqP//vifA/OhGIoeUu/tcnwmuuRf6nQHrI8+sX/fVUiIK/kKXJP6EY+cqj
R0ryVy1LDKUziiDKJIiWY6YVf6dlSf7C0wVxCadAGLocLf91OIR/4buRGxmFUey6bvgfaVki55/c
Rfx4+hG+Ja8CeQwv/e9lnfEYNk1DIvUpjlkyYT1t4MPYScAcbW6vc0wgoGy/z3VM7hgbj+zFZuaz
9W2vueSZGG69JiS2W7OjDKLUSfcaF9N9NnOY6LAun5t6BviGR/zcpv1zSspcvGKoP2wqI53vGDeK
F+CJ9avbc+CoagLmNrqW/gzSurmwU0iu/dkEH7UNYJNimKmNp6hpNmz7k9c+bKxf0kTmRXpNZX6R
d5BEBeGE/nRLh7DXiP9jYYqLjdItPoZjWj+jbcedTI0+YBXrOXR2btZYz5YfYMAANTzuCTwD19Iy
Uu+q1fUZuZ65dbRhnSCz+HspS3DYXT/G/Foa1z1hVRIgSR3GRjJcjzZ3JTPEE/xLpwWVkXbyh18t
9UVMOWHf8eLjDPHlN13geQic1N9ZAF63JQu+V9ct5pW1DiLc71apt6rUPRtuOzqaNPPPHIrWe9+V
KDZwgr2gbssAY4EY27TL2EavqsvHnm7JQK9Y9MIawBQpsY5pslrCosXv3bs294jMs4AqPWvwyR8D
xyidWDmpd1/48XWYOM6zoSPltyydNXyqSZznRAI02szu5DyLvG+6TanWLUNPMDDpRU1PcIPnMTqL
+o6ez1M1E5WYRp0GIGM1B1ytJfJoYnt7cVi9rycvfywJLF8wNoTUZdgu+P/mrOJrAg/f6bWqDZmD
CezIbdAzzSoAQ+TbL2RIP/pkt5DpBHhCmCB5ZT9Mcgoa5eTVGSwSGTSJPzDzYbY/u07A26iIvTlO
UYNAEzwqDBIYtR/KlG139PuYrkWbbrkkLDF4nxVJMK5weDIWqDk7EiP4pbCg8YtLL4mYumJ9ywuY
IB4KhgYoSaHbkOkICxNqn0hHmHkBuRjFLjZYwXYUuqF7m47llB66HsDAuVcjiU+Cpc1nUWAHgrDG
332zflvA0bo8lmx42i0QNNwUm5ABMCmMcc23N+H65uMFY9JmcRHvbvVk+JeljbyzH1b+2ZiMj2Xp
evVOsUqaoqV4E+ng2vdxPoYkSvETw2iQ5jBaoXeeSmIcNn/kzhSTSF8nJsLxFkU6qix/csflqLXj
f9jAYuM/shlDm6yYFhTQuEGdoE/w5gP/QRQUCdJbCT+5l2M+ScOBWLPWxWm+EV7J25orMNUZi6Y3
GpPZev16lTEPXXEqZx9xDrJkXmygQq4yC2DybaJLVuel7ODbdhjTBgYEY7s89RiGJdSC9SN1ETTw
OynWDV8/Jysfsmsus274ezKvsZI0VSSVWc2SH2VjcUFg5Cb7aCo5oaKi1Se/sp35kJMa9ps1B1dk
EVrrNeWsazoRWHF1bFjjApZxKkNEppJmayLZT7s+cRcYtOH0CJXb3I/FrN7xViMFt5vBiblO68rZ
JH6irvt42DLRiGfILwQ2bpgYJfuhqlkmzxqnZmhH6eUrGo4Pk9WN50XOI+52FK6l7tQ7Y4iOTqwg
SnLkKj4WrL4OC5gNRH4ieBjyvvtZWBj2mYVyW5AhZZ7ikEVs5GoubFeDcdmgyLeuQ9u3eHeIDzxE
e3Catv2kS28XJDUTQH5llHMmCSJkJkn0s1VF5O2duom9PRUe5Bq3k/5ZiMI/e1+xnTNO91cdRZwg
QwsKjDiH6Y6ljr+HJuyife7xEGIpZ55QaV+dPbPif8s4ywgqn8VDTTv0WI7wdwhIJHQUxlnmvtDj
RQc85/MvP6q8qxQKxqkYY+ezDCJseWIw0QEic3HdMmf85bVmesYlP59VhbALPBPqkNx6AX2hXykW
u12NbZI5cRIT2+iwn4UNVpK0i5irZLJ5sONq3tfCXn4BppLcAWCXL3EwRQVKigiBGu5V7x2KLNPN
KY3IYHUj5zwscDCovYJdME1ruqfp3XCbp0t0HYgWE4CufuFcyvz9Emu4+WZu5yumCfEtoRGPToVH
YE87gHAfFlvnXJe0ve0DdKLsPNqorUayGdABjTsEluoG8zrSPWtI7+tRc5rMEdI4Sw2PDCxoeidI
AX3SIftCT+RdK6ID3ZeU/L/XKSv1Exka91kwto+zCxRoEp3zmNKiPNURrSqU1j6+a/FQnnCwKiYk
eByFOxnyG+PnRbjh24Cs/djAsyWbYaqbhPtDlerEcni98aeTUQlltnLvu47I3ZCFKaludmZfT83C
Didte/sBsVPDag7qUFloBwuZpw27oJ74lHKyWRNnaTZ9TyHul1tWhUFxsCvUNyeo4eWwtRy/3I9e
22xjY/fPLnrU99xlds2j0LPvhsJnlmVb6jyG5H0y7ym+Gx7vFxjUw23v2t/XIeONIvSB4d5kVAis
O+2vuxAk1Ei+89OMz/Iym8J5kE7Y/x7hGH+fE6KRP0xPOMYDsLJUXHq9yLMoJVPZVn9z5yV9yDIH
lST2RLRoDh1675DoiIKdOAogu51n3Wndh/vOheCC3qL6hdnSXLfEee7TYGYhlPfjewxWbicAN90n
KglIy5ygpco6w3FmowW9JXVE3tgpatVdxgT0wScRYRf5Azl0VUkiix+aK6ZG9fd86NFBNuolHRRJ
fbZ+7Xkk7tnvBHCg7XfHFeeCwNhraw78b9PEuIR7btaMyzuH9CaYep3wMTcQ/nozRPoUD4xDZeTi
FbYdNKFRowzEtqz3eYexs2Uk7ZU7eBgDE8nZug3J84Rbm11XBJee3NJ5S5nabUQZMkJ0G5/9Zr8O
8Zn+OPR1nIVECWUmTHhSJIhKhN/iK2fOhjMcx5/BJK68h1j44X2MsuGp0T67d13DcCC9tN/KxRys
qIdjq1lLIe14Ce2WgZFm4ON4Rm0Z/QaHpK+qJxSROKALyo+DC28O6kUJnkutclcGciRmsMLK7uGa
eAeJMOjZ1nq8zJ1nv1maLxyBjt9wAo2n3AAO3vVV8uD19nhU9ZDxV9dXF69a2scsIIRoO9fdtB8a
Umw32dQ4V4NfDA9on+ydTsMz4SaAjaWYX+yuxNQKzes1G7JviE2Y+wcO2HVhRvEyIs5iKmzQ+rSd
dxWqypyMjX7Hh/dwCAdyLplbFxMIwAoaAZKFAUACKc0Bd0LVy60yQXtg3svTkYxsHFNRVR6J9oxf
WVDjaoR9/ZQWTXQgfTAt9jwOp1NcdPkODi3AeJRottHOY4bMsNvoIvN3C5rvCxgbmOJ2Ng8Xo31G
ra5rvANfY24i9NDxNuK8+SzaIfwdExULZCcMllOW9OVPFUXtKdFJui/X0kpVnYaWNAMsYXbdbAmF
DvfsLxXL6BHd3BAPN5Ny3F06lyCWx5ZcrChyL7KoxtuFWGnvhecbOIQanMe4rRJT3Rd97m07GTSP
yPdE+MgaH15sYCWrDqygLKgn/4eE3yEObIRY/402taAMHXkneMiKsTTX7MS6PeLnxCB4i5k1Ugbc
uCX5NZt69sQ3lrMIVRaPuTZ8uncBWvNxSaeCEEWRHVo5zNdBFwS3bZ21esNm2ILDGDB3b8r+Ypx2
PsZ1bu6doO+es6li8dBeVLyYXZu47V1FqsDPkNPyOPatvsK+kh61iF8p1KZDBBdyjLT/UDB3ACc3
SikPBUSMkkEvqINDniygeydfs/Bvypq1QeWGy+Pg2eqHkRUJ7xx5JUYAtP8bj7Am4qiIbZJIwtFT
rmlOVkKuk5Xh4kVYkQfDD2aXz2qYaxiK+o80qMricDunBoBE5kWPDbFR6itAqv4Kk/Jq+6OfEnVj
MBttoBu1w1lOrCsA08ySNPciY7WAe9d+yyv+pKeNRkNx3zBuPRAluyGdcYv06W3J0Gz7no5FdC9c
1d7z9Dv3FU/Q6fR3nfx/A275sxMelNgajUfeReg7Pn7Mf2yMBSLQGZucPkVa++dpTd4N8sx9Xuao
+0y0kx///c8L/uxfBhLpOTGsCC+ygRP8GU9QZjjEAkQWpxrG8DWCdfXecTB/SKsHQgis7GdW2r5/
K8Z48M5ahyiVth2o9eoGXRoxkmjskn3Y1r6+q/To3FZWuKgr7ZKIM2Z9sh9lQwHoL3VK2VatwcXC
9hIaer9fnlzSrIERGalP+TBQZiIP+oCYNPVPHRi3DpCH40xsh0MMMd8X+gm5Anpo2ERKXHXuCXoR
oPLOcxV56n0q5+6TS6b+HS9j/eRBswYU/xWhHrq2ercJ8jXXgt7IWs9OmwbLsdKHxeqG7pAUNA7H
rwTOmf9R3/mNIjtYZw6+586Jm/evXrgKW+f2338I67Tj72alfmJHQegzqcEwYDOc+dOHLqmQSS5g
/RzMa78cELMNGgkrnvhjpPYvOQvrN/qnH0QEKGUAi0D3z1dXrOngWgJ2Tyhw+IhVjPYO6yqfD/ee
/9Hla/qmaAxNCHlO6v3fv81//umx7cVkNuKIYpm5+on/fuijmDFGbOtReBbKfQ4n0AR5m8/Uj2sw
NHEt0NT6iCbAmiratn//w50/Qx8SG/ayawN8ciIv+af3PhUBQcOpJrTDQfwFGE4M/g08Y/e5Ljra
Zt8JefOjPwNhQ9OMzF/XwyoIFFF5QpjjPH+9oP/16f3/fHrcaVwZ/3q8+far6//Pfzvj/OMr/zbj
jP4SMYcMocB9LT7WQebfZpwuqaUY9XxM485fEZB/23zYOPlYhkUxuEOP8Fsmo3/167EAgVtFSi2S
/dXJF/5HxO0w/vPJGnshGxY/AEmF+4MD/R8vdzH79PiFyKC/RcOliWtSY6DBdBePPHH0Cus0C3WQ
88hpyuRHlBsbn9cOA+50khlp4ORPDNFB94l+AnaM3sgrk9ec/EicDexzva+Kipaoxem81llmLblg
Jkb6MBRDulYbPlUZYaxlsPFlgG0qAVUbrAVcS3oCk3sscXrGEiGqWLw4dZeQkR3odJuExbdkml6d
r8qQyMT5ZcHkuuUtMaoYLXvXr7WkWKvK/qvANGutifKGsnOx0vYxIJrxmi9x1A4vIBVqYz3kqSq6
XWaK6aTpo26Waa7RglPd4oseL8X/Ze9MluvWsXT9LnfODHYAycEd3N1pq7UkS7bsCUO2ZPYt2IFP
Xx9kZ6QlV8n3zCsim/CxjkiCILDwr78xFS8O2N4BSCK9diOFwVyEsnFDInWh9m4lM/TH1M54uVEN
p7OuPiYprHOgUtyVFX8NAcc5j5zsvuF4YrTr02Xoa/QkFG5WZze7hLNIQhKHP3wswBaukSt4N/FL
md+8lPyNHg1FObRWErkx3sYxm6BRc06QnANhyTKEnuKI4zeknLlWEHDu9uB7FO2R7LoLNEvuiTOm
H6BCEZHmalyadwGiYFwlZ5iYZbL6FwPlPGIW+O5Yi63DJq6GI5GWw72vNMVhm63O3prcHuql5njU
q1rwPsR4sYbuceAQlZnT1GjOVUU8fIprMgCjub8n6sjfRsj8v/bwf8+clFKx0pgh4G5FG38QuzJP
klvlk9lE/daUl2Fe4fn3csyLyioNNm3VyA/JqCQ6Bis2NOjpS9zH7o3G+2wvEokDwdo+Dy+HyVqv
ch93WXK9cqI7WyJqplx6WyzilovSnEhLh2PlWLPLOt7wgC02ZNEhKE7Tl8Ps/HKwXV4OufgVq6/2
3I0/oIY7NxzhxTm+JN7HQmI/ZIl6pJpVndwOU8WQzW3VX4Isfp1xNb6yoLjs3dl+9uvqK+ZBjdpC
7u5OJ3MqL835nPaYo3ZVr8MvNBTGu9UaG0PGKyleYo7368tR33459scSxTkJe/P8Fai3sXekfGTt
XlmdQs5qsAOiR929CIh7zTB9sW8mgzIUBm9oO1of28XR8MuBI2bhfFlV9MXuRyzCvYhWBawaWGBZ
G239gML8BP4k51UDcgjQjiRun21YjhrOKVBIb0ARUU64CqFFbWHghsZqU7oYs7F28BvoGsDqJsA4
O4dZMZ8uxAOqTYMucYFRqmb3Ur3AMmGMz+N27Nsv1Qts0xsEp7fVITeYzmTQnd7gPPoF8THYzwgI
xBkrPS1egCF3JV71OMaoUzkT6fycIyoZW5kCdd8sdiMulfDifeDB8kyr2Nl37QAVJIB057Qy/Oz3
lRabYT2v7cA6JuS2nRQhBwHUKtZBxBrY3NbzofZzxHxLWTws4PG7Ku/m8zALDj7mEnhV0aiE3IOq
sehzcYPnOjIGCSdT0jrdhlPhb/Ou6s7yAvJFQ015MuGEtp2cKrmcJzEzAvm63lEFiVMB/n4JlmN9
mhNAjRLLOazpq1K1hC8lTbgnNbE65O251MsDJqpy1/TKPV3WeN0Lfuq8FHZz6ZRel22Eby3YYWB2
YO/EKLzgtJATx+Og7248iEZ3oQgJNpVYpKcCBcFWt6sm2xatyTYqiwKtLmYb/hLM57TokFP3Ez2f
kCyoaUyx4w2i/oCr+YsG9qpcE/0D41cYaVMQHFKR+CUU8hbzzFh9R7/X7WSQcnhOZe3sGtceT2HU
lDhhx/1FVo5f2VgIGx3K6Viv3cxXCkN7ha42zyRYVdnw3a3ZbfaBH6gLv8JgZEqcj0kgQ8KY0E1m
tvH1rcP8pAysasMZ7aigQm8cNth9jSybiEprOrp9bZ/amjC5OCrSUzn7y57+on0uB8Lk2LHDg2oh
noyBE50vdZABzpW3sUR6GqgkOJnbCM0DStMfIyIgIxVCO1S1rL2zM5W7yHO70w7HLoziEhR3tgn6
dZqt1SASR0nr68u0TbKrzKb9V5S4VOGkG+0EbhZneujiA8SYc+Qf3R7xk3oCWkRTXLXzPkebfTF4
Hg300U9P+zX6FgLfnCaCHKIoGfdjMX+DxTDubUfDcRrZbohOOg17lRxp9XuYpYVXkxPfDqr2rrzK
RcMwTuIGIlp16ImGSnR+O9rKupnT/HphXM+w6HX5GssrREbrYSF1kK0xI09pIyclD2LlwO0jqKs5
a4/Dtqdjc+8XaPnmkXG97cYskWdrPujxUis7afY0sPBnoYePnmGwPZ1AwJwbbe/h9q/2Po2jdv0I
vTayHmaFenCXgaGvhjJnMP2ixkaFzLiSPIeAM5iRGSQfi6IJ8t06rZQyihimq6mgq0b4Erg/ThmA
57YD5qxRRooNliTdB7dxrXTX5v362UO+97lq7OUsgBl2Pna1Oum0RUTyVAW4M0Nqnc5sWcws/WXN
GHB8POrKxtOnYsUMifp71Ah5dtRz+RkA9ejRzAjgaK8jVodGR40n6h5nxPmgUao8YUtgEd0zi2ul
w+6AzQvWswhN6k1Vs7wWnccA4VC5HEhWTT5hloNsPTeky7bAbSuqPONGDc8KjyHITzM9lXnD7ga/
rfFb77xvR6QUg9tDSdm4eozCDTuXfRCKvY2ogpQ0bBWgJVgLOndaOcTCr6GaRujagFZlWlincLkI
0LNjaOUb2DTRB0dYctg2w9plh0J0uGCH0QpdyxtRWOFbgog5x7l3ye38Jkz77jaPctLQIqkzBKmR
QKEZL4ceutBxddIFzK5YJhsT6T7gtNvr4XOJDd8uVpFzUeWhsQnn5T9gDOwf0NCdeAhMyYNcyfsw
GJXHv5/FhE+g4k0ya8ZDJ1OwiRcLlyONe4KpgFA9Vdi3n/qZb38mNM3wB+2YiLoR0esBfX1Nw6kY
7C0yn+GBxXvdewwSruPON+iU6NQCYVcb3ijQTFkYRjc+d0hVhjHXm34U7nbA97Hd+jLFOLlTgL6y
SJH5ivSyFXNLgFo1XMxjIE5lGrYIN71Q3KiyHwvStuvyxDeh3BEv7QyjA+C7svb10xKH6deImvse
w5zgPPYJpDa538GFwnZK7uLESaJLrK+9rauDh6Hy1GdCWEhNSISPU82abN1F2Kc9IDzeR5gdffFa
f5q3IILgGWi02Uvc6LLMtX52CRrYDl3mPLKeZmfZbBHq1fnyYZow396SnhPEB6vL0nA32CiPk6EC
RK0H7xZUz9sLOZMRpYNiT2pNdALCOO4FMoTzNZjmK62S+VbBVMclYwYsFLDjG1x2HnWHjQ+W441/
cDJk/mhlWvAWdxq2lRFWe/HQ4S+ZyoM72cGTW7vLBc389SrEo/pjO0Nv2rKe51gEOOiYa7t8SBy7
TMDZ8wiLcLITaNjYZ3YbdzDlRXdud4m88dZh3s52SxDHSrKitRq5VuC3e10HDrU/eV5CxHQkaf4U
LM1VfZhlK07y0qpPFxvIvY3K+a6hL3iw7H4/tF3+IUsg9+YGcs0N+MoiMWGeCP7eBChgFJGsl57h
Q6UGuC0MhKtf0NzCALuYU/Ctv4C9UEr3RKp2FFBAwekLKkygIgCxgYqnoZmfsDECP24NlDy9oMqz
AZj/9/z//0NvgieHydv/fPz/f+WjKl451v38N/5NeHSjf2GBQyVLNLv9u2EdPP9/oXSHtgSKGb2c
3//NdyQswgPwsn2wNYHrp4Gefp36BX8l7Ii/paXtQ5Lx/wnt0XuNMpnbcaB1gBU5oE02EMDrQz+H
RV1Vo+0/p/ba5j9K07e1of3SdMfxfshd/SkvYbIclPbKaqsUkX3fFxyh6gv8a6geD63FAsHmFFrw
kOsoZiFFikcQ+X1vk7Gk2fpbucoNy3wyYfbvTZ0/bb2SzAU8QvNRuR+cIGgDDvU2JHMikUcg1jIf
Ezjqvo4yoh/X0RbhiacQdQmqjFxE/RZBsYW/Wz3lxoOAPhSRttvfXuR/A247r938kFyD+xk9Ev+F
FomC+/XooDh1mkGt4rlV88RZsSKiocTZzPe84jJKoADgoe1kdfWjk3h13vmkrXFrRDH0PE/tzMly
//4tuX/cEvUACdN4JgvwIDwLX9+SYTRUjeqTJ+BWUVzioJK8RDZ0KjtJLZnh1loFWUpFjgt/OHL6
W1oaEDmLW0FShtJYlAYj8WJnMJIUWQ5rnKyIacuFV7EfMMlYP6W9jC1K37Xo5NVK/ik/VkW+ot+H
FmDEpOH9h3qNJ/skyZk5GBE2R1o9+XJgXL8DrXFaLJlVlPWzPeOV8lHQpm9uK2r89fr9C0EI/A1P
NheioiKVV9INZPDemlsjX+uilVyEJ5xRXcfbt2Vc+GS82Xzhixfk/odZNcIYD0pRWsO2dZJgui0y
Uec/3r+T12Dby52I0AXZo3sCfme4kL8/skNnG4v3XD5N2KrIK4FjBZERfWWxC59BwEGP/E8HGUJk
yFICEcYOGAUzsX5zpiQYwQI/Cbzv5YjHLHIF3Vq4u04h0db/zETcPB0Ll+9EHhOe7pABLX+/Fjqq
sqAF5j4tTgJ09ewCZqRIKduReQdBwAxxqaVhSr8/rH/MJMyRiSHmPxjksOgaSP+3hyRjSvVRXqjv
C8UZ0gcgiZCsF9fKGN33L+X8+Qppe4ENA90yo6K3mQV50zgF9jzVk0IyXwVHBLP1fekOrFEE5qFY
aj8s0Rrb1UWT9bW092JKi/VTroK29TZVyYJIp5judXRDKRYQDJ1OtVtekFPbh5pzme9X/fH9mzar
w38aKrwYEToCd1Tcshzb+YPl7kQFDk2uXX+v9dBzFwRyF/mPydF4HzdNJVGhxHhiYZX8/nWdP1+M
MRymi2E7ru9ij/r6xcSWYy/EHFrfKK0cd93C9s1GtQ3CNsWO0iExTJWATH4RPOq0TPCE7vq+x7W6
shZ3usuqdUbYkYYkq3xL0K5HB6+Wrj4XlfZVuHv/bt9i4T4IOJDsy2eC4U0Iw/j17Ypkbvtq7Jtv
RO6BYmwQ/QzrtUI7yqRatZ3oiVRX9E9XlhdnfE2qxoPVou+H8QBydbLP9HcmYJX/oFHGyLD9+RiF
bybHpzr9uQCTCMfqIpYxkQ8qiaL45WRZMFNBfxVvp4YFwzaMASly5Q0QlVmiLRgXXNDVSxne4IQ+
LF9WbUqIDZJl3Fp2HGw9Fnl7zSTRTK7fIbnadOlM5xyVe149yxm5gLPh5KTWaz7/SDyQacvU7JFS
cY9Om0c0uJ16dB6QLLU5WjrYJ+undfCC6W7qO4ltdM4/mQkghGW2mvDbhnfmpsvMpSt0QKQT5HiJ
8qHH+HDwMA3Gc+iyNYeWGhfROXf5SYlugR/JZEDkzImYlnS4GdBpspnpDvnrsFXUwIkmyS7i0hbi
U358RZrG1dABtKQzREXWfenCTEzH2J+67LL061CfzA5B7Of4ZOnxjPhkMhC3S0g/DeCAnGF9DoMs
ZbO048HsmVjFunxtmNgO4AkNviJIX389gMiRY80b0t9oM+xsVKEMqLBrph+usGYRKyuSO6s9lqRQ
CPdETemKo3QL8vrv39G1nYV3XRbTHSfXKSTibeOlq2AMRsIdufTSpiyOeMfyTMnPUfWLYmbkTO4l
PzDPHD7O6D2OdPmdFCfYak/UOFWbbmPJsLQ66Hg8FnozXZoIg+4fXtHUTJo8lnl1WyMzA37DHcFM
l1bkAF5YLUWgVtjwYtlG2sqC0vQHgnQnJlgoGYrQO7N88i2+dxUZdi2hd1NuWAYsjE78MSTqmDFZ
A+JEyL2R9QTzmEBVU7vhMevxdxoeunmIPGrlctl58VQn+8bqzXsP3IlVYN+vuO7gQOPGZv7SavH5
UxJ6nTedRQqmVr5riN3kUxhzemSA68kQsHdBjhq4Jfy8zIXmMTf3AsvH+LLLADuh7+AomCHuvFVK
/zjJ0OP28ioLTd0WEzKfXSni0sQD9Az+sI08HXBbuU/IY7ntSDrLf4wEWzOcK9RkflNJCegf8wGt
cXBIbGmmqCmtp7s2rPnfzsGGAlV+PrA2UDquVBk+4WPTre71ahaPFDLuY94B7PBJ+5H5pT3pO7wJ
oagbCRpqHW+6C3CvZBTg57dKH6fFVnl1OZW+wy/sesQAWFJQi5lZjVabkKu2AEATR6xSoBnvcvsu
SkUWTTtafhicE4RVpvl6kDbQNbBc6x2GQic+jbEUnjZtJrtdr4XWC9M/VBjl4U2CTZCuKRTmBhcb
AWemh9FmgnK3Ms697EPjpBk2CtTq5g3X2aRxTcRlSiHWyZRNpNcGKRB9w+1SKmXN50WsAu4xthTv
BvokjpePNTgTD1PHuU7IpKvo9NVXDdY9gKA4wNPB27MQs9zsB9gTGufmFmszxLbU7cBFsYs54DHG
iFokyQZhk1/I7+tMK5EwNQdn3BWiBNItOGV9uqQpriMNcdgBKqVImcmD15mZiYiLCeQodGzmpT0u
ijkUe1lXJOfIWlf+DhRi7AlqFB5LpepqRmmH9bQD23qxLWfsrtQsXZZcLIhH3lLt0N5P92RpzPyu
iGYegzQy+MxcO8OrajrYINj8JEeYjr8jisSsS4U9VctNBOmKiZRC3WN5av1FMn44yLA6TIwi34Lj
DooJNXW9hwkYb7/T4jzUCTM9LNXKjacL8g1ifZxy4f5ZLtmOJk3mmgF80UKrfeiXZpMdhrFjOi4k
XkJ4D8Jesz7QhrP8DwtIXJtsWKKEf2y7oeaRwqZv+g1mmabEMhJd/b0KO04jRMeZcwirvhmcuek8
8oUwjgnBBZM0nyE/mW4GTjKEFSa7Lp7reE9qRtx9jDtaUOf4lJSs9pOeA+44yJEjTwcCdAM+7BzB
F5MnpI3MCP6a1lU2m7/TfoNp+nZF/8mdo3cxy72yoMt/cixmpbf3gt7wpahEE2yxAwtwcEB9HosA
3X7qQBh1M5bdnYqKfrBwaHC0/GrVM1Rgu1rKu8h1I3T2fd9l3ZmsMRI5yGYa2+/I3rB775MK7wSs
auilkTCadV8z1tz1UAQkHDz5yDd6BCs4IDzOq1POH9YIUe0GfjjZQK0HJAjintcR6RMdUb6K/JRZ
hNNV3yEKNPRgu3IuvJJtFcnMgLFPxzsCtCWxqlvpucBw9mkG4PljSvq1n3W58QMNmrdpe0sPX2CZ
jP5HWQ7aT2g4+YUxLC1dHTdAVzx/zDyNkwEHUHayEglMOa80lLMS9/VD7K7Q+Rc+jhHGS3E527bT
HqYoSKDBU6Ctdwnq6oaNDz7MmdJ6DDceGhpnq2Ea4C1H+IaKdlbjGpNdwDDSnUWZHJEMDbuusYln
iMHq7BNndlL3AKHZqbE9D8oVdCz2hHXdFk3l3wOF4md0YiN+bIkyAZonnmhYsEe01FBbt77lq/XT
UDOrMbSSsr8HbUzoExIcGPTtCY4Qybpg+xK0cof0sCxO4mzIIY0jeMfQM4Lj76aYwLw4sDrAzfVT
iqhzWmArD7p7jnLhjQiYgrYJNq6nxGCfDHHdiXA3FrYg3y6urEJeRU5gFXjgy5ayNn1O4QpiVL9t
IDC4zQ7+omlDS2/wrOQKNBa08PpX9W1rqK3O7YztLHSLGRdAtqW28mgu36NXb1t/18ZzH0/UU4gf
iyPwL9FeKqYRTZrFok2tSRQydNST3ltMsJWIWEj4uLvQlI89GzifQ+pLs8JVxDOxlGSWRpVGZGc5
Q+vgwdo5PF+7xKIkFWmHOeIluWE5u8xQi8RdT3QQ8DsPo2hM9ScV1uyE/eUOli/E8k4V0TtjV2Xy
Ab1Eza04rRUQYZlYA1hDO3aCZZLmOJW9aZO07onv0ql/mG1qNyJ/9NyyluVhZjaN2JpjrAi8Sgl7
PxGBuHrHyHdLSqLa5cRvnRL0DPlpQ12CsAUqME1zFkSwbPbombwIShM8KgcGqK0Ds3OGwMzcaZ+k
AdceA8hj68fJFySUbBtizvllNmnYfEuKLhv3r6LcrJOFH5Ahv3VzJ+KO6rhVDommPek52UmEamlF
oDf28ts8d3VzkG4e1BdIlya2xaHF5MA7q9vAlCywes0YQUWRg/NjtJSm0Ye6aBqJaXBqcAOMfVAB
It63SVuqLlnDtSmRXuAeiZiWXerXDuaTPDDdFQ3OKsOWhrq5e8eLLQayTfw8ak50hrvdDzIGGFiW
mdzcwagsXCCP/x6JteMT2owtmjfwoTrlNzbVgEZqVzgkBaFqhCnDkGU2dcCtqJZYPJS9A/b08zWy
YTrOJ45/43AXdvHCE3t57fCORjUFGE3USHhxvoR2YcfRl6kgzLg4pq1MqvnUpxwlaBP6FE/lrK0B
n/oeHVp62pIAwe+yhzyjBJ9JDGNTDCWg/UMFXucs22y2+2Cg1+hSpSRubKr5ieiCXhwx0lFTeI1j
jNtkFzKGydAfcV0z34Hn9TaPOtFVm+5K5ZtPhD68AbxqeLcosibfFGoOWc8PWeeYCebFY9a5J50b
lNTZyc/dNZ2mhE1zbGYK1S3BRFSB0oO5eJwGaeZjjECNytpmBAh8WwMSi7b8c/PTVCU9yahlGLBd
Ohg+soelKSZUAKpyTEwx77Xmbn9+HsWA+cNdOc4NL7VXLHzVhbd4U/J1Cuck649I5QuitaqOuVDS
GqImyA9+75u5W9ZuVF9WyF5g+SQlPSmI1XD8PYpa+qy829GaKq5Vrz2PYBvdHWAFkXtkeSI3mm6T
IMr6x6lHLoP7czG2+A9ytvS9C392hoLQceEyzyoivBjZvIX3f2cTNMELIYOE8pKDJ+950GLV5x70
d30ug0gv08niel3xOKXOwqDEPysfldgTtYZqwp6nzRa8u5Ec/TwRh2sdURgsSYKIHR1S5/GnhDML
GcCWZS3f8T7GvNsmYtbeemmbchyZ0j5R1pH0J2+8wxnNQ+9nzQ7jb8E8MDW7xFPHZPPhFY/vBmo6
/mHS0km8i1Wc8NYGYsQp1xe4VhG9QUyxqVEiQYYfo25W3NXpOPOemtRiSMCcH5hOUnB5oL14NUtl
y5osjy2BHUMK82Bh6h+d0CHVURcY7n7/+enVU2lKq9KqjF0rRKZSdbthmpBEInGZDX5kxZ42UzKw
w7n+YMMTrjsGZDUnbhFZAwNJN8x84pyWk/ZSysI3KeNznpzE+PSON3IJVnUajotTHkPlcqZgY8PG
N+EQOGD6dZC4QfNrIn/oWavyrjaVKC03VnFkqS+nRgLTC77SDgIUixQF/yiJX51Znfd4s5hT4M+D
RRljGgQGsC6zxgC1o/tLlz9cOfH6U5gz0Tkk2cz+Oa1rXmkGIY1bH2tEwxVRsGM8DHtrwUbrMmgB
R/hBbJrWa8RZZsEaeI0E5S6FyrIaDWimVjoDKe7dj16D/Wi01z9XjmhRptCtnMLMyvdRo7d4IJgR
fGF8rWnoBAIe52vMKFyaEF+ucv62xIM5ZxqL1lTsLB8aXrRRY8/z/uWSb1E1c0mOpzCxfcclQ9F9
fUnd1nVoD3L4JuRsujc/pwZcQIPsvv90f14Kcig1Lkw4F/D8bW6YmybtOoFOfMt8xIVUntL3yH9e
WKxZu96/1gsa+DtMCe8GmNqDDeF78s+ulLLhcc5l4X1bvGrkIDOmFf4BWzH4KZ9h2pPhRa6SbFg0
xtoXhJeNU9kR3toOGGpdgUKYzkbEkdesPT9X5l+9j7pPzBGBjAhiai5wnZz50/u3/8dQoeC2KWwd
CBAOihjz97+B0EsPOzKZA/E44ALCfbBBmWMhmytHqPcv9cecg7NLpJWQdIJcEyH/+lKUUZmLCWH7
iLTJI3Yt1mEOC3YNzCci42T+65R720JxeDF4uLqCa+KSYaJFfn+4HklVmIDfPyKHN2vUsPCxXY8Z
K/tt4kKM1Ls4ot6nmND8+RnHb7v/YOLExV/EAW+Hma4pqi5AWtqkwiGu9PWdwD5dpjlKvK9gEhwd
sfEEpQrrwBzn/9kou4IOP41YO+BqgGNvwGts1rvQc3LnK5zDANlUW5qjeZZzUjtClDVV4/sXxOnm
FUzvCtpgL5oHQYcP+Oj1oyF0W1lMdP+1r+kTpfseuQPLHIui5r3GfUdsFE7aiU7J9C7wSNN/66P8
MbiSSWzEPZCoAh797cqCY3LptEFNSJGtk3pPL4sAM1CPNMpPfpYtU5+a0hihiFm/f4HilhgM5FVJ
HKbS0/nn4FS5MBAP0L/mK24gn3NaWAlTYUtQxdyEahd6gxWSzOUUA6t1MAuzWUKRaBAtprHNh7/x
WJ2oRYZgBDxy5n4hQwH/AFIIQ4p5d0BdM+Hvv2sKy9RWasJzXWOo4AacYlTWme1cthm1TaCQRrEX
t33LbQU/AXpFac+qWRSuKZrycHip+FzHFMtxXhH7sLGhrTD+YZL3IJPutEwGZKkJG/tLzPfbz5p1
z0UHIMjhRbj/x9QeOVmkuIHpL03aedSsSTuYI1C0DqYC+AVZvz/lzNfy+5JrltropUcTwgVA3/N6
ytEog2KowvlLlEiDMY5ZJItLvOzcwrqyFdbpMSzzaOQQtTjk8ADClpW5m/dv4+2Te9jC2Kycxj2D
b+6l/f3b2lkjzJp5l+mXAiJedZZVOHPfu8Xs9heuGv6RjsnH0QVdvgdSJDFxR/nwZpJLPIKytFXq
64Rsf/0k8sBMizxvTWX1/nO5bz5pfnsYSLjPMqDz5nn2m+ogwf68LOvJva/VgMNhDHw54FILjMpJ
N8tndocNDe+K/wsAbJiXi/CiTxzWRB9ujAM2EAxHHtO/b2dEg+AIq28K9SzhhJLCqyYZnGgkA2st
loEBQoxf+AinUBqYuKjojtxNluPxcFYh2IuSxDKdIkyhzXrNgaBYulP8CjNdHmpCRPy/xOa+WVQY
A3RMns13ytj/2TEVIhmiSo7L/VjlZmeOG1oVuN7PDSfn98fbqGl+n8/mnbJ4oZdBvgWu/3Y+Y4cJ
pur48V3oNy/XGnHKuCowgzJbE0s9S9DP3nsJSYdRIGTAoKS//tRPmEVnHBBsBlf4gcEzOQu2rHRu
pWIQBavICe27UHyqhFRlbVXMJ9obOTDt0WRyPM5WFrXp8KvxR7fINJGsMnf5dtbQRp9ymBqYothK
iJyrYE1AORz8hCYmBwQU/0KRmjeZO1Qt8yaYWPib3dBnBlj+1ULji2Tu5vQ82Pdi+HH8Qu1gStn8
Zb8NX78+MsYwQXJt47Mk2AuxQXq9RHQ8wRTCnPteTl7wkPdYER5c2qNHWYStD8ZPRmziL9G5Jh4g
3pHYWB8rfFc+TUmGzUodjjVN08Qjn1mHaiPTobuPOb+q63JRU7olY909kpByU9Fq+z61viJwo7fI
a6CXIz+g523OUztTl+xIqUmaSqdiZ+GK8HmljzxheoFobgMLzvZ3oIbFJ2u1Bg4H5QJ9XUX9tc+u
VBz80vIuA91POCTrbk9PvPyU0sM/I1WSLkHeDsB5TTHTwhuc8iusCYHLAW6IGwjCtrPz2j64c9mf
H9uULBD43jIFwkiUOsGNGOukwBs/ZZ6XwoOyLb/GhFK0X4oxUk+l1fYfpa8UZVE8HvNlzA+0CbTJ
HKa5vF3mKENZ71fTGRLkPVpg0qzDNM8/jyFUfLTlY7EbsCa5W3Hz3VF+Wilon+VvbWnf+IO2v7l6
UF/JlMRObhS4ryyyIkJeZXs8RbO/JFO/XqyZELSVWcwEpYLvUii8mRAN8E/QYaX+xPtariM3rou9
LBt8o2Rvy/v3v+jXH/TPiwUQ5cw2Tw33tiJB70lp10f1E9YvFRyhxb5zavBVVPzF5eR7xgU2aaob
WoQ4nr5/7T9m/stjwtWhZcMi/pYHNgoVNQVykKeOXJp245V42hwqD5vRv2wTL7/pP9vwy1P6rgs/
h2hxNuS3h8iFkBt3givz5MyEu1HzsF1sGg48eC+kZXBbu1V8mykco/EGFFG78yZCMU6wz5O7pRyg
fUHWkx962UdntUVWD/stuVzgigM+hhQv7lBX7cYdHP/GnvL6RwXn+aIGnr2ZXO1+jnLOqRuncWxs
IApMLaqIeWwFlQS9KejFOXMEsNZH+gnT7oFWwtgfnETYj/YyeNuV9/eXWugNCY8hMWUAZRDjgpGS
+7YkcEgUX/xQr0/+aAY/zbz0xCOU9Lisy2ONKeoXz4qW3egmND263pJHH/+Kevf+FBBmMr96M4Eh
a2JM6SIKYRt/UyA5RVzRPkiDp2SkcQCchvPZEqJz2Sm6JAOWKMgUg2ogpAe5UkW3p6mODbjV5dTK
idjzILE+rE7iH4kjADgjBvcrypVabPvCuiTYM7jQnj6pvcq7AwMtPzQWLw1nWlyOt+uw0HYhuSPe
Bm2E9N/l8H1AnvFDyzy78oIWtyaQ4iMyoPYD5u3lsGtiNX4ju2C8t4Vb3Fh1yAYhF2c+eO4wY/Pc
Z8ndXEbQ39PO5gFwro8we0hoAWD0lNMIYU/86AsrvMhS7X92QLXx2CgKPNDfH1wzdm/H1gddCNik
4Mm65vv7reobgYR570H81GW+uLI6L//UZoRd7QqMXq+c2TiCvH/FN/JqZhVaIMO6hY/kQcF7q2F3
bLfsK7bO57zN/TNgM3RB8aitc4BKzPhJgGKlF0n/1Hp2+Qmn++EiyyL7xpoi7/D+vcg/pxalJsun
S9AjTNy3ZMB+roQKk7p+TogSLjm3N/HXBlu6aUcQEqGr5LCBcFQNVnMDWiy9Q08njil02B04SRRt
aXhiftA3MnjIEEkZ6BcIvbZUekkyhTp2Ht58ckwTJEFB4m+wBXeJOsPC7cUAtELqh1/ANqxW0Z5Y
DMshLwbrMpKOcQidA1ywVKqv9TKznRGI0h4S7GwwXXOy4qKizUtF6VXoVMuuJIR4Qsu5n2h6fhIT
R1NqEfVxcEksS6vS6zd9AF2GmUi7aCtB/a69KKtpucKoI+Vloa80yLJMEHEE7eWMpgp1YIb33Zbx
a5xTyClzf2LLxP1Mmkv2MGKP88PP3AyoZ8pJEXr/7fy5/jBTIkhzUNdwD/kD1/NcOqHFMhfPqLPt
YBPNUf4Nloema8gr40wVPK3KBGLV1jc95egetJyIsP7Lbbxmar9MWCwQKJs9mKt4bbyBO2BKqUqt
QfkcV1KPpMvwQuQ6piUCOTlgpjxFd6ROjAcyU+N9G8XLlzTsp5Z5sv7yAvgffRneAHQ/b8Y32DJL
h7HsdV9/sGhP56lZivw5CWz5sZOOunVLdJMBwO45++J4RWDicNaibj0tF8/BaiZgIwvKYbnOgjSE
kFzPE0kYo/cD5nwnNmGXFR//MmR/lAyBhO8q+MThTHOofDNkU4UJe9T54zOod5fcU1kIZLauT8yY
Io7ElRNh4LNaJVGovWh+pBhIksxK+td8gi+d+iSiMrmwg7m4J9VkpEPCLnDAh7dkuJM82BKsQ4D2
y13/r8/CnW6f/+//eXyqsnqXKQ4p34fffaJpJJlD2v8stDg+zo9Z9t/8K/9WWgj/Xxi+wj2mIqUy
lUzKXwYLjrSNwSxfDYd9wY/wcf0yWHDdf1FbsBVA98S/xg0BPH9JLZzwXwgAYBTD0ybBDIj1n0gt
xOvZSOGAhsuPDAkW+2vcU0w1/dsmB+RRkm+buB+ValviHddKaShK3Od2Je2csMykv0mzsv/eBoV7
lyK3u3UjTI9q3+KEUGYh7qdqwffP5vy5s6SzHSKLXL1lwgOHaLp+Ky0cBDfW1GTXeQ/vf2O1uM40
6VIcRsqrfQtx9sK1KNYxG51RXxT6pHF1cbvm3nqMEiR3qWONz8YCG66XP/sfrCVLP5A9npWk2w/z
I9Qx/QhJjtAYTO+QyqaoOjAFLfr1gLKqO8PRrP02umn+CAiur62CtDOXfucX3aM6i1rODFtPr8Pz
1CfOxm1LbHaA02+SVN44g5URi1Aq9370lrX4Sw33ckb4T53x8gqkxEnjv7g7s+VGkSUMv4rj3EvB
KiDizFxYlre23bZ7cfcVIdtqgQRCLBKIpz9fAeoWeJml+oI4xFxMjDwpqpSVlcuffyqgtaGgsIWN
PfgJQhImi4Gbjj6Vie5cgOUwJ2utgMcFGB4HWdeYB3bsa6Fzy9WjXa1og/GP1yObSc0+sKyz0uNi
IyyKLhj5t70uXdO70TZG9Mw9OHgAB5JC+s3NCyPO4npjZiohoJcFX4OAcTtzL1mfblI9+mjbyZcs
0M1zuJqurHmufdY8jfmtDuxfo/jx4JDc1qs7YiDPbeQTJP7xHzHR+8C5YtFw9AgFhnId4iOKRe1F
r0mPzF2FuUJGFLrfVfHrz8Guf6OgUNwOyM6DydKTCzKc2YSWQiYmhcA0TlN9UV6Dm1Ue10uVbXDM
vPg4pwJ3mUe6+cnd8W8xJnUGQEb9MB9o+UdvMwKlNI+LW9N2v5IK0M4c3w++UrLc0gAZwJa4yhlw
M0gGZ8utmJcYMXasVEJ0WocW7oNS6s+r0eYqh47pnD4g83xHj3J2bLi0ChVQYBUmM5OVteNBd/U9
WDuUD40of4K6HSJPiDOf1uBKGYcLQU+SqaADPfjN1ltmH/t5cc+hXN5Y2wGHKV3650v9WWGYVIKP
nYxgRVyU4OeMeQgjpV1sTnyfuhL9w84ZcxkInPyNfWKtVsU9lVaIPkhwL65DT4+vgEdoD7tstZ7Z
QRzS95MnMKhCZBkTolgqhcg0PXeKtf+BFLRy7Xq74tZeqdtrcxmzOE3fQAIce+WCkQ/egtlsBjOR
6FgoPqZ0Ml/pANNOSSaV56AaOZsMLr8Lt3n6YHhp/OgQpV0ZVPjHyrwo/iJB2rFZpHhs8mciX6nq
VeCtt3VHm29dd761BvceTZ53mUMGh5ntwVc8QYC61gZKCEfoThKVT7lml+M0S2lnNfKd97yADf9m
PdLcS7gs4wcrZlwdPE7KWWyvvxWOsTyhfzH8EsZIWW4TmLMXW8YfBfz2VxFducdKNi9ph50Xk10Y
afeFkjAZjsSNAzf2YHdteC7wMOB9pyB3NGFQo+VlYq4zdcKsaW3iK5sYmcW2uEmWUXlXqe16wXRx
KAV310lsqlfqOnKZD24r3+xBmBL9qukDs+fiG0aeM5IYVk78ah3i1kem05zFEWRvY6DkDNsCBzY6
M2jQtyZL27M/2grY68n7R7fT7CW2H0ZaGzdrNKLWRYG3vf15rKaDeZm49/Rsj6AAUwEr7pJ48GlR
OqxAXWhAceN08Hmx8/HUTUhFIY9LVl5xZpMo24HCK9gZLYjdS3u5XU+X21HCCOE4h518rSbu98TY
sRiCIfUi9jeDv4hsXluAIa5XPGfuZepo7QWsymXKMJS5dR+MymyCx1/cxOv5/DQGFJ7AJ4OdcUl4
3uJlYmJWnjmYjCgLTWkwNz+o+cj9wdnTMcy7aKoXlno1Arh1CSZv457GTDH7HFgxSRiPuXd27Ye9
6eN2+ZDE5tN/SSsIcakg1eu8ex5Cu14auXkfbUxzhZ+Yuj/QZtc+ByoRUGT1y+tFkRYfA2u7OstC
mxVoqxVElWt/exmF8J7kjpZcBGaeXERWPPgMnopW6JzBweMk3qw+0lxPCVpj/XkIGPM4S/P0BziV
NT+Rbzymbk7rfVkyRW4Zl8XtxsiXqzNrayVjaOegO9CYxpgxdf5Bo9/vfGAP7EvqXIzPphRxGqT6
/HQdeMV3KObhpc637oW/85JJubJW9jijT3hG0hJ7pYXGYDtO15o6KfU1nTXR8lEgt1IAFDHj2tfr
i8DYut9XFkcdn6C4rY6eC6nTcwL/6XYCtoTXWy3dy7JItHuaeYhQwoW+hfc39p4VSGRPGRbmfkfz
tjMjCIUFEVuzsNxLpnmX14ZSsn1GiOVb+4lyvCMRBgZJK+FdjEc+1JGLJ8jro4uYcaOQImrpOEm0
LWOnA+2KrpP0xLSC4oaQkrvk/VOIk4iW/nIbOIY0suEzQDtoVu5gx23AVoOLonRwT02UgaHQFcFw
UtlmmlDjM8h6yZV4LgvwSlpccMXW05GWlXclw/aWk3mYXtDkbTHDZhFcxn6Q5vBnKf5yzJRRP2Ry
zuo0i5fiuEI497gj+fBFNKw9armxnW18yxic0NIYWiepZ0f+GVmZ4HpLM8eEOHqHHsCOFBwHeuAy
j1p1IwUSqnBzbs8HBYMe19ZFYYRfGJ4By67lpdCqDDTgivFocEeWdZefpBtl8wx8GxMJfy5phDg6
L9QSvndO7bkVMHxaMJryy+R+9pAWy3NzQJP6SaH55cTRdw/qmjl3OpTXx7yPBzZswYFw5gbKutBS
RkDZtvVEDiY8ScAnX0bqQjkvHQCNx5BTxGdlDHj4WitcwxmvN0vvK/eA/zUdQGtyXFLrsgn/w8UD
U8McMFH0pM7PPfyWYhzqWIPjFHzX88Cx1PvBNhcOTlJElwqki2cDmopOEkYjQT7mbbJJVnihwnKX
mLyAFgOFNiTGdjManv6a452nle7YBhcL21mprj7PQS1fuApDfI9LdaE/erR67cZzdbRefhhkmXB/
nN3dPAMzPymhungMGY0qSBNCBmxi2cWozFK9mps5Mw1RBJtUShR9ABDkRWNT1fVvKizrTHqAeeQO
8DfoatVaFPcJvuV5NlhBPZvSQfJDo74CTqscTIINU9WAP7qqoPsr84mx3cJtBJEYVD2Jax3nyQAt
9AFpMMpznsC4bi4Hx0xHV04YZxD8sKz8PotiQdqI2+oe5+DT6aRehjcWY/FutdBi+LlGBeU4hc30
rjpI/zeRbbOQk2k2nVTMAHebWbK7n6XkWdM//1vfHOLTytX+zHj6zM92//SP3hd0NDvgJHiKNqtM
vMHcj1aHga8mxia1IuXqlapXeU9CAOQo2zwThuvO0BToDpHEqR5utyBaURyoPh44DhOXKHRQgoBe
haf+woMtemsT3l9fvZvv/01rBW/mC3QT0Nvf24WOjF+7YFhD0TAFzoKRJ+LBwTrcBcBbQ4BOpP4o
2oun/sIe7QKvxS/3d1ThzU3QtaFF+xtpCaJi8XRUwR4NCSG5Csjz1c/hsX/vPLz/M/8+VeBaJmsj
twnWUDONEbCTZhP4pVuaoDrDEWki8r9qPzcBXggie6lNMNShKWq6ICdqTehsAoQlli76oTVyV3xT
n86BY9Tv1LHSL03i2+fAGFbVZYq89S/cNQaqOuScAM2DXkA8/TMGjM6TVAGdHKog4qADuN4EdOrw
HDhw1kD3bRKN1irSP00YAVCW3QV7CB6MpLDV3I6dg+DYQ51yENvU7BKq0q/zYI0EtEDKGuikv4EW
m4KFuno6m6Aq5lAgn3AS+rZ6ukelVQAHSCFO1vY/MTfM4UFgZB3sSYDcVc6LeHp3EGAnodAsrQKg
q20Vlqn26hm+SU5HUFLXq++fe8hFLb18nQIQHjB8JfUJ6HpGCsYS1iyVfoXqqY9cn65FcreUwaSU
QLOHpD1McBKdI2BzF9jw0kDx83N7+mUF8d8Fdl5q+bjHBAAayYVGCTpmkAGVhkEYhR70dRdECUhy
FwwTRjrh/ezNYcc5GjlDSNIARwASrZ7eGQSVVK5sqGQY3PsAOrR9ENDxjlRGGI+YUQqWp3fXAX1I
du2mSLjIuAQ0ZaEDnetgNLRAWTAko/n1e+cRgJd5McXhjZzJmwGCoQypiaoGLlGt451f33aGfM2I
xETjFdZBaZ+uA6rBsjpgMIsbnB6pI+OnvTt0jBydzJKiUDVsPu/fpShmDEvaQ/JnpAoAIjeqIBIQ
h7tA0oQ4GZwouJLq6Z09hHJRkd4FEgIQPdEgVh+IF7tA0gTACxFEE0L0TxdEck9WF6yhMIoAjLoG
wUQJCCHBFfX0UgROKDqVpBwkDAKrA9b0RsoAaCtJVIaDiUJa9VRf2Cez6ODCSu6CrgxBFGH3mOGz
X+WhQXBUYgXRQW03m9A/g2AwjkFyFwwiJhjYuAQbje+YxTqhTsDUxOc9UgJNgeJXdvnakBwxsQCA
q+rpxArwOkNOSi69uYX7tHxiWNmMEe6xLcDSJAzqI/DSHrIxYrx8X+NlukxUXlrOHhqkSAmFaJ2u
d6ETKmEkgJwqxJMC6N+vgFlj/bJOgTEiVKy6l5qAuHMIHEPMLdNJTNTf1KtDQJpD8ucnbQopA+nx
pmQonKzWRUDWxKL9lTChVo/e+UQMHBQoaLlDQIKQMhIjz1+PEmgiJa3CbjMHs3eHAN2ULiY50PRD
fUCj7KumEOYWXGOTi0DAcnnqm7dPZ0FjZoGsFlBQpGSq08NXLfLFWXCG+EzUWag4VU//sibivpLd
BX0Iewh+4b6siptxaBHwCrgryKbvC/D9s4uQUEjvAtkTnSWaAJ+qp2MXLVJnBJJA/esD00PECd6B
tF1QKRsJtol9SaF7OWI3gFpQeGzAFrU30ie7ABZc+o7ERdIEk5DR2IXOiYD6Y0i7FuoiWjT65SLp
dJDUV9a/z6PiKIOs4iiAuamftkUgk0g+gaILZGLVUwcm/dIC+WCRxAGTjRmW0mSHOlpAiZXcEfwW
e0BG/zwl/PxaQf+9LuhU0WmusH56Cp1wwSKrDAETLQDNWendLuj8SrJBE14zEDSBR3yjysYcZAwG
FqH5vIcnYiT61mW9ZnKFkOtxU75mF0ToSC6RyGl/SfbOOpJUlr0dsI4MmBf0bl2DQCmWPCOMPs32
9M9dpNtFNp1MmQnWT5MY+nVoLmV3Jk0QPvZWCWCDcerzKWcWacCh0FTfgCJAOnSaHZLKeAhMP2+y
LHWs0qcrksqH7C6gC7YDKrUJj6ow8XAXLGtIW7EtcGq1veifuyiwxbJmkbQp3A703jRWkVW2doEA
SrS3CnBm9fTucoDwrcHMSp0Im4PlUGb6+Vsf7gIlRzG2jDb3X051z1xn+utlc8wUXmHBEOFyYxg6
YSRYLBFHwkw66p+jhMMvexZ07J7gIiDH+KoWWDhSmAsDnt76839wR/4N4/mzD2YME8Fz1QHjz9LX
emDe+oN9U8DLz5u+j4vnP/4jGlxafyjII+rv/tUg82cLqVGh0Q8+3KPTq+9p/vdmgS+/uvVd+1Xt
/+O5P0umyZMHvbho+Gle82Ya0kfD9M/HaTg9bM7BScP+/HqTF5wXP13EvxD8+ljRg/6g1voPbOy7
chMfXpr2C1fYeekXTpbM6pmm+6WLn5H5zVzbspLH08D/ESUrv/XWddOHtOwoiJLpc7R/S/HWNXZa
XjLsP0+Z/7TJWsKrNg1Z4SezADaUZHYouQY9S0tuqFmOoh9H44iGwsf2tteoYtlvOWXX/efW70lC
TOSVZCWfzaJk3n7lBgUqK/lt/hnJI3nxPPVaCthAFWVf+CII/FXkt09kjYOTFr169qcdK1KjqqQl
R3lbLWrImqzYDy9tU90nIi0YAZun5W6vuZXZq0FFsqKvog00E91trrEqsrKvp/6qZT0oyQqQsLzc
ZBdMV897SdVlXiNP5UWn6fTJ26SzLGvpdIPckJbvP0GZPm032taoCHnR3AVplLU0u6m1y8tOU59/
1mu/tek1vO93SI82SVe0qJJLi45WWUe5m8qzrOSb2WPSHcoO8EqUM+VFb6fte4uEj6gWywvOj86n
4Tr1/Pa1jnxRgfwd8i9nSTprWSq4WURh73cIv54V/lPrGkP477jRb2b50fcoWe5fszIpDGFQ9/9B
OPf/zsm+gV/KOxpPk4ibsn0468y+9MZUX3AyXXbPPjlzIkFZ8R89v73jdfpRWuwywCNpRzVNTk9a
dDKbd7kMKtihrODb2WoFd8l22gkTmM4ssnCy4u+96Hl2dJG+uNvq9Jas+E/R5g1FFIi033Av11/w
UhEbwJvs+39m92fQlrdciibpJS+7aEeVsJGJOrys3C/Z1NtLETaF/iaRnZIV+3WWhNxse0GV5Loo
Ii3ZJ7LpqDdUlyKlJCv6Ycq9w1Tm9tFsKDakhc/S7Ojray9fFw6l5fvpU8QUyZbn1pTppWXvIvhK
5/sdrn7NGjP/vuTXMk0/CRNe5p/2XBiv/W/t5Jr4i6dgNk3+/B8AAAD//w==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_xlchart.v1.14</cx:f>
      </cx:strDim>
      <cx:numDim type="val">
        <cx:f>_xlchart.v1.16</cx:f>
      </cx:numDim>
    </cx:data>
  </cx:chartData>
  <cx:chart>
    <cx:plotArea>
      <cx:plotAreaRegion>
        <cx:plotSurface>
          <cx:spPr>
            <a:noFill/>
          </cx:spPr>
        </cx:plotSurface>
        <cx:series layoutId="waterfall" uniqueId="{C433B87B-A692-4CFC-8644-B3E93EBD4966}">
          <cx:tx>
            <cx:txData>
              <cx:f>_xlchart.v1.15</cx:f>
              <cx:v>Profit</cx:v>
            </cx:txData>
          </cx:tx>
          <cx:spPr>
            <a:gradFill>
              <a:gsLst>
                <a:gs pos="0">
                  <a:schemeClr val="accent1">
                    <a:lumMod val="75000"/>
                  </a:schemeClr>
                </a:gs>
                <a:gs pos="100000">
                  <a:srgbClr val="595959">
                    <a:alpha val="74901"/>
                  </a:srgbClr>
                </a:gs>
              </a:gsLst>
              <a:lin ang="7200000" scaled="0"/>
            </a:gradFill>
          </cx:spPr>
          <cx:dataLabels>
            <cx:spPr>
              <a:noFill/>
            </cx:spPr>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_xlchart.v5.18</cx:f>
        <cx:nf>_xlchart.v5.17</cx:nf>
      </cx:strDim>
      <cx:numDim type="colorVal">
        <cx:f>_xlchart.v5.20</cx:f>
        <cx:nf>_xlchart.v5.19</cx:nf>
      </cx:numDim>
    </cx:data>
  </cx:chartData>
  <cx:chart>
    <cx:plotArea>
      <cx:plotAreaRegion>
        <cx:series layoutId="regionMap" uniqueId="{86D11F85-EB40-4B8F-B22D-81AC92084B76}">
          <cx:tx>
            <cx:txData>
              <cx:f>_xlchart.v5.19</cx:f>
              <cx:v>Sales</cx:v>
            </cx:txData>
          </cx:tx>
          <cx:spPr>
            <a:solidFill>
              <a:schemeClr val="accent1"/>
            </a:solidFill>
          </cx:spPr>
          <cx:dataId val="0"/>
          <cx:layoutPr>
            <cx:geography cultureLanguage="en-US" cultureRegion="CA" attribution="Powered by Bing">
              <cx:geoCache provider="{E9337A44-BEBE-4D9F-B70C-5C5E7DAFC167}">
                <cx:binary>7H3ZbtxI0u6rGL4+VOfCXDiYHqBJ1qbVWizZviHKkkwmt+SSXJ/+RGkXu2xrTuvHjwJOTaOnpVIW
I/kxti8io/593f/rOr1dVx/6LM3rf133f36MjCn+9ccf9XV0m63rvUxdV7rWP8zetc7+0D9+qOvb
P26qdafy8A+CsP3HdbSuzG3/8T//hk8Lb/Whvl4bpfPT5rYazm7rJjX1L97b+taH9U2mcl/VplLX
Bv/58fi2Xd+sP364zY0yw8VQ3P758dXffPzwx/ST/nbVDykIZpobWEudPcq4bTOKnLuX/Pgh1Xn4
8LaFMd/jjFEppESbF3689vE6g/W/l+dOmvXNTXVb17Cdu/9/XvdKdvj15ccP17rJzeaOhXDz/vz4
OVfm9ubDuVmb2/rjB1Vr7/4PPL3ZwOfzux3/8fqe/+ffk1/APZj85gUs0xv2u7f+hsrqZh3pxxvz
z0Gx7T0qHSSIjX8Cig2gOFRIxB6veg/HbwXZjsbDsgkYK38nwfgrXX9fZ++pI2RPcG4Tjpw7FUD0
tY5IvidtRClB5B4u5zUobxBoOyxPCyfA/HW4k8BcDRqMWfh4c95BT8ge3HBOOGbb9QSJPcYwWDf0
YN0er32vLW8QaDswTwsnwFx93Ulgjm+7D/u3VX07PN6fd8AG7WHqIIdRfK805LXSCDBhQjLwnA86
Yz9e+9GxvEWm7fC83M8EoeP9nUTIW6fqh65y9Z5mTewRZnPu4AezBq79tet39jgWROBHN/QaobfJ
tB2hl2snCHl/7SRCRzo36/wd4bHFHvgUhh1hb/U6GAE8NsOE04nqvEGU7ag8LZxAcnSxk5D8ValR
vyck1N4jDiVEYvveaImpxuA9CBSYwxm/www06j5Qv7dpbxBoOzBPCyfA/PVtR4FJ1nm9hmj+3dIY
e086jkT0J5GAQ/Zs6mDG2H0WM42b/6p+L9HPoHlcOcXmbCexOdeNiT7460Sb9zRmNtx/jm0mxHbN
QWiPUGQ7mE+M2Vvl2Y7O69UThM79nUTI06mu1jfvmG9SCXG0ZAzZ5N7VgN16FQkgtsdsISmHzOel
QXuLKNuBeV45AcU72UlQTiL1joDYaM8GY0VtR2z1/RIyUuRQJslj9Pwal99Jsx2T+1UTPE6WO4mH
f5uuu3V1+3hf/nlCA0wZQlJwQh+STcjyXyqJYHs2l9ymGDzR5jWhZt4i0XZcnldOsPFnO4mNp/P8
9tqo68a8Hzw23mOCYQYh81YbJkBlqITQjUxweaM026F5tXiCjrebUfMmeV6us6KO1Huqj033uGQc
g9XaatLEBj/QLqAM7t8HvuClq3mzWNuBmiyfQHW8o0buoS7wQf/4AA61yb6/Kz8AUQECr483+eUr
SweZKQakOJDUdy94/yVUj+WKt4q1HbHtnzIBzvd20gLOIYJT71nGIXKPOUB1EjrxShAp2FJQm0j6
pHYvsXqDJNvheVo4QWS+m9z04lZX4btqDwF2BvwNpDRb/ZGke7ZtUyB3HjLSSWj9BoG2A/O0cALM
4q+dVJWV7t4zDyV7SNicCXs7qebQvY174hg9vM9fm7bfSbMdkvtVEzxWO4pHmqpcq3fkbiDZwVDp
tCH/vHcnkxK0dPawLTlkO8+B90sTtnqDRD/B5WnlFJvdNGJH67peX0dNfWvMewJE9qAMAKZKPPiQ
CT0AoRtHDMhqCXzoS2TeLM92eCbLJxgd7aj+5DfqXesEkJdCBccREDg/vF5Ha1CdhqxHIu48BN6T
aG31e4G2w/O0cALM6ngnHc3FLWSldX37npQBg8YA6AkAXmC7ZeN71KbE5vZ9uWDTWPBSf94k0nZw
XiydwHOxm/AcvHfFQEJgbAviiAeKbWLUHAk9OAj05pHumdi238uzHZjHdRNUDs53UmkO4HFtrpN3
7Bug0LJBxEYppmEAAzsGYNk2v1emiR17iyg/geRpE1NQvu4kKIe6UfU7Oxm050hIZDgQOPev107G
wVB/wxJKow9eaALOm0Tajs6LpRN4DnczArhS9bXOa5U/Gvt/zk1DwyCnwDhTaFHbBg+E0KBSQBA4
21mAN4m0HZ4XSyfwXK12UnuO1ip/xxjAZuDjN00BL/zISzKNO3sEQ2UU0tJ75Caa81txtsPysGwC
ydFuFAyuf9kBfB8h3SvNq7/871ufIWkBKoBuL7I5UPDBm5qnsx2ZSWPyz8XajtBk+aud7EbX86UC
yuy9W9KAw5QO5Q9tApMYQMg9Dl0eNpUPbmhSy3mLRNvReF45UZnL3XQyR+tqSNf5zfv5mE2TwCYy
YxOGWXCoRWPoi3pUk0kS8xZJtmPyvHKCyZG/m55FXUcqXL+v35dAyzhQpLl3HhN9kQz8PgJuYMMQ
bF4TOvPoDRL9BJunlVNsdtTrq032/749T5vs3sHQd/bA8E8zTHsPO1CWgYbCRy29bxM8eossP4Pl
aRtTXHYz7b9v4PLWlQbaef14n/55xEwpFDfBZBH8UJ4Bq/UyLJMIEhqozWC8XXPeLtd2oKbrJ2id
eztp4U6q21C/p30DlKiErhr6kPNPfA8mCA54AEgUdOs+ALtXod8Lsh2Wx3UTOE52s5fzSNX15p+i
UI+35x00BxppCDRCPVVjJphArgntzwR6CR+aCf/mc94k1HZ8Xu1oAtLRblJol7dVBmcH3g8gIAOQ
YAT+N7Fp0ALF4bCUwyVwBZvXNHr+vSTbUXnawgSRy4udtGKbh0w31XvqDJDJXEDvub39MNSmPV0I
SDXZQ6Fgi878TqLt0DzvZYLN0W722R7ffq/WdfKOkcCmcRDOOFFoPntqPHsZCQANAMwnFAoew7iJ
1rxFou3YPK+cYHO8GzTNK6nvzqZ3H45ue3X9jp3QcOQGYjQKZ9CeS2Qv0cGI72EEBg1CtUcT+nyA
8PfS/AyZ55282iWcUD/aSZu26X/8qqvk8R798zjAhsO31CH25tzz3WvqbdgeRAEIWj4f6LOJTXuL
RD9H534vU2y+7iY2uoIjN/8DOQ6c2qAwJeBptsPkuJqAxhoJox04f9CtKUJvlusnOE3WT9HazRzn
6rY2H57pwpe076sN/rdsNFCbNtmw0T/pF0RwGJcKMHTPCevLjOfNYm3HarL81U7+/Hh1ucOK9e5n
2QR0bnIKDuchjJ4kQIAPnATZnBN9oA7g/ZdIHd+pxe+l2g7U69UTnI53kxg9SVKYn/KuIzvA9EkK
MD30PG3G1rwMGxzoMoCoAaHH84gTjN4i0XZ8nldOsDk52Ekd+gRtUfWQtut3LfRAz6d0YPTAAzN6
N1boJT5C7Ekq5aY55z5VBWL7pQ69VartGL1ePcHp0187idNZBOOQPqzq9y36QHLEiYTOgYe81JkU
GDandjBMhtocer97QRD4Eqe3SrUdp9erJzidrXYSp4vb/l0PvmPwNVTawIHeR+FTQwfzvSBCB0V6
mE00UaTfirMdmYdlE0guvuwkJJ/NOnp8bP95XrSZqAbN0nCU7cH3QHXnpWmDisJm8g0hhE/i7d/J
sR2K+1UTJD7vJvN2tYZTh3lo3rWGAOEaFAiYkD8ZPXBXQ4CzOo/k3IRHeJtM27F5uXaC0NX/kpv5
+RS8pzGB/tqsZ3fzBV8Mwvv1u3fbh5mHk6UPvmCrUt27idXNnx+hioPsF+nS5kNeeZGnI01/W3O7
rs2fH61Ntc6GSVK2QATOikB/yMcPHeRpm7eAhkBQ54NID6pIApzVxw/5JgKH2YfA5AHRe/efCMYg
wsEgaJGTAsO5+qcpjp90OkBN62n7Dz9/yJvsk1a5qf/8CD2PHz8U93+32Q+DY/sO0OzQcA/kByR1
HC5UXK/P4NGGP8f/xyE6l4GW6ZLK8GuXRL1r6kTPuEBfcoufV621zFFTfpEZ/jJ0HZ43YpjXfbtv
BiFno1WSFe2yAby9M7o57tjKaZJ0UQ2o8IVV5p5pnerHELTc15GQvpY1OrTCtPgGfAw6s8hAFqNl
Gp+m3egVUql5YOX9rAnFWdwq+akblZ9Ikx3knerg05rUpV1ZzmqLEH/o7Gofmcor2+xkqAlzC2Mb
N077VVWL8ZTVAfO16ISHh665IMpJvHDog1WkosK1LXzajZQtahNecTtTLum6dCGyNDoySOGDmIJM
COXqE+Z1NWMWLz9JKma2Si+bfnAb2o/uUHK2zES71g2O3Za2nV/ZRf9d5U54kHT26FJn1G6RlnzB
6g7NKrsSiy4faq+z036WUnpj4p7O7YYEvkq47QaiWZN26DzLtPuxk2TzTJWdH4+5WowmD2eAqttF
Ij/Lynpu0mE+auskGOJ01lhlvyyo07m90PjMKUj6xbSsuGJtPM+c7nTEJjtLmJSHKpVV48ZSJIkX
NOlRVdCwmxHZIq/My+RLM2p1mtDIXtHaMh6led+5RdhW5yW1gnM4KMUO7GQYhWtlrFqGhpeHQVSo
Y6iQd18Ch9Q3DuPOZZ/RJHe1bjqfayEPo9bJZnWX2KuySeWp6LrEzVOahG5KWrY0VBZfhYoF92LR
ppd5krMDlkbOApEUH9v5iIQ74lQn8xAV1aEoifQLRTHcPIc02I2asnRrUuT7VR0EsTtqlO+X1tiU
bilzUboqTTrLxTAC8BgZrQ8GSfGcdCL+Jkhrcb8PwnzGiAouY5Lqc0mDbNZnSp/jRONjynt9YHex
cxj2ffytKAJLuQ4WKpyrZMTzLLb6mUG0/zSwVh03JglztwntfgYVUMCvy6olNV2Quky1g1+V0l6X
iKaXgxrQ96oRdGVR2sReCKNWl2Gl4W+itv8EN9Dy2n5Qowvn0vFFq1m+3xv4SEGaofFRHg6fSAiP
JmuCIVmyuoXNl0M4nIkUgYyZRv1Zwht9UGvGE48OgEMhU/hAbPqonKWVymdDmw1+b7LiawT6t1Ac
pn+6fd9IP+hVzV0RmfSywLk6Hkq7vlHl2C5wQ4tb1lf9p6DRxcmdZHEQF3LeNhg+PiVEnIZjZHmK
VYx7NIjkqd3DM2hbJvuRZpG9n7O8uahju/M0Hzj31GbjhmbD2dAw81n0GfxhGsRkxVowIr6kepgh
p24XcWfH3+6etJgZuNoYOm3j4oGwA9V3zgwOvuqTrnCiyI3CuPHYWKaXttORqy63lJ6ZzBanFQvt
lU6C/gz3nfaryhCPhI2wl0ULoDaNne9b2QiokaAr5mmXmRsjInWcI81PJObDQRlgchagWJ51pZXN
IngiE3d0WPDNIVXpdiyLlJsHPXxQK+GKYsiTeRpG1rkey3Yx8lifl2HpLHRqnNkdWlmX6XMVDrX0
6iTIjYdNKz0dw50bhM0OcVnbgctlGrU+D+Hjm24IPZH28NSP8C8l5VdZ2YNHSq28Oh6P6zw6bsvh
U2PVF20Zardl+luupBtmfPAceURMc4K68FPUosRNTbTM4uoH65wDh+rUNZbj5USc9TWd0zZaGD5e
hlXNfYZ6ecg5fGARsFlSWy4pBu1JkuszA36scQnVzQIrzM/sIv5c4xgf8xZseIJl6HNRUA+L3PZU
Nhyr3vG7PvbrQO/TXASfsLH6E9yTeC51OMRuJ3m04DqJXem09mwokswVRVkt2zYtPCOTMvKtCt/k
Ye+1Jbkt81YflJEqDuKxqWc5yfCKEnZdYbPMJTsFN5l6SdvQE1KGwVcrJF9qS14Pjc7cMa+zedqm
xs2GvJ1ZGR38uB7TxCUVab2Cc33eAMHjtVE83mQt88gY5S4bo3pemP48j5ti3xHJgsYm8hgbAWDF
8bwvm8CNuyE5TDj+zAdEXOGUq6QfshWShC47MMI+kk0x6/MkcJHT7BfhWMwtrb+WqLHdPtfocEiQ
2K/gwV/EA0c+a4OvCGelZ2Wl2+DhBx2Ks0JJcauIUEu7K9E3wS3t4yS5MLiO18Ng0Rnoeu0qWkoP
NXntBrVj9m0nsEu3HUewB7RNl2E8UuxuSsfeqH3iBOdlVt9EgwlmKJfDcR9VXTGjYauMlxuCBjcf
q2Y2tiQ/1Jgfp2DzT+GxqmaIB/gTHQd71pEm117WWPEyyZPCt2urdWtMituakWQ2ZmQ1ZDpxaVGs
m1QTv5S148e4/YKCsfWQBm/vkJItLN5cw0npr2VEF2gog88dLgaX0qR1Ge0ST9vMOqps9jkYcuRx
UEM3hiDoi4zBD+c19Q3U7g472YQzCBLkjS1YeyaYwp+TodzEEMKhXm3zYb8zQcfclgSy98I2/hyL
JnHt2s5u60DEt6aq0n2nyoQLIVbg69Zq5+DTu3lSw9owo7NhNOhYBLE+hSN3vR9GJURW1GJuV1Ty
uGiL7luOhvRbB9XGY25s7TGIsNyKq9FPQYvAkhvVCC/KWekFSSYdl/dxeNj2JsH7NQlw70b1yI+J
UzZzGZYZApUILw3vrROOK+kllPQlgKiRF1ShNWuTuDkUrLLhicmD0NUlK4hrjx24wb7Rx1pisW+z
LJgFJctmQV0Gl06pzFmXjCqejXWZ565xcuvYhJKtIFJIFhjpcqb6NPDSjml7FlX9jzwj5ARnofnc
VapbFpEor3hptJuCLfTD0Ym8TnS1b9mF8pAYV0kGUVjWttY+0mDACkzKpQ5Y7RWVib04GIK5VliC
WGm5GOz0u6hT6dZV0J0k3EJHVZBX85TqalGSqPWaLgk8iBmOeh3PbctahCTkXirHr3FV6cKP8zb1
+q6svBEn2FVRnc4zGxkPypX2YtTjUa+iYVFpC9xAE9A5S+v205hAjJe0ugbP1cqToSvT8zKuu6Wk
ifWVGucY50V92wkFAQgfzNwpeDhv0qBwLVqGblUp5TfVCCoO/IjbSnQGHlSf5KJv3MJpBrdGHbuk
Rb/ouz70azqeD5yK414R7Bop48WQ4wXvVO2luJrpVoe3ZT8sqAGX15Y6nbUqbmY96vt91eLaa+I6
WHVlcKjC8swOGPNFIOPVMPL+IIhl5Bg/tqIEzzgdz5wErCs+EI3FVTuLiyjFxSLJujg8pTwufVDh
ugtd2LDdhq5jWSG4hLBEyE0cFA6ZJ7p06Fc9xL/jIYNQJfHiMEvYbKjj1u9lQWKXNUkfpy747Ub7
GVcJceuwjYbrKJFda7ucBposwRte9Zl9aiGnnWe503ih3XTngRjHGR7G+jiMmZ7HLbOPDBu/lCNV
s7HgZ8rRlhePxpxFTk781GHxSSkK9r3u9eDFJB+/4xqboy4T1lzh9rYKBzLrGGmPZNtSH/J1e9/u
IftxWVR/crqUHHaCl2chhCozEjTUHyzxDfL2wC2zJl53Jhw8ZVU2BX8f7GeW4m4YI+QlZZ17bat6
LyhkBK6ySBe9sdUCSefCsUzvssQ+GCkE2mka3wjSta5dZtUxx4mXavs6SkntB0Y5+0M48nwW403Q
Hw6V+Y7sztyIhMWHXZfXEMfX9pJyxVZV7JyjtnGQW0IsY/lJa5LVOAayhiDBHg5tVVmnRZqNV2mF
0qM6yq4hAQ2zmSZlU7idGdnBkAfaV3l0XWYZeH2rzG5Eyzc2KzBm3uSqnVcYVV8hfOEzQmh/ZgJn
9CAGOqMqZic0HsPaxSSl+zBasfTFMIKmNXl3yZuuOSgLmh+OaSsLrxxMepLkpWDeKGn0PS9rFLpB
rPp5hiNwBcipRO5CaqghDkgdeSNDBIajDRk+U00or0wliq8jzfLvY6RR4bYBtS0w+cLJvQZ1+UUO
Qf+M4VEeBNroeQ2GcSbxuFJDkLtFB0mWVmNyrMKm+4rNiH1eCpq4LI+UV8Vxp10CFz8pQwhKYi0j
SHyVYy6g+6AKg5nRZT5S7UL0bMbB61U3tolPa9O4VVm3P6I6y5aCGrWsyq5Y9lZ+m/SjcushEJA+
1odJ1WSQZ1XyjGeo/RRGpjijsTP6SVdCdBvblstCLWdVQJUfOzLYB8E+Q+IX+MKJ9NyKM7lKuRVW
7ssvJHhFH1zrYqgUfPQ9m/D0438udAb/3H1DwfMvN18j8fwTtOrff//EL/8KmJJN90s9/aMN6/P0
WXD1BxZow7S8+uFvtM9PiJ37r7P4yZtvY302dMyvSJ/nCZHPrM/9mgfSByMY5gJUz925R0xhyMET
6bOZjQxMB5T/gA1yoKr+TPpARQNOq8ApFjjJCqfugKV9JoE4jMGEkywSWvUYtBwBrfO4w1cwAs+1
hQWy0WsSaNMie0c5AtdLgRKyQYaXJBDKogIF1mgdSBOUsTOHarEcmi9V69h5tR+jbOO6EkfKKF4I
UBfFDqmTZt0szBwYpGpcpge7CDcRo0zoUW7BAFU+uJaJQhQXroTEsl40SWz6YJFIxZQ6ZGHXlpE7
wm+DZhlAFunYnxFr4REP3bDJmj46xG3GhjGBaF9YbiQt4ENaLvNsHwaA0AaimC5Vg1sGQYu+krwK
wE9zUxXDeVyOwLNC4hd24lRGfRM5J0qZWWccGzK4TBIr81iT09xNwfFagysGKwBqiOlSFv9fa+4f
899wpTA9b3Nc5Ok7Xv7GlT714j5rzcOaB7WBkh0McqEwvQ30ADjKTev8A1cqYCYVBQ5VcBtzhKGL
+4krhWOs8As4370ZBw8Eq3hWG2gEg+ISHGWBCT7QKQmDYv8rtXmtNZtDyqAI0AwLYfpmShMQwy+1
RuK2GZWWbCllDclhFEk3Dkt6//jcfwnMFuXc6N5LglZCLw3s0YbzNw7a9HK8vkrQQP5KdRgsmzjP
sdsiR7qyDyBpN0AKZRzoonQsk8rXoym+vsBjy7U3eP3t4kDDAm0Mtw1o6ckWI56mPU2kswyBQ0nm
oqo7v+0xXJeh5CzGRK9DJysct84V9etxULe9ZfJ8xitO/bTCQI82sVoAa5F6tLTK/SbR0Ukt4xwi
sjRgnhmqYlaH4XjU1CI4y3ja+f8PmxAw3AQGbiM4s7mZ1vASJwRsLM3M6CzLsSez3tbjPLMye6VE
N3wuKWq9ACeCQmY/tB5GffG1c4DuYsA0gHzK6T/xnAD/VkvponZUC8eJxnkrk3TVO20yl22HLzLV
mPmQjyYGNhQiiF/vYcPCTx8CGOgKcwskTAKBZsXXW6jB3DWD6JylogXQy2hM3b6thoXQ8Y9fXwkc
29+vtBklYsvNFKtNDeLlzWKQHmQFhiu1NETLwZQAHpflfmVoeYpYmEGr3JPKb3nENk/QdGfAIMLw
GXjENyPrX1+P4DrPMyuF64WqOgWLAkFpEzow9epXV9ly/6DoYm9KazBZld45wJdVjgrMRdpZclmR
Ti0gePsBFLlaJrW8+PWFyBZ1ZQQK3AIUD0ifqVGIQ/DaHTyDSwIU9WoUNZlFDjwzwwDADRmtUhdH
vAY63CRnQ8vkYZHyxLdjHJxFTT4eZIyVp9XAgbDlLavdAivUui2m4xKqJsG+TvNhoeDZ/NyGIh88
OiIICMO4GyvXDuEifWGTGQzAUMua8Pqq46Na/nqTMF1mihp0w9xVKomQcN6JQbvmy6ckIEHaRGPV
L7sYKKEs1N1KhEG9ssoqmeukJpCx6R99Wlk+S9LKhYc3XqZZ3MxbXJh5UlTVcZGoTrkmp37Jc3SF
SaKOmTPY30SXZVes5LMKd+QcO1mZulWXYq/iQXpBUOLMoxG+isy0Uf85CiGjgy8JGxZJOMdxG34D
c5YsuWHsJGwIW7YKGH7wLkBkFgEBeoqrpZU7g6eZApIWqhiLmmp5UQUsXsUQO/s5LiPjAg94HYHj
8bI6CVd2MbYnRYq7DSEm7MNMlumiDTibFS2xPW4XjccbrlPP4FAvk0onlwZyvbTMUzfPBuuEOcVw
MwxDDeFQZGZhYuiCBXZcuzGPiDcmBfctMdqnLKLoomjq7EqEUfKjgKSndxPkDEDPVlEeuJ1G1NV5
1H8RMk98kZFqCT0v6Soe4v5whAzshKeJ9I2EEpRLM9WdNCYvv+dxytaorGdW78ReFCS3VmLJIytP
Ld8OVTizRLWfZRyk5ricJcRZ9a2VH+ugCFzS551xw6qyXEvkC1TEh5v76es0Ljw4V2q5te4gw8vo
VxbxzrX7CK3CJMsO7aAYPltpYgi8i8Zj3FgQgw1tRIAHTFMvzjq6INqRq2a06boKeP0phvuUrwxq
HK8UNb1I7HkeFfBEtEC7NiWla11Wep5ExPKBF5GZqyEA/Aw1tcbTSd8BNMB+Q3ofLruhmUcRPSVB
1szAtrUrk+rBHazeSLeKyA2tAPOK4+J0qNIjFbDIszrI2NowbfwmSCo3ykzjVQjtA1URuii0bTd2
+hCY3fAoCPm3qB/QEr6kD50FeBxmccWvBpOsSZbnflfVsWfFUAYzLJBzWlX4EHidDuodiePqduy9
DNHQbeLSck0LDIJwrAhMVNN5OMtjz451f2DJ0FkkdZ97gyWBny6iAYTpg3lEEtuLEqq1W6GyhYer
7YQPbiiZq1Dy3I+7DbkUcrKo6to6YED6HRoLiL+qZ8M67mp0CiN6hHTzAWrNLiJxcQIFM0AIKJHy
YBiwvYryPl1iqtBSaFAXbg0aagNOScakmZGOQF1FRKU7mijwehTn11Vrh1/iADc3XNTDF9pW3X4m
ZbtKWse4bVjYhxWyikVpgI9jAWpXDQb9soakcJt0GELqoljUeAV5tRhLH5c8m2UozNzeGvvPdovy
OUUkWqEkLGY2ECNePACb7tBGLTAv80PV69rNUbZJTeDHOG+AXFa8L/edAiVQh2wGoIyBAQF2IZkH
cTv8aE3V6WM0hKkfFBAUjO2A3EqTxC9IJn0VgufAwJq4BAElj9qOzGDH1b7gBsiiakh8EqHhAMjd
+mp0OvuEgKIeDwqVjZ8EhkcuKnR7i+Oq850UjcshjqvrSPThnGslLiNl8sOcCXxhIYgvUl1EJ0nS
QXTSQsindYdcHjoxSJf2UOBsIOkESo8nZ2lol1/imCZ+gsbOVxbEhRYrhkWaYLrq7DKZF6HTXGpT
p6tSsfpmtCK0TGMbbA8U6oEWgvCLpzrYHx0b5BpocUyjMdgXdQWeq4ME1IMDYYkf67yYOVULO09U
dOKgrPNZQ8msNCOZ2cwOT0ZRBLULjCisIU5aX4WcM6+pKEiSAAe1aFsDW7I4Dl1DxRh6JonZjDoR
O8FgGDwot6hFYci4RDFPPUc0wT7EKswrAu4AOZpW+y00LbmYRsMPiIHbS9VWYNeBrNqPoTsU2gOY
TYB+zspFkFvswABdezbABaAklILnHQMBtXQ2ROxbF7AKuCUemTMkCvivJGzOKkRKvxIR/oIkO6gT
DDkvkKiLOiZj50K8SA9YjxamBKOAq4Yet7S050VU9qssIdxr0ziaayhxzjRUNHFgEa8zRgGz17GZ
UOgTkNJO6yZR2C6qov2/3H3Zctw4tu0XIYIkOL6SzEylZkuWWtYLwrLcBAeQAAgQIL/+Ltp1Ttuq
e8vRr/ehQmGppCQxbOy9ho2VnzD8Wf9Nx7ni13oWasFqTkxp/Ajs1wgd1JpGml0XTCRQLfh1bsox
j2J+613kxQb5IZKlv4CUv3KyD7jOh3/+/wzzfPu1Zc//iOl2MUwUIzn936zyb+Xqhy44/ylaf/ze
XyVrCmAGiR/a9qIdzw/U5n9KVvQlhQAVTePRMyZJ0DMOmeNf6h7UuViTu6nyr6b/f0l9QvQxAQuJ
IjNELVvgfrP/plylELj+kmrvnwj5EsAkGqGS2C8Y+D1pGxB5INDpk+95yIwtDpGMJRnAhyzt9pwk
VvZfY6KT+TiqdV7j2kQ+4b4iEwvemlHHKNmmyPfZJfYq9AZ9QUZ14QoxzDdDIiRQFBy9iXxLeshZ
ppqk6dDRqsmyOPyeAWm3DwP32fA1zxPJvlFBVXqLbAzYbynCdsajxDLR4o6HgXGgg4ZE4zyYwJuL
6zBbFR65ESJcryJBx+7fZF7Aw/yhHNkT1/+UI1BVodKNoRWId8k3hmsvV34pFLIQdRxPef6duWns
1AW0AUN8McTLrLOLbW4MNEhbK3EF3hCwNmLHX1bUXzvvVz1W+HvBjc8HnLC3FKSo9tHaufhQDm0d
zec0SNv3Luxp31ZmognlZVFERHVH7V2jDeQgpol5SWKyyfHexRTKpyqMt9TRS5wz49zjuFBUh7dQ
Syv87J8f8vcSEaALZLrocozWRyGahmBZ/j5Gnrck4pqS95ToJYjA22VNpo5DHhsalKM2afraJwEz
P+PS/xMJ+TA3++cCm8wiqFWBfNKPnyvtOmUTofk7SKUBSpQlkMP8wmMWjU3puta2dyNDGmZKzido
Wst/fu3flXL7a2fQLqNROiBNaGKzfVh+WRoNxDwk8Jy+k2zIFAUpG6TJV2wkYs7T1mbDbUvCKbyh
vVrtYz8HwcZLiEgHDMo/P8nv1SyeJEGxjCMv37sXwDv/YQKAvwbd2o/sGyiWMdGnSUnB1gNhYi7W
05prj1n554/8+8sDI95RakBBezOSDwAE8js2dGug3+PUYZcf1zAFRXpMtLNzfGhzFqev2mLUobxK
ASS9TsG66ALEIxgY94eFEH6IZBgAXPeAXYKNClD9Z3n661QUW4dyypA3XAySCXLhATRjQwg/cdzJ
bF0Xb7uQZF4jWfoioniqpA24fRQy7dZqJKEeHwvBhR5rlUw6ehBLO85v/zxmv0MBcYYCGS1AA1x8
iNtesFs+xBLrWI6cfPNvXhuNRRDYPsBgBd7RhJRe04U8yqhHRlGOxk37l1Y29r8dLNyLDbkoAHfA
njRGaPt93eYqms06p9PbOCRkh90QvZDIILs1a3JFWYK4PzcW186JLhkRUbUUOgSqSTqy9KXiiLZ7
5F85fmtswdJdxb6X05+QoN9XdYI5TXE1cYDugymE50C7fn/OPuUKJw5ZbvncE8S8TYBjfZUzdGGf
UPXY+L/DhH58Hu4R+9lRbzeW/v55mfcyRJNQe7sJnWCFeAgxujKY+jZBMTWjPdY/L4eP7wdB7+4/
gYuVQkT84/a4X+MHdSwMRxDxt6xrMPNjj/0U1Vk/AHocZzCM/A9hIvy4adEQCDriaJfwY8ukH4FP
T90oC3CRbzOLUijSOjPLwd6rzbRyrJxaFWabZGLBz6ZVCQju8n5byaODqPE8F3romkpsG6oawdVo
WDkCogbNYpOADGAni2YTFS768DhjItKt4XgZbMWAv9q3DCLdP70Q8P5fT2e8Cm6sglw5gEget4on
H5YItvqolnGRr1kyJR1KAmTomDnGbFHoKtyyfd2w9edxNNgYP7M/4rMMGbjk0jtDU3W0jv45QsYf
j8UI6RsA5iIEZ7dH5g/7rPf9LBif5KvUCEvqQOc+j2+ikNP1is52xXAUbBm2ZwG8YM1KC7mUAm8d
RC59aNTGyIUWcbc9a2Ln9DZv0z3j8vEiBtT+NtmnZ5opEGeAJ1myPEjd9dvzBvgQAtpgGPYsoMXo
7zzYWHB8k4Lj3Z5z4T3mjiYdpFrlvAWNgWA2mel8TDO7z13vGxTMtfrx8UXekNWV+eQ7/IkJ2Rie
vCXjnmwZmYj+q5/TUcljsehweYwpiIdrrXumoVkQOhIVaZjwoAyQrXwZ85HFz0uwhFhkWd4gcVvU
OCHn+292F7ICCF4gnEcXTODjYIo+LA0KWVcTFnJ43UIxo6jzESq6GVhZNw1napVD5P3nT/wY3qOd
84lCJELh7qH9+ImzDmbuBHVf6Gb3xehsvJ8n0Zz1yIbSRSXpK+vohkUIiYyZm5sMkRrr9J8fY2eB
f9sUFDe+RxkyAdxQHcUoO36PYxtdrCJFKp5FPApDSzPZhHyfFFcI77yfxxBKgWxq75c5bxDCJQez
cWhyEy1TiTbWblhKEzXqamB5+uiBUOdQHLkwXR5MToK2UskGxTMWUcDLLohZixqUIYZjs3Mwtg/T
wpGunVnXm33nL2gwexchgdr1d72mfvkDGfIxruW4vgFEwP7WeFsKavz3N+5Txken5uxpsfAmFIdE
6whVAbQtWLfxbnS44KHbQRLfFxRfGvOjVCCp3Jc0tNUuYo/Mp/uSjlSLA+CilRHdQ6Ta5iA8qmGR
u1Y7WXvsOubEXqSEay6wO7NQYRv9YRI/RDYQkjl4id1/gRmEQe5DbaboKLapG6On3HCKvWVksz+A
IdTuW/fHPoY3ZcWzMe73LY5YuYcULQG5fyU8RF0UAtLDtybVoy3NUHQQL7fuB1ikVjelt0x5/F8t
p/srrhD8zscemC89ylxDeFKtOC/wun94tQ9pO16tAIMZhdgqYFyRQP8+W8b3YTbYaX2CMnSPVEYr
LK1tAHf6zQCrj8ZyhWZme86icU84BJlCTIhPxdCsUICmoWmOBSXWPSHt1xgOKPUpVh9dNkSTsSUF
lljsBrlHN4uwedFG0iGsGaR4+MDWsAD/QtEaYnREE2MoDLTb8DQkg+2wJXgRdfjXz/HZQ+He1ed/
kYL/S133YY/myL+QrmbRbtkpgr/VDqHboBxNFfm8iGxCdPhZL0Q89wt0+HkEFuNPYeHDcbR/JPiu
IAJnjP/+RkQF3YScXPrs82xDrBCz4iKW9oSzH+MTdzKekgNzZPJzmQ50xYAPCxuRAyLoYZSc9oO5
z9I5Z92RmThHMMCGXB40DIQ4AQTBxgdAhYPqr2lrlBsxlH7IR+wV7KJ9Ohpg8Rh60rUhvhRrVywP
wSQmPEnS9zib+tTshf8/j3b4+27KgCggS0ClhkQLgEfyMTSPAZDozsviW9Bhy73GFDamxyjtE+Td
moomulhcvoyiCkSso6zM9ICoXQ5bAHGkgc8le+pcYMnjH57rJ37wH3wB9wbhYgDYWzElezWJfoG/
b4YgwNmXQVd60lsUcKj0Er+X0BY96uz073kbUYVV0wweby5KwTYepqVJGhOKKyAtwI0a8BvSeHod
xX7sgnvBkgaE06ocCplbWDT60K8Vi3Csf5mVEqo56C6KR3UQg90iA8l0kM6iznUStMM19eFE0/vi
Z87Up/lC6B0bRaj8Td/AqQOcxy5pGxZA5IEvgENPs1bUA+kkDrthWBKcaBnBr/ESotA9i22GKceh
l6498vcInJU99z9G03ER4aAsiF8Rat0CFQ65mKI8H27HyGK4Q0BCNrul87CndaSL9tpIIgHFvAUS
Er227GcjoCoYZ12MbZ3KbOhsCQ0wxWNASpzi8yFzxXQXP7JsZC8O47upXGl2zBSw2nMWkD6N4HyB
oeZRQHhKl8sAJ0LbVIMXaAl4QswcuuEJhoWugAR7hWxInrs0INFymcyLxlpeW9pjuRdunamqeW8F
lrbrfIZIXnbc5BOriJ0aFwhgxoC8ovtCFTKDZkrBoq4+J2uxbNNnxPQ9a4ACIYjSW0D0CNSfW4kd
3dRY56iBj1yrMOwqEeYznHRZpOb8MkkB/b6GiV9NfhsLx+SnsSi6Pjp040yCoZS4IcGbCu5CFICH
cVoxt/BURJtey4B4MBGVwnJP8mqNV+au+2I281Yi5Xft5UiKXCP3bHkwn+JgMO4tDUS/8pqBzYPW
W2Sj0C+jUjmxJcwve1rzVxmlUHM06XUu2gyI1ciHNLIVS+CNSyoEF4YJWkezZ+M/l8bQAix9HbOh
T4OTLgDjQLGpg1SEKMKaKcNjRD30wK4nS/EZlfSUP8qxIFBmt0mTwNLTuMdkbZOuXlvHTm280Is2
oNtZaL9cWN1MD5lOo8oXCb/NWjPA3hYv+jPDor6IIfmaS+w+/tZpObw0QTvVvgjBf+UDNSco87LK
RXCg5TJ4nXpsx9HJ9Bpia/gbY84xuwHRxy7z8aGbWnu3dYMJDli55pCvsHVhxabiG5f2EX5QeaVj
0kDRPptDMse+AnrSXCyTLWpeOHjhQCOgdpLtewuNfT1wkBJrDBoxYYW6zLdIHKFRRaY9yiTGn87X
EQThmB0d/uQ5Jyt/0x42GxTr7F0VMGL2Phwgwim65Mi7YHqUcRrBkNWAB4b6fGqenN/yrwMZk509
E58dhAOHIDLBZQxVbVtOhNDrGHLqowaf/X3uMvYpIEkLkM3Q4h1i/ngps1CGD0vU8fYo15EcoCEx
D/MSm/MeCup59faSzqDIykS4vGJZAQPYS7tExXpGlWe/zREEEIfJSlg5m1bwtVzQgPB7bpJM1IQR
8NIFSr46Dk33yS+0h49GTFfJbEJYIHI+fQ26WV573GF4NafhvkJZsuepzeIuvbb+Jsj65ZyLiVy2
sDRGdY7o9x46BwngtuUhLw3A8C9OKvddEeKrqA033GHWTRGqNgnMe9tmrFw+yKEEzKdtLTfX+8vU
NpDwByFsj2uYIRALCcuRoxA6Qw8+yEvtlT5G0kbwMAqYTmjynLj1W2AZu41DbJ9ltqYWmQrasvFi
yUBNTfQQZ2a8lTzWX1bpl2MXoISAgtr2qDP7CmZDMEEEtqOvyP6nkkbDeJoALIGcFOaTD8f+0wxn
Tl/1xjRPiq/qRXspolJ5C/F5qGUH52cwIKvNU9Zj43m+VbDkuXv4NvlQjdvSfe2E3ErSBOIZ9+yp
Usol/FRMcX6WEVwkVgeg5tox/jrnqb/utlAvpZxiKDMNMyWDIrlaG9tcpzmBaWUI++KrJsBj6lxJ
QC1JN6v71KX9EYEejr+i3bILE078HuAS6mfH9RPsyfK0WB+eOrmkXzWFsafbuqdNiS0/KRmvZadE
833FgJy4yaw9TEmwPhoN312pY4WsuG9MGfBlOaewMpxUViRh2WRz8VSMpnijXtLPnWbT27It23eL
BV4v2RTdxCjeTgFOilp5ZR4FnaC7duNyTfTcv27BNJ7oEDLAidAt3PI1iHGWeUSkoGshhzBJn17g
jiBWyXnsTn1i9RMASYrnX6LLMBjpsUvp/AWaHnVfjFxfhOtQPAqht6tm7tTBZwi5ZTfCpTrCg3Kp
bezux5npzxoisW9wNiE4RGpdbuNVYPMo6u5CauyV15k7t85Dgz7ZfDyxVMQ1VyloAYeYd94IuETG
uP60RTl/ygF/fVFbbj7jwG8usNmymy0kBjhR2h6HgiXXqCJCWhlRDHW+rSPYeQCox60h033f5/y+
8ZNUFarv4Khdp75IY2Owqcm2XesitlcAg/qyIWL63NCtEIjZwh9o1ucX4eSbapFbfJcvDT1xq8k7
YRGA0+s1ibe2qFbhAdPVmZVQEFz3CV0ycwhgyIEhbygku3ZENveFDYdbEq/j82D0V/xOU86mDZ9n
gQyms1l3C80LOIMEcqrLYpLRK1QokFgM3AU3gFPsUxstizpxOBTiquBhdhWzSedHcNxjcSl4Lmvk
yjD6LKgp6rzYYPCCpQRErqAMGhmCmupqJSrDWKeBM/paFYsbjqGHiuk8wsRxR31MPmVj0coq9ZpP
EIZJ/dA17SIOSKtXfiXafmphXBwTwPiMhQTM8zxvD2s+astPe+oR1IXyE8zPGLXJNf0lrNypHuCd
ROZSJcKy5aZHVTNX1IbNZ5dtsLhMwZBeA2NmYe1CpIhXBviVeU5avuUacURLk+z6hGYEdHOxmDS7
TCIfjN3nja4sWsrVq91+GCHYBec85st6UsM66povc2IfC9LAiumiZih0qQlrhr4iceEfWwpkoox4
PHya1pBsJ5fStYO1S0XBtSs6CFoirYLsJhsQTmuAkFs9jVt72UWmrdIw6y8NWf3c3Q0rSYuNYvjH
wIsa4gfR70iYjBJxZ0zc5aZeUygGonK084T9kMOWVlnYgMUhDu3Ar3suu7QUo/RbtRmvRmij1u0R
GFjXX4xtnEyHxiXupm8BO9Sdb/0FbeIwr9M84Bl4jU6H577Rsi+lTbK1jJxfP0P9YW5JUvisEh2D
pCKLe6oriFjS51AS/b7AblRTyNKj0zQxyNJhbIpsVCGF42SqUP8A7nPwVacPK4mnDImZzdd2gGXR
QqmDySMtOpkiCKk8PXA5SNg/VOiLQy+yMOMHCIGmJLkJIY63Tx308eyi203lzbK8bhtvnhouX5tC
Jh16FTjx6FA/H1jO9AmuIBUgSKT6Mc2z7WpYo+FW0xYyPa6LSiq5yRJOB5hohEjEox6HtNYa0n6b
tzHi62LEN9Ow7ZhNwwDJnGc3sse5UoV+dqrecNjE98XM6SPchVrX7ZIzJH4cCwZ4e+vew0n2n6Qa
5/wwZ1lzPU8j3LQKDRkO1jcLO6ejaPYGA744iwlus2hUw7FXLAGAHoSHwvDpqmfwdka9j68imS7V
1MxwWhUoi+ooYmgXZjN7gvQ3Gkp0ox5EDfsYVHAyTKdbYLTOnKV2EA+hN4OvVN9Ac5XOi4SnXzAQ
HwCd7XlO8XKHdSLh48ZwYTaLZjgOYZJbao1N6cpt7SFptBEO/zbth7rtkF/gEdgDTp0WXTOKtLKj
5M9d24SvaAbnjwBGYAUOCnHMZNbdky7Q1SJS/hKM4mnogLY1KNyOWcS6L5OLYJNMoPP6QgOmL21E
4WBl2nd51QLpvmQywks3ATvGrV8q6G3pXYey5HJxYfut5zR77VkTvkAS5K6XEKrLRKrpTNEe4HnK
BqicENO8LGkXqJuUMYq8FcFxX4Txt7gXKMTWUeynto/mt2nJSXsY0rbFCSVQspxh32+nCnohb2oz
bBOsjpnrwooOiCMl1KxdcjPIOXrjnBtYpwc8A/p0ZBxuVPzdakxhWCr5KpOzSG2U1SjhFyhHCY7v
SyEn8y+Jqo1XvaQ0eMXB6zS8hjAHXhDTp7WRHbloVRI9pV3Mj1CT9bZsVyLvksR3bxbOMhwPqDyP
k2VAnGAipddzkusruUKoW+oGKc21n6186yPj4ZWPNRLbdhn8N2NW7BVsStRpViY0fl9cgR8W3bIc
xm6hl6A6GsBSrd+QzAOa/46bNhZ2FBk3V/GK+q0kSEdMPTBFkgPMc+BVgm1JnqHIGr5kcvFVDzi+
RpsGFdxal4WPBlVeAeQFOVyZGseHE3zH5hLRb3QHrzhHawdf7O7RbSYT5FouJBUsqcBuVhEk8gBp
EWhxNUssoirmgndxvxybJZWqELBg9kjS9GEvYyHHWlUbIaemI9textmO/V00hTDioqpgPUJakU6b
rHRomwG6OYgEx/gutRRiuD5ULf06AJoncDaS3Hew5Oqx98FNz6d0KipU2z6Grm/jAurMDAdustY8
xLk1lBYUZLzW47Iy0aMPBwOkU80WBZi8HxbobGjpwU0W9qitVO1L0/Tx1NQOWyVbEL7hNNbl4hV8
P2gG0qfj2XJLxL9nhRY1yYEDYxLwMKs17B9ZEJFsOUmAUWas9RqToLvvoHrBPMQEkJTtwBaNzi/g
ZvH63wUpMnRrkXM3rnUhuU9e0L0i4o/KY7W+EpkCPzBDAbCBRCHz8gp95+BOrBLEceAX2Idb9t7E
LPDpCdzVhv2mwrlov1jpOOHQcLl1I6hsWedSHBEIx+bZcgAK+bVBQulvg64I1riyzWxVf9raIMJs
4cjrpu6N5nZcRJ0Mxq7jFbV4va1spxES+ioFuyPYIzWJbNNDCjKghfHSWrVOrKatQY6D2qFRRynz
DvGYmKnuk6G5iTiqhpLBdXza1gKmRJPHp9ZkAvr1I4+XiKq2GpGNDC4+NKNHJ5yDdC6eCmAH45Rf
b0j94MeG0o6BVlhYIdGKI1ZFfIDlk8YnHWnxLHM7PJFtgm0Gwt8gL2OLvXMIUy7eg3G3U4Nh5Lo/
TOlc8Br6Pnihyy1S5hNULhYSWzCZl0XbLPfglZcLqmx7DdEqrSDAszcwxa7obEKFOaP7UHCikDk9
QrHrsrNCCpeVdJTr3j7B9eNJmwBIsc/h+4SiZOnf5RagbwfTsUBnDZyjFl1ItvVhbonzSBAI3NQZ
2lFU6G+SJCedxkbUTOT+jWzMr7IMG6fCh7xv+6R2uD/nm8a1R7qE2RmlwbiRBdWI7kIOnXCo5wvL
k355h5V0R1yQUUcjtOAcvWRwdDFyFBaU6JONFMyrLIhhXI3XYL4I5yn7ArFjDMAyY1EzVQAU2wQV
arbOtyJPA1tHQWLNy7w53WByJBO8GsNCLUiQwugqjgFu3TaovEUZK+ThN17a2JeO9tkh69PhkjTz
BLrQJlAE5MutFKuqotWi9cqYFKrMYO87gRvGxEDDSkrqc3Wh0OaoqywAs7etWzTWBis+WRJMeE+0
rkhDibY4mOx6twoWh85O7jvp9qSg72SDxlAyml9RXDr+KeuE3rMuCicDMpj0UqMnQ/uGEElhbV/i
7mFylN0Aim7eGx1i5HO3+QsDNhjIyLa1vpRt4J5yn9h7p9Ei5VZCewVsOxMTomkmQAj3SfEQAj7M
6qKDiSEEaNHWjjbtvxyNIX5Leriox7jrKuV08qhYMx1NNAYvqZ7Dssj8VnM9bGBB520tIdpZbyEE
jNoapvgFSqQBzv+yaJdiOTepnhDmxw2Qe8Ocx+MWAwfSjmq4kmO2RscIt2Jm6AIANVzdoJMUQi8B
pwyXhMyYLWkzwzLZQOV+Q620100ULnkNU47Mjp0Z5GfnMwNmx4x4S9GnsKRrnjelQAJ+p8ie8c7o
z4hWDWRdYS/pGdpEjb1qOdpU5B0854BL7jcBBKDcUgm9fb9s3VrTQMBIj44CQCiSZD43PhCyXqj8
t5v5CAP87CFxTdYvGaLFcuXNqGU9qCV/mBMN27Mh8LSgIGiBAolouqEDi65yPvTZW0HYKkodsuKK
EB69rUPbX3oi53sqIJwP2zz6CuWBHSGRyGDagHq5A97s4nat0esG7olBw7R6sLzNB8RfTYcr2NLW
5GhSlzwT9KPyt0CuegowYEIXjUGK8EtboFdSCZ+ThrmhmIND5mA0rbYiAnOsWIAeFyLs+OcePY1c
hXMTWR3y85pTdGvaxy29c9QBhqbRxG7zQdAXtWoomtGd7AudxfSiYTEv0UAQ2KPBtsmLZsGSH2CQ
Jw52dkj5SUWQedxoCwnFDNzldWwsgVcfm7rWbZ/dGWumS5Mo8Ok666+BC2QXhAX5MxDjNsMyaNI3
GW0UjrZgflj0Gp17XBsWVd2SQyuONifinBRorFVm85xfzJSPab0VBImTgKntNKK/wfAAiWdba4Bb
tcZSjytFE3tA+hJejevE0czKhS+crf6lYCYs5WwD6P2S/iDygf0b1E1QQ/ZtnnKk+6cwZuHbBJbv
JcCvJCXxGDjQqi/QNeQ3XhEIuxeDXZfbryCBzL20wcrK3ExBiH2w3RcNQRcwHcbihPNAo21Wjs4s
eZZcAUUj105F+l8dwI469yhU0NJo3ErPw+mZ5EP82HEaiyoGqn+Wcgyh4unc0FOKNj5A//UBrqNY
6TccUL1YalDWUIq8oKKdhHzQ8YwOMXem4wpRHk6/QkFnqSDahaDEr51Q4Bo6Sae7GNYUqOwgvN41
JHQKID47B5aLbjuDLFvNE2u9S74lYzz1F2gPIExcsVgHhtT5ksROI3j1RfqaCQHlYFeELdr2LEaF
G9LGPFjRY6BPdeDPdvVAMcsUMtxjHI8uf03HcZc3KtkPfkAcS3iQ1MjzRgGUdE2b5qBU3EzL2fdI
47ujXyHgxaYBVRgnu+VGTt8DRdZsrsEYDllzmCUaEKFLyNY2PZSlsmE7UYc1qECDNF2zBerTQnOD
EqalPtX6ecodW7rabUmOug+yjNZ3t103zejcMTtckBUeAkntrN5svy3hCmtaI9u1clOMlKzc0D9E
LRcM2r6uqIBY728Sp2jhMJx445dM/cuigwg6+bXwkuNn4BsztCUhZkbBfIVuPWxI4TIp8mw5/jM9
9ztJC9YQrvEUwkoYjUHSgZP5nZtrkxUyi6bN3vtJ7oSGwDRh+kVfDJhwMoGW+gPt/zs1vn8iNL4g
K3dhKVRhu/78V0kYwLncBOB+v4ufn7i0iUShRZNRQ64yZzy2Gi0PAw8PAW87kIJ/eOW4oPiI/xCS
8Eenu1wGcoowRO/Rv4l5oUScAfACx0Dilw6sNLansmIuYN0tmIJYrwfFdSpztFmKio6XWqtWXQYD
eh+i2yJ0YeRKN4LEN8gvMopjEojeN4DrwYVjNk7rPhun4T3uhk0/iCkV+qtDweXu4gVW262GE7hI
0PUD0sXZHp1LkGloxZmfSnS/EOE1DXRY1Eg5i7DqvLGalRMyja0r+bhoUCiN7xcgQcum3QpbLEm6
uDsWUWjjx3Qwa4xSy4doMnKSheMhg9KNNUgMOWjAoco2tJ3coKgGaS+xbVYcs6iZuvS4FFmDIlkQ
v3126RS1zzYeGmTPsYnCCraoAi6ytDFoR1W0ETpMNcifL7CuTK2mwG1XrBiD4BS6kEfHhsw5Dw6y
n0T8hLaATU+eCoQO/9mDyzU3ZDYjeQBYnNn3RKepftqypRnRTG2aQj5/Kjz6jZ1YC2E9Wj3G4DHK
op9oxKsM9Z/K30IB4OedR+D1fA1SfVXfC2ucAyYwOPRaQ1o0qiSvIUFNhvTEBIrpW3BbpO9PKAmB
ZvDvPB+pwSj7kKJn3A16mKCB4BGo/iw5Wv0EJg0O4xhLmZ1twVo+wK3kexDMcF0at1y7hDV7+07Q
kTZ5YCNqhfNejTewvXkoeQGbLdteHw1z3roCgHCcIspyppFknF0zE96eXCugywF8g5pirRfZ2uRl
IhYFzRmLwxFWOWQGkLZbCX1aUZqV5j69G6Iswxfz85ukbQf8LCggKAcxOc2xekP7xyJCN81UoyK+
CD0hWVatXdLb7AQmPRToxxgvu4IIbHOL12loAvnNV89WdG2tuoQXSYPmTtLJ7L5jBGfLMespieS5
t2uRL3fp/2HvvJbsNrZs+yv3B6CAS5jH3ti2LMuwyOILghbemwTy63vkrqJEUi2pFfflRtzT0SHG
KQezYXKtNeeYzHaycNOFoZbD+/0o0uIJWyxkDVbb5cCZMtYOccs1+pYuFZeGE/d+eWVlXWaVbwDL
sBDeMUOWQ7L7PtJ2bL1L68ybFr9kkq5ZtzXpsfXBth4ZxNXv7YTqqONNXYYUCknQdRhlfZ8zawdT
htYmoq7Sf4T91/bjrgv1m8tNB44+alN6Qd4+T6U+Y045FvzTDOmIQrXytTjGnYF6+VEox4YLQFFf
eocx7Ct+rn051JTxIKevy/UTD9XNELO1MrUojGtWcHwuVuumtnhnlYs+z7Ub5rxsjMno+SiMmhGC
+5XuZog2ExYWmrRIBtbqd1EWpALqJZf81E1PIza+rOZ8GalqmBUo11qug9zXu5zxSbc0c7my2ILD
t7pPsbHoC8zrDf3JU5XztTJk1DZu59niRxEjBZ1kH2ZMZxzj6/H0uNW6T3g9Ur4mmJV7D4VwYwBw
rgzxHmxa3GGci9erJ1aDXi34uaEPjpbN+WRMXDV99KoGDIXSOgnbGURx7ZgAlx5eT7Xx8uPfT/LL
zyFSt4tr32bkAbm2psv4qci8NusPWe2sHDTWy4VtJTaVivmA9jtpwo14+aAaxWKCN/u4Mvs+UfGt
LCKsgp69dxtW8DnVw2xXJT9it6HFXqGwj+cQizFIKQkHUjCYj1gcmB3L8/MZbFruIJ5rL8eU2hlq
1qhtak9aRxZXWhhuvny0L5cHE8WS8+Ox4ucf4Zf64Bdvhfe2TyzKUSRXburxxbWh+5++VUZGsxvd
Qero0/tyISmopuwlB6n/ipX1lLK8G32Hq2sYU73rLyfUUFLxPxpAb66/M0yBtvrEEsJf2kNiCpvf
lhmV5nz1IgppB8nnm81IKT5ZXlJz+dAKrPTB9xiHvdsBVZH+g/as/wFrFvBPWZv6dqiU0PtfT/A2
5dupTMok29cJwpmHtHOsxIEqsPrWeOm8XCtZDkvRP7yecnqGPbuzvKhHeAM0bDxvs4Ll1mwxcTPf
onHLg3nbdoA0oOANSczGRZ7SVaOz2mKrKek3skx40U/4DeUYCiLer3ytWCcvD/YFsrplvXDCoVya
IwhBs6qiMnTLaobtmLDuRNgw8fMpfUb+QV4nypuqm/jvetbdC1NaqG46bGTlzUyvkJWQ7HO2bqWs
MJ80QRERT7wqfe3TD/X0etNhhY5yok/LKdiVFa9YyLlGTY1FKcKranlGlZLzvEEj1BTF8dXJRPGa
9vl+SkuUwZ9XdyDK69jmKafj4JzvmQ5ENWd9YJAYqycnDRo5wu6QqfSOtJv1oS9hMnCKsIOrgiMq
EjmInadMLTwZKf74nrW0+qrBKqEv8RfrTjAUkt+2Jlsf75hlthaJcYHz812GC8eAF6zo90HuLvDT
I+5everaoXjkJzw6i1zUs5gGzBwvcnRliRKx0VQjObJPCWwj/oZ6cX3ErAMRPXXCLVhTovpBnlZV
qEwBZZdIuMUldbu+n0ZXZvi/EtDXPCodL6a+vBkoPTjNjKf0yZtgHnN+7SkosIHlJTUthdJacpTP
kuVZbFzIeIAueBM6ufbHIGfi8eMXsePRSEPwv8a7Jc5Rjew92cIy3CLytjwXPQdS4A9u4sBb3PAy
1MtgZbiKo2Ieo18blYj1OaebZ3HxvZzJfGSQcINNPENQRX1Qxf5doSZpPPTIDlnQKlrP3geet+jC
DNkqzkAOtkNfRi2w8W7/KiEq6XOyYQRvjWw/eOGadtYndym98sbzuhboo2vTOzS+Mc7Ol5iiJ3RK
sRlgSHdGFJSW3z9hhpHF+GgmXZ4k6I9WJ13upc/apvsSztncIY+DgNejOULgVoWRYauheFLuZLsN
5moPaeZmtKyGNaXvC+bLE1d5lYd2NPNFOskbX2KKXLavR/LyWXYt6gSBOsXRErcXp8erSC5kIshV
h05S37zZABSi2jHr5JxBNdZfE5Zp8BOMZPQPxs4k+Ak0ztpWl4GL5FZOWC3GN2pcrXbH4EWXp+yV
/s7rJfsqfhO+/tbAOgALDY9TI8Hwv/Z0lyy7N4M3U+oncOykWSO+clcFrfsku1rf5YmhdPd6wMfC
Py7LsvGEVIzr2zWxvt3g8NB7jk2GXwUNojck+pBXGgU+H/aLtrXOckzNyBdoKt4BrtPHx1xa/+Uu
sLQPyig7LRoceq933W2VVF0Tb5Ap0FSfXuqgUWIgnS8yG/pQH6XuwjYgguvdms43nNEUvEcQGpzV
Za2tHa5bOvj6mvRjBVFEAxupjuHblloA+HJCcMzoh14ReFo16A6WkV+mtlMCtP/7ivLn+k4jm3g+
cAXTt6PS+5MBJ0WOGGCVsh/SpvHYaz9JFu4G2fCY7QxX30HlS5E5Z53e97/fvC4ff6jt9OapZ5kl
alIV2/+lvET21Bhy8BH1vzwac1SI+vyjGCjJYP87gfMvViPuJhPhDttC3M9/PV1b/+DIkxCXaeJa
9fdrxCyWpom6NnbdWz/ELskT2Ut1cTuBIuUiYbzGffL6cPz7ffm5jhcmcWf8v04L9B2Hy8/+eV/i
2bExuuTJg667vQ+ZsPR6nB4YRisFM/ofz/OfN4ikl4aJB8APG0b4iwOjSHvTKiszvn8ZDCUFb/yT
f5a/vt7Zf3+A1i/4HY5Qs89AQQA5s3BC/rLBBXRDUo+ld//6xJDoOLiVVsQVQuwXdwhQjLWx6u8m
id5iW021fp6fZdDGoFzeR/+wRz9f6ZxzSqkg5OWFeope0hkY9MPnv4amIf3V6e7Ll5tKsq7jHl8m
eqXdPgvmjI+AdsbKnRmSqsAedEaqd4SmWjepaO6o7PcClZXgVc6jZUXO23b8OE2Y2LrJVod6MpIv
Vsr25TH79wfx8+0i2H8TowIXDM59F6vCL/0fZnFL1tPbPPq10RciokHnOx+8ns/3392ZelNYHWky
eYFLYfonrloV29UKlCU5vrw5Z0Exz2HbnZ6zn4/qX9Ec/oq1+SNq8/8K+fD/ILQTX5C+b35/iP2J
5/Cg81T+lGWqQRCvv/qdQhj8hm3FxGWF71Bwf38nOhiBA7eBxyvtU5po5+/8ntfyG9M11NM2F5PO
yuRaGl7zWzQKNODmFfhchU3n9d9AHcSZCPDHQx5ap8+IExsrfxMvFI6Hn592E4P7us+z5kjv1JK7
EBiQZEKbhYdUm/RA1yHIrJM8uAszR80bOyO6QZJhsZ3LNAhAi0zWYx5nzjsPxegb3lP1wzx4hBZQ
Xb9plQOj1ueGPbY9I2WiJ0j9ADHT4FytG+Y+S+FVW+ahjGIQmYTOVVAa6U1hNQaGCt4WFxNxC92u
Y1rLFHJdpRUVk5cuWwSm9behmpDpMtlxsSINLuyHfHlTpLELdgIV/45utXPRY+6D7++JOt+yZID7
My8DKvFm9a5txIwQ/+3YOU3IAVh3YkULl8ysdxCn52ezYqdwNsbjV7ZizYyBanpcMZR7ZxOgKUj5
w+W6C1fhnJa49vqI9llT7Bj3CnTkBP/tQKxV3zI+8KOIhaYBCpnsMCPEX5QnEFwUSCXetcoAeROz
Z+/AWAzvagkhMSxMMjHQ0d/KKa4f2yFobsehn9fLpUMqumW1icwnJhiHQVaFmjQyLbqHG5W2wd1S
sF+dh+5lAx0urhgMZoh+XEwGdypT7QcrCYI3cdmwkGNaYlrbmDdeDVxINns/qAYyCPzT0lbtLSqN
8I0ARpBe5XTejwPnbz83XXiFhqc7qDSVV+kU2vslnakUM4EKy7K64M5wuVryIq0w7wTE3FgAAKu4
tx7jhvwWBDbOhVFm7mmZ/Oa26DuqYOVWK/lBuXXhDlJGXVlM7jYTthiOyqhGjtkiO6LOuk9SVd2z
pga8a1E5OFGo8ExGiPqHLxQFAI5HVlCMSdfwbmkT3m+rGz7YYIvvFkctpOCwIAwjMTsf7HgZNFjN
EBQjqSE/BqpAWDRY4VXL0Bfa+momILzzOjuC/xnVCZ6iDUcPkfKVHRuzROTvVzuHFIuaNakT5uOJ
wbygJSDb6d63QlFcpc4SvmkDw0I1TZP2bW2t7nWK3UIm6JzQk2wCBiFKIFzslXNIltUMY2wsucQK
aXAi+uMqsiZ47uZmho4byi5isO3EfD4gxzZ076dO7jStd89EW9nTEQ2qMV6MHpOyU9l1a/bOblld
XAj+DxcAl897P06MhxXOWGQX8TUvrfkym8fhXdpVN/SskqtyYt73ORcGwuON7VSNa1wklenXW98u
zbdMBxjuqBX9pxrVLkamv4feiyLeMeFFqUQ+ZSMTbQO29PXAgIyh0XifT1a6zcoWzIafY/2DZ5QC
8/bgoR25vY3HOnHiQ9P3YAkn4VRtxJoNBBeVztbDb7w3RntIvoiafTiuZgbqfp7sabuOi8admfmp
mRhurWF93yjkMJpYn8+oHUKMyReSReTOXxCfuJpx3zXLQYJD+SIUT5oyJg8qVoclAN20akb+2o4+
xfPyMIJw2VL5HIIxF09U8MjHp2lCvTcREQN438LHh/0EFr+hlSeQtRjqalJ/oJn9cT0QoiLqS1MD
/fPVpxiy42ccmPJIbED5UHsEAOQ6CmDVKhaavvMbSwcFdFhNEYgRHuB66ibrAuhciLqjVEcM0EOw
GFzwW1YBHT87ZxEUpBI0MRT0tfRvVdtfjzq8oNUxBuDe0KPpaIP8HHKg4w48HXyQDc2nUEch1Bmh
CNk5HkEHJdQxkQkNxfwR/FvGeI9AhVxHK6zlOm8mP/nQZHDlEwvAeaGjGOxwIpRhbPp3yLnl0dSR
DfnUj1wYktQEohym3isPa5qvO7Bp1uNs2fEHp6Bg3SwxiVH0/StIqIFtnqAiyuLoVK64rLsM2zil
YgbfvGEaPBXuRYBYKNLt+LupJeQpw2y8zSv6YaNwK64KT/k366ATJuZz2kSggyfClwgKBvWOjqXg
3ZveqDAActgUMOJZyRXv8YZVe2ua+w2knmBfDSNySzW3z4hSzHehDr4Yqa6jBuPiDTwtgqAQeRwr
pwruMFXX14MOzMA0TRO/I0MD7cy0T3SwRn/O2JgWnbeBvDC5IqKLFI5EB3KUo87mKM45HZ2O7HAl
sgOhYzxmm0APB+U9bIt0QdvYAor1mzg4IAAtLuiGM/qHAMLSeDKextYc3nHF1d02m2R7aTr9vadT
QxYQczdOXtTbYORMTyWXAfkiJsJMZjepe7SBhWErcZET6EQSR2eTTFVfbT3aqyy1zwEmPUvsi9rX
sSa5TjjxdNZJk04zIQnknzCjT3ZtiBKti+0PRjh9y3Rcimd7y8ZAW4BAUrytWcBfc08VNGIJWpl1
5IrS4StJ7x4WJ/8Q4+3BCyjIznBHyGtEtjjZ+n6d15BeJnEuvt9/7CqgjrNjnkifK3a9RfhLEtNf
KXJiauzAyY/zOSXG1oExSkfHlIPHOF/HydTkypDSWF9ViqiZatSpM/Y5gQb3CGk0g1Wpm4RycNeS
VTOh6VibLUsp1heZclAd6GAb38oVDiu4b4iAebgWAnNUigovGt1+2OBWJCCnjrOPGNEeDdtrto4k
RifVgToNc4OvCLnup9n6FpO5E/QZVgjDf65Ly4QuM2aHRUf00IZXV6050V1zuucmQQ2lkNRLHe2D
Mr3dzTruJ0D2c8x1BJAztydBuQQe1Hqb6ZggJkgQOHR0ECO58GDnxAm1Zn4AitleNCQNuTpyyNLh
Q9gyo0nHEY2sP3G0Ts0DcTVzlJ1zi2IdYYR8f94JrxlRihBwRMwLOhwj+ByTfWTpECSzw8fv6GCk
KhB3HUlJsIg+Vzo6KVOEKLU6TqnVwUoTCUt+JcmSsb4M5+ylSccwWbXOQGkJIRvcFkhQh2Z11sFN
rFj8e8tYk21aynyPMmK5ZYYVQ8ZrLno+9KZk0pGamGoGNxI+0VC5Dola08Xe9jo4yiFBisaKdx8v
KYNdmYlpgw+5uUf+2UQ56VP+7HF0xFG5vNKvjI6IqsFTjJDAN7PY7Kz6tvHHRE90UI0330SWHDvG
IpvUMG9jOdyqEstSOg5RP+D0aKsPfRniFRuWRzlMb1prvB2N+prVGlphj5yHcowXVP8TWXozLt01
5zZH4opAXDgZXiS8aeKq1sldXkUsYur1G3v1AfwaRaXe2EhmSeWmmvlXhd//j2kNlmkicvjruu+/
yo+fPv6R4H6O9Tz/ymu9F7gEfgeACjzLwrpKW+ePgi8ASA/eBcyIjfkEnM/vDD8H6jzuAZ+ccBpg
Hj2tPyo+8zcbohuYZEpIAT3L+jcV369dCv6K7v5YtmlrF/mvKpXcam13INDkSNKOS8JbvqrjFLrD
4w/n5B+JBZSVbIZnP8puhCkBeOyfy0plDf2KIc440i6yHtEtIAOczOC2ktCC/qF7pNtVP5WwpEAC
ywISweME87PWqPzQPOKzYEY2O/FxtZrw1vT6+RpTPwZKRfXUehU12t8fnGP90rLj8HwN2BMmPAoL
cowmCPywyaUYRMeYID5ma0/gVdw14xWmTp4XDTY1wUxUhk8mvSx7b048k5FZwz8jcg4v8KETCSmC
8+zKzbTwCm/zrD+GzcKyZg1781NNH+mq41XCIi0JD1JBUSVdz2YdttQXDHKqu7IA6lMa/fjWGr36
ApQOuW4xVr94HbMbN2GRuXWSOj2sHTK+LBmoBMehurOZwnzFJK2e0sLtn4CWXpvTmu2kXxJugwHv
qHgVX7vg1oMozZ3pzh6m6ptyVHNLKZ+/tc0sB4wbl3vRpTUCy4pYrKZmjdeQ8NOpzj4EswkAC2TI
zkpxhJSjM1wy0GxukAEzmEJS99EsE+NYetri0xvy2LFGTTbuEsYeki67+TwEMBs9VS3YRVU6bcxO
okPtA3dvDnb/nBVGKIstgXH+QFd8lYkcnkNKxHW4Sus23/u1DuuR5+Ae8xziY+o8n6n32+dcZ/wQ
imrfh6jGSAwzh/BLHiDa2TDcIxqosleWgMj8l31PmBbuXJqjn4q0DESEW7W8Nc9BQzjsmysfYdDl
qnOIAp1IVMRZj2lIm3fPgUVuRnYRY7b7lI5CBFN6vU91wtGgs45Aecz7ZjHHfTDrKKQFddOXXucj
pQQlrX3ebhMGBJdJSIbfxlIiJfaUk8NSorzudN4SjDvjjlJYXZnnOKZhsQocT7NJSFOWx+bGaJi6
6AynGMAH0ApynZw1K67MPJm+JIM3fiosHQClEkUYlKFzoTgFA5oa73M3lpG0ZH9TlyaWBr/8Yupc
KY+AqVgnTRVF8jYc0GR2OoXK0HlU1OcLYlTJmth2zQiRD9VdO17m5yirRadaQVfPP9L/jflh/4Oj
s6+weay4Vb3uPpYkY3np8Eacw7ICnZsVztw9C1pTwIiA6Ynu+7ronC1BYXsN/EV9GnUKF5+s+NTi
bb5FnEvTV6d1sXgySBIM7hnwZbuJSC9j6p0b4hXtna3zvuClq50MPflQn9PALHLBVgLCagk8/RwZ
luHvmt3NiOdu/Vyfg8V4PSNV9F4Sx9Zz/JhCnL8tzqFk0AoowdZzWFlwDi4rX1LMUqyP5iY+x5ux
9NRZZwsib5LPlNF022mdh/zRZXSfjLCz8yWY5aO/jukutAY/2cIb7jFFxozNNqIzvU04BnV9kDM8
jfeL4SKSYmJg434K5GBSWRtrsB/yIetcJBkjE/NCquR+LoSWU7XZnNx4HabQTVP1tXyT4J4KnE3r
dUN6GdLQwHDNsFw82y2eWrB2dWykO9lDQ3zKGcmKPe4h4X/xF4xDqADQ+1wUK7VH/1BU8D8Q84ZD
8WyItngI5yo79KQg6435EPXNsXzy49XQM0o7Xjdy8hzqoJnGlVSznDbCoJATo27H2XF3ZS2LONqV
YfoI7km53VYqtB7ttElYGnb6y37sxQ8snuRn2o+4imoS8/b4KJ1TU9I925C+ugIiKd1TOxDmi8A2
JLZ1UnVUEf/DzR5I8j1dF8enTxt0b3lDQ/wIcbaiDUmjHMxAly20sYw4Dj/gvq2ijvXbgxoQOpLs
ZUwI2mdZ0Vly268uKtErdoRI34JxMB6xsFJbFB9luutBKZ1wzoe3pci8j2WlW4gOdrZ9PPjVnSEL
H9c9apI6gjfF94SOuMXRXD455ri8KYvcQ/aoCHZNCIRtNwPFK+V/QzIv9225/c8q8Bz4/k/pQ2g4
WIL99TLw3Uq+c538CIBm7qN/53UdyGCNZC4NSzY9m7QLzZt9TR+CT8m3WOs5JBu8JAy9Nv7P4UOs
zGClAt1kKvZH4981yewKfZanrKhMP4D9+28yu35eMxHJo9cuTigs8NM0BvUC54cFDN51i6qikzdT
xYugpJL69MPZ+B8WgBz4j4uyP23glxljvzglugI2EGCaTklYmMKP2XyDIx+T1t9vSnAmf94WK2mB
mIQlIONDpok/H8xK1EAp8DJd56JcdWJY9ZogFgbwUcWHIV+S4HNKp2Q0iZ6wB0Oh9gL6AoLOMbuk
+tIgEPITEj/cFLfVgVRTExBuPX3NAjPIqqsJgb/hXppeq07lEOZQFIIcrqWH8y9+XLsRBkUmLoYx
t97kXZOzkstjjCeRXdvJJnB6eOyowRinb+TskI+Jj7hLiwc0pckMecitYUYg/EXtv8lY6hE+MNkX
PViQt+tSTrD1OrpCRAqUcg9rtnSqS3/EFy4W2oEBMiD5gVAGb1MYSZXhiLBRKfnCdW5dw2/VZT6G
xERLnOBuvXNmJGEGQ4+XQDX/nK72n6fG/+apYTvc5z9cvH8aGt58lf/n4ms/fF1/fHC8/tr3gaHz
W2iiIQldZGrasfXHxNAXvwm+wuQXuQQXPN/5/uCAAU9JCaqVER8zaO0F+D4xBAPPnzNhiwIUs0xw
Zv/iwYEE4ue7zQVSyrUTEIMGFxZ+wS93m42yrUJbRMkyG5kT1T2oojWBqHGJ5VpcLiZjnAeGMGQN
mRnwLtDI413aGnN1KHKL1VFPxwmIRxFmeA8nB9ILKwy7heSRJLGb3YXzYB4YDzqbBLlapBZD3iQF
INStBdXicQGn9J5V7sfSWklQLqvHWfv5x6JRd2C9HpsWCz7GucLdNFgSGGNZ/rDpiRC9nqQraqYs
gXUP0RjWZTua70MiGryNYWT2fY2l84L52rhrqgCARMsvSs83di5i0Bv40MPWMizrHm2QsasGI/xG
OcKypW300nimiXgi0rkiSYnu0kdntsadgsQWKXegatInqlAdM1M//cTnn0WGMehFjzX3J1H0EGl4
6oc0oKrppIrcjXyMMKxxBBA8yAUtyeVeFVbhuzlXXRLVZcD4hmiya6+dGWTZoTpWmCKOoxz602xM
bN0KJGJTNHr7IRvDSGaNM7FeC3uxcdEqgnQhDvjIsnOqtnabGM/T5IgHxhtVtfEmx7rqgwELrBRW
+bTCGg7ItZksHFkY+DfFYvLXSprRt0FbGt9UKsMIEWd8QSs2/WKUw3LTQq48nPdv0HvFla2HJvz3
ZJcjHwbgyjnyPb+mA91P9YHBGgiGoFX7rOEkD8E6onKbWan6Y2ZfJYHFeAjjN9EmV54dp+kxhgyk
jt4wQqJMhV9kBwfvAe6tGHN0jcbrQrnNCa8HCUJjPk/7MaNH2RqU53s6zoF54FKhCTJWXAtBW1zk
0zBs2XoWhcMgMlhKQjw0lSpB6zrlQ9r26/uuTYcrDA/hY67mYJ86du8xJu4cgnmm5DLu3BSrWevA
mEFVabR82IGXFzyhR5FFjJ4J6UDFshPKHuoDEix3Q9t4pL4KmVkueaueVS3XQ+DSBihL2/kG+kTi
rKFAbDakeS1Ml+w8K/ZhDq7wpiiJpKUhXDKyZwYv7ch18KJmDKMacB0joqL7uArXa9jdICOhVG8Z
A8TXFe0R3ImJDA4W5o09PlfnCfVtccCSbDQb1KRQe5Yxq4JDge7uYWzc92Ispysi/N7VAd62aJ07
Cdp1UoYiCry8riB6jNGAoA3ljoojwJZtNJlFfZHECFo2GSiEW6XK5g2dz+puMBD0SizXb0TmWhdT
gkqWWVOyq2j2HBX5ODubXJmLlCQanLm2dCJZCuftgoYeINjK0jzuCWaRC6WDS9pWVNsECuPyjIu9
Tjnc2c0I7YyVugLuPhiHrnWG64kh7e1CxvZlzaj+DZREezenM9WX6Q/mRNVUsrQPjNC9KgkrR765
mP57ILHZNSTuRBfoOSEfzalf+ehVGxbbmiBYybC9oVO9IlOusQ6Z/kcitbjpjbxf6mMCmoq3vtnm
AAwxcU/p7GT0cGv1dqFdv1N5l5II0/YXymwxJnqgfOzOx7yBIpRmO6AJ09jVWD8RMJSjS2iQLuqn
GigVgmWKMaz1+AE9b72E6tfcpYsa3oUcv3NyY7Xkp7ZqtH9PJVBA4pywqtWbyB9HgkcIZS0yjr+b
pkilfmNFft32UV/a6aOHoF9FRLIxrOmr/HIe82KN5p4KBUqml20cr6XZHc7LIQUEFMm1+thg/9v1
Gc7SJu78GyI8jMeigPK8mWwiikKJlptNlGNLVrPq3/RBUVz4NaZkNAnqzvZmnkqDN8XP5ydLh4z8
W7hUxUXZcIfalrLMl7uIIbh4WPCFPfWSrCWmmjxWZxuyMN0h3jB949WHJeHx3Nal7XI7SPveEnpD
RDAt29oe2BO0lOpamhJ2SyqNsL7hbb/eDL1m+DZQqneQLdR1j3bwP612rvxsXP+hyLJClxXMX9dY
/wVevKlh5b78tXOr/fwrv5dYhB8jtWPZ7yO6Ond+fy+xaMPTg39ROYaUYL8vlRyfVju/FaA2RLN3
1l19XyqxioIXyhLf4VNEj/hvVkr4F39eKWEipU18XidR/7Ga+6UGqjp/GNA3SSxHLUxQrUUZq5IF
CHMz87Jp5wDaed75o5oOBcOjynwH2RIHbFEzbny0K3dE/oBqktu/7AFMypz+BLKs4CHz6pb+XUSq
a2ZNUSsXUD8uxP4K8Va4HnNDSgNgA4rdaj7B26iGGVc+Tvixva7LNa/pV2TIhnjj1VcC3O0FnevZ
POWUH9eryzord7oWS433nkXKfJDN7GsrJHZFkbdX5wl7lS+0HoQo7MeUUXUdsdyTxiasJDZsmNDh
DqMMYVllr+iMe6W33CtwKR8pwWi61OMwXxOrAUbGTkee3f08ZQovSWKWh3qZibaf+5Ig1bDJTl6V
8AQJw3HOowG9xwHKIu94r13Hw9gX87QxdG5AWrnFsY17uc9V7ysgEzV/GAADw7VqjudbW8T18yhX
616SdDMfmjHHQjgMtOMSEFu0L5NVbYai6re56Ob3Y++uT7FqfC/qk65dTkuDJJsXjuBAQbNM9nuS
TTrMi1Z5IDCzBxZWzDsvaTtrM1j9lcSBqVGfkFsR4KXtJiPH6+TR7HkK83W5skcZDocsd6khU/wE
JaNsy0WnhuTorvOKnU2fqTo4YxlHXiMWCHL56CPVyHODIQLAxw3NhL7ZMhrGUOvN1REhfLqFfjUF
e1tKSWx13kRQi+dkv9qEIuqXSCsiayjlNz/OzI8KifO+ENyNe93B3qHqXz9W5ErZe4x64jA1S/tg
1X16ibatfN+A8t2QumfJqDWSEfIzOd1bu/dvsaL0W57t8Q4+Hf47zNoWF421WPMuScpuv85gsFK/
D28X0QFTjPspmvCcX6RhvPibxqkKXLcOcEqRTnScGeGf0GLbp7GC5ElsVvyBuwFOJI7L8FNczRaV
9jDOxSEZO/sxLrPpJPvK3wOI8sk9quPhAabEZ1MKYzuvgdoSqgIxgjsgOzVMhivsEguL58QLrKvK
K12WriJ41pObwzykXrwRA2HgWzFTxw80IYkpjrtH6Kn9TReY6lM5VvEWn9n6hBKxOsaK7ifrejPM
N60BXWFujeF2bZb6phMouTZjk9MdsOeM5ELoYVsrjZu3XtKNG/3KOYH3S96NdPfhe4xxeV+4rR0N
pHseYKUdxga8c+/HLj1StzDJ+uymCMmTE+6b2rVJXRCxFV+eqTyTGNvbvopDXAtm+bVGG3RiqNRE
i84pmZc13NTx+Dk3M3eLJU5GAibbUbtAo8a1Py5yfYcPSUR1kYTLNpxtvy+2nQMuuiQEoEvbyXvD
Yop5v2TpClWn3/ynifC/eSvazDH/Vnl8m2bNj+/E11/4Pn82fxO4x03Q7b5AV/hD6rkeTTN2ttAT
/54u90f/ACWwrYMoyIfWYek/9g+Yq5oWncrvU+t/0T/40+jUJ46OLgXuA96xBE7QqPip8ygNhim1
EIhwzTbe2rkq7sHixhcYA5D3rGhf8ZupfasfR5Zc4ouABeIzmJXlraiD9tn18uGd6dRkQ+Jc3P2w
wPgf2pZ6Lv3jLJm9s/HvMStEW+15NFl/2ruQ0iS2sCMiFnSbjwLT0JvOTHWwph7Pdhn8srAl3XNo
EbC+XPB/GVCG4+CXrdMQprHiIganweu5uvv707kBH9p6mK5PcRK/ZzThUK9MWXhdhKxgIYgI/8o2
g9rjNHn+5eKG2Vs8S9mHRdXqiz8NHb5PtToXmEqHHQOB8jCW/YQoCsLZHay8do1Q2jIOlNV4ZbUO
QxKzdTdon+JNvlQIm915IEHPXs028q3ZQnWJapQOhe9vJ1Az6yaYUqPbOCM6rjn37OeEDGEM35Ad
FOrkSx9A1q5vyumeuqTeN9CntVTVCYp9grM9ZSiY5oi4XPOd0ffGLij8xwn1MeF9pNAniKnb+qZ3
Ueca6HCRWzfOfMQvFkcFT1ONTJ3QiPlyJpWD4E3eMHUaVZhV36ONqWDGDKF1JWQeY9tex3fARmjh
ZCY10cZkHA30DffSkapv3QPF8w4MtGjD8OiE4o3F6j6cjPzOHLLM2uZM7J5LuqogRX2z3wYpzEw5
OX22n52FkJOMW+l+iYOEArTrvHKj3HR8tKYm3dWjL6dTGIRlQnFRj/cLRW8aWY4cYhq8lrmvrEIP
quIRXsZGeK1FkylRzmW9aBxkksCEQNcVTkSsKpePNTfcIy8h20AVj/ZHCvHez9dglwqvfoOEf9kP
SWdrsWyKcBTVZr2By2HtTVJiYW9T4a6lbRxA9iZfutSe9wWyXZZT6ItQJ5885Mv3yl7ncwBMfqHy
IN8GYvQ/pv7YHhXJy7uQiIzjmvWN2gMtRY6Pcnf1om52IcWTyjNoWazFdDhYLkJCIp+cHAkyLC6J
CgDYzFdXmvMtGXeQP7Lar77SXiyaja06Z9OJDI1+aCUdL/RZCWfj+b2Xb7n3HtLEyJ2bqYDl0NLV
qZjXWj1tixZGZA2IPnZiumE4OWsLne1YfKnzNM6C/2bvPJojt9Io+4vQgQf3gOWkN8wkk561QSTL
wD14j18/B6WWooqlKY32vVGHQs1EGpjP3HvuoqniraHn/Zck6cDBd8jQaQiLrOj0U116VXRlkq6K
nZd1lnFb1xUBtu1k7pVuxt2rM0TkyI+2kV8nDS7y0vfaAXaUwFj9OfNbknQrryGBCbm/Fa0hi0Au
Z8UwnjqCrMZlrQPTWredNkUPo5mP4445CSx7jQIBBklWpcGKBWxQfLI88GKM7mFgLpgWZZg8+wQl
RhmEPAoQJ1bhjIsvdTO/wm0z9wKX7oxH0vP9SFbLPQFy880w5PMjcc1u44kUBAIhytmW6nG0av5s
MN3th8qfcHmUTGeRKHZW/dJEaG0XVdTx7odATlSPTBAjnLMYXO38re8Mjy7B7opuFfZcyGuGI4O2
aPWhfdfjqtVPyFds/ez5vUkjghjuWtXKAyykKXr8+Vbu8clDQPOtsW7i74NDrenOQ2RMz6o2NcCf
eKinpN4OczI8WkrLEuPVbttKLw54v3T+hyqEFIWFGkWAbCkXU9+9ZsGgIhRwYCyu7diw+RirqT7m
FRrbsha8Y4Tyubbp2wbVigWneIshXd2OWdgNC1KT2bMANxmIsA6MW+B4XFhgg9RtZSu4WRCyYMa7
I+jvAbEf6dbQp9KbFJ4WtGLeAeduWlgwEoQLRbuEprqYTNtvV8RLyE9axwBvwZeTeEsVTJlYUb0R
l9yGRCziVJX9Wy5gb4YO6+EV08F84aMs3QfGYKyTHi12LZonBsvOviObwZ4HdP2lpTxWKy2x/G7r
Es5g0R8iwplBiEzabPCZglHbKTQ7H+81UtsbRJLVo5G0A2KMsIUs1WUOBaApiBnuk3Vs5KzDFFkQ
N5aK86MfduFNK6eqXjSlq/ZD6Rb22h0qcTQ11ezh+EySqthnlsNzZuIje+PKQjfOXLJMpTHTI2t3
Mac5MgZrZDZus94cuft1IJBX3MeD2aRhbQbykhd1atYv/ysc/78KR5PBxQ/lzt9un3bXtMCoU339
qYL84y//XEDp//lLu/iDXW0OILaBD7Lx/O/k5K+RCmtrICFMTP6cw6CH++9IxTL+QznFoIVF0mxo
Q1z5L6rHuTj8sTyD3cILYXt0WYPjWPtQIFmaMwSly10qyexwaaLmXhhO8PzDl/I3NSAzqF8P4hHM
ZttMiFjq/1yFNXnHvN5zWQkkSLoHWQNpRBayZE3Q/EO5+WFCZM2fx+JrYRfLRg+1wM+HylN/ADDA
BmboiMSIoBceDdDMC7jWKTjFqMEyVWnbYbItJjVj/g+H/+XrpAKf3aT0BIJGwf4woDLU5No9Zc8u
znrGTfLFhRz5+y9zfomffrH5EPNO0tP53WCl/PwJqfHGVvdFubNF/zjY5jMFGhmrhgBUOZWcpX+N
B//ml2MT+uvhLEpgDL6WdOmCPggzzaC0nIG1zc5i9HQIklQUy9zTUkT5fnpQnfVkkSwJspSOm+2B
mccksCiPMVuaVAx96tyPkIIHBBaFsZvs2156KfuazisZfivGWDXr/2xhlKIA5hIC9IDpsDfi1Hw3
4n4bEM3yLbPmh1zV6MYzxI2CEbvHIJsHvHmmYfdWJibLVQv69BmVQHUTOQEyMJQkVbgCdZs+OqDA
XqJRQulKK/MCNNS+tZssuXcwYS06q2KAHjTBue144gep5/Nkacmo1W1QIu007RM3OLWx1m3MNP1m
SXWfR9ZnZ3IvxN+ky95y00OhD5+CWYIKlMJZazavmfKsXiXFVG4RTYAR5IkFLrP/WoUeqUdxeFuM
jraKvJwhl5G26z7vnfMwkKbiaY5/MALzWWrCP5Dj0izLWjLr6rqvpqN5jwOApNUo4hiXTRk8No6l
liyZlrrXYajKoV8PYAF3E5iKdUxK8imrZweCz9LGHfujHehMwnokf2x8+zHw9o0btwMrQuk9lpI5
fujaYmm4kcQjEcf6MSOyU2wopivnycqk9hImXXWb5YLXcYfBeMwZ0x2RPrQ73URFj2mqSflV7fCI
C6M65Uq318Dikw2gKk4R0OV3ZY7QMO4JROzG1thQPOrPQBrdFeUNOedhZLRvbaSX88hrFDcaudaP
UVhOa9DmYuH/P2M0iimr7tKqvvG90fwjSsNqzWSHw12cxGA6uzTjXPiep9E2GejN1HwLk8oeF9TE
AeFB5rCz6si7AHKKtxrbo9P3cI1WjSuD6NDTx4CN3GGMQx9CAgjFOOq8v1I2iAxz7iJZb0C44+jw
GwmmVgSf4jYJ9/zZy9BhhEz9cjUU/aUYk6dY1MFC62Jta6VZd2xqh8g8ch3w4wX9RfN7sTWAuuyE
XuDUg2a5t4u6PI7wllk1kZ90m448NzijDcddME/SL9Tz4xUsub5UXDQ3XRBrxyZwjC0GynDlYNPM
sHhlCdPKUlIXlxwtwNXG9ULc0Jwy72/8Ihwhwbr+G4st2McuSmpYav1xiKHxypzwDsfTwm3doUVN
k1RbIFlFhOyTb5PaCSwzR/WHyQjFzYAiY+PHjvec5zlBWkkEuEeGV9M3XzwxjeugafT7CLvmzsBM
iiz8BqBo8JDkOtUZ0I6FGU0HHFztsvOTijZRawiF7BinkRy0dKYYgF9ZXOIS+V5WTl+iwKWACvWE
dtsPur2vBe1aaPplGNleD3nAeB/aeO4V/XZKeFla4fKpEppMuT31GvCnKt+0Rm5e6w5zVI5LdF0P
m7IIzEcbSSMg56Ri2Ci7+q7VCvPKfdvdR2lvbumSsdMRMbEOw5ZfyLaK6eyrhPLX9IvxKReuuuGG
NO3F4DEINOy3Kqd7JnIdFLnr50tmOWQ26SG7+mwb8gBYsFeAWh0EdCIqFdm5Tt296oynJA3BUPki
WwZudbAqV1tNk+av/ERzT4GffPVJXVlOhC1IsDrXVreK97g1u9vCIphlYSuuPW4Jzm00xsMNen3F
nsCodiZoNlaIU/+az5lGVEMcmYnsiM3G4QJaaNkQf/NiTb0InFiPvpysiznFQNQVMxBgHLjRgayY
W4mFZ43WpOY6cYYvzLe126TMFF9ztkzoA57t0M52oM5ztSwr1S6FNVhLsET2Wrml2raTZH9sRj0z
k2LqbtPa1XZoamibS/mZGRnhQp3H746EJd6jTJGPqCYEdN2IVBfDGln4jNHOmLXPwvFCqE15fsyH
FjN5Y9u3ROslu1ALgk+uvU6DCF/oSDxV3YXDE3MsRB1gZjDLjurRdAOxRBU4J1A1ifFglaDd+zR9
aTCbfho6Jzw7lTO91IQ7oA/oI2xLVXVuRdFskjTmzBtlvLMSUhWQ7mv4kvJvWVIbDD+qZOMEfr3n
+djvuxhj3JwyI50jwYNkgqwMVbd/1BX/syf9484Uy+IPVdEvRf5N3kZ1dP24Nv3+V3+OiF3mwA7Q
Gct0/0BP/CVN9RCtUjmxNnUdYRoUb38V+ab5Hx1gDOw6l2kQiDNqr/8W+QYvSGAm7QdLUMxQ/86i
ZH4oSylGZy8PdTEDbMQ1xvzffxCn4qnpWwCWiKIyH8URmy5xr/MgPTELKDZ5SVgPSUxSf6816T/K
0Kv2Y5r5OGAj/1BXBtoPJQVEf7b+SHu6pdFxTS9cN9EeXTarKxkW6HpyHUWUCOPhViDg/hpXBvf6
MFDPUKYaDJ8owIIw9U/cxuFNZIYkrKUkm0cEetVvGxIZdnmZOg9t1g7/wEP6UDXzDVgE6Vn2d0uT
YX4szBnsVdScBUjZCooG20IeXmPrLY2mmT8X7/uHU+RvCucPLc/343km1jPsai4a4w99laEB0w2S
pNj3WkVmRqDeAwYsS4Yh0T8c6UOBPh8JpJJAv+yyYGfG/vNvO7WOIAnPUfveL9FwxPE4z7y0LTjt
6KEzlDW7wv37f/3xZkwy0kdOJlrH+eP/cELFulH3aVYrzOQhKYLYQFDVgey1V+1go0f790ezLRBv
iCMtB9rCz0fDr0NuAzzVvWDtmJyY9E2bwSHH67ZV3uPvjzUzaX7sr+bvk8UNB5H08LgOPxxsYAYT
psxy92U4KHNphj5q7rJMcyJaIcyHmF5v26oVN32dUGArprnrqHbqf/2ZkV3TzdLGevxTfvhZlajl
mLZmvC9bnuqroR7RGFFvPXpOgRbn9x/613OIxxTwG8NFxGHR7/38BVelR7Ym0+F9IabpkrtVDUGG
K7gIC6rUsZ7DPGWGDf0fjvvrVYLyldGIh3QNp6H+4b5EtFMfBXDc98SHIxLq+DWZec4Cyzn85fef
8cOxZgOlbrEqA43FXfAXtrcFP0YQjB7tI9zUK8IToOEVaCePwdibT78/1of77fdj2cDALOYRumV/
zDuO8QdpFVHt+2mcesaUvqRVhsIoVr8/zsdpx/yZbKYAHii7+XQ1fv7dGF1C68uHaE9EAgz4oYe9
uyB0jxKiQ8AVRhHy94Hsg4iVVBH7a8AR4en37+HDuTN/VhQ53OhIlaWq/XjuMJtPyHlqeA8dLI9C
MJNfBJMWnHxzTA954NoozszxH+7n37/CH8cgHJZtBh/chKrHgOLDqdMFTpdPvoz2oUvXUMVOegAL
NZ6LGJNmZRYZ01aQRdmiH5nCA1BHBrvvnWz4IhzQg5+LzmOGQXbrLtCZZvgR0wx/irXL77+dv3uf
iE0pDViEMj75OK4hH9HvJ6lpdMXSecdSZREqxoCEn4iiz9llBDdLxI3Qr9ca4+OT3hkgLkl+8vdt
kltHr/H8/RC55pmhQC03Thfm8SoPPbKTfv9efz1rXfzL5szqoyKBrvXz2aQTv5kjYYn2qaejKk8C
hDlYtYjG/f1xfr0Smbrzk0k5jz7lx2djpBl8KVqNXmQWJZIyymwnS3L7qGBYPPz+WB9v55yeLllX
YPkgP7Ie/CiuH93aruEMcTtHUL8KXL9bkQLbLhWXysZHob0sUGYcRTvINy3Ngi3Zfc0/fLFC/+io
md+GaTKRRAfADw2k9+fvVlUFWdWl4e8wuFbjXhLwxj7NG8xiH7TFdEGyq7/bbNmWUQQaBEJOSCYZ
cW4V+Sbkhx1rwvcOHmLuOyKUjHZRlzQTwJyaNoIzlE4nFWIQCKPSuJ+U6X/rhlbhoVXTaVIVWnqv
rJwHWQ7JwQAfcewIt8LqliLbtNvEeYAFqZP1imYnRKvUrvQi0h41OGOXMQB8Sm5OSK9V6c1V+aP+
jjHVP9UaWW0Lb8j8b6jXbbRtKSmwi6wr/N1UC6tmkBKiMzflnDSMbtzSF1lJ34k2SXzOwIM99aZZ
MBH2u1TD5+pb31TXWP0qRYETIlWPw1NgcmVbNrcWUXXRexty887rwP4W5NBslllK2YiPW3cDtPhe
0G700LG2vUWe8oqQqvqLS6tLKlwp30CLV+59LmLON67+gHEHHf8co1tpF9eYE+f1upVvk+Xbq4HA
wpOc/7a2c97GiGhyXUZ9TTIkZtBHLzfHE88Z9cw+v7/9/vX6To+0Ogv1S2FiRjrkE+3u3hcBdkxy
gEMS3AF+r8spjIu1/H63asV4rJqJO5QLAv8TtBzOSDDUCHGVEkzMI0ZCC+Y5EVpgXQ8frSGyXtjj
KW1pBHp2ZyYG4KiY/d6xByd2cpoiWNWljN4r3SNCy4epFGy9ySN1Gr2n/cB03HxyiWowFqBT0kNK
ntO7ClIDikluXRHpQUbioqEr9aN0uqDLYxvdJNVwpzOWYzRgdSH6OxF9ovfn1jSrhAVpu2ptzuch
6YMoTNoYBtcYug2yeBjz4UqkbLkzYLGAQWaHBVNH0i18Wq9xgW5xuqS2puuEllPnELmGsCLmA9QL
Am9QvDPggD1Xh8U17AN9R+AEZ6+dICap/BDYLpiR4ezYufbohCCbGINZDOk0FR8SV629ScPcjgji
FupTuWliKXZBP+Xrko3sEhl4dQmaMNrrJAoe8b5byyhVhNkbtX4SZjYdWgzCO3xF/mPQyDXw++Ra
OllyGjna0vdthHqT3CYw4JYwe4ctnn7zzXW57Aqic/ScCDctwZlN0Pu0NOj5lsKBFuUNDI8tQjxh
TI2W8Uwu1W1EnNQBLd4mhF7OojXMDyxwEFDjiF0kzE4ZnfKxmNRA4EX7zayURCejJv2zsa23CpLu
CcvabTU07gKr9zCr9CxY44YJYSB6chibrse6MI44/JZ6C1ezaLJ+m3gQlZKJ4O1wQqHhFeCyIi+8
h0H47hXGtWi1eh1rqUmqq8W4fuqMPY6P19KpfUhQZqGW48DU0W/J8k1N6zChVlp0RsQ6NupXieU8
dp1/RPkRvDbEJK1DaxwOoUq5AVtzjQQl4OxEpjnzi8qLiFR90OBwMsBybhJZYgxfgLCStYfQtTSC
+mupJ8VMqIjRoxLNRs5iYMYHkVvzbFgL5A3wdN5QriwYnt1oTE/2ZJmboVd+C2jK8BimiPKWQskK
Vz1GbaJRdPVEMGzwBMetfxhRh5JMWRegEkjKGE+JRH+IXEJihW7cL3EaVfsBEe4+ZMnAQamiTxgd
79kB9fcSBwakQgKw5+fPTCMounAZFWV6VzdyWkquNLW3CME0FkaS+8tqpBZJMF9kSeYQGajLiFtR
hnbF8nkiyMCTMNhpfVrOv1VKmbfxJt3athjqyYIsjBROfvMs1VSuRI811CJEOl5Cdkd50oAZiDd2
bKR4Z2psHHFi36E7qDfE7QYvTRz0RBYOq4Zo6EPctzr2Srf3PpnxgMDGRs+PyYb7JHrKKjyYJXX7
wuhdEIJdyokZUzvQIijtosZKrlGtvhI+aG/0tOneMIu73xocXOSzZMJgL2bLl4GIgGmr25G2xGaO
4CdvqceyodwV0+SdB610LpWqR6w1OQufppQ7Omhv5w3CaBaFaKuvBcrzNRLu8VA25omgZ/3koVRG
+YRkySJqixImk9tWKu+C3xP+D8IWk+Y/Di3GFJV41CI884LIyAM/qvcw2C1aCTzfDTanzvo8QNm+
kC3I1AAxzsrNS3LqHU4BB4z2gtgae9tLTW0ct+nWPWrPp2Ss87ugAWWZ+iLe+3FpnPgGo5UJ1qPs
fLHtbJsT28tOKAchWJDtdheUiuFjKc0bMnIx1hWT/eDbpViluOi3SodMpdCCXduGj8SNplx2dY9R
kJyuCs+Yb7vbsMtI0816wdy+9oNnMpkR+OjQLQFZUPZ7Zu4silqLs/WYaLkFpgY5uEoy+UYsOkOc
vAyORPW4+cr3LbUfNW/82tCO3zRm314aizhE5q0YCZdYa3imzxKbJVoh+0zHXmxJPpY0ACI/4CFs
uLoQxfdxqu4Kx25u3XoguhkSgreMPHeXIk/b926mASjz3WNeklIcQ0TeWkGXvidZKQm6A3X2YgXs
3xxcXt88O0XfW8gi32so7tdFrICt1MWnlJee1Xisv8j0MNSyhmmGHt5CGUyNqe2DYuZHuAK2H3wV
CJ9oeY6kxJPkkMdrfvFonaTGZ7TCwBDbAhk9ftF6nQXBeJJQ996lyLoDPh/SwjyegWVoTtvRHv2V
xR7kTuhd/R5XCffsUvHU4CZQkW+/7CxZJvYT4vBM1p9B0rrWQreyIfxG9Eu5bCICfriwm4w2CXB+
iXb+NNiFcY56u30i9bt7t6rIfQtaj9g1HAgapjGd7TKPPRJPJEzQLM12mmONB2QhHuYup3sZGxGd
9YRwNM3tlFjEJRqYqE+I/UXvf4awSY6vKplqGKW/t2E5EB1vNSy7slg/kXCgVgrl0LDKDexjS9W2
jkN1CYUOgkY57ITfNwekYgUZnCD/uZ2NU/AAEc5AB2kbLaESwwzmYzrEeanYNYDn0x4jkB0b8pH4
3XgobImvbg7FFLWfC3ojOoyQLY2W8i1UbvSJNGBOZSZK+imUBdHA0qiGnaOb/jPaMfNKwI/2zXDa
/oZNZvBoZxOxhDkvO8C7eRIY1RYGZtpPfmFFlJNEBRGd9kRh7K8bH4NbmJT3jvkcICBajFgC6cN8
Tqr0mZgSNI2udi87DAmxzCYs3+7GmjSHKFUWpQjEoSlSnEDJA3KJfh9TBj32IjOBCcK4fU8wdoGZ
oE9GlESEKxFwO4OwsE3r9F8bdD1benky/SrD2ySCLJkkdQ5GneIdiDqxSO12w1oNNY9raADzOZ31
eIAKaafsPcR1KnjhMG/drTGWyYLlidpaTTQ8lA7JU0bLkjrOum9aoaP/m1JinrvOOEQMdtcEVQ6H
CJnbztMZDxhDN3I9V7DawkZ/TxrW8/T4PHUohA5Wm5N25kWEGPVNfaM3Q3yTiGGbELHC0ooYTppq
Mp774bZ3dHAl1uDsbCKUlnraubQmpE2izuQBkft3g6h1IEVxsXGb+msDTm5daPm0FU6UL9LS+1Sh
Rt1UY8Fyo2B2MAV4Zvr60praNXKsDd6LkTrFO2dpfUi18q1Pp1sw5gfij56Kyj9xy2VgpKLm6FTT
t7gMnjFa3EOf2yIpLpZZrK6eHs2LPYaUsvHeoVDVy6kK2pWnCfspV7NDIzfeSTmmsNICbvKhsVcO
OR9omzdxWxyHUMKWCpzPaecViNSYai9sjY4g6Nv2BZrTZ/QmQDbZYpdSRf1yJF3iRS/qmbGMC49d
XNHBy0XjmkfmVuDrLKNX4hjJm23CG7t80t2ufSzd0luHdfQgzSDcyd7D21127atmVO566LtmhzO0
ukHHp+0Qx82X+agf4NnJV6e2sm2Ulo67qsO+2hM0xXi0j+d2QnrhsM0JpF6TdITKehLOdNN0tlZt
wnS4n1XsX3RHjtpBKxQDnUXi1bh4jQ5r6LEBXIxnukThd6cMcJisg8skvo4MnQnCgoTc7IO04YyW
fVJUC6aaVkykbqzAvtRBiOWVemgnzVZqZzI0ZbRiEx3PEdwMTZ26p+WcnetVC7nVDRJSLH2HC5Cj
smKwUQ9WlCI0UqAnc9qigNO+ZZ/mK+ZM805jJEH8DQaVRspxSY+RG/YRINdwLnnGPbulP540C/mF
EeE7J4jN0c+xZkfduvFG2o5WclvqZ7tiJubuRBAT/TWejP42dhAd6HihNyKokkOY9P4byXoMuQN4
cPeitlll2hWdSDB1+nuOesM+NeFsrYZIgbQhZDH/UrLsXEFCJjqnEGa1p7bnpTUHeWiY06BDIgqm
jRSS/qp3mk+OSo1VVFH+LaywuLOraZmIjt3y7MKfeOTvDfIMIEea/sEMbYYCNU2+iwr9+H1T8/14
XWFp6xH55d53THY2ieq2BB+mr9//L56bGvcIQJwHrMzeVtr2tINSVlzrtKEHI22bKYFr9rf9RNmj
0Wyy65ky58FL+DKjKiQ4maCizfdBMUY81ii4uFZtwtxYpVFBOkoEcEgjKOCQhhAAnKnJtk6KqDaP
Gj5AFPOK3EemS83g5Q6PrHhNEcBS2icY2QnjrfaVnUEeH6h3Jy1EvJu0E4nI49gQNsnnQjLhPxY2
bV85x2gu7TEut5Rq9PZtq2S16hK/RzgxMRVheMnNoBV0J3rlrXKrs8t94pPBxPmvT9qNlwfFleFf
tNVJqoLCPh29qmITK5TXMJIpfVJSs2Aiazjpe/bPaJ3O6K/sYx5PbMgmm+GVP+F0n887jRjUTRfz
C5gTZCZFHvElRMZBmwRWl/cXFv43Das3QxHarItq5+9EtWzZBP/KbzWcc9nxtTGkXFqimE4GAKYt
Ht3/WmblCGGYpETstjmmDsQ/06mxoJEsvG5+QRU7D4HhadDnkfIUuHtXjSzc1YDu/jXVZ1taZsEO
mJ3BRd7wbQkA9CNyeonamhdaj1OF4rjsNf01FLYVr5ImgQVcc96HGuW1kMxZV98HT0Iz/G+TACfc
xZxNMO3ZMGJ1vzJKZPPN47x7aoxB3Hii9w8d9qyrHwISHBHGFgskOfyYZstusm/8g1+I/JrIGlls
OWgmXrRupqVVyhf3NAd8wsxwGH/5JM9TAft9tvUyMAb0LdVLg1olWqS6Sg4g9KZTV+fGPalDMZUW
b9yok/BLOqXFtXQjDj20dXcgkdLfN4xckYC5Wn2dRqgZOhO5puTv0LQjIKzc99auu2Uo0BQWTfE5
011v6bHMQ+2CEFxv+HWaxudiH9iV+u3oMbHIPIyUkC8CcGwnkxH4qcAx+Vb19mgvJ2cSRxUY4pa0
P6w6CtX2oqHzsVcZt8MtGiqGH6xFsWvOZ0FfMJqzCzhuCEiw9RBDRU/Yey1niZz09wBKz5VVpJYv
2cVyTeeVjYqN7nTT6twfPYtvioAL7XGiIcClWPCBQZ5xDlY67ARpYxhCtI2uwzUhWGqydVfSlbR9
EGK7r65Dn7ykwRhe6zwaUDe4bKGQpOUEsfGQWYeUFTwZixi8WN1lZ6Tt7WOk9+6XorP8b1E+eIfO
DhX5sz1PJgsBx2a05RjgKeQMQA7ov8WOjWK/rszKR8PGgHuliigf/xg//0/o8I9CBxvx5l/qz190
Dv+nSq5Zfa1/1DFjd+Nv/lQ5eP8BBgp9i02GY8xO7x9VDg5qGYcVO08LFtHsFv6M3nD+Y/Mn87IG
DpfFlOwvlcMsgEDKP8/lTeBd81T8X0iZKYIZov+wExKgeAR8Kfw1gpgn2/mwEyIH18Dd2SKIU667
JK2rO1O4d9uJR81BBaVN4EEejwDG+/GLndfyhhEiQHlXiP4+h2+/aOtCuyqp9BMBk955IoDr0cFf
GmCMdrJVUFvyHKquvh/jLnpMa1ttk5bKLw0c8SkvfEL2YhkfkO1SadTlOwzCeIdojj49inmqLWqG
/Z/JC9WQAiDAA2GJcKiqCVknGTw7+tJE4mTWC5PQ9lNuz8gU5RMmHafhQdD277MoJRAi1RzurAy5
DmQEoj/yFbPNwlXbQrl4bFgWUOo6g3EZNCpnGSUMMsdIP41AL+CC52a5MSQGa5EbwavwIu8stOQO
SVZ78g3xOOlQuYVD9m5WWp4GwKIwv5njSLhZikHJpR4xlqh7mzsiPJDkIZhcm5Y9MLzAMLy1lV58
6dELb8yKlNkyqvCft3nyVFqxw7hfWfG2SId459UNWYUA2Ve6HMWyEUb7kruRf9u0YX9hbTl99sYe
K1rVmhdmY+OO9KTq7DCVurAfpIc3jGiD0qs96oNTvoNRYt6ZBXJTdFQ8UiR8jGAgoyPJFKGivbEo
E6v9QmWCQNVmuOQVRyMLIHlow7pFf0rqZp6tahuQS1Kke83V9gqA4IpUcvCgXVVuy7Jj+eDRWNdx
Ex1R3vZbwHP+3kjD9E5McsLkrcXUi0RjzyVA3B4La4yfgzHy3mTJ+BUkQMGTDttV0fXlowej6cTQ
VT/1tY6jDqZm9OI3Vn0Tt7p6sHKr2BLYbniLniySnT0o7DKJMs3LNMroFATWtBmlVHTNhSvvs4gl
7CLDa7KiSOxunD7S76DrS5axjeMD+LDU53YYirPvOChIh9Y8sjVQ27RworfWldEM4xFg3Av7Qqw8
WvpwHM661plHo7fnZLs8uEV9WYPqMeETpehAUq0FBeL3BNJktns2ysJ4I9fFOZWBlbByxxUWx8pC
E50QsNBboX2riv5ohL3F6VhWO01vYLcEzTVsyVxfjEMi1kbhy2tp9l/tckj3wUgLlY6pvc9L3yJQ
hYJmlJnxbFrJZ3b4dCZaYBlv0s0e886cnmu2CNtJz/RLHjpUX0PoawfytUl4QYAKzbwTaJx7gg6v
tV/FdzJISrLPYQx+5tEebrOOPwqQUD+5kY5m3dToE7skPcYBPyKrKzq+VjkrlxhPOra6eTddr6sW
pBA8NnmG76h3DnlP+gNpXzzxJR15pOLkAgZF3du+2jkj8xTHn7K9lSAwqclfoArxzLcmR6ggSVLY
jJFZrqiHmJCisbwHt2l9nYYyX5oJrJlpVt/EhZ28SnYLT9BltAuD4HzJDyqJgwwTY1U6orjT8DP2
yimPZdUxFPa8jQ2SauvXvX5ycVVuS3XpfL97RV+cE1htikusk52aIa2sl7g9u3Omd9Vnsxl5J5a+
6vVBbnPsxGsGTS29jDTd10aOZYGqYma1Ez+WA5oag9upzpMtS6QJOxmP/GXVDc4cNY/dK/DHNQyY
GpJG3lJxeF73FBArEC9UwkBOgYjgNlfD0CE0ZTrm2lCeRrZ9ayG019iYt6MMcsw1EyZYpk4JI7fC
zau06AXQLBEteq0jS6PbNOIkf1dEeR59ducXO3WdPTCqIWXgoDWXqGFFJGW2tMGAXJ1YDttYt907
vXbSZlkQA3aeKx4qTrBV9KPKWRON5j17PDXO2FTDF2DKEakH3SdvapwdT8QJ5nzdnevAijiV+vim
jgEYNYxWb1JUAHcNQMNTrPfls+ZH6gwio1jndMwbQTuyQihdrO26NF+SPjV2DtOjdeW7+SYcYuMr
Svj21NtecbXMcn64tJP1GrK0otIWnVoA1vU2JmNB5kZhss7HoF/iJAjvhIAvhB3bXnRBOTzoLV99
FtrTisaKdIbBcI+4QJD7DCoPb00Z95xocCk8Wmg2pXrL8DMwWwJNhmafeFPxpFp/GwnwS2S1T3dJ
x1Ck6Dqd+XijM5prtcxa2MGwccq8O4suMA7I35NPfWkkq35WqCMl1E8Rl/ixZh+/k8Ilaz4pK+8t
cZxolRLc9EqEjL/jzsQ2tTFWo+HYdxN+jM8FsXyHonG1TRrI+lZEmdrblkYsKjmZ7CJ69ylAQ70R
eqk/hBgfOZz0WTmMmrMx4Wacq5GMknoaP+tTy+2fTJWJ6KfBQghgspZii2WyXdOODAcNNNdZFQ2k
Xea9jcBdZK1Ov5FE+mWGaPDsj+PgsWXNVkLvKtW4hGfWXMr/y96ZNMdtpFv0r3S8PRxIzFi8TVWh
JpJFskhRJDcIipIwD5mY8evfQdF+ltXRdnvvjSIcFsUagMQ33HsuA/59FXNLr0ZyRUhDaRSbWTf0
5Hdf1dmB4C9jZY2Ddp0YLOe8srjr+zLbt3b3YisbEX3F/A6n+NAxqnNe7CR+08PuO6ueF9J3zqWY
QWTM0MxKUxYHVboTM/HkEeZXfaxj133s68x4yrBavENhHz9jWn3xcC3S7zjJBO7lWEe8i+5YSyzv
7Y6dFuaIG0otLJsrcjtRXycL9CvA4xlfjwSsbVjadN6dbOXkPBNP9r0jEdADXTLwxUH2NeCn9yhF
w0rfkRtdz7uCNv2G/ZdWvdQcoNRefr8ReBa3Mpui4uhpGXahITU2FHnZlYim8tiphA3FZMtXnVil
lOiuOL9yY1uoxy6e43CXz1kOJ2dsWOey+wDh+RVbeaN9smU42gDTe7aTlZZk1YGduMmcWZ9wZ1Tl
tneaz4Cgh5VCnbnRQeBApbY+M60d9g4z0zXWiu7E3xy3Ppi+dZfHDFCta1K52AfqWmWvMoxmTyTP
antqkU/lHOdBjGrpyBOE8Gktia6hfIt1RC7VCaSLPCm+zeMMlI5t8/C2RA4fle9oq8bSup0oxwlK
6VJumTMtLlISdZUkDCq2metMWG/Ddu/lprXO6F93DdEG6ym07gtSRjap1KLDbEXtoQvD8KgKIzm2
enSNhJ8hsivqaxDk7WaKXPna4cRYe9DRdonsk23aNn6gRTqMmQTo3RBa9YjDAV9FG0Igs/ma9x2E
IYa4RgFZL9S/W4DOJux7dTIycvBM8dUBouB9bj7WHd3H8gNmHxUH05PLYuTSmvzTxP1VEwfpGl3W
f+7irkB7de/ZH3CohGYsP/RbGyd+QYyGiRDFJUUy7diviC/P/4XWCXgxYnQXe9cikv6tifN/EZax
iCcxHTqG0FEi/ipVN51fcDz4C/nYAhC4/NTfaOLEzyI0tHwo6ekJuUmghfwsJ2ROEisYh9GR3SB5
OiZ4lftBMCEFxdVywbqMEfQv0LjGQy0t7HZp5flntN3tXrlFvzOlkDu9xeL+Fzpr+2f6GBU2b84G
xMyECezrzxquseEgygzqBre36+rWJ0zw1pvZRK1SLbQzIsurh0Sw0Q8S8p7ayPQpyNmYFqPfhV+h
ywvGnbYnVVBPLt7QGdjTaYrl0K6tuBEvRUy8Hk+RHlbnDNvY2+Qs7HUsLrbXaBvLaTVvv+StbyzY
jy2amnywMpZ1lpupTzEoKIQxGoIZVqG5PHsIl/GRIwgpFh6if/RQLQds9lh7QnWVXherLvAHz7xj
IdB98isayUFJvO9+buTRiu0BLdVU6GcL79rFJ1mnIMkq6nMvs2Fh9KER58fWrPJsm8BSznnsmeD+
Fy0FOpptqcKnkTi8HegZdZRRKnbgUJt3IGXq1i/scQN6hpO+OtaV0zy6VBV3wh+nndt07RXBXD2O
sx6LpDtLTDJ+CobAMqfrMoq3WpJmyGI6UZ3RULyAmABckDRVteGRED8bYYiuUu/s4UZDKnY/d5k/
MhubmgBtxHgNmYHqJwJNMHU8l2e/dFfN4MDtwtRgfVENcWk+TFKyb20LzCWhfM5Z97L6DH7XJHPR
A6/Zzy7xb6YS2Y1ZQl74lEYqXo1CS8BxysCaQvZBfj48TrqOriM2y8MIdAb+aFFua7dFPSSU060b
U3eCuUSWNOIJC9yZhwAhlzIYdTbeFk+MNaJl555PXV55TkbQHDOKYyRM8iXQzR9jhGjRJiz1/Llu
RfNYuVX6XUKZsdcZfrQH2STzySyN8drsdfdr5MbO1gpbGTA+wFhLZbMmeQ5uXFJBS+Vzt7azHKh0
OOPjt4zLHjutGtctVxrlSzScdbcfTr5h9Vf20HRBbhFwakmegK3GYtVAn8Abas1zzJySEeTMsga0
JZc0MLFwi1cPaceMt/gZqzPhX2OuAWvwu8D2B/FmRPQ2Bfayb5Qw4Y0sYmuDyVTtrdoiGrJNU+el
IXGCwAM3FgdA4HAQqgsTYb7wEfoLKwGKB7Y/48JQsC88BZw2JG1dKAvolrRHRhbLnkVbMAw4Q678
2q7sYORzPPTuDLGhEDm+u8wpWQEOfHo8+WaYPmlAaR9v88mw4RB7ofVeMMZwaO8G9UghVl77cL/4
+GDw3NgLRIJmIVzjp13urgtlIsoX4kR/oU8YC4jCLfXEBtNcOYesVZ/8eJi/uP08BuHQWAd/wVmA
EsSBVi+QC07C4YUQDcgXtbdQMIoLESO70DGiYSFlVAs0A8OP323sC0ujunA1yH4kH/RC2yh8j1GC
uFA4pguRA7JIf6gunA6GWzA70gXfYV9IHj3z4dsmt4Z7R5H8uJov1I8JG8gtWoh6NxgenFa4hhBC
VLPQQuoFHOJwHFxh7KYnxP9YPIVtKc9JZ7YVibCGeQM0X15rEu3xxjWlfpt4afXowirON6KDpQZw
Rl47XKM+WXRTfARmo24GI47vQPpkn2oMkI+AdaizJkzhRQ2Cg+OZwxccXPaeRuD+VomVQFXSTOXc
NcmUa8+1iZpoPRJkcjZMpDuBizSeZI9aOQqGU+F/IzFUHqdCDBCZcHCyFu3Pou3lHiHXBk2AplYR
ZKK9bqQ9C24ZW1ex3xOVM/TqASvfnK5C4cT3i+3ic0Vkx9mdxkLsG9VEd0QI1PgdpjbL0QPGzWs1
6eB6LGI27J1aEmRI6sve0JVBPbTF2N+whu3pl9k5kbsK/Qm+DWEmt7TVNK523/Dr8qjtv3O++2d8
uAOLaKd5xSvOr4h8fb4GF2Nu0wlLicqMMZCDLQPOhvGAEjp87rNe8AcXHX54bnKyPtCdMgzLV7SQ
2trXC6Nco1lzr0Vk+4ClJiNeBLNCHv1xSMJD38qObbHjXL62vebFV4WuNNjSJm+yF27Axvg9NfVh
M3go1jI5mk+JaOsDCnj3zjdjFs9m8W7IBkkc+a7m7agBxsQNuZptPLKTF76PTXXw3Q6Wtq2N60gU
yHII/wxqFD+nya7cnVVpbKHneTRuS250i5RPbzjZKPrWhtEZmyKe8EYr/kg8XXtNh0zeK8Mcr2hw
URE1ALBeEI/1772ZN1eZSaujCvJMl7rkS65l1TtXqW2uLWZvHB0pZvkAElB8DdQTGhKPU3VlepJZ
qE2DaUKFxLEadJM2WZuhUL65ncjbrDbj3OlPTtq2ZSAdmX2xWuZPAfmq5si6KjLCDbF56KtbgIiw
CxEgML1nGgdcO+m1ddeTeJQ0cfZECcfXFb+RPtbfarqVnSfdecjG0N6laRGRyGlB7lxkNuZNk7Bi
XgkKr9uQFSDddFy9TjQW27bTCuC9Ot9XqKdTxc2Slq+mLQv+zaT/aogyA7gZWstDVBU3nmzEdcNx
xl3UTPOaFbjRr6i72ALlkBa5QFwjexO++9JowmHLjUdxPaR+fUxJGHVX3HWatTIn4knprVjkYX+Q
xXmI9fYE0nG6Jw8ueRhR8Jgbp8HXy2zZ0LYMLM6RP/CwZg1xE6PN3qDYNwxaZ3gqG5/c4QYgQ2KW
oKwtMomXxD+6Ffd9SEf5xfMlU0Q1a/7RtZphKTBtQwVFWvnBJOYWctOgZnzDzgKLqDrnGor5bK3q
JO8MMmFR30HpSvtrSX5UvRo4R1LADpZjI7FN1WcjRUZxzxCkQJjJQ/+eu3YeIHO4Vhj4Ve4c+1Qt
YCHSO+U+Y5A5YtsJ45BHq0X9VeWm9zCOAEsr6WoN19fkXHnwWMdV7Jv1zoPAn94oxn4jqne3OKXs
kZ/QE0micgf3VYZeuqucSLWgDDLt3RLMPD3QoaSkNWpkTEDSMA5uMfPIkMjz0YzU4s5IMGYevTrx
iexw6+9+qVvk0upocWovzfVF6kebanaOvhk7NHCIbbzJqJyPIvuftu4v2joAQH+6m9t8y9+Gtz8y
hj5+5jfEEHGHFvZjxDUuRizfoUH7ta0j44JFrWMD3hG4UZeG7/euDm4lwxqf5cwl/+L3ro5kRYs1
mk5CIlIP4+9RhoRv/nE1x+4PmxjuTaiXNIv/boNK+zgVoEr2E0nWzzCCy3rj1GhLKb0ZV4+uKtpt
Lac7Qmh5MHPTrsnsgasQ6vWWXVu5kMBm8RzijkGKUWYOUlJ9+DbitNt4/ONMZnlg8Qi8Kz1NWwFo
foVP5hGSiMO5jEACT6YeBQRuOXQvFkmxYUEKQdoO5fXIbPqUpzaDGY9Sde/iC7DWIbkTR0fo2aar
iHnXkCAxt1EScY+jrkaJmswpTJYuo53uBl4cNbJy6oNLEP2h0lR7Lv3IOrLce01dqT0neaE9RrJ0
VpYcyWUgqSaoo5qQMLLybuex8TbF2Nz38ARtLeNNhrxTERv3lkECON1mvMGEoq3SiEZYj7LvNXsi
jhakRptSh6Zu1wg7cFrXWznz2+PeuHfMETGO2960lTRXnWHcE0T9SOLajQhJT43H8mGQMy7tgbQ+
5MBoJz0gkYZXXFdTcW159XOItms9i3Ykjyx69Z3wsExyV8v6CafFq8R4uHKr6gGF7PyS5aW+qc04
3mRe3VH3Iy3gpCMzFmSNGQbEH5PYEDrLS5A8w/mn0XmAhZhd/dbMNG0LepggrsbPn6DbW09iRL5E
b4WxAh/S1mE4zGqrlcA8iu/NXN/pDlEToaUdW2uSb5XFZLCGwgijIjTQudY5wmyjvssHex96s7ei
UpS3Ux+rZyvzHp0mqXbVSB6kaCamZWHmBjPDk72PkC4Alv0pp0uXLIWGT8jwF1ILa+O1Gy3Rj37Y
vWs66S1rV+rmfUtM4akgVVcw147RS1cLqiaHt2hqYgxMBe95A0Lk3OQtDGEvJFHSjJ11yJ0D1a5P
yIzS+nVfjNLf4YtnMBzVAh5RwtM4ZXCwask1rE6GGLuriKVFtwXgY39y0e1eWYWjwz1s+01DYOW6
INc9oSzMqmorILAqFsqTfjUQLN0eKjYbK5qSdkKFZM9YxVVVhd8n3x1uUPiZCJNLKwty5qXA0nMM
GkUqHv6Z3/03SDlf/DmKmJVsq5L39l/V938RmdUVX5K3HwUZHz//26HvEGzEUQ+9DXy2x0jv90Pf
/UUIIHGc6ubHuf/7qU98kY8TmpkdMV84yxnz/TbLAzuBFwC3qucsZDr+19+Z5f2kx+DQ123dAoMG
eIHB3fLOf6QEQO0kZGga9X02Lrz074SU3o7IrQhd3pRDuS8S/UjeX8CN9CwyTjbzr2Bp/mKT/0ES
cnkJTCwF00R/GWD+5LusbMepPW+xjKlJP3UeAzrWMDM6D+YCdCKpprPyzcObGnnlzjWI8xqMF6vn
yIs3bFOJcyX0Jqm8bYvxqHbFSS4Mc8vuV+y8NlqPIlqv3y32iElFq1PGzNpe08ZgrUmjZlmkAk2f
mrmizoKNibDO9vdWRbsIYMm5lnpfgt/V2wrevmpMLGIZAHKzfJo8lFlcDfuRFVlB9QvZ4iqCnoaQ
ZL63Wt6Al3v0MNoyX8CcQSps0GTXbBLuOXM6hhg4dDTWT47/IkyCfyKCUxpeATfzyndoYByXtEYf
KSepKVW+6akOYRufR42oAmTGBLoXQd/Wrzyp9B31713UuFepKL/MxO2SVrJGYpzvnJmXMbTEvJhl
+V6Mlk4qFTDfSR/eSyvaRE7XXJM8bq9Qhaxrp+GXkUVEdxcVWFz/OVb+m2PFhhT5Z1uB9VuefK9U
+cfD5OOnfj1MhLB+gSBuUfKRG79ouP7/MBGG9QuAJZ1nKRlOVJHUqr+WkNAodc4ZB0f3El/AgfL7
YQLe0lx4OL/xLf9WzLbgd/x4JxO2RlfKLNMBdADNZgk6+fEwYf9d1bJD7wv71A96eqZ6VZnMLtYZ
I5d7An/x4IysTQNdz1oUFFb/KbMaZpiNX8rPP3x6dx8HyL9wIN9VZKk1//s/Swjdz6/GwtbvLoAO
FgPO8mp/AKAQf1pnftz1KF1KQZgaSrFV51YAtMce8caqH6zuxe0XOTLRXq1cS0xC5FrPjWutObbL
r37b6rf8G3EHzSkXnwiv8sRucuzwm5goGLZ//oovjJ8fTsLl8+OOxl9i+NT6rFl+esUJuHLHn9qT
OcKq2zjjnH/q2eyYW1QbLDP7aRQpk3Yg2kRETWg1Mt3cFb2axEb1VfuVtWoj1olWA3RoE0rAFtpY
v3KVnUWIXNP4Lusw0jX+YpCBwvHUxPIqo/Aa4aNozqIbJ7Huz9/Vv38NLj0P7CSXpRTPwJ8Uf/Ta
0YBnoTmVbQhNjjAzFukZ0gmo1AjLUdz5D3Uo8uc//7XLtfbjZ4kaHxkCieUG1yJ/LC/rh2/fhu1j
4e0oT6U3i5PI4u4EoXideGH89Oe/aXk+/fyb0E2izQcfxVbup+usxozP6iOuTl6tW29yqJDShS2t
94rBfKDLLp/Xpj55ZNyZ9lD81UWzXBR//PVcKAbPb9NaHqI//3rXNZM4KolBX9xsbzDL7DeC0XgN
9lw0gUPduMwI03g35PIirqvcb9gpm8PgT9b16JhKX5tDWmVr/FTFJxOXKvnUHoP9Wuvrja7Nhbu2
/cpSeyqIufsL5svP2Qgstul8OTaogVCmIkH94xelO51NMkKo3YguLN4S1YJWROnYoklBzlhGRzzz
2ZfI8+vrcZYxUW/469dIaNzveHTnCgs71nyrSvtviTLdryz+Yvf451+xZf/bl4wslosIXS1nK3fn
0jz/cDk52N50FbfmTWrJOvS9Demi824EguDTD5Edpkap3/dgHYkajGMUVOjNGwP6dr6kmWTM6c91
bjMmdPMh+ozxEo450spVbcv6k7OkopCdGpIrv0SlJK25mCPTpjwNNVkqcklViQC0pivtErZi9HGx
twmmORtpdIcMg4lk3rny1BLU0l4iW5wlvUUQRMbZYAFIXSH0Tq/zJemFCB/rGC/pL/MlCGbQY6ug
1CUfBh0sUTHDkhrDHBs2YTq+g65sHzpdI1yGDAWX0GbZIcc0jEcaqSHbhRBQKdjiLPzio7HpAd1L
7bUrSK+p68Y4ZFVZHwRLtq9I+h3u+yXxJrmE3/RLDg69DwUVn8NuWXDfyqEYA4st51aIkRCdnI14
tO6HyMNVu+TsFI1J4k7t3yIWJIRHiKrd86gxhnW5pPR4rZs/j4Ue4wrwa+b8LWk+gA8NQmGK+c1z
YLki4oTR3mdetNXGUX8zllygJloiguZLXFAZGUQHjUuKkDmQJzRdooXUkjKUt2axL/mrlGhLCBHx
Q727Si/hRG5I9edeIousJb0I4yhBRgoAa2Qt4UaDydgwabDrrFKupHZrtksU0mi647WTkQ8Y3neD
bAminIjdKNVXptawx18aCA8uswYsLzbjbWMq0pbOr2u7rtZPbdYWGfkDiZx3vd9BfChUQkx2auTV
g+5q5oGdAqD6ju8gXE1S90e+rmIp8cMlUKLFUSoDh32wTvBdK8LbGJqCW+2zyR0YaYxYbK4JmzS5
ooYQAdyw7ngWbh0NbBnufFLAojXIdEQ3wqQk3WL1U/4qJyXBDwNsdw4JAD5CdgzZ5CytqyZEIE3Q
w8CaESl3ETQhVcEWKVMxrz02CczCwT926yJWoC56Gv+GrZBWFEEVJd53revdRGftZKA3sLzOO9lA
VMNjabqta6frcmzkPO0bndMtZoITu0UQQrCQZDs1ZbKdcqeY9nrTFPXaxlhCKCtam5wduMTsztdq
fNbqYhZ0/05GBlNW6NptnupMe4HRlp9JCvWLg0kWQh5kKALOc9eabG60yhBX8RA3LtqxmIQvUpX7
unzgYWwe0wiV1rareQVB1UKRD+CJzKgsycwcbgqPDQXzdcIHN6EQ3VGZtp1vmKhggnRLIIAMiQh6
XGGmNedvecaIC7tzmxcbIE6xPAhCjfZR4jJ2M7JMmqR5JuFm7sKM2IRB1f5dGg7kq5qJTOdVUaez
dgWO1iIPFJc8L9d364Dl3Vwd4kQMUZD5Vgwdg7+3WuTnJZdPZEKEHhKNlceYaK+qnKqJ1ov7yDiJ
uUyQj3q9pZmPUz4Y3cmpfUTqpS/bG7sreSTRnWT8gF+YfFphEovyBTRJGR8lhmnSPAZ7Tq5EG7WP
VmrYb/YYLmYXwcW77coRBTvhmcSlFZ1Ii01uyqxZk3YSJCKRL/kwUFmkUdo/NLYzfKlVbO57d4hC
Alds3Vh2wPw7dl6lI6qHXpzmsUYJ0bS2eBStxt8YUNt561ZMLpJZo0gTHJyGgaCfYZJxm2iuj2tf
LhdnmsoGUGoTN3fjZLXeWpdL/ls8lLywquHQveIJ5j+hYebqZkOJbs5DNkGyV+OHxh0ZEll2NryS
1J0RI3x3047tUnzSi9/ZGcj3oEJTOhzIYJz71WjAY8H45i5vfnnpA+cTr4vF6ol0X95FJ1EiY5yu
snntZz23Tp2jF7wvlcstrzqqgoj/x5lqtGV8K4U1YVo365g8DbyoY3dTaHG9xMZ0ctyOYJLMAMQz
2R38dyPXvCMOEOy3S53clqyIDYQNsCnJHPFiO+O6mCLnbShNXsao0ulstqPeXEWUuSmxf2WWPng8
LXZNqdOg+5F8sRDxMCS04sQ4VniqO2IYqqjfQKeQAwXuZO5qg48VbZyc3rMcGgZ2ML3aS0aW2ecB
u3yzL0Kt+D6BzuEMQcXG9I75I2JjY4qbbe2QG6zpYYFJuo7YClkcc5Ma4jMaiubKL7LU3rBbMiKO
PdtyV31s+E8qZWQQ5EbJbQKZ1/QPFgxt+a3gQJ6OnuCSCoblxA5SW+MTHfu5D3jIDPJKqM5gWujn
bc+TFh0HpbdMX5Xf+4/aRJl+nP1Wia9tU06LcEG4/SEZDP4p1s4xqoUB/9eBjKIYLXDmO9uZhWV7
Awgvf0j7Rq48F8p7MfbYZAY8dutMZ3eJo4Qh4k3pjNa11upWFcSyLPqFmlfHa89uiviRSqT5Cj6M
Y4Sjs+nZRjYQjP2h9yRPgUk+YL4RybOokNP22I+1bPpUt6aG2ZlRu0I8rmXRUQvr4UscYTRY5y7U
6wMTfnGPmDOcd6pDwhIk8xJomBhtat6NCD/tU+HUqI7Y6enOjSVitpMsuAc0PjEGN0a/JdYdNbsF
Zwd+4oBx8og1NDc8tZs9ydUPQyhyNxNQq2aN3NGRn/HniceUHScYa5X4T1zrRXNXYlPjgDVqP916
RYz1eexeoknZmkEQ46LnB27OZtuOWuvGCnOvP0soo4qHO1d0UCcm3yaNAwmFiUm09rWr6ti8M0Y9
dw7hWPm8r3Fk3pQprYaA1YScGSTbdO1NjgOINtLPom0Te6wBhlHXD5NkTQ9hwHETINux+4H1+2cT
9xebuKWjo937zwLL07f+7evbjzPZX3/khzkKAwrL9D9mJT+45MTSdP8wONFd06VxtWzuRUFr8tsU
ll0e6zJPZ5lnIIUUf3MK+9PuTXfoVvk1xkVSCYN1mZH+0F7EoHf6UtUgckJCMici2w+TKdCv2HOu
b6a4kAt8vmLXtahNOI36QJ/JOxscDGWd0UjiTPXOeCYIK8OYnBNbKUcKs7VRyxHiqyLR0+wtsj2X
lM92yfuML9Gffu8RA1oviaDjJRy0W3JCEQBWL+WSHTqzCR8xgiyRotklXpT8ymGbLJmjrkqLdcfi
G17Ykknq+LzEFVQ8mIRRVOFI1iZzvLOmyXXwRHhDtIfmOneA21L0oR3oILKNsuwra3QJVcvu6Two
/m/DEHzcim0S772oi8U/MyaZe6gmhY9qxo9e73jG8n/NBiDLEarGBPXFltMhYl2SbuAPjOzUeYHV
FQnQWrFCt1CY94ZXV/e+lUbnOc36W7mkOiLTw+BGNRytwyX0NR2Uuy/8vJQgzas52mOjgGHmdVm5
0SyYXfUNQLdPbV3TftabIdQZFe9DYeOqK0ICIdydZxMguXVVos/s4tlRlnC7EAGcTBfkBya6qdcO
ViMqvEQ8l1gwpciD2ZgGCRSCfPzc1LnVmOc+QxGlTMxB7MSSEM959lFS4yKhvq6rSBXb+lJ3o+lc
inD7UpGHTKcQfl4KdfujbJdUzO11w8FNhvpHca83A7mZhorzcCOtpl8uHFJm4OjYM10RqhtgZoyP
+2P70WaIX7sORXTsMBerbDCGRjxHHy3K+NGwtB/ti/3RzFzu4n8OvL868DC5sbj5zwfeTdJwMKnk
D0fexw/9euQhHAds6RM7/0dBuY/yYOGaA6flSP3t4LuEIaEUNwjNRFew/PLfDj6Hgw8yKCMbiNkm
e62/s36yL+mOP06vACcbSB4YZnuma6Lc/uPBp4STSvqK+Djz4JUr0mYcLDxkFxvTqnas/kWPCvek
2XZ1TuqpPMEX01bSK3SxLv0uDQR9IAqBjEQKZYzZLTjDNFs5GmIE31VEHdJ4tWUHuIcOSm5sb8Qs
VIW0NqswG9ztFJN+0udDda1HPvk8lZFf17HK7tzK9HaF7seMN0Ika1lutYBNSGpouszZzUmsDhn3
3E3XAJqa4Xtra/KLW0J12GZfETzofE6Io+jWbmGkqCfCaG0yjd4xiIARU1bhubqI44Eej4cOwE82
V29ulns3cwYDbaVGrw1Qz1Ns9s5I7Mfo3A7h6EWBcHzkPkAa9IPAXbLPlKG9M3aU391FHYQozCN8
vlDfotEIJfnQqIcSsmt39KjqbDUW+Dg4epAbshSEFGiob6mOcS61qXjrvDYBv1DMn2BXRldNPWvv
5UWtJOrKOFHxlocpkc+9P8pzij1sl8Ve/ymu2/aBrGq2bLk2qy9WCEVQaRlBcJ1tgZUjpqVDj0oR
1Xklrj+amZUB7OYQ237mIvwT6k1O49CtDWv47CDw55Mu8y9Qg9q9PyftVqDIep/1Lr9mFndLpJp9
zFRbMz+a56s6zHuiv0lxcUevMTYK1xR7v6kzFF9qlD3TwrLR41Pq+NcKrdkajZlfTcIF61cVDm+U
4A2i8cKO6HJb26e2Hu9G4kkeiRmOP2dtghR8KGvTwPlaVcC87FRscBXgo4tBs9A7cQEeJMO2m87y
54ZZHiapFaLUcBvPbBnyaKlghwYqRz6bAjwRqszvyAA6BeHWLAFn5Es1n8blXeLYWKLl5F5HZE9u
7HmCIKm84qZutfTa0EwxQaYaLG1VoXKcVnZVR09kehjOyu8i64scBwsYZW07tKnEkVS1XuznGorp
pndZ+VUeO5G5sP17/J3xGqFfUMcA8LAobBxln3Br9u+la2YHXdH+DammxZueXJ2dVcbj1YyBEnas
35Z4EtLwWSvgVhxDacg08BHJf5UDnFYUIEN37gkNDIN+ysRLy/yJ4JNSdveiKyVcKR11SY2cPIMo
gbBiaqdzM7i5t7fMjP5EeX61p5mjUynM0SKbJ44XjbIwKWeY8Ekml186TKXlClcHXBBXzfm+jkoP
QY/ugghAU3EY/cx/nFFa4CpM3RARL4CAfFNHTbX14rJ4s6PY/6QS64umD4voSZlMo53pm13jPeSa
EFUZhKhBntOoY8FCLj1x5MAA1AuSQPpoQkLqAzkw7abQepSvpJT417Extpu6VfeigSiGxZ77Wek2
vbSnrMDL65kQVxfvXt81m9Gqk43FSCyYh1Yes0q4RxhY7no2Y1bHOFfRDHYdx5oyJ3cNCk/f9Sj6
z0av2bsq0TGZsEkOrcBylf5iEKMazBYnam/ogFp9FgTszrGQ49E25YkoxS5HPGm2ZybbrMDRKaaf
syQl+FaK1hw40cKOSN6x9BYbcP3au1ONuF+DJ8n8kPAqW5+aW6tR2ntlu4BOCJXs7yYJoSqEj+aj
FDB8tfItq9+iM5avzjAN3+jQh5fJKsWN2YDzDtqhYQ9t2pMKSck15W08+WG2QQ7E1C0ewkNsaAMo
Vr1+iLKm3niZP1yh/0Y+k2dy45Tu0aL0BChQ5vdstViRR0i7UkaZGHUtuRv14jEq7W6Hn5MUWtPC
d9+oRLloAKZyjRrHCaQ+zl9nk+V60AtHbiqzK6CNIc5iH+6lt6Mu8r67snKAsviA1FAnn2ctysnA
cS1oSM/elDnYL2JlirZ97rqpSW/DMSReCTvMrUgZczLmUmenyPUzrUB0x7E47lwvmw99NDzZVlme
JfSNcycw2K5g04ZPg3LKZ/zsHoQHtxxgFUTZExY+g0Nq4Lbykrpc8KDFHQoTSRIuiLo2yayTTy+8
rvrZYD6hiNoRPPIgAEzJqTP8bis9V6YUzgXCVF/n5TqZBgUMOd+qybV60f8a8CJUg/RB8PLnsTXQ
L5QhmLS5DR8sTzmHNMmGx6jTPAY4fRh/M2dtui2JbCKvXZPV9aRPIcbMun6YucYPEW/8vWY8fRho
x1mbyI4kTDm/QjxFdzKz39hHIp+2qcXabBQtBOYWBGzW2pxHXSLmK6OdXQaTMSqVIb2TeUdvJA3z
NqxAknPIZuEZCvGhclLjRo1VVK3L2cIh6nXQPmc32S2f56OqRiBH6az2HBfuLpWKbKMMBm/AnM++
JxQv/grWIaHo1wYkinJEqG7r7XScGEjd42Yfdv7k+4dedM2TCitswMLu99xPaBYBaKDiql3C05oh
6tmJTJO+IZaYcU5n+pLxv86YAJAZU18CCgkyJiQMKqUFLQ9aN7K28dDwYExWbDNOpe+961Xiv4vG
NCq8ErZ8TvC4vupDmB0aRPS70ow1FCY9Rw2XX4yk2MqBAJkIM3F7pdld6FfDK9p98L6tcF6MKvFu
jYlpR8uIH/I+NrJkNw8MXgOlDKN6KCf/OYG3wYkde3F9hdu4IxK79MAX9rCNXxItzB4IYW/knYNw
stnDjZHaanYcOMUIV6R+bThtwnPMF0xL8ZjHSb3mwc8nj3B0elDgwUff9Cbc3XB6ax+RS1yWC/aC
8DQ0mlV61cKVLfZdq8XPdm3ayZvhcIszhVxszmqADIhG8cMBzZKIff6u+nBHc8kaeKXdD+e0xERN
7Tt+zshU+z/2zmS5buXM1q9SUXOcQJOZAG5ETTawW/aNKEoThCiJ6PseT18fqGOHSMnitcc1sMPH
RyIIIDOR+f9rfetrMkzmg9v19j1OrepUY7+uVx92vjqyEZQS/90POTlp063Cts0C+CywcSfYue3V
122Vq8VbrG7vFtu3DULkoGwnu64NJIwi1855OebGWf3iRdrVz9ZC7uwGZCKG8rEmoQsIQJwdGmDT
N7SC09nrexFhQWqgyt47qkflvpiQyODuYnX+4WD/vyPU/4/6hkMOR4t/fYLyyqL4/rWLv/bdz4eo
H3/t7zOUbaDSpp6pbBOp3Crm+6f8xrb+shFp62twgDB+aLv/cZhCfkPeKKZTwEo/CEr/OEwJ/S8k
fsi+aeXYBrimf0t+gwGJw9JPhymSTNDQIQYQFKGljiTh9WGKThb8pzIeDmURGr4ZxZjdmXie5Ks0
q/TJ0RECVyU6ZJQXrpcm0B2naU4pakPh1Dvn3hkAYWK1Sy/IJjgfHNFubE2hoGksvoW4tOwE0hmq
X+wuQEF2wsp1n8mEXcGpXeayBg1JEdrEmfOmCgZ6dBHu/gTz2daobWwzBtekazt4qNS4JtAHP0nb
xzVXppfgRmsOGR5b6ycFIxVUIX88NYAUlIPdHKuheTRYlTwmlrVJ6EFu88B+0Eb9NrGMpwHXDn+3
esxKpFZhR6pTadPbU+aNETnk9RXcj6qmbqs39aMyEnfTNbTqXgKgCno8fCYRRw+afWwa54iIu6Nt
yKMhrY7Aw9zaUDZ6NlONIG3Fo3yBK+rUTjYYgi1ULeEHboHHQLBgzpHdp/uHJxdKOGBuWINRYNJA
jMzykAAb3ZW4HH1VK/5tKm5Gp4dyyd9MBPqemMMtVIeVbjPzCCrCf7YY6JabsGSjM2e0xVsuSRdR
nkmBcBzJFYLGGryjVanUpzr4AQYlIJiVEgci4XkualonVmN6MpjheqQz3Vw3C78GmWbwHNx7tKLd
9kXI3ZInyrmRFjm9LVTSOmLLJnHbezbB6XmNwtx7STqvFqT4o8PgsGgGUFm3j46h3b8MkhgevD8L
fMaVzTigiYfRhmgtIgPuR/BUdCn5L3IzboaYXypMUnFku+PujIT9cBnm08l2O3M70Djw9Y4/S2rQ
ZdwaREiWiDft1VEAKp9WNg2UTZ/Ry8UucMl4fmbDDxIE9vgGwOGThcEaGj7/lAScqgZDK/yxc1rP
HuCW08qd2LxCKjJtMI56DbmT7PjHl/edhw5IyIxh1Y0ku4cRQ8Z2sRWUNZ+CnurrSTfCZyY5oxrA
Ar0wRqdjM1RI4CVLre7mD4RVWRvlJE+WwS/CzINwgkPssudx2cK+n+keb8eaecJ3OjiNDhENEZwg
z7XbRzvlByqbN+z0DCaH2fjyMIqKSTFq/NEqzZ/ycjS3AY2yU2a2cisCBm2WwtWcITzd5m1SUQke
cX42qP0tapc79mXmtiGu088bwSMlrXI7hlF7ho99AkNILpxVk3VSd2wkU7yeHvym83gkB5htDqOs
4F9OIwkLbNYpxOosBJg86IfPYbbVmSd6NsQ3QyQvX6YXObvLQTcI65hEBoi0xCVQ9hhm9ZzXzckn
PYUACtmwWynb8HUapkimXt6tlnP7WlCcqwGXR2gwBIqqdlFm8GxeRvlig4At+Y7uYflg0cszdwem
IPNHDV/CywBYRzhT/CYWC3aFmWXMHZjfgm/t4eU1dz25mR3kbA/gW7cdwOZ+qdZKwEvmC4RT2C29
oR0C12L1kvETNBVegZE+A6Wy4FUxe3SN2ZxbZNWBA4U62fTFORWq6VJOcu+MyZOGVQCfCo6WIDVX
AT8zol907RBK5mm5SON8phW/sxWDjMzb4lyD8sz2ieXLTnL8hSwOtNrpRIm9G2UAKLWJH2aQXEfJ
WHl2hxkPlUi7qc22IU4JzwryAcCica4f9FJaW42QbfwRBovbyKvTbGCWQW/eRJT79otBdj2NP3OL
j3vwZM1tBwO/wsjZZMMUKQ+5wwqW25n1Y20y3YmcznXSIvQYcK9hoTG66Fo2DIlGihtwBvNeBWxU
JbpLPjuc6GZ21rsWiIuXEjvsr5tRtGhiuuxtUPJC8mhmZsDLsya0PPXTnB/ZA3vdiQI5jZg6sLeO
ZAnEFIqoSguuTRg7virrbO8E9XO92gBzSoRMevC/MesJJvKYCJXmK65SuS00ZEVY+B5y8ii2qRZd
a2N/aZcwRa3RCU9zPIXorbI2M3yFeGdrpiNAzWLSVO8vGYcXmWEVZwco1NZ1jJZN8NIkT2ZSTj7K
c1d6WC3vZUgCSOvg3rlAxdKf4pF8542lo1cBkWqInvDnOoEZHnfXUSgUtkyIMPDxmnYaEm9OO307
zehWOM9HleGputZOVdB/0bqy/NZSphGxjjY9tKb02aktbUECpVGQ9Fj+x0NXEItLp3tyq02jwZWv
koY5nwiYDSGfIh/BcHDhEvOk7TKrGNtLtJmOfUSZwA68m5dOe5xDcKZRHw7ZeYDFsds0TWaQ5jqn
dXwpB2USB2wWgXZbkG99imx1/9NW7PrHDuZnKe8b8d26rxHKwgenbPiomB9e72syVzMXUTb9wY5n
0EBL9BynfFyswrnvm9JiWDHrRMxI//N1167bm/2UUCQoIERwaATqb/ZT6CNxandVf4CKuy52zEEr
Tr8Vo5aCiUqf/3y1N4rVH3dJXX0ll+AZWXEwP/cAlzHURLwU/SGbGSDrTgCWs7YNoeH9uK//66O8
00ehZbGOnX99CtghjI1fd47//jv/aKPof/EjdEnvAxEYEZSIff+B5rH/4lCgUPkjZsWh81M/xTJo
mhgYeix+AZoqa/jr3/0UZPskIuAPchDUUdR25b/TT3k7UfCESHTAhpSovyx9PaD8PIRCVAcLLc7+
YJo9WCcAfejshBm554SrAyu2ZVOcp6onzPsFO/3Ts/rNNH0zgNFQrcccEnRJjINa9Ba+U9fh4gLD
6PZjbw5bsjHV1ohJQsaFnx/+g0u5DoccWwBOUuuD+Klf3ljJYBg5KXCYCeN9ZhojO1BofMij63cW
gd/dFY/StRRKZc5wb1rzizGlFSYhiGvTFKPUJLqn6brU6ya7P/75rlap80/rzcsDpAemC91iUNAS
e31XlDH6NJM8QLjV+BNmE/lWr56nQflhEawJ7nhL6yBIPZTm5Q9fztfp/4Xfy9+8Pcbgby7OVmgd
xWgx39xnB3ozsGji7MmeUfBip2hbUEE9//Mt/vo0JfQo+op8FE0L5ffrW2xDx2qHOuj3jStUw9gs
WnKNp9oetkmVF/k7N/XGfMATlavhRTfpYTJMXk7MP40TWQ8mzIquJ0lYUSFLm++2ZT47YZnjmszP
yBmqNn++wV8fIyQD0zU58mPC+cVFHURsbxyr7Fc2JTRutGC8LLfc/vkq62N6PVK4CmJo4C8k4JIJ
9/oxgrjBuFen/d6C6bSxNO2cz8TVDKzLo+It37mn3z3Fn6/25qVhOQrrUGb93hlGMrSIKg0HUkur
le5U0vPbNGn69OcbNFfXxNs7dHAt0TLGGIBB4PUdzlGqnHFk2hmRElcAdrOHEEr6UZULrDuqfX5f
EwMzOwQsivab6nTnVEnr0NMv2w+9O2z7yYQcONrV12mytOOshLsxASrdLaQfZ3YUekZaL+8sTG/h
aOuIs3SQlsQuOzTb3444p+XoVHZMo3jsBUmv2piCPZ3ksNU0C6M3MBavcsrRt3h6WxOM5WfIExNb
W6e6tLFQeWEVuleIGP823v3LCS5/MzSBDxAQwAyX/Gf99z9NhsTNkJjLrKP+Hm3NIJJkWBAUUzuK
zII6bD9MsZV4JFy4mV+CbDxNRdKco9UeyDKbMGwPVIzxa5E0MpPDYyEchmflsCU2QzJ6e7O5NNWi
HRf2yT6MSmQ1MOs5QTbuQ49q+KEbHNo8CJC9hur7ziLWkFg6clP6cjoRX9hSicnwLQbShUAtzyKR
fujZddGumulWW0u6a4AFcKjrrmDPL4ca6hgOTk4iExFB53o06x+1pqbJXoDvDuT8nM7Wbed0KWqA
EFqnirorfnKx+/No/XWCOFKyMWDWk3eLpOH1k50Iu4Ritr70NrokRpDUJYfmfDzd9wuwsL4neu4/
uCKSVGB3qwv4bawwMVeD4y5pt28IoTVasc2M8KtbiPPGQmCPdPTxz9f7dd12AAA4aODwELL1ebM5
bUN3KHg33T6ZM3y5gxiPITSvrWM2s//nS/06TIm4pr0Pf9ddrdFvhmnYgysYcbPtXWcgvUOrDVJo
e/udB/jbqwjlsE1BbM4zfP3Kch3hcEfwxF5Tjd5sgBZqB4QozvWfb+atJ5L1gLuBTu+wWzSoEb+5
TopY3lDV6vGYjNJHkpXs1JRj7muLElFoa7OlYOBz/MAI43xEi7wvRRq/tyy9ERi+/BpsYUAQGNLC
R/rm/dXEry3xYLd7AZqcYpOb7XADdDsxdrFDgWQRR+Cm4Lv08ntWjvYtkRzjPpT6cJEvi3XCdRK8
8wbM3/5O+NPAjVgue9Y3n5VQaJoWRFa7L8K+QGcgt67eo/yGi34ZANr2IruvPmXI4b2spr/YV/Hs
Kc7UvusUJVWN7HsGd+uSQEba1eNnaMOmV8dddTcXIPOqLiazL4zGUzFnl8DL39tc/P4GXAPnOlt6
5v8b519gNG4+OyMPNZpvw8audv0owg8Rq5hX1XbiBy1pSLmtOr5YTX7CXPHFie37tlHukSC7wJuc
ZiCXo3RvCKIt7x2xfF9kUJwshxoQmvWZOi2xdlbSZTvMKdU72yNjfe2vv7KYiH+6gzejc+zAU4bl
DHlFS0LCtd3i1MmJsFqNvmXcsMgjg8CqpB+tksphS1bqO6PA+u0o4LSrI6c1DfvtdHdm1hJccy3C
qKirqOM68olt1TXspwKepP6tJGznIyqy6Cv+za4fQi8pTeglVkRpNkTHo7clch9hgxEzxpwwur7y
Ii64h/qSeKg9je9zYRgslfYdipat1BNcW5r7EW4SjeBB6ueaNLLDUiLAGvQ7NXOhUBh4KDBnyXee
+a9bN0dxGgTdgxJP57T0euEB5QPLjVr6vk6yj0Wwt4ck87UF4j3VP+udfeJvlm1UfJKTJ8o/9opv
ThRtBhaxYdHZI4l5djG/8tWmiizwHb1zpfUnvRlJXGm1Lgs8zOgDX99WHYR9ZQeSkdSE9ykssI9J
tgQZaQCcJuScYgHQ4aWeAmVE7wyh33x9FZpEXOeYztde2+tLdyGhIkGit/venj/hvL2e7PpWJ9Em
s7snjrzqnQ/Uy97zl3uVJjU9kwM39KXXF3QHrZ3IAG/3HMMLxNLse+aA1F1gi541LN9xnNyXcTb5
4VyxuRHUeIc2bEjQWN659d8OJlJU+LJY2NzffpbjviOwZ2D+jg7iI71CTiSwDG6g1yEGjpLnP3/N
fvPRVHjm1k4lZ+9fZOrKTdIw7yde8tzQJKiMwFtIEXznjPjb52tQyWAk8XgFGtPXG9UW3KyBe3vP
GbnxnGFCelYkLt0esj5G3J9eiMMJdXlN3z0IIWAOdOCnQUOXpt5bI389lGPr5lTIoRxOgnw7X8e5
l9C7U36ZgUosXmMsHs1yMQ9rClVuaF5FjtQ+sjtyjNNef2davbVHrx9u1kXFw2bfDvrhzVjryJQ3
rUJv9rMhoqfKBidEFyfsrtrYkOjlVUn+JxA8GKnaTMtpMyiyan2yplAk5eDjEC1q83gxRBYFZxMp
t+HJULbf/jwyfrPQ0ORSyIh1fPfwzV6/MlQo8SwLVe/VFACTFViiREtSInv5+J1H8ptL0YQXtot1
XHd4Oq8vFSdGW9V4xPbdEuTPAjncDZhTFGjk9/0Ht8UeVMJkW0tqv6xqFV22rnLQkUkzbm7ga6td
OdvBWdJ0+E/+WWi8/rF6/Fzj/s0ixpUoi7BFxAX/9txowtNOyp4rxTDQfACs1V0e1uaWrxvW7SmH
UlNG8zvLx28fJedrOI3KEOAnXj/KEIUvPnZZ77H30Ytdo8vihGzDRjfbdy7lyt986Nlp6C5kc2Tl
rFivL+akouzDBfQ3rmkEa2pGLA2qWozIW/OgyDzVoNtV7Mkzr7aGUdtxcuyn7TLZVk7KjWRyxTBh
3WPQztmDSX5Q5DdF6vQ+BjOFYCaooy+IZrSL1HJkS7c2o4HTFmueRsEtWSgBSkzP7iBHY4cWy5rP
MEyQmYflcNlCOICNG6aRca96E/NvJiZp7hIjn9SWFKLIfAR8HOffkZgJeucVJ5gI5nBjBT4ZdE30
oc1KYz5mBdW1PR7aXGw1vTJO+YJrbI9sfGgvZU6P5EJ0/RzcgMzMih3/rI0YFJs2pYstXGwmBQbO
8MKxkTP7PZzaZNfLOrsbiOMkN6DQyoPRpNBM5rBB3exG8UPeKktgdwODcCQwIaQH3ZdlupvTeCZ3
GOV8c54MHCfRR6C3zfZtS3Kpj5FwBk4+YMs+QxId6NQd8sr0q1yum6uYPLAvNu6/mSSMbvIWhy7M
XUUgOLkyXZvM12NgD3dFLJpuO2u1a9/qJUaabQ/ovD+yiZ2QG6LBp2cXYvwXVbgsHlGl7r5AqlFu
UQNT/tM1E3BT3UrnQxLVmTdleWl5rYgGoGtVJWk49jfUeXf9IKuPQWVmj5nm6LddoYAk5Ml00FYc
r1W7Vz0aQljGO8Jgi1uwyptBRDiZsSbvTZEignPTfBf2w8ka5pGWePslSRXhJz0s1z6ZrB3O5G/C
0sYt0Cc6aGBZ94oAnq0rYrVH1V2iKBDLJoEbeNaKanqyOyyFePvp1trDl6VW8jBYE4TeCVF2nD1A
7Nkq8ouupZs3W0Mv4uvUIlKZWBLjzMmz6AK+ANk+NtgHJLEP02LJvdSMG/I5EZbDXj3iVki9KUl7
NhUogjO+En7b2msM5XSsO9ERoTlL/iu9SqkuofxuTuk0mf6ip/DJ0dJtkiggkNAmGGm0Ih+QnXMd
OOIWz++0NUYn2tG5JAwHYJ2P88LcL2xdb4Mwqz7TeNbPi8hGy9HVyp/0rnlWWk2EcgcdBFdURpBh
KY8N2smNXQTTEQy7eWxnGzjfNJxMMDmxrIxdKufHHHfxYxEHB1uKu7ifH3F4Q/PSXQp1ffCYKy0E
2ZzmznHobfI/tBprhdTuU9chwjOwYl+FpYO6AN17BhURo4i7+DD5q9u40YbrOmyc2xZN7Ga02nNi
I21yYpDSzVrxva3H6uBYHdpOtK+HIneGZ9F2PaSFEW24nw5xt6DIK+sCjtGGnWaDCBL5ZXeflk60
bEwGz8ccu8zk2yTBp3xMWSRQhI+foDqml/XIKEtmZBxOahwB18/Y+bsSIOJCgjrN2u3EhNgG0pRz
e+7M0PfbT3PU2C0iSTMQY+ovEEM+aYa105MQmIKG/bna25pZfp3sJa0OFunVvZ87jU1SMRJx51zT
FP3q1HaaEC/dIFFfIwZvKdLWuNcbnhRZV0XmL7Cp7yOq+tdmlpj3QV6k8XFMyDKQYCMuDcDgO5Rj
oKUJrppOUdzqT0oP2E9S311x93p2hkGg+dq1TqhoziOwTUYZW5A5W3UniHJ9dinu96QzKTSuL9qv
ZXamD9Hg5M8N0G5k8nlrfMbH3/gc0eSVW5jVJ8ACo4+Pft537FjuHYKlPg1QbBmMGSb4zqxPS8l5
Op5gIQPBaT9ShVsRm220rOQVRgK6hfoxAg/yta5EuksnrX60azM+JE3QZUdy+og+wHrxUZZwBsBz
jKOvApl3fr+0TA6YxTD4oTIDQgMSjPfIOuKnJ2yKEvKWU6nb7FLOTfkhJ0szg6AcDg91MK4EBxkb
zsYN1/5wqQs0KViGLGLWIrI7R9aREzF00Z2eR3CDbdzhu5bHqT3QXecW7RVQdRaaC7+qSocHZLz9
eBEGQQhhnWy4kpDTixIF1rmIBD/VquK9IOTgbuhMuWzYidQE0EbRFXbq6jOlOxOvUCmvQAvXaluU
azBvP6W7sZxEvseBGl5lWTXYXiUJd2MS1Uwq3i5FeCwHuSuuCE2vnpohbG7E0hj3bczzJsSBjDa8
73syt+ODhpf0TGNo3lSyqZ7kesL0CrXAkk/rJEboIeODnEjKUhp8J6MR9alCane+DG311OEieBwi
nuti2/XXktjmGtZfxGPFsx6c8I3O+97t2m/u2MorgTR8JH3ODa+mWGJeHxXezm8gMAT6ococLQHU
Dh/jfI6TzMSO6QKs0xAj1hAyo6RgheoDtDClbtxXxiyvYlkGHyoVhZdK9uVnFaJbI8pwIQodtI6x
GRw2kbJH/xJ2DnT5Rg/8EN7I2ZrXcxCuPX1wtIR1MQziw4vUrtK18KqHRoqn1pHswImepWNh1RkU
9xVg0bkUcXwU88Epyjv+AHoah1C0EeNpslRoNxbmOWWsov1I+tr87NhD+80OhfSCYM6ORtOto5xM
4p6eiynv4jwaHiAU9rY3lvySmdTTW6drqi9WEqk7zV0IyauKMbqaFX7TDbnjzWNWL9O1o9r+Qa+m
9DZeX7dJXNk5NqbgthYDF0q1eYdjD1s7m4wIdwdPzUmi+VoPtflZX8p4r00AJ6DoOsEthAxxxIGD
Lssa+Ynlkt6yZZ8+uDodmWWEBHJaGkriWw2iO+Y0ynwk72Jc21BvaZsN6VZj4SmtRIMpEkxZoMtU
cCsijlybqm/x8+bDoCLunZG0aCQk+BSQGGmsWdFVlial4eXGUl5DQqeIS7wJ71pvnWg4KguLk+e2
3XMJbBh2mp4nXp2P9TP5osaDCHHwD9hXvyPkBN/E1KtvWC0W6PxJ1XjKLGaS3RPZfzedfpG8M3jE
WlXxWBRf8navj6nRbEDxkcVpZtqt2+msZrYavk+VU990Acj7vjary26Yq08TjPwbo3PCq0DV8b5z
UXshWIHM00YrgcBhfuOf6D7WsHj1mwafDWt8ma5RinPJw8M+ecGZONhVfdCwiBFiRd20s3oawpbz
eWmd7jLIqxBXUDYchMp5NXw2zy3Uff1G2mF8rURb7cCVtR+aagAKgo6mC0v+r7aqKj8YKuuJ1AC5
ExWIk0qAbjGtCTDwYKm9wfPa0NEU+Aga5iEMpPnWyBvyvzNODQWOzQcTlD+5fuVd54oLMtyQzOh6
zFmmafwRAtNlTf1H70mMSfKq4bKputJHECbgeVg3rIX2uh5rFxPS36tilsGdCkyyBKa4D1l084U0
N5qNNUjso4y70zATzR4zNy/0cGxInLELNITAOtnqswV0af9RQv3iSug4qV1MtymZk99wTZ3qWDdY
0oD5LVZbbwsc1t7UibNpSsRH9ts6yLSpfHLHtc9UdruIyvKxDkqbblnEhnRIyvmjM43hrY63A8dh
dVBlVvvuSKLYJkZo64zLF+p/+ac0B5zMN4eHZGoiZKHnhOPZ8ywiL0nT9phqurUZAg3SYC7QxIFq
OcsDQlIFWV43/A+bojw5KH2tKZY6N7ztWy7Sy8C+7iF6bChMg/K0A/EFi6N6gNOUHeLYfpgSPd9T
Lo3YB7KV2+QrpLiMx+gidijclIZ5DEBiP0V6MO4GR9P3BBMuvkPuhz8OTMa2irrNmFIqDGcQ92wu
xMdEyH0hp3LHdGIBLhNOp6GChryGqTwPaW9+nCphXLq5u6BayMV9RRqiN7GH3ZGUtN5amz0Y0rZv
5oG3JAfwjzubfeGm6RoghYSefl9oNZleFXbxZZ0wDIgMDGMg3gX0/arC1inypPUmlGxwpYBiLTCq
e1uxoRdh8iUhmPREvMqhIys02UihAcomjXbRzY8dDKkdU3EH6wMlK109NmR2f5kLGXyAosI2A79a
yhKIUN7p4ltHbxY/zS3nrJ2BZAd6hGknwxlvNfIqJ4qm9KLRNWhaZMtxnsvhQkmNz05OVB4TThXE
9k0J7CgrQtueAPhCPFdwLM20hGlED224cIMuecxNofbYago+OVPJF2upKGn0sTZdr8a485li9qos
HmLyRxuya90x1m+lDb08sadDQDzQ4LTpRcZbPmsLMGStKDOaoyOJiGPbnVP3xYXbJgdj0txHl54p
55wvTVmslC25eHWFeBMEYIQ6eeiMR7hGzbE07SdjUd+Dpqw/s2PNPuPLKVm0iO+zMxBg1tCH2460
j5tZsWPJZoKWNkCuSZuYYLKxHZoOoJSG+KRZ5Sj8wcbUeLBTA1YTkQzllTaGK9RqtssryjfoK00n
CUvaABmLUGnI5HOeJ8WNWTv5DZZeQlXimQU0Ibz8W9aa+lPRJtG3OtAXJM4aP7BGBXCSkB/ukO85
42PDjof3FnPIgQmT8ZXQlHXMKocvCsCKT3wtqZ0tmQFOB/mlhXU6Nu/ZH3MyTUk1OoXp1H7LU/Ca
bd9SRGjJsHlORUFVocUQ91lvE+MpfYHR4MWdrtt6Cj7jFOMQLoJYc71qCdpvmqzAUJjL4IIvT2Vx
l9UTC0MbTWO5s4mFKXfCHalo9FPE8IjMfhVIFwDcImJmYM2FZfBZGpK/41ZT1vh24qbSFyQSVZvC
IqbGH1p+S0x/yKX8ApUW0SfmxEWTWBTtWbzIjnOjXgwGft9qjMMdm1d+8qKR5nkUI+VHPxLurO21
ed0CdHRIIaZOuXueRLoo8AUT3uxlgeItaQufOi+b+uDz0AwRqOQ+Xt0GocyfzZ6gkk1fW2BJRyAs
n388TDngD8TraRnomVsdZZptLOSIcp4o92TX4Y+vASGS27UWBQDlFdjMsKLtszih3IOyIOaAmU7p
oSJszr0yazkZu07igJibrryTI4oKXiH9Vm8Mau4vtSX1kKbS0+SsRcUw7PMZ4ccFwu/heVDURje9
CS7yQmlGdJ/Og0kGNni33HDtmxRbGzaHytHvkZm3M5RnkjquRM9NH8xB53dkV85vHRcBL0/NU0H0
yVjKDAxhzNyl9h/NPnUZnuKgdfz5pTDbbzGnl3jDL7uGgA/t9xhyYLZ3+waiWO+uNl09xUlOsgfz
ZzPyOpdDQf3vNIJoJfy67NjRyUhUyVHHCFsi4s8ydPR1LLH/FYIDNx9hvl9e3utBCvasR1ZlLsBk
r6LB0sHcsoXM7MLs0E6b0Qcj0c1tnZX6iZ50cxjzHqdG6ExofdP4YVmi8cNIiNiPNtj/aVDf0aAi
9lyFN/8sDftfui//RSBk3M2XX/Lv//Pfl2XTRf/lf+FFUkL+8W+O3/7nv//+i38LUV31F40nhRKV
FonNS6Vt8bcQ1dAFQSPopGn8OathjaruP7xoUEAoOLH/plcHLdqmdv63EFXIv17kqZTVf4SJ/Hte
NPt120RgX8XuRquIxqzEEve2bQK1uGrVZJvnCx27cEEZE85d4JcmMWhze6F1wt1WmAg6TlyS8Gc2
wMsnzcyU4ZkxEVxDpZ3D4+m3c80nO5yJ07bLpb0ow+JAybU/OfVos0dy1VnZF9pdXeDfxPemnSFo
MDY0qjkmO9X0IQGSWBAHnGh7o6rLDWaY2lMt7CF+nkEYRx0XG3cILNzApP7we5PjI8NDGrMuWHlz
ouNJIa4ObsalviLcyreR+bIFqYxD3Vb4cpTDho7YIEOghyLD0CdH9lsvjZGSYkW25NCQP2QV80XQ
hNA8OphAg/41wiqyqTNo70GSGLtZX5Y9BQq+haG5h2JUfCToLdm2OIVwGyDwmZqrJp2pKYdp96Ux
O2uX2bnDWR5fvpUrrp/j0OBJCb8rHPcwt318a4dR6QOaWw5UV1yOi3PAprgaDmGXXDWzy3LQpgsZ
g7HBWujSPtQrC0WCtPwwXltNtPs4f2ftKY3ti8hwg41h5bdEjY30duy9m/eHitLVJgCYt5ndEk2n
BZTVDPQ98Y/0mqL5QXIE8oZuvYkq7ThuUzHP5h7qntSoJTn9U966vjVN+amiWn9WNQg9LALQEEUQ
IplVOwl1xIe7AmySreOmlurgBu6pm8GWOCl5VvESaA+zhYHQIlBy25YVHot+mnZsCcn4HPL5aJZR
gjWtWo6t4Qw+Xitc85MhAYFos99OugBVKWlWOwRL91SFa7RJW9dIPldsac84vBzJNWcppVri9/AE
NlYW7iMLaRKJVbWfZdo2Ter7slUPzrScJyabsHBQYqcVMXHo+hLt7Sr/srCnSSjb7pMyaLDbE6ul
g6c91ab7XSxa4neDK33GxH3WYjQcGRJU927gbJS7PsQ0bALG8lL03YNjwAxsycQ2OnmszcT4PPP5
81DSnU1a+kRKO2TByKm2SZzMhxWv6i1YiTC1MBYI7CG2PqzEIVpwoaBhmTw94//jXPuotV3up/YU
wFhoEX6Uc703HN5gabGTVzCtdoGVfGhMFV4UepTvLOcpdFv9BKqv9mSltPtMGIAIekUwpJ3F8S0f
YIeIM6VvkjTCYxS7zb1eTI6Pnza9XbDRUNVeLgjfyHYOBIdVoggBMSUxEE2xvS0mkCmdqenAUZoF
/lmab0FrEE1G9qUPmxlXHtk1R4OqhheHzoAKPjx2cjDP+HDSLoY5/mFtp+x6SKC+SS6cp8gp8+WY
15xty9hrZaJ/AKlDWCCBaMzcmhpjRNC02y8GB+a0uEs1a74Oql4/GR28UhjAKsIcRRrQVlXO6E9d
rghLg+VlzS11R9X057ZW4A9T2nmBKmBfpupSE+lTTGXDg9VDjmVtc6BzcOTYC8+zWlp5sCPOLvQC
n9lGY95iX3GqYDpsEtXd6U587ItBnRzABqsh/RYhc00d3QL9CJZns4yZ8gUeKRI0XCzP2W3MxjQw
+uusL2i4JDEY+1j7notl3mXNctZ0Nt4+/jzk2v1Ia46NRFGwL9Uaj2JHBX1xaDcRWi44K/GXugzH
Tegsd21pTgd7YAefpba2WT2sHk3beWvGJW3EomZIhaq5mE171+fmF7e2YJnFiQVLoJV3ZNOG6KNc
GkZEajPV9pOovw/AmDf2AkGCbby11zPDOBFxme6SDF9BOlctUIF0rfXlziGy9KsyMz8r1Z4noUiO
rZwe0GRx5o7VGplqKehKcXHvusNHMupHv6rs77BFRm8I4s7jTHNvGv2ZLbrmsnLMU4xSC5xOmV1k
VL/pvF9nWJj9wIocL6jr56bpdT92BQSUpS/3Qvwve2e2XCmSbdsvIo3OAX/dfaduqwvpBVOEIujB
nR6+/g6Uldey4tx70uq9HioqMy0koY3j+FprzjkQpKI0TbcaNdWF4NsajV2N180J5SGnyGyc+F1O
gXya3OlQMR08z17a7Xp70rs2yPsNIrCCWN/5iXC35J6uyCW1eAkB+RjJWJM8z1aE/KsTArOkeMTv
GW+8VifnSTdH+qdEevZ0xKMW/F0e83ohLtB7y7Px2xB2mKYm/7PCkbGKozzedXY77EdMbDssBYJw
ql7etXlPh494b43ZggsfbhSZn+tW2BRw5FSlM8xxL9mNGpgVGxqdwth47SRAKm2Mn06i4GrlXXcM
+rlmr0loaBEsfWD/TU6AahES0ujbEjIk1h0hRmBRbGefMOnaRf7g7Gwyp9Yk4Fj7yE9fhz4RR4qS
p4mM1ibT0FON6JdjKP+Ul3m4g/LF4Ed51g6WZLC13MIEi0fBUkEQxaFdhbua2PvNEEyzU37POdW2
z27S4uRmzTKlLA8jfRrwluSQoMR+acO+8HkUqT5S2tCsviK4C0UtB7WkOGfLQ1alhWicgyZAo7do
3Ht2+Ox0xN16JDxNNUORrWjw0BE+RuU+UKSXdiiuHP5xcr5V/Viip66dvgGYBg478MWqTPPEYC5A
4vNc1//NBv3zKPzPx+tFgvtPx+s1jY08KX8/YC9f+lfYg/jDFWjKgDp8YZYWdepfTi/3DweUhbuo
+BZ10hJq968DNqT1Re2LvCBY5OALnemvA7bj/MFfha1HMLIwkQA4/4nTyzd/0264kjB84h4Wp1WA
rex3IoGfjbogJSU9jC2JCCsL+JzPADFiHG33tRy3zGdNqmvTj0mvtfFwHkubSJm1N5OrtrYHjxxs
Zx6LbFuJKtIHA/XCwMPWl4UJccih6ZGI4DKFsXtUVWvdUtq6x9btaN1MdkritqJb0icWKr8hJbdy
9dUKLma6zpIm/xssVPWmzJn04D5tluFNaQUXcHnux1f+NhnqRrmc2T2P8znZnHub6pxw/sxYvsRZ
QuKzNJnubd3iIEDWTEQ30xaUHk0wXqNRyJciscZrnTKxC7OCQttRjBfvcKNm1akSdRWcPOk3n03A
JCMvC15UVlwaawvubLL0uMf7KR/pasBF4ddQ0q29FceGGqu6Yz1B1BEfvj2O91VldAcHEdXzPNA5
Kp2qPjSOSaPOY6h5G9ma31/5UfiSejnfmqqC15Qv6ZTtFWFwn+lXIn/pVvZT0uTqzQmx3K/QfvPX
XKTh56IS4mOK+LpVF3EB1A9c7ZDz00wnsp9S0rGJW3U8RtEkrfJbuxk/M8gcNNK0ekPCHARpyR3H
gFvPTYozU/v4FmJfegl6Jlv1kIw3aZj0aHklCTWJz9f4xvJ5ItpKo1UxFoa3YV3zX/68odBFCTAm
UUu+2N1yh/uJQQy3tGm+eYwlxsugQro8GObJPTeRmyYPBnMybEFTyndRfcyfQbP08vAP8bkQJMc1
xqNBI3SYXF4IvsFsYg/zgBil5dVmvtZe41LcFLNRAemZf8UUVdHK7MlT5/V6bTke7dBaegwbQhQT
s92kD34PepNhv0aPZxX2U+myAOGBL6uWTjVDYTxTu0ktzcY5tPnThx6RcCUsopaZ/j150fy73/as
BrtuuLPSaYmcl5NwjlS4ncuBALUHfemGxUepGjMzWTg2/qDaT5/uXbQ1W8U4Y9A8hGQ5cYOpQ3gz
BTJqCCxKFQHiCBmzBIcGgPktw1rWm8VjeanIQXIPfho6RyPtaTMSt8B1/xmnXZD+eEUXhuanHApW
DEe55nMcl3TIkpdOREYF62Ra+pndcovQOTjHQiCfx5fON2u1mewlktYtiWXJHoI41bdrqbdaMbj5
WsJf8fZT1lTnannY02WRhl4/Xgen4yMZbDJ2R9rz90QUkarLbDXb4X+SL+S88cG1lXIwl+cBC6bz
zeqcM91jBSyPRJczuKZ5y4c3xR03G43p8Su0f/br+qCFWk40nWc9uUQFvhipCclW0dcFqqipWfLa
5+H0qolMOzvA7xkLCJhDUvDrQD04Js3IDSUWnr+F7psFZjg85E0GNGQb1q711Nstv7VJuNQi7HCO
flzJy1DlTKW1xy1s6SxH3CyLBEy0RXXAPAEY832qexITjbqZ2E9pOm7MXPkHT9TmjlJJXoQeUecP
sVETNZPx+5JdHg27mR5xvJU8FEgu64ILIlV9vBZ2Rfb81IzqhjBMuf3qZINXZjIl2Z4DTEtyC86e
7/M1wCOZLNikLVuGaYbWUytUxydYuONVsdCJz4wz/ZaZoT5Iq4mADsX2k880/NaD6RQSbZjWHNGl
FO5h7NginZlfeMyyZF4Zkg71BuWD9UTrfFanqPKZhTgliqRTETLHT03mcZ3L8WfdD9ylPGHC1CQ2
WzPjdtYUAiIW+OTN3Na6ycWHSZoYMz+k9k+6WwLaxTRMm4yucbkqwJRnO6tp5bYqWaWD7HkiCk9b
tyTmWE9FYXE9zAWX4DFKJZ5EK6+mk4vSUi8Vb/MZZYyfk1iwupehK8U5Wf2JsNKzq7r60FlLDN7X
mgdNxheZnIedta2X9c90yLrtkl6+CGERt4/Xnx+Bm1G3Dz1Sj3Fn0l3NV3XTMsSInWU9ygkYhNKB
fDGcmRv555aWNkgAibQZWEoiDOoOVGJD/hlnd3h8yjKse9fj6coxX6frbuDjdUBbfD1x5N+4L0PZ
jtZ61KKOd187a1XFlrcf0Cy8WDCxy5chiqbsVQwO+0TuLruU1Q8oP+JWfMh8kNu00wWJRp29DqLy
kzxOeawVgTyrQOO9BbISsQPLHO7VMAs2spzzQ7cOqkBZqzGOSysmAy6eDmw/TjFsrKjjCMEsCszB
Gn+lPBd04BFE+OFINH+TyPxhTvOfqZmQV7LOWyN64VVaH8pWFNwiqDvzKutG9lqeyZohQkkfhtxG
SCyOrr3PCl5EFVn1iSzxzhxWeGZGziFO/YSj/IiTj0+38cr8CbGiOvOOCe6t0oc6SX6Ss6u1Q6PM
stpbJp3MtjpwpxB44+fE14IJVxm+a3KCUElpAq5J3aCYhRmR8gysugL8PCEY7XRs4k6dGZoADbgn
NbRaI2x6JYl0p+Ab7QzPl/cknqzSwr+G5MGbr5OXU3jQJSwA6hIBWrCrItJbMFybmS4TMkmTmEqc
bDN42aYlFs7TbromwKo4WETMxSuKjGBNre/sstLuJSXpvCOycTiJNM6yNTkwEyTfUsXTbvIYTRwk
yxJ1e9ORU2STA3NusWbdBWPrn1BN8ppLRr1kE6qWmGHr2bX66sYwvfIOAVpw8u2Q1WstIVdxUG2j
IFUL+nKka5D53Rk5nnmDz4x5c2OI8SNHLfo8+cUznRCdX3LduA86i6G809kI1iiA5C7onf5XM9Xy
exzAj0Q1asPCRGikhZ9sgEXVO6xD8mD2GnIHzY9tEagxXrsulRAx8ulNgKp2uuHz8j7TNihRJA0h
73E6YlEyPEuZqh2txXoPOumdeJ+1SFL/e6TH6RqLqdxYubZ3TuanyO1E/dCYfKyeLL0tEqPxR9rZ
TwaRritraJqbIInnhwIt5LpiIolS23D3oez9i5KJu41086RlZxCh6nEy2jaFrm7QkLNFZWCHBFOe
bcS54dQVtXWySTY9gD1jQC8791I5s7nmQyu3fabF4+iBVRu1DraMD4mnZ8dasUKye5dsTZ9TpzFn
1h0vgaWR0pc76k7vmNfORH4XyOPSKQ+20dT7YHlDOBOKlhEAykFAjEMFOhlvTTjqDUIUeTOn4qFL
EGUDHjKvWZ0GjLPz9tkebeMyFSonrTnw+Tpkn973liA1ziW2PZ/asdT7NGmrbynHd453HWNY1red
QQMJgwOVt3Frkp1Lj87yoUG7u84XZHCiOjkOyPw/jKz4hpiOmasFpGnd13WzVN8uRDl/QCMxY6xn
xBSvRQAAhs0/Qq1JTzSM4vbYl+JTEWiztVtrWFvKzJfdyjpOae18hLVJx5SY//EbJ+Itp+uak2Bi
lhuQhtm21S78ac2Ows5fF9ukAjBmJLZ/MBtQ1KjpaNja08RNy63hEneGT8vf6VLZsZEENZ9dK8xr
P2S5tcW5XhMg7KN/Sq9JCJqZdIPCzQ/+3PSAvLMxQuBhazSSFjIYoyd3KIrDmdzoyAn3eIYNNqY6
8Q5B1g0vRtbYAa+90PaIc7SQoCtCdBEub6n0K5LaeS4SsF4vinSw4+whV5A1dHAik+dtF+Pzkqmf
7Dw7N5+HaAxY4g4JRMaJqCkOfmykBZGfUjrRJdLFbdy3zSsi9e5c1MGNl5XNmpdX+Fh0tokevfEQ
CVC7tKdM6yl5bTxak8ci82R7wjk72x2a11TuHOl0etimlsHJKaJwC+9CdGmcZnswkSOxdWDhdM6m
zjRiUGRUDZNJs19Y9Qz7O00xp63t3GUCGdFNHfC+CLNz3oK44K1rd+nkrYME0/qOCDNREMy8aPyJ
F0MiayK1DFg95AFvUVpDlKljTluoEjiIeL3LuynRKp9OJvPg62QP1hOopXxd6IFjuSR46x+8CItD
5G/+raV0ZmYW2BTQtk8Z/ZuDBAVanuAOTQ9hJZmkF1XljK+zO3fNN1iOQGDcQnIaqUqUHh4KGF6+
f2s5/D/MHr87nJYrwAKx/B/CLa7iN4fTEHuAduw2QigpEfoy8Y6STSet0L61jAbJehuFCisIaMdz
q8K53ELlDW9JJESQZ3ZQn4A59f/5x0LsqoPlCGGK+z9c7KXThYxI0CiVTPf3qBjGaDsmFWdS8g/z
dZvYnHy6YuZwBCFJvf3DZ7KYTX67K/x4b/kfR/D/YVFGApLR1Aa4IcCzuYfU0hN6nwbhR8oNiSdB
vpYzBM5T5ofG0VqO36Wbu+m5d7Wy71wPKhRWmayN4kO7VNBKR2X6qwkFNUy5cKn+4YIXw8q/XzCz
Jkv4S+YmXqTfDS29ZELmGEF+QADAvF9O4KnWsZcpDk1CEvRdkmiy9cBnfYBLma66pVehY2r5pBrr
awFh5B+u6DeLDeuJPADHdRAVLEPIr2X3t4QHQxCk3HFuOMCw4tjoGd54bWlJvTS0eBpiwZbyd7BR
IbhY3ojTpL4oIQfke6vmlYw1Qy01GJ/s/35hv5t8vy7MWwxGXmB9Da35KP92YX5vqrqodXxQXsQJ
FdkTYHXoU0NNdKOPyrh8VDHGhuNE8AT9BKJ2s1Pv2v21c3uCi+J+kFgpJqpl9+tcbLWUsUZCEYXg
g+N7EjWcuUOU4qt66fWU0uTJRsBCtyTzF77ZxNz988+iNCmG8dpB41uER2q8xmGC5KZPEcgu57iP
pMxYW0gqye0ViLTnf7hP9m9mr+Xj8G0f1xV9Axf71W8bUGwZOpl639g7sWAPtCsMbKegW0qdcuTq
2fhRh9hMhB5Lm6g5ckljLmtKuvlxJGuyfIwcRl9rMaOMT8k/YXt1bf4cfZT526/2kGOr5WaDYhsv
pBdHyaEisrxYJ74Cbxb1uj7MU8FPF3ZG88ZD/sIKoSD40xn4X6HHP3Si2eEXu/X/vxN9pA/IwK/5
u8jjX1/0V9qY/weCcpvQKgF7BEYL3+9fPWhp/UHyhxcs4QmEDX0Fkf0l8gDqvWg8WFtL+9p0WX3/
EnnQnl7iSTBNSrrGKEPs/6QHTcf7tx0QAzS7H4lVgGWEg6/v3x/rxEvcNLea+DRqQCw0Z4FUC44C
Z6V9WJngql28UalkZqWRpC9m0HBtIvjAGt20lT7UVkEKQlChnphn3w23eV/Nw6o1zfGhY3ji7q0U
gvQDtXT9qhEMijUy5YhYxDDHUNbbDaA9xjWQY0KOFtR75gzMAD8sKe8QTClY6vk4W3PrMm+p6B/l
vkNveYm3Ij60wlXUhKpfucyFvst08n8EBOFvWhp222g2aVwAqWsbYuRx7VAoD659kXYbbxpZeDeD
i8au6LtrQyNl5ze43ldE8xLAKTwreVRpOj2Msdne1pFdXIsUBevWHyuDWVMwRkyAhBkFKy9V11yo
Ho01eELU7NMhIoPnZCODOFtxsB8TG4IHAZEVhFQB3rOJOZK3AwG6m1EgZnVb337NJYbfxKnzR8vG
sChj9z1CeX4naJttsDQ5952d1se+mtxNbNn0O+dmg1nH3xpT4pFnaOT3jm/kt4RAXoU5NHRsc2wZ
NNTjH5x21d4lf2xNXnJ2tooC5TX569e+dnw+9jiJblBHurdDXDpcWzd3F3PYMi6rbkO2/l9p70l4
u+60awSBI1HtN1fbkz8ErK+NFaJHBiar0afyB2rUV+kSSlz7RUlLUZz6gda3j1XoMa0b5+qMcjyT
sz/cJ42JDyWLvzMBiD9E5QGuiMZzboppI5DJrpjTudR7ynjoq7F4zOusWJcZNHKILYBv+UTIGM0e
6jxtb40x4yTKE/ucjXO4cht7vJ0wi23UKEg4FVypgeZ7Y/Zh9DQHPiLHPNDIRtOyknzbNK23plLW
2SHO9DSZ3WfO37+LOjenP13SL8bNJ68+drgHDqc0BeswDVeLKfIWaGq7TlVv7DOU5/vZ6MqrabOi
fa9rL7Bw3QUpRFK8A7CVZX9TkUT31tc+9mqjbWMaZbG1wf5EOehAetuQOT/suzQEcKy7s0f638mM
vZseiiRqV5oteGKCFPjsaBzIfO6zFSg1ylATh1QXGi1jovbFMPJd3MywJiZzF/pn3sVkJevy2zR0
6X3s1HdGi5qb9sBG5u7V0ma+LQP1o1G+fyzSCkUOPlIiid8LH1UHusZ2WheJTWT1gExyuVPTp8FR
F6Qd2R9zZ766nRzXPRSQgxp642YIpNyGnYo2qem+sRk2d7BBxh3Fc0W+YSSALDbui4uTBIuk32wK
SkvavxAfkdT4hFytkPO+4UbQ2w5MyT7HGYZ++TS3yaUlU3ZFwDE9pOS2DJul7YpYqHYL8q5S2JSQ
PnbZkI5rN0ubK6qR/EEFIjoS2YFnD07TkbCk8aEY83lftqhQlFJQK7PRu3HrHiW3MxzriTTmzWA1
w8Pgti8dbLaDoSdikYFhAsVdVQCZzMcyNRCzbbRV2+n9FA5OQX8aeGYdfK90JbaeN8unlFbBjsy8
DKdREt5PIAXuRNx8lK5yj0IjY5kT68NTvVhwEGb73nDq2uM+U1SpuX1eDgA7ZIMsaTPK0WC4OVa+
OL+f2HaZhbDfkZCJpt0vp/e5k7RIQ/bnvmMNoiCZ0DGMeA+KxNSPuh4fS9oHzNTL4q5CKY3bVuad
uo9EaB0dBQZ5r0C+q1UuehOtdFodVQaWDj54S8KYKuW1Tf1fqjKHdWSj5aUHyqmQCKOEnobXEoLq
lUUVEu2KCo2s3k6AkFKJB69kxv0X2G0BwItChc0dU/PYvdAYaCz3MPVleyLKPV66nob+wQysmlax
m2IhZyhke3dZHeC7Iqk3OGRdkM6Xke7Jw8gL+9GpQx6RbGDpHeu2F9/o+NaneEa2uCKfTXxvWf3J
2lqwZWvLCH0XV5ryr5rBgQ272axPqByDk55CY9fKtIwOoW5hZjnRXcwQ7BH/mOOvamLm9zDTWbhy
HuI3YgaabW+79A6TKP4ISDWUqyKoibBBOeleIqemCeK7ClXKPJCE16uA58Pp+56pw2w8UMlPv8rM
pcFKTspw0/ZNcz+NNgn7PurkekW0M6UJliZg8STAdK8mxoIPXZvJG+/kiBz8ortp6HXfhb2Qv8wx
7jDX5qFzNdBOvxrQXG8Lk8xyy8t/glP0PgWCOaAWsaM7DCl9vo3wSR9F1R8Ldtt1w/lh2kz5IvmQ
IZ8iSUJx8NL1k7ggy8g/mfSk4YlWBnEDnkqGh5DGzwvvEaZT4xztummyDZp5vgoJ67Pi6FhDYP2R
Jehv2IwYLWGX75e8F5NVOcXGfQLTgHwydJtvWHGzWydXEdMxmC4gxmQxH2Wns0/GA9lVDYjwEXvY
a1J3w2NmQfq2spiHlXaZvps1+efrZlgARfYXrGiypXmjFoKRWFhG4UI1Clz8IskX6iiUBVLDcSEg
1QsLCfc+VaGzEJLchZUEcJkEDgrG5tD5C0zJX7hK8guxNC20JWW1gJeQ6gFhoieevuovNFNQOe0V
KADAJmN09K3XqpxZ0aIUpwcE3AmVn15x5XLr+LCfQrlgoJAcgoSyFjpUt3CiQqnMPZJ8nxDzBSOl
F6IU2zNwKYG1dQ3T0r9MA+wpC6D5xlMu3NGeUO98YVT5C60KnZILLInCFqslOIIYF+vKatQDw8h2
0wiYV/kX/spfSFjjwsRq/AWPVSykLDqXrb9Kog6AFhEy1TcABKrcogMGsaVSPf8kD8G5CU0IXCSU
fncjmFx+DJ2rWjhdhLmD7GKLB99FoQ/KiwADdkSxAL4SUkluJLyf917U+UHBNo0YGgly0idncr77
A0DUdqGGyS+AWPAFE9M1FU9ZEWaO2p1/zOYuCw44daZrkIW6X492bH30EviBKoV6j9ywfRCyBYWe
jrb51n2BzaKFcaYGE9xZsJDPpF4gaOEXEC1Y2Gg4yMtneqUA05yFndY1UNT6L6DaXMNWK/CSH9Mo
uzfnLvkGkeY2AnpULTQ2XFmopogTLKdWPritNMlHh94WyYIuo5C0PXC0GCDSI38PSIKgc1H37ney
EelOugsTrnQXPFz6hYqzvrBxVpOY2LWi6LZp7Xk7ED1ytNO838+uaDezcvJdZ5pQ8AwkjV1d/KQ5
CqEu6Tx0cymRkat+QdhlXls/R8IPv3sukqu+WmB33E2Cx9XCwAN/lh2jLzBeGAoTiW4dpS7ufjf9
JBEVMA5Y7HKlkECxtaA5q4jvQKE3MgZa0Hsm/VDqg7C71Goh81kEgp4ZJsp1BFUoLoYI+ePC8Str
kH7BF92PIMrsW0OKYb2Kw6HHOJqINtwqZUP5WiiBmWGp04CR48JvmF/shSgYLmzBYqEMFkr3u0g6
5VHnEQrRbH5V00IktGzghJGj/XuH9PWf1oIt/Cr9/lsl/2OV7Ft0sf6XKvnzI67+vUT++op/lciW
ZWF2oOVFI8UxPe7c/y2RLcv/A4WUJcjJJZcI/dRfBfKXCwKaie1h8MMpQVn9lwvC+oNxuMQdAZJH
Ct/8j0RawVJq/71FSDYngd9cFgmHpAE7v2e6Z1aooXyE3i2GHeMYheWozyCnJsaVgTXhyl2NdpE5
RK2a0ssf50QJ+Z2i+2dMv/3R9TNgXlblPHmeBcTKN5IzZTgyXejoCGhU6S1v1rmRVCbOPLVXhN0R
D0c0DPrZLHVorMo+yZ3inMmk2fd9nqa3PnngGh5VHuzwZpfHIpxIxmGmvC4mK9qgAHA35FmKHRE2
MEKYqTxkSgI2Tc0hvOSOUpcGFel+8nqNOaIePoHbvbv0+D9dFOBvwFT9vakS9V4Xmbl2ReHhxm4+
nDpFwE0GBlkpPtjh8zzF48FUlYuOJDBuOQGH+Lv9fheTYouGu5Z21NeILTur6HeiyQnrsCGQ3Blx
bL/29LXczlEbYlbVukliE2VFWV3bDqsAUV2vuUjk88j74Q65q8NRVL6OY+Bte3Nah05fPLipoQ9u
V9u3dVHUxy5waE6gXr0UfTUcBbruG2nkH7LVgmMndm5k7dlZF+Ay8srov0NqC49TKJbprsWJCCjz
dk4D66dj2YFeB5QoB2knP7vOrrfYNcdvwgoGiD4Jgh2tAE7rIg/ebbsjk9BPYz6b6rVIildt8KNL
rehmx0NPpB20Cscpqy3BoD7iespiREclrywAFMICSiCLR38eSdrDoKqOy4p81n3j7TD6YlPk6ACt
2+40eickTFx9729KA9Xw3sTcPW0UHu5u5aEzvrqcg+6nqZnvwiGGMju7+hIjCQNvao6Cn4LGnIgA
d0/nh1ygwnCSx4Gz3EWQMnSJJ8+5Ia2WkFM24Puh1vWubJrxRxu4OYxOkyq3ywz1S5ICBLOCGmhf
+OlwqWfiFEZRNpc2DEjZGb0h+ozx1a9zheGaDO+S3kqn/LOlJLqgpPXN26GczJVXy5mmb2mb5Vqj
vKAeIePAGSeiRDnv2ER3ZHrCis4b047iftfHNnEfRsEguCpsee4Lir1Vq1xUkb2u6p0cxkuiuShf
e+rUzFPzTL+iLFY9aIxfVYcaOghyCY0CqTYWlk9vFiRlxnEKLiSMcGnXiB9WHGA5VhHasfNTU74S
1J2tKNgh1ZIBVAT4UXNmaN97aB87LE/ej4xX1AlBZh+vvT5GElJjwKmtdvgmK9e5N7LQJ0IwCHcd
GJWINsYwnavBgEscwB49BV7G0akIeW1DvZ3vfQHWZEbuvPY8Ij3b0SGWB9XPle4IMJp86F6IAakI
GioZU6dhZqBXjJKzofCTi0IGBZBCfiWvosm4snOJlQnPDF2LfqJN1SPWb8NpmwzB/NyPGpvQoK1d
LExspHLilrRueBMHZX3vAdW00Mo8JZnhXZlEHurSme+GjsKvGgGddjzWK9T94xEo6IB53qvuGVQb
W4u6GdSYCqbHrMnVTdH09pPNAesdB7/eGF6GQ3Woh2MwJXF4LEFEPY6pBipbMScdlXlT+MbWLKvh
IXJ1fZlSla7ZPM1bfPZoT0XJ2apIHDYFLTeRM5jHWVuf1iC8W+VCOrZpthyLpmPWazUF4iZlZ8tN
3te4UzZhohhVKjxVCKLax1nG08+CFtB6NvzpMDFlfvAnXSTcRbqKjgNDEbZwtve7UW2SkI3ctOf2
nMTd+FzmprvTqozWXtB7NyZ20lVVsRFJImw3IVkOb05lxoeJSndtjDlZvW47GZu0Ed4bL8H54ErJ
2SRFjDQOMQJCz+1+paFR3bqMd6+N9iwUr8BpK21+RHMRbeEW5hu76nuC3RucHooT2Js9R+2lLvJr
U1XdKZZeuXbqWp1Jd2jv51JUO8Q7871pgZpuIGVrun3hvHWxeewLFxON7eDpaTIsVp0fuz+jqey3
gz/+AI5IBhV7Zr6gt+N1jVP+EhuuRncnhlcOeUBcLDVfCX6Xm9apvDeyJXk2HE+hK2CYbiXZeFMy
7WfDwoBC/JD7nuUcIgMfEI0VluV+NivrYygiFyPO/BziNEPpPNkH0XuqWJngmh+TxBrpf8ww2mR+
Rcxy5PRgrmTtWN42M2FMot0XcuMn/cPADOXVGAURk11BQ9sr4/s0b6ZyZehoeMHbok+Sc+EpQoNN
KzfD88G+ifawNS+NbzjXee7uGb4QW5EToUTQTbYWrL2ndLKLJatpxSOR7KF0kaIyR/FRBsY1m2gn
jgPqZXp5cMNJTwtQ/XgdOpI235KOVKzNILzgd872ldcA6jWp48qZtI1BkfzBA4XTo0AvhykE5cyY
kwMWhMUlQhLNqygcPuLEVHujN73z3Df+DwQe+XeMPsataFDZOPhMSHt7Nie3uc1kqC/D4Pi0Q4x5
H3Q+eFbh989NEXcnQi4+0jltj3FKNKbOkiV+f8oOHa122spG1JwQDeIvSyL32kRldT8v2UrkUQnU
VukDySL2G/aQ4ULOAUd2xwr7VytJjEM+9+JSqCQ92YnYVQ6+TVytdwS2vUBndVcm8WnbpHRQMYMm
emKQrvZdG+g7khtQ2DWKHC0d/gyyiC0wiuN90EhE6FCCDw1jxksMXf2sRBZ9Y8RIa6Xpq42aifFg
zDD/InHvKS6AjjIe8x+zkEtoraxdc33kKKTOTc+uCjTbeg8b4nmQcJDDpCrGEcZEhMmIcN5yn3Od
lSdNXNHWNep+T/Ukd8mYhe91N40YhZL6fTRKb4X6B2Vkb/dHf8AcRHfkfbDYVzBaWrsIzUbmRsU2
7+IPo6O3XU+wBHz6Vicpp5WfRfl5bM9+RXI7ZV/R37o5AbBxYBJPYfr5c2p45SOHquxc6oBXvbCI
RkuGDLrxovbdk46vbolv2RWeo/bBaNZ0lrD8l6Mw9mgC6BrGdnTxyb3b0qDsDhESUUJ1SBC7R747
HmM3t3YjI8zNlKZiPbjDewMDi95NLdR+GKz5Tg1+us4E2qpqrsudQAT4gRMvWGb8xC+FWeMJLASR
LlfeYmIV1Tz+KMHfvTPZX5sccz9osIQbLuQXWia9S4tSVuupNOrj1JgB8NkMjtpcZ1DQdFZQMrpZ
eYP8LaO7AaOLUBMdI8eLQPzWNtEJM0OOwsM1L6SJBjdL7zj3onMw8x09QqR6oeINOoTWaWYfWPMS
VpuYvtwhdAzzV0Ba7Kpl3rPqWoAHlddGW7ShKIEnQK5o4R8EoW1o7cxpPIdhg9W2tDHtc6vfiWSO
DvYYhlu/7NBzR3gFTzUTFJRHRrPRQ97hP/VD/5uOzYWJiDILj6v54CteSCjno5TMttb6MSo/B9FM
s83s7XztQJXbheWMy+wxGEP6/2jUg7j6kSD+wtJalLksnvwR9aF7CkWQZOd2hLH+hBCRT42Mi9Ew
6D6VnJRXaU10HSOt3PL7dUkSAR2HJPM3UxyVG6MNU7zb0TT+VGSQfQ44VVacEcQ3vqZ6N4hE2012
r47hFNJ7tHpC2s0mSE5dH+gbrfjbGGWrN4cnz8mQEfITCe6UEm9tRAJh4gtVoVQay886NK2bKhmD
I1TCmSeYYu7W77ynOUYapGvhfbq5asLV7M/qDDxi2IpZ1td6wQamHhZuo1DFgznEqHrJMUfoHQ/d
wc3pMLMbTBtOffamcjnC2ENTkMyVZAevxuxKxIl9NsuGkBUT6QF9CYgHeTwy35sKB/MEP8/MVAU5
o3dfQVMi28ToUpDrYRk2ivQ8A508pGjoA2hweTv9H/bOqzmOI+3Sf2Vjr7cU5bKqMuLbvWiDbnTD
gwTNTQVICuW9zfr1+2STmiFADhDS9czESBpJQPk073vOcz5NIryOUoRSKzOX8/0M0GczpgiB1zTN
zEscCvY67ckObZENkz0vAm8Aq1EH1wGzMCqFuUFy3NEmXHV1WRzmIk3fRUHef+pZerJn6sYrVS7R
fSGWDvkmNzss4nRHODy7L2EXBFSECLphi8wj9Z3aRJHXNfdhWJj9JkEAtBsWKc6zri3v+kjCY2ys
5oFsaeujVQfgG6voISx888K18bnBtCC8EK0BbDI0F3hXRvPoy6K+B/LWYZsM69K/hGni3pZx8+gv
LfCceplRcRqxuawD4I8JBdjIBS8FWuQ6y1X+ITXr9H1AbvousCUpfQrP0Y6tUP8+a4fp2wgicU1r
AQRnEdUbzqg8S9uUj3BuS2LKvV6oFVsP1jpN0lCTxy/wZWHVx4rfIBmRFHB10xC/HuP4zpO7NgIr
ZTYLKLoRRem2Cwxra/uQZqeMena8LOkFmO3kvMCPdQX2hg3s7PEymcaXPKiW98gcQ7HyqItnWs1Z
bU2RqQ8ZQ4XNmz+Z6yX1l2tDVcuGBgmaQnvM70q9TnIW3qt2geFJ8wwCv43mu2blu6bEXe3LNLSg
RIHDZv+pF7KWaC+Ew+I6KU0Nf1ki/CmAELRqNC2aj1U/BcW1RbfKobHjsRlr6CCbOPg77KtD7HV0
ByiJLN8MVZrTjSV1hjXGIn7haKgPPdr8+d0yGSnzq4HhwOtvBrOjx0uICZIWZOVOO09HbkkbQIyM
mthbO51VDdnq/xTu2MVub8xX9GB3oeE37zC5zA8/lX9+p53T4pifZFdmYCI4EMSRsCqjuqONeT9r
iepmxpzkWNNVZHRig5EhxkEz8kSKcyMINmH02S4cCqz2wcnEmeG2ZyK2toEfXtbDAhmA9GParHJJ
4RW+Jex7Ycr7fm7I11D1+MSXvNT1FdbYlGZIdjt9wCu/Zq0Y7pPx6vU78LuDWK6LdNB0pem/vAEi
7Wc2veN0lQDT0P/zaNOWfnV2Osx/S5JvlCQdzSv56Yn8Qmj58NjFCWy9qvy5Lvnjx/5Vl0RqA8Pe
IwZKUkvUlcG/+Cxk/vlI9LBt2i+KkrbLA+WHXCK9OIW/ipLiD+EKC4kulT+XQuffQrM8f3vcgOpm
AArUNT0L/Q+Co+efz1ItzWCwoSWNGYvdukzmAflD17NWn5ru80835jcf6/Nv9XQw4kWkrxVCZHgJ
LaH8SfcXidnF0tm7t7EBBPHkflQ9Lpws6Rn3+JDqTxERf49yJInjHxya4qtGxAOiefmVJEZmzX1l
ubcnylcpW61jVWxEtywdsA8FM0LEzmxxB3Xhglry9cM/V7PqK/fRF8M6QJ/Fg3t5eNtJolIyTt3m
hcGYHhjjd0sSVitAmRxupgT0hszyRWjaj4PyqqDeBOjuv4TulHUZDlEt7Vthl3ggEfue24WHoNkn
Su6h7rHzuonGTw3WAMIy7of+m1d3OOoMj/vQEB6/w7EHUZtyAE6sZVncR+IJ6FKFYjSt43iyeyaa
yMvyw0IJPOclvr/X793zqvn3y/AI0MTaLCgJnmRnP701ASLfAdWRTWPR4F2hf3k+5wMqzwBey7sT
4W7O3owweEks0k+M/E0EciQFssF/Ma94Bp6hme3JbWqNCEhPGmhweE9mOje3SkvTBYiCK2Ky0JSe
fIyvX/WvHyaaXQR9vgfpwkRQ9vxbGaXUkX6zdXuS7Sb6g1ESLydSTeuNGcRiMPlpDj3dYYeQWS0P
5IDiZdJkqPy+pANm3bpQ2+6MOsac993JHToYv2f0Ro/UBvTXqUFt3+1uGG3mG9gtxhuP+3cX7pi0
R7De0b54+dbarlHJxgzN26Fv+EhcKkTVBdoOc2RVghL39dv8u48E0b/+LvmvL17O0exKgYw6o317
MvuVyF+A6ERzdRy0bbVogdrCaaiOWLh5y082OiAZ6E+Udk/gHVmqo6GNsVEjUMhnph1c9BmWP6v3
8CvEI+bf8mR/FkGJ10vGtBq/z83/McvvlKfx70XQ6QH6QG9cVhqCRefLxlKaR+EQKGndhiTfNGcn
H+3pvZn7AldvC74zDyaGXMUNLCio4bZatMJbyWZfK22ETzKXqOxlWhBKWyHU46BlF/z6zf7NKOg7
LowEEymky7rt+TttzPYweqFr3cItZNg53WarbutPlja0Nnn71putZ9Bnbzbqct5q5lzWwrSJXh6x
6CM7NTPVUbpzqqPAVv4Yyln/waHrMmind+t4eE+xjmNlNccUhdo0KXmfDBm2SThd/TcHYMfNyQBL
oDtUX2jTFyxuq+PpFnXMGri2E2J1u9GvjorGHyB2jMi2zwUtaqiOr99GruDlZXElPGdH21VcSIwv
DCNLkElqnCq6BUyj1rJWC25Z30ivGydX/b4cUchD7xzTfmMLI/fWyYj2/UzGNJtWOb/bXKu5JpY+
BaFjFr1/htPC6PfsCAiEKa2IgEWKo+GyMZ1FsjklxOw9xMqIVCH4/u1qilQs1siV425DFY4vI+2m
YcsUgA43S3OI+UFd3g5lHx+Drkgv7CKorsY09JtNULUmHTS6OR8tXB7XFga2r2bWEbHBOgCjKaab
mvMb428KuaoH1ysuN0nP/H3A0MlOu3HS+gbUNDLQmZI04syKVGzhY5pdjb5v1A9DmaeEaoa+f08N
ITaBrUaYd1p7bMZVIaJ2gcAkFWTn3g6+QGvA410WXZ/tISP27NWHAd6pjYfKOA8Dy72wI4DbK0DJ
B5OV/r2aRgLBfERH7a0x0e1FSNWXAnyajZC0iKO6vvGjIm/XsySCacPuVT5E8cC0m/GO+EozDDxt
YW+KGFs6SwPc61aPi+dEfugIeUjWZYBplyUgNfKxxryBF5AfU36nYQPa0x50YU7Qh5Xm/kWQ4Zhh
ZrZiK6DlUA6mXx+wd2K3pMzRXBizDCgeKrR57Ll1/cSNkvhqzGT/Fa+5R3nFjk2EFmm7kU4RXbU2
m6UW1R+KQyzaOOk/4jJIDrYu3oC5s78oYgxwaIKq9KUdntm61FPoog/JxGJFu4xCkC4JRYOuDi26
UGQOPJ51TKLNro1qAYyOahIvVgHVAuOTLjQpXXMKKD65jemtZ5FEtFVOxamR+AkqVeX3shXaQVPy
AuSq8jcF8Dty2HvFPgkID+YTHHkZW0F8x/WafTtMT1ixhvKKDYEMsv5oxKPncLpZWlKmJAogODNM
vfhZcAhVWcadpilaHRFlsxhiBHcfKZaCgEAkhiOuALv2fjY6npgKISQUSuFcG2F8RCtZ4ZhKFG8l
ykyieQk8afgdqPrrT5JkF2JXLJ2GlqQIl0yzDYBX4TeF9deJRzgFDNmJG90OfrD064XOzWMoJhBb
icl6tddsBxQ84nEmoe/h5N/pltg9B5nAwOMyDvk41rZFGzeAg/lCqYUWDr9eNYKTY8dRHVnWAWLw
MPxkqqiOWZnZ79By6X9JYxD6fmR8ZjgLQ6igKNmQAGhUfQShtSMJhoUPJij+xuJn5MoEgpvTYhBH
651j1lm1sZVeDfSs5RqGXqCti/JC+tV8ZwuPST0xGFFPYyRruOAiFEyifooHJayC7lsj9a2UmtTQ
dQN/eTrbYhiw5TiNC34Fyggyc5Hous3EX2ZYxNrrkws9ika8/QtPZIRZflTaPzhaUKttO1V3J9O/
ozMvyHVgeu5nwO9Krx6Vzb23CsVF8UlypCwGu59UvAyp/quxVboyi73m3MxG8UjHVG6lXh7VuaZW
yKj5lIKGBl2VdOrutFBYsgbEx5zm3qM9s74/UTTahpOZ4RqTLIP8GAeOA2W4Mcwr2PkGjvuQdiR1
seqC14hnd0roKKuGiafTmJmQMzJTk0V4VRGpJawMMgeA5GStMttotyGEykev04yCsQLLct50mioz
8jMASKoJoURjtFh/TgscYogkiTgpOOPT5sfRSx+FubzY5IIs3bVrkOOwAnEF8WQSKriIC+E+wn7D
Jsa0wwnW9ozjPzCobMLwtMIvuRFz8PL0CVmhgFsyzq1eBjHz9Jt2ug3cqftGdZhnVBM5AIOMgIfI
YgIuXcHYVumtShaDgbeUxkdoQIjHk74qqT2dcznV0RnpHScKSSiVw5yzHYcEWu3EjNvr11OUuXVl
RikzUwbrBQ7ZyHLVDVI1XNZTZMT7AuILqzSv5K0l8SGglst/LuB08QL3bsY9O5nl5pGMzjQLSJfr
NTflO+Akj0FcIDvjns51wfWfBoEsd7CsJqCOUKMn8sLTtJhG8oXVnj58MWF9xT3Lcqy36k+pVVVH
UM7tnuV+swfdz1NNcG5tciZy7sPEElSSkPNggGO8mVXkPbZBz/dq5kWxtZMFQk8k+OLbtuNMTm+i
O6dWdzzhUKBhMGBYLXw11rRkOt/ImXLUeYCcMASm4jI02Qjt9ljc5QOBN7OkH7wY3XbxehZFZB2w
BrKnqLhXZirIkwBDaRsBewCZsg1x58B6N6FvIHXDVhatD6IsYTAksv7kRTUfemNN883pCpmJWCN3
HiNQW7Ww/fWGl9Ji/WmxYCuNEVvUhKHbXE1saeHb8zcrHyXVttertCWYeE6nFeNp2lSLyRtV5wYc
kyDm2hdR49KzA7JgBrvYtMPATkbftbYeZ7lJJytfNq0+ndjjKjLNL6mHnu+1jCOkqhmJAOaiYJH6
zuKcDV1OlIvoIoajJOPjsl3N1Yq7Vji4gIhm4QUHwxMnoefQS/KbvUoEEB8hh1zcze2kc1AmF7eg
0Zri0Z31yMK/LR9Onr6cls551lQGDVgZTPmBhgw/TUvPbu4t0554RTTDar3oySVJT2PfbIOtBZ3B
IM9SJNJbcpeQijU5ItXxdAO+j0V6407Fk3FBD6xt5DPjnN7dMJqZ1uYeufHsJ+pLyzR0e3o/XXsI
dymFgN1YNm526Q8Brwjm4nbvimw8xJGCYvj9hSiwWD3VcB4JiWvHdg/hHrelqsUj7C4co/qt8OZM
Y0DsEPyMZgxZTQlFSOhqQ9YR9rX2ytIqV70oGYnwThg06WyKEK1IMSEm+oKMqeDtS1oQ2i00lW6n
WAiRHYH88orsi3bPK2e9E7FHfLqFHCFYY+tghsFC55zBHyJFHY/Xg+Mk1jVQt+WWnTovtWlYmHT6
iUH7NAK6WY/Uuwp9bjaQcz199wRbrhx/4rPRExCy4cghIKweewaFKmrH8Az+K/71ctBnmw69hsg0
iuNGSETvSDltvVXNVu1BzoqFn4i4bmLQqL1P0GiQabjtrB1NRr3cj1aQzPt+GMv4mkBoszrHKWxd
taYGaQpiB8hUSCredtMCQwD3Z2AREhkZFlgcKbuynvX1+nK6cQfbv4cUX1wjaAQpHBqQpdJuL/KG
/jBBAkcgYulT5HQVmrsG+bnHlno9Vpi0nJnpkRACZiQdgbVGYdVLVijKe8hS8D0iqXmglZiWeWcM
Kc30krBe2kEV5pKRantS1+ml43aWhWtKFOfs7Od9aQG50qKt8jKsnOpJzjnrBU8z1Eip5Q1rO7sP
tvOMQuLQ6MH/gEmJQqSMY9ZUJNixg4HzeG5UtrbxIltbN3k4GfdRavN4WvLpqFRJi5vkCBy7VACn
VeBMQJBxPWNr0qbmQi/pmhjmEpxcVnjgktbwD/hmfN6CLGeUnRzJpyrjBqiW2XJ64eJTbLIr1gdu
OHGm82kyCWPG7QUFTfZnxRqT2UXWIHj0HG4ZwLPCQLPTThvDCEJXfYDGrh3gPWNaBQE7PFJPQ+yv
iVOJxjxNtQQYN8MdswCtfLMXFdCWzNxz9mA819KzmT9bhNb7oYgYrRYvsd+dHPincZMMVp1cwIQJ
Ghteu53r9WYdQt3DLIRDHz8jYzQ4zU8nHl+FG+CxbfiEeo3hSkIjOxiVOCP5iPNelooZiL1dvLdF
nPzpjp7ZHQWSyyvWf7SvRNbICwL69AqjoUZiMDMXWRm4576/YAZhwzb3+479zSoYhnZX9R3yBde2
A/YqeKnNbLHeBQGAO66YUYk6D7fETw2mjTCEzrQrPCYWb1Qe+WQmaJ1GO9MF7I920Ryj70tmYRZP
HiYh4sjAE56REQf601O9fcaR43dxi4JqxtKIqEMl72s4yZuOL4TRmd3OcsaECKbZ9wrTxi5RGzct
URHzmuV0GWyd1pn3uAWMr0PtiG8IXpc/kcePT1U+dyy3p5yOsadspIdk4VksynY5xZWPLqcL7CwM
c1xkDTTlLdFpzUE4c3KV+HWwiVIv+VDUfXRPrsE4r4cCbknWCXOHn1RdSacO38eGn30ll4zfJEog
VKyUyRZEaGWwY4W/N0Eb7U2cjHR8vO/Ihf92eN7o8Ngg518VnV8+dt3j13jo/uz77ucmz4+f/NHk
8eQfknhehOaCuiXRplRlfjR5fEebsGn82MG/2jl/yc/tP+C7UjLix0xKVRo/8lenx0KxTr8AFadD
chQ9mr/jz35eChP8apBn1IwE6j8qYfJFQVk6yjOy2qgxR+RPcRXJnRFU4SoJGDBfr0/97khs/1zH
1Mh/62UFNwcW7S6zxZFs3NsoID/XZTWvphAD3t8/EsegvOfSX6EO+rygGPUGM2JNFGI/YdYNB/O6
G1H6eM3y8LcPRC3ediknelzWyyrx6OcWMPulBqOfPWV59gSH7Snlz//kMLrjSEtQ/vKMgAstXSzI
j8IHyO4yaJB8kFKzzubkH9w63lVgEz7GhsB6GdEc1SbyzJgrGsOivZhNWvZhRe26Ld+KCX9e9T29
eDBckHnrlqVH9ff5Q/JHKjPAhep9PJEM4A3qTkUzs516OBFHXr+DzyujPw7mED3tB7RvKC48P5hh
iYpvs6r3smEb5XdFu08DVjqVkTyaARLsxG2dFVq6/u+/ioHnklej5e6e9/LzAvY0wAAt633dJNU9
+S0OOjIjA1/JX71+jfqG/bva/+MaWbEyKtBK5at+fo3LkA4qqYp6bwyUTIqhVtvUBgL1+lF+8xUH
Gnb811F00+jntlsg3dGA1bk3KJgf7XZ+GIupPJSkaP6TW/fTkV6MTBOY1wpDPC9IPhCRM6ePuqMI
yeTNz+sXTDKtgICRkDfDl6w6/BevRxUWIiiqutjXo4280xypGaq6ZwnlFmorQxP8gGyts0YKsWcd
WG1OlVmqTuVhbOjvk5nBWh9ew7AmLGv66scJLALNaaXtbYFMy55O6X1EW4+XNWnJq7bWuw5bVg3K
Zv4VFYfF1swwmg7MGHsfcPMtlnkbQw/xdgIGwOexGNVmKmaxD9EMgpos5W5KeZ8zhEYRXRudqMSG
NUCrxhISw3+5JXoX+6Ttl/e9kboUypfpaxMyytOH4tw9i6OkLgvdoBvTdewjA9xS3zG/nFp4Scf5
nNZ1RchFZ+x0znAV1LCTlwp6mgtoAgRziIpyQKhGBb6XZHu29RmtunmbNgQYGm1tkPDF1S0FA1eR
+j2LldJeE6mGRT1KoB95TAGlj7mbHIWKyApEEwcXEN0ONml1tMy+QgqMDicABk2Kiml/wKMhjnNE
7kYEGOSBuDxgVB2U48Yr7A8h166RuyzKUToPC+c0siiPfSxKa8fBco93xGXzhfAnf+imQBwDoytu
qT32n0NuzTFOm/raG9InE/Dlekg9+0MRJE9zN4X3vbdUsO/02Xe0e0AusHlpc1Pvy6TM45sU6sVd
OtPrYUTv14Cf2HhHhKmxDMBpwzKzPCQRi/OVi+r7KnJqeZ16UfnkGaz6rYroa49yQbmxjSkIVqfX
Pu8i90BGH5U2dmfbLOEmEJOZrhcyOaCg1dG7YNFQ5gjHyWe5ECUIGq0idSDWRTuiw0hKQ0eW7xJc
MPWlNYy13GDAGT/GYU3Jy7ZG6lNlpcGvnkkUuFElywfqd+LdXGYEdrE5OXCNalv2jJxIKvBFpRSI
KlsrJcqK9wfkrUjYlgtIEWzVSLw6JYO1c020Bb0ATXehKY+frUatBmiKOnfqyYeuAcVfu+ZirCGk
AmBRMtj1Tj0iQqasHj/0xF6OuyEo00c5gVGRJd8R6BbUiokcSSoHCnk3sfr9uBDAsWNr0iPPNVo7
OUtZri/acoUJoe2iCQvTnFlfFlnrbRXflmtoOnU+ie796Pd0s1NX0IrJGUPB9WKuGQzn4Jluojbu
lIAFz3gSIo6yzw0I8cMcRuW2nTubRJX0yQ4ou4XkMR04EevMigq1MRSx0uQtePFVlMFcH6Jc7uC8
QB4lEpU/MKrFAeV+SnbhfTq2Q7aJ4WP+WdZS7OnBaICu3rbAl/5Yd2rcwQLULLGBF2GZgvIwuQkI
M4AIjdGbaxLjd7KN/uyH1t/EHQSGxt731fhliFVyKNg7boew9o5Mhf5tPPBREpk5oxvMx8uxb+kC
Z3znbtDDJa797EOA3+JoyvmsWPx8TbG/7tfFlJGUkCWaddrnvNSn3XGc12pD9UNeOywqqYbw1aPM
QDxLRReXe6q2S8voRsETko2ed2uX6yYj9hGyLupV9MOP7KeCW2ekvkWACIBgN3QO88AbBd8z/Dxo
ypxJc2czlly+6CjRQkAg1r0vh+krkhTS+yI8CuvYzYJby0Ov6Zr5oxAMlKeWN6hG/3ZBXw91uVUb
eo9s7oUzBLdhlbUX1gRcZHVaaQ2ybXa5WQyblEbPurCHauNNHBr6RbsnmbVf25Y1fY1FSZoz1jUd
bsMbTFRam+TXTk2wd4yql4dQ1NfsjFlX4yQ/5lbNyzQ18ZCsCsslc527Qw1w2hTeYG1Po+4UJ5/6
DJ+gOTFaEd2Rrwl5s66ykMDLFE3B2ahiKvCoMOFgoMK8Skll7UjIpXDT2muhk1Kbnv3ruHjVe5Cw
8nrxySjB40b8ktFN64EnrPu+FDsiZoN3I1zldUAF7hAuZDV2A2OPETF6TJKPPhsL7rmshjMnFTo4
eUyunJBsRWkN/RGEAOvRargOsGDtye8ZSV+s5K6QkXHZt8m1kzjjRyNNQRzMcX8ZpsuHxHSmD0FG
ZSNQlCbdxRL7RSbLFhFwcV0bbXiTZ598JLqwMvHURdrl0ifv+Z4f2tFEGw+3YxtHRbOmGFxfu6qz
IaUokpk894shYHfYPpNepgsqRhLnDw3JfYe2ZMQxC6qR2MPqitLJpMDK6LWF5xJ+u/AMzth7TauM
ygxUJxfLHwEAw76whdvuyliubCuuIVB1gDuAOeUMZimbPMyxdiqLtRWZoPOnBjZHUIO8KnGk00wk
KKhdkWKSFCsnanoTNPTUFCuUvJhkMPpMjVMcKjbyZJQFQ3Nw8m7YDDSf7HxDCbPyvaOa7Bk+xWTm
LeMfTjtCme0poQiYpbGxc2noxwfQfM6ITL1A1X9wx6EqV6E3oKnBdSVbXGro3n14vWA2VsGYFX/W
wiPyIIn88znAO7BG6NB2VC6FuW26mXFdBX6mKBa3fX8DDIrCVeoOcoDdEaXbvo5bF9jxYEGI6Kzu
cwCdtcezl99PqTMDh7I8Gmcsrl2NelfjgS58tklq84sbDHsAWDgilVOsXGHEuHz5vhg4xlshUuPS
op9N2JVfzMzVttrxndoOQSsksw150O/tZui3cxM+ZrHIttRms61tVqSi+431seiBMw3M0RCto9bc
kHs4GCBoneWKzzX6GuW+NawyqzNWuT+TuZIbxnkyIxk5o0vP+AZgnUGfBj39Sh/x+eQSnwC/J6Y8
OExUhgMlxt3rC+xfsJ8g15AjajWkgPqphZzPVtjdgs596Mx83zCBbjyb8Nc+om1P+ZB1Qs/S8ko5
uJvJCWVdkckWGH9LaG5Pdx4KuHxro/ZcaMe+Qp8PFQILbY7e7L7cqEVA/dHu5Pu2sB4GUx3bjDF1
8pPHMh/uQsU09/od+GVnKE2KYjZHQhRKnUNv5n7aYnTuKIpoqvP92LAIQ60IublkOi7LmPI/7dvv
WIX/rJP6ZU+jD+gLidSe1uwvBvyyZYHjgsNnQGkmKO0l43zSlWO9SdvisUd5ts26mPUgdqSb07Qz
VQSI7mK6yGcxKP51mNH3QzQ77uaOef31++H87vyERXEeLB+K3Jeb8lrzVQN3yPZxQcTnMHbFU+U0
fFMTLVITL4rLYpssXD6kOAWBTs+IzSymqOvaYqGdcBEsZcpDYJO+q2x2nvhPaLAQryeOrk1HsmzT
9iLzwGP2ow4Xwa0psG8xKjvkOeEph75+jwbTfYSoj7ZB8ocdBgj/FgMbE3Co5vzBTBIst3pWBEJN
hsy0YIV+415Yv9AEeVZE7qB0QjUtxUtRYgQYPGX2yva9rkwLg55FP6fRenLcj03ig81i2bgij94+
I5xJAJHrD68/jl/22dJBHY32E3QqOZ0vwcC98iA5JVayl+y3d8KIaOO601vDwC8VC45CocJG4ura
EGRfbEmHZBhDDzLknih7Z+VFDFwlRos1AYDsM7ysclYKR9BVnLHoff0C7V/vMUsUEkO1BNyCEvvi
2MrK3LHNp3jvdlMU7mF5U90PQ/mZzos4dhUN/2tp0JuAG/OQ4S15MjDnbns1knSLIj5GuBy1WOaa
HF7CNuprlpNu1u5Zf8uLtCrpnkLz68+NsGPjejr7/9ar36hXo1YNKJG8AkkpvzEkP/5cqf7xMz8q
1QGWA74oXjievou0+l+F6iD4gykATJ3j+CciKP/or0K19QcjJ7OV7yMp/17H+1Godvw/GK9M/WOo
aG3ep79TqMa6wrj/rMBFx5+zQH4N2in45cMbbBwXSzwjvXOWeeM0Oav6NAwRbLIZpgm/4IxdqU4t
624wUDpmkW1deHFbXC7IS+e1RQ9sS8j3+M1nVXW9hHP5WSKEQ+LGN4WwifrJZq5CQD8EsX0uBOUb
hmP7uk0mr1+xMXMuoZgEC4FTSNO2ncy9XeIF9z7pynfgg8drc3wsqhawEPTNh340SXXLktFYL2Ne
LlAb6/kRQgmLGbY7ioAVMpvCzSxxebGN8qNsW3tN9iUGdUSnuS0Y4hUY/m1lq+ScLK+ZUJ9cDpeo
50LECGa44IBt7YDM1Ipuwrp1ZGqt0oBAxIa2NrCQOIwvHCSfNLCUn/gro8w9B7BFVn2tu7r+VPXm
whJJwfdnuXlkAzN9xXVdfmKhzYoe4ps6YgFublWdRo92bIMPTW0CcsnEGIeiXnuDbaJtCqYruqnV
Db6zSq5IvyKRTxWTT1c1ya4Cp5hvXdZdZ7XqN6qr6AtCG141lOfHcmhXnqt2k534N1bTER6ROsXX
GakF7eciuPGEhUO0T/t72u0dM3PXbd1JOftwqS2i8Qzc06IngidVy3AM5ikJz5fOag7jkiNqNCOB
VjURDWJIs7DLdWuo/MEp6uF+YFCiT29NywrFk/Ux8bPwY29gVa4n0WzLUhoX02ID/iihn1ZEpa4n
5HUXS2QNH3JCJkkxldTJp7Btjph+xycJaCTFqdsb9BZz3N6jW+bbGsBGCkRbYlumUTRewvxsLbSm
Q/bYqBQkXkfWyy5K2Nev7HTqPqcp8/mahHKCG7PGiW4I6y0tkiFVchfXmfPBjorkVi6Co9GZaO+t
Gp7K0MTu0bJTSIrxUMXMhX0EkKCqNzbz+n5CjHMXxQUbHeKuPhll1B4cs5B/Asfw2zPPBIlAcu8U
JNupaeQddNxlglIQVcbHNHK8m5jwRPgkQWiQhtwt2Ve3JuoVnRTL7shcio0UmOqbwirf8Ryz9xPY
3xt/TrvLzlLxwUdoi7aqmqDFhKULmUNFxYbXtXoXOI15zVxddRuj4Z9bVeReEpczEFZKTfsqxbqW
dKup4Cv/OJdW6rJzjaR0uT2o5sz6IMfE5E8VMuW+X81yVKkHnoKArfwCG8NMpKndGf1C8QHoSzhS
S7tDr+uoQ0yJbN9M3o1FoixlKH+hRgjBErmGvJ9zvp5tNw/5J2ZAtbLyEMScP0AxWme1XWl9sLgf
BjEgkkysft27qlnHkPWuXBikFz2IoB2BH2LVVR1b5Az0tgzHbIt9hVeR7+UuJFYYoz3gpffziekJ
zdVMb/ykI4pp49bLYN67SzeR5Ed3uhRXttUY+2loH1w4g7dGFsgMUysYUQeeKJIp77KqQYwWGjaa
a+xoPRTqFpSrfT5oKGml8aSB6vJbagugXqbv8NKEtF6Zb/2aB0kfalVo2KnVxFdayDZoDKoJD3VM
D1h6+U2O0ewGjUyVif3J0xBVNmyHNEWC2VSkDRMqxq/RyFUNX42hc52HGshqaTQrEq7uOoHWKjW2
dVrQOVca5ZouVsjCk9FaDeaHUgNfQ41+zdS3thuP/cI9DHvzmJ4oseQZkrHVxe/nE0IWlmzgK6Cy
0GUFT4xgAvvOpIq+CSHQRk577U1petPDpsWKyw5ZHZE7mWfkTt2PCTvQYqZcO2m6rTll48Y+IW/B
sJCDElsZsBSIuCy/NRwXTC5x2N2hdbpjrwm6lCzHne1A1bU6Ra2RVR1MTQIXDyit3ITLq5dP2J27
SzlPpCNPFtWJwT16mt1rRq2NBEnzfOem2hmiZDMPDnBNePVypU4IYLaxLGzB9902Ssk7TMFYk4GG
5LcZtcRrT7bf/Co2yeCOSI8tZLOlyAOfR8sk9DBLRDpBgCp655tttKEfzD5bM4sXTS+OvEhd5Zpo
rEarfb9kVL0NAdfDlsmtaI2GTwIJewsaGNwsfGTgL8X9mIchNjLQqhCyUgJxTbVxeEx0TKZNZkNb
zufwMdb8ZSqJ042tmcyJpjN7mtM8aGJz73iHTjOc54FXJzXMD0LznakFwChLZ8LWPc7Uzvyv0zzC
1zWkv16GWZ05apFnw+TnT6RelFfLtO00UXrqEdBStIUzzRhjXKR9Any6Ie72Dh1Rvml82NSOD6Va
aF61nLv4q3uCWIMD6tao5e94CfMrWZn5TSq0ZVvzrxNNwrYs88Z3O7LTbSjZheZl54EjN8agGdqT
9VmMLRBBy8juUZCji+lhbvdAA85opADiZjjUUG5MU2tCP8ozlditQe3R2+F3Aao0QvQW3aT2Jdqv
c69nipyzxTs3cpx8m/+uk8s+6dUb62S6wLrX/J/XyR+S7itbkOS5cff7T/21Uvb+ONn/2ImK4LQi
/tdSWWrhhuVhlSTyla2TbjX/tVT2WUUT4xJg9dF7OofT+EvTYQPxdxBioAOxWWpzhv/vf54VMLoX
//9/lUNxUyVl3/3f//28gELBhmqUcEzbZTNOBq3zYv+G4TTOBhSQ30XElG3mG2GhAluUQs3Wt0ja
f7pBN9/X4G8dEF8k2hbtp/IsvWX+qWKTcdW1XRfi6FAF3QAzSHaLdiV6oM/3YEveMnA9L4h8v0Da
6dwvbLNse160uvW6hGWi7wKzib3HVEvGTyLkTtAzfP3Snu/DT4fiUWP1xGhq+ubL6lcbT3E0ZJZ7
zLS3IvGxIIseBCO+5Ai13ILXws9SdGhagP/6oX9zlbxJWMOpS1EJe1kCmJpsVCag8WNnYzcEmY6l
gZkB4SJzfPFGt/0Xt6dGWqKBYJ9G4ogXvNRjzFXeFT49y+NUsedB2o/SdDWlJiLnsfeptZTYq+JD
gSgzWKsW8wPatgo5+kxCNcwl4kn/7uV7FB49D4OeT0bFyzpLahHpioPRPQaTy+VK3QA2sUnv/uGx
tELLQfqi/fMvXqgodcw8Vso9Oh3JmAMFpm8+27Q7pqS3Ioz0t/DvXax+oTz8mIErhA+gwnzp4E36
WssKmfjHMH7q7P/P3pksx61kW/aLkIbWAUyjZwR7UhTFCUwUKfStOzr/+lqIm/ZSolRSZY3fJBuz
ewUFGvfj5+y9Ni03hOn/rVv2fBGM++f/ZpX68EFiWHR9RRLXSS9ZrVkwMA4PCDhYW2iq/+Zi/9CT
++cnLSFZNKtoEVsfe3Ig761Bg1s5ZXaKaPpsjLUiA31D0UnSZdscpbuY+UgXI/GcEDsbDxyu//y+
/OYNZgrLsgeZkP/xS38gsi2bQPncPU2BWrgelUUvd5G8NobkDUXQzjQyt9Fgc05k5Hv+eL3F2c4K
8jeywK8fL38H1wlJFOZJ0wb5sCQWMP/LvOHjXUbTZ/3xSF+ZGFIGrH/+4b+7FJSWAGc0W8sv/ATK
U6wTfuucUo/bG4ZLarVRUDgwzOPp//liP+8tLN+uayI9DF12FhzFH1/fJlF1waHUOEZ4P+hgIO/4
QpoH6mcO/TTHZ1aHP1/R+nkJXi7JtA2MC/Kp5QF/FG8RreTSEPbDoxnhEHGDCgG37OR0L0Zjuk8l
EeDbs8o7CXBwnUOeygmngG8A/N8EqWgPehFBn1eQfyw8s8Yls4oSgxypdLHb/PmvTIX201cOyUP4
rKa8iKA6aBKLD4+/CqbMnUrHPUrmxztzSSKol0yC2JJ5v6rNcsYrTse+I7mgzppZbBeIzV2Haabc
0hFo6PSUJNCBVIjVm3ZKoFtgOQWyirNuCG9qskHxy5HAO2eAWzHq67OYvRDIv8yMf61bHFI+rMJu
IzPbuRjtrP2iFjdyELvOscu4gasZHf9tnBZ4xJBtknOtEwMlEDg/62BJwHcrSd46o+mQ1DJSltPI
WcV9Ss1aVC3XCLjTJLLguWsD01y5g0vTH4OQdS2TmjekcS0YBYw19R5ZZiiO4+K5pqmwjEQ7i0yr
vEjUG+7g9ovfVHZzLK10vuf4iBfQVgYeHrhq6Ys1MxpegZYVBG6N+H6e2gIDKoka4iuZIbztbmYT
jm6FJLkzYGeHHjDkldjfvjWkeTNN8tv7Tqhy743YGfw0Jl2F9XfwVmPoscOcXWWGg4AdrwpebmCn
a2ciSPmcID4zKNmfwQdnJMDZeaDO8WCgEv17KWP9ZA9YBptwsXmUAmuvNXXyLS9jumYCadRWS/Dy
DA278Al5Hv8U0hMkYlHFXS4XO4VW3DcXmNJCMWRHrdipd41c5jlzmXTZIXYnElZn318MCAltM2ht
s/aPyVKYnNkL8WKqNDMbVwMuaeZCpoEd7Gx8g3PFW5M7GI98seh8wPCh5RjqYGbEbUa+OJ4tAga+
JblnDof1354WsAfDgrzcQnaUb6JO+P5qM6aRUZKGeZ0YGJo38zm/EaMmUhd/dtlvVI7oncmdw7sM
yR6VDyHUch8oRGGTgQ+nsQL2IqV8oB1zwb5Mm83Dt9E4sb5CaqJjQKhY84e69b4iEaMxKKsuLDbe
bHWEm2n7oPVI38+OhftSDUOFBCqdr4qWDk0rJ8a+eD2sYGelxG2kAI0v4mKxiMpimtZjpese2lwk
AFBp0LKmCGhu+URTXRPaZZ5KN6mbFSDncJ16EgMndlZAgnp+zEPT29Jfa5pjbs7M93knk5U2ZXWH
FSio4OT2JUaQTn0PXLRiHgf9a46xNHzmKSO+ts9ZmdZ6ceuNJie/lQLk8QwYjOxU6c3i26R9ayMJ
c73Ewt7FuwXQMSL4adKNxfxkP9R9fR1mA6GpRNAlL/HirIbM11wtSqE9/tLoZM3Kb8FZjuJLg3Nq
N1eNfhHxWB/JzIpnSD6ufqlgT24RqNMztwYeYwDChSbVWL0AwfXVBmaA3ORm5++XYpSAVJo59llH
s22pAVcDxcuuJGRlWZhwd9Z01XqsXBdgSpqLrEvkbvb6+T0izW+bGKlxN4d1+Zzmg8v4kZ5cU6VE
47YLWjPvvvoc3tcBBkbSactk3Q+ILsum5g+C/e0Sk8Xy70TE6uadQ5SR8PEVqzXuEwTuqw71b0xT
Q+LevaTSDQ6M12dvU6XDuHKjiAuRnhNtEN0lmB0bid1SJhtNBPDWLuv+U5OLtqFTInc9aDYcgOa3
wieEAvwbbe/QmnbSiJxNX/D3CCNV3rErIcTULO+Xwm1HUppMnqgPXeISX0l1ayqSbsAm8VIbgors
69kOatgZnwSZYmSp1w2thJOYFnuQ7Ux4I1lt1RtqBRakWofW4z+B9KYCiNT5PSyRoEehgAAwmTDK
gemFDYDFWq9BOtRfwIlOt2cn01nBhkKF/TjovShFdojOkxhHPgDTmhq5/4evxGpMYdbUrLYT5yiQ
25RwYsCQMzQun36feAj9Jhfez9lU3DS8tuvahxaHwboqvth1G1PPJXRVLQd5E998IpvyhfjqoPk+
N4O7WMZJWCh8JbdV5o7vsEbaeO3lhvcZTgMJOkkoDyS5A/yrpjjtoUlmyasc1Nes8ZytBxY2XsOI
bOVzQeqV8ZBqGs8YCZLgesAFtRZFmm8RkreHzIDJOQdV8wlCBYzFEN3Gp8Hrynusp9/tQj9Ptmvd
5MrGkCQKBG02mpit2zf2W6yS+E2n6fgQ9z5Pji8+27b47UIspj5DgiFJ85mppvSPwsPis5nGokH0
IljH13mPuvCgaDif3Laer1qp6HPpKTVWMO57ayV4ChnkmiUsvhrgwk6WKq6mrnNvNNyVm9Zy+/sy
RUbU1Zb8hs662NaECb3WoaD1KRq9pMnbTCJk4KTrnITc1djrkU5tW7BchJG3ycrAPdLWfkXTOT6M
Ks7hI/XmVZfG3ks+CgilXZGE7JUVQUF4E+PrEDPUVTd5ztEIx1CskiGWX+10bE6EjoRkxHj9ibxO
A56GQji/t1jydrB4e4LAYP+jXHMjf9olMJ4eyTXFOgC3+6EBtX1pzr2+U4lZr8IhHr/0hWr7rSml
mx4nMno8gpdgp6yCaAzyazFhXNyHGG4OS//zEhpi/YkQDTtcG+QdVyvb8E2Qwbw81yM7/Hc4evKq
bwjFQ+81n6pMEjjXhEmEG9PieJGwuO1zl0whUAENJvp48Ie72B5Gh5y/iBwUyZL3JZ+UsyLZ1Luk
Xcwy6pgzKuG2GaoRZWLXR+uC/Jcr5c/aW0HGsQLwnrDtGRiN74hf+2gXGq3G44nMzHVbe+sUQh9k
76f3srTaT701y6egmN3tMOkczOOE29UHtOqa2BlBwGf+xgF8S1xUpJM3wCvsQ8qEZ0vOdFpsXG7V
7aA5p1QF1sS1V0fpDdyf6ZPZjcaVlyqmhanTOrvAcDp/BeHL27XS9wCnI+6QdOlH/R0D2vS5CRz1
Dbqo/8ZEU6Q7EwO/XDNpY9aX1YXfraIAPyYp1G266RIoNQcksd+9ZIpvZQYuguwwqY7OOIHXr+uq
3SRTShKRi2NynbM73xhME5BgiUhtwpiaPdbzNEGKqcFPer2riGdBQ4SYy0d4jNYLXEqssxv8fuC1
4YAWN9A2C7Wq7MkACOfw1P6J6yr/Ce+aknOU17le/1/NwF96oZYL3OqHo80vFMOLevwgGDj/C/9u
g4bmv6wl3ZhuBmed/7RAxb/oOwIypSWw4NJ+bIGeHW9W4NMcDRexwA8tUPNfGFfQH1Bn/btx+qHl
+acWKCftn09gi5ILA59AyRCaBJCe04Z/6EnOJbSSyk+Do9mW08nIZLMZczu/nxwvfyvJkL4Yz4Ff
4HsJ/8rPOWDOkgiWCcLBIl8atwQmERmWNPNw6zoqeso1o45Ty+f4LSEZPIbPscR/RRWzsHV7ziKz
IpIIp8J/mj013vVd44A9mcsiOhKiVbwNA6lmA7aIp2SqM9LWzrFnCggkuukaQLNiipcs+WjDkpSW
JU6LXv0coFaVjnijX1i8VzhqY2rW6yychs8qbd17EuKIYetRWX9XSzZbbAxXOdQA1KlVmn3RS4ab
G8XD54njwdqeZfLdcBwcyGHsof/uJv+2IRYD+cPsSKYe8UQBDhZhBW5l/u6XhnFXVxmEcWxb8fVg
2NGFOIfMxcS3kelaO7CQkizP0PNri4CzEQi5buLqUIhIbj16XV8sNptp7QRlsGdtItwuLEXxMFtJ
csP0lEC4vo4PKT7afazD4EhTa9ibNdaBjS5L8QB9BUUzGciFv5rnBJdvjWOfQEL6PATSoFF6my2T
lJc56HwySYqBRMuwQ6Id5e2xj/JsCxFZLEHKtVgX7RSeOo2qnHpfVCszbIJrpIUhQ9DB7+8Hv1w6
10l9yMH/oMiIkLWFaVnUa1eL5qEtRnWkQULw3LJQ1ec1y1iWL+u8kgXLopae17fYY6krlkVPnNc/
67wWsrayLkbLEklkEatlXLJwFssSSngBSVrndZVUA0jz59UW2686qvMaLJblOGBdlucV2jyv1say
cI9xDvnJAdc2si1r9a3qGMEeIgDqT1E/ZReDU7VbHc4Z9ulKDF8byuRbMXZkiS27RnjeQLJlL7Hq
kG1lSq3xRisZZ0+tCdliuNNGkNYF2R4kiu59a0jvx9lPbglJma3ijadrjy7oiS7l3k5uBan80tQd
Au9rU6AivI4lIRqlVQM9dtUA6noUzKIt+1MccI1Itnir9IMrqXQJZLe8tbKsoTpEMAN2Bk4ttu4M
1xHt/yOJh/lOlnnJ5+10a8K7102cjyu/ItuLxly9lSblWausaJclVG4GTdFtOoX9qosdXDG5dbJV
CDccO91qqt17WLqHYjS9S9240Xo2O6IgzWo+iKll7+snoC6rwZ2jTRV0vIEAnMxrhOaz2CxECDIw
Isj9mVZHCodyCybBv3CmcLzsUeMj+C/zfeuRk7mqS93SNWn7o01mxP1sYY7FGyC8vcgqdW+E8k4n
fJh5nX3H4PDJMlgGiiAHv1e7mwzD1KpOM/lo4C68LkZk6rJqIVlNnvXQuTmrVgDFHY0GeZumYLwP
8j1ZZWNMBjikCY5t+S3o/idaFYujgw/boJ7OVHwvSK/YlrWVraOWXIMsNemPoMUJDp0WgNVysdzt
enyk70UHihDWC7929dYuBIpQyHH3olkCAQudYyTrvAsSZsrtIuWc0KnK/gqDP7LyKSP7APr4Z6dw
3We/9LJNkqNvmJoEnQjkjEf0Zv2pGUWBnT+WrCmMbAmySr3I+GYCnELwlcf6xsz5egHxZrca2et7
HjOsr7XrHqCCZpejhU0RdU087SJbw/eozHI9SmSK4NtbSBLMi/yuXDLj7K8g3FCVx+mwm6KSyPOw
VVuyZExw3dyUuxEx0TbS5OASFFFwt20n40NlIB1+S6Hucc+dAQ9OOqkJlJlRXaZeIm8w6AEjNz1j
O1S5RpRhm1sTCh6wD7/fdTIon1FmBECnYmIaYx7/c0aulu31xGzkU3VjwTAiHzM2HzHTFuj2XfXF
t2L3wW+n6q5tk3g7wwXfFY3bXw1aBRek4CJeL1B5bb3ALlh0k7R/SF2H/J9EOl8dySvtOO14Odlt
dYW/Rx4mw7NuJP2+NYfQnq9qnB9iqxTBqjSs9JrjJyoFhCuX0gNXbSZeth4ymUPED1gyi/iGvlt2
AByRkkHU+8EqHwIfZoQTb5xM0QCLVKKPZtEkuxL5HFjqAq4B6QrJqmw8+cIonPO5puC9tIdcHqTN
aW+lrem1VD1Fs9PoR2dwSFmMMspUwFYqXtGm+kTEin2pCZICG1QPBBEIM+N9a5N7DyPHA+lg9k7T
Yt3MY0uwMDiI5HPTNvLW0QuJU9YICFmY2gM7+vQ1yUn0cBLXlysAwNN2HB3o/Lar4Sb26khL5071
s8zQKjmWUs9mK5ZBP5pgKzefZ4Pw3ANpRV362UUXUSHgqEXPTpSbpGjoOiGXoSKZZdtbxB3NzjCV
28ac9FugBrGNcvpwXZdSwyeOS2u368ZoFSdzvx/N8nGcpnaf5nABeUmjCx5lsemh3t05i6rOq/xj
HxvNphVd+r+a2vf/F60Am98yCvy/awWuvqbV+0+K2n/+jX8XyAK+tyNA5TOVEYHj/ch+sBADmL4b
eswdKYgpn/8jE3BRFdhY8KHCOjbxgv8jE3D+BWoAIgSm4ZARV+j/NzKBn+dGGDt8ZhQMczgEoGi3
xIch4RwiAiYcSh/qaAty0puveEd/uBu/EQb8eollgk0YM85qdPsfhQHR2BdGbIcanIBDdCp+MlKR
AsEt/Z97/v9xleVv8UOpz6ZLLyHhKn71Io2XenpX3l+GUH/7IR8kFX5auzhcuQQNDd+8m9NNq1//
/CuAVn+cGqEcsTj7+PZC7bWsj2NbWRiobAfGN55Rdd8wfJnjNjVHe+uPXNrDZXKPXhPYaNFHR0ea
/W6SzrRlg7f2kFHHfdp03ZOdaAfakpbZplP+ne2RorQBxkR4UseZv46wQjlqGnYWwd0PqWn3ycov
++xxzoNp5Wd+dpJi8GnONC9I6RBoBhKBsTUc+ozuwxmcilFZbHLDT66gOM1IVPt6JVKsSKLrs4vE
LPyTGWjxxSgpxlaJNydXZmuIU8Fpfq1NWHKJ4dHUist+QsFJ1De5uv1lT/ryJ1JWCwywCRknfvtN
2KV/jNISEJ/RDhvp63Lv2vLSzW31aapm926Megv4lE+3DLrThVuyYxe95e7IF2vpWDfWVWAyviBg
acJ6PA33DsP9PfZQdelrPKm1Dux5NaBTuYrQlh8wYFMg1H1yF2XD+C1UqCcHDG5yLSJKLQC6XC/V
72MlouekQfrGdKzQn8QoPAcxo/XeddNi2JSu+m609K3X0B7VEzmPBPpNAtT9MJj8QcsN9lzqz9mj
g15CZWZ/8sSmbCJF+HXkKKp4lOYRizsHG7JjMKIpf90XmYHf031X0iBYfFb9W6anT66230MOi18m
mwrH7Y30WeUU/eZM7Q59s7X2sOfetaq7cJWMrT5krTmRqdfwEMD6Kuxd/HnlxN8jm/z8WIaefAIy
7q9pKfunkpThq6YcI8atnbXv5bhURXZ2EVfOsAm7ptuNaHH3tW3TFgeLEK9DurZwEZgVM+4I4qPH
GO2Ad4oL2Fqs2zZTe7hx+SHzsuEhr3X/oNjh15qMGl4M5I53BXDaJfYlP8JioWlm1P0WMKJ7E4Tc
zlVL1tam7Bp7gzDAv1ZjmGUXmS3KXVMw8FrhX7Kidd9F1j3Ex/huhpf6kFWQ4lfoWL0b0FjZPolj
c2+5XfQacTTl/Gob0bU9hkxnc9Iw+5VrVSTBR5F7MyfEQs3xDIMWo95xbroWcqZv3VulHi5E2Ijb
iLbVXjaJc+tbZXw5uh5hOC2dUKiryGGB5B/6pBX2RdsxzANJSIlGPz96VYhWV2EzAk9zaHPv6zkJ
vrtQJr8bMXwNiaDz1NF0eU0wJ23jvnURkaMeQukJlS2qw+V+RJTEG0j0b0UruZNymApMso3JNNea
DyVOjUvAVe6jiUJgG80BdQbTI2sf+FW390Z3fA7saHipIAfcmWVrHgZqNcHUZCKDh7w77NauFXyz
cs6jLRlb170zjV87skevqj4ObyaynR6LUJFkKSXZ1FNreacRE+GtM+RLm7QLICR01VdY0eNdNy8I
yyxR15NsxaU1+fMVJ0TvlDdOtbdaxlFUN+KhmfFRKz1rlNpGMGCGtrlASwtgASqQud0BGquYxUQ5
HVC8Y5uUA/FuiEbzu5sy9V0lRZ08EOedvXlayIM1sAiR8AlcMLK8zYTtBHcCYxFVQ7bcyCaVG3YV
d9ubbnsqRoHSPqnb5FFjrI1XhMnxZ3pRIjZZ6BMg6Ff6yN82frStWh/nfG5PXmZDuaPr364zUREs
5JVZeBFQMexqDrEbUrrDC49g3p0SU00hGBv7LsnxB1fC4Z0InEzvqBLUFhFzdwExsuBntMG8izhf
bH2ckR291iJck13PfZhqjagZ7cEtdsn2lXpXsYwN+V1BlU5CG5m2kLTblzQNNTlyvn9g+DS8+2al
d3YMBMMGvrgf67TAGGxkDdDh2npVfoXbtgjT6LuEYvk043C8CS0zP57/cbsSHs0ZuNhIGkob4qY/
3ow0uW9kMKvtEDCG3vIOn70fwcYFidCtzpdkiJO7K8Gced3PdihXTqHM1zxX8jPxxXIzeLQRVoB5
jG1KK+WqauJsbcvYvnerKfqSMZ99GtKy3Kuwr/aep6Ntqi1z0RBzyMN9vTanPj8itvoKCl5dEKoQ
5GgXyCgLotw8ZOOiJJi74TpUJrevSjikdVaYXol8Gq4A7zH4ma16OtRGONt4uS3nokPiDS05GMoj
7SQgAuTpqX6D714fFITGbmVOdP/JQBMP1iTNZyUHfZe6kkfXgBAhmTeo9v4oGH3rpueyVPTRcdKB
XFldPzBZa43HJhWQnY2JRx842mKa6HQXfeEkb6HFP50XGQ2xTniniDbNPhZEgdktMzi+fiPYU412
F04DZmgM03BfVa14CFthMEjrwnWgoGzHZD2vu2Wzk6ElV2flwChIj0LKFa7rUIIzjTgfOd3swj+G
cstUQR/xUeVHzRu9RirJ6dg1q/eMPfzClqZ8lLlAAxEH8S2MhfhGZX34UGVE1OOrD4k1bKp9QD/q
WVGQKjQiNknRYxXPa0lI396OjOlWqVzTYjKH96GKjE8lZIS1ViqzNoEh/v2ccjVF32eTv+zkOuPO
PAduIGB5jDlA3aJTn4/ExPZbw5vSL1UPTSIE1Q/Gu/c+O/3sfh46w/2cec18zU4ldkmbGJuZMMmN
0bjJAbp1fQX3vruHh1ttbaDIWwxZ0/X5riuPPJNaBsGNvXgPqqpm45PZicxMa9XWCYYQRnKMbi1z
NyGIP/ktGB5SXtRFOSsHK1BJ7GRnunzEfjgfe3submDJxxdQ8ud8fX6XkVXou9BwkXpy3jhp1ODX
vqyibVn4iCLomyGQ96r8xmyz8kLMk3gOo2jYq8h0PTwCbIamdnn8utVXKAD11eKrWscjcM21OecJ
S6Bl3TOPf+3yebpmUZgvbDKHb/xOawLePJTns2zmJ3OqPY/QUHqTaObkzreIiijoH2KY8rMbPAHG
rnfs/Oj2yH8zMKC3FkyKLQyg6ab1JVu3n1Q0CmHaAt3RpZ9vbHK701VgJWTtTMVwAatE48iBvXA1
KkIJQQFV9WNfT9UOyACzoLTy5YnMA3XTxnpYgzAYiEAs9NU8Ws2xjcS4AzgHHp4cTeNRmiaNQExs
VMwu7fdiYNkwY8mnSVZZtmKQRrcpGFoSAxjy7RXm8qcFQL8t0QkdnTC1Xs3Yna/cspU0X0fzFW+H
3dMLxXRruJJevuTDTNFdHuHs6Lsu9xkIj+68DdTc0c20BzIi5qEBd8TodkLxX7PSganWd6aY+OYN
h2n3OuL/PLqExKKeiJLhsofRtAZC4t5mDl5FDGdtdJB4nfYpgQsXWRCR94wKdvlFN34y2WtC+JJr
S6e2XPdp+WBPebetgwwsTAMOQnk1ieyON9svczUHZLxW7QNNFKLh8tQ4xdFwiwzJX2FQSNZjZrwH
LZkPlls9Oz3muyKbo0t+Rr4BhcrK6cWy2wVBN27rIrb3CCoG2PSROmGm6Xpa6qaPOIH+XaPJwlVI
wuwGpG8uRfnNr4xvUns3qImcnT2N5VK3tfQw8Gb4On0cgc6tEXnEuPyxFSH7Wlsm2aIxGLpdmAfP
RkWHV2UO2o9UtkQnjMvUxumInggUchOvwQTpN/zeqvFcqiqbAStttqupIdMNmPM6RzW9FciAiC5w
hn5PYB/CmX7wDuTpFIiherIOSS2uHxpX2HA1Y5MOVGknwKBEc1tVefMMsgh1jz2XX6TR9N+awRcP
vtW506YImvyiH2ZNDm2Y73Fm9Qcjyb1pQ/6de+sGnb7NYtE9NHQet0PZ+8SNT6BNhBZiS8eIOVJH
/GyBf3A3tDlHcqTXxziz5n5lqfY17HR5IorPOWhgAyHE4zp2xmaHHCTPT7J6pby3vkyiCq6sEAPZ
GiZEfTe0GQ4Tu+5H0LWQEwjNWNhDyHJUAGbILuEwAqs1EpgeHU9xM0Xeq5sgZlkPDBduXEtld5UH
yKZP5+6L6KivSJZI7Os5CBXw2MQ/EqNQfSYtyIwWdILzZC47JGSxhrFvkBymqupPSRq4V0kp1edK
AQCixzgeGbwNJ4Jw82/KzaJklSDEXNW9im4HvynfSskYB0KZC4czq20+kcY/WrntXnYKs5kwOGDj
VqpczrrS7bezodxPTuUj8o1QqiyGuuS6Nub3fPCDZ7v2qy34s2Adx4XeebLI1tlQIoPyEs1WmBBT
vOoxUm3E3LGSZUV2yJoBegk2BB4vu+1x5lSxqRNHr0YLcKts9Eam5aNRpFgSFUwcVvkVjZtgU4UQ
6HOr+dw5mbPJRUEIpun6bb/xqIz3CDrKxzov60ulC/ui6yJKqS2sqCgGyZ43QU9cphyN8sBxSRjv
syIRcjXSTbdIc3hSBj5Szp3BnlPMiC4ijT4VjqEu2RSLW0rF7OuEFOdT1ubtc9M3k79vDERzMIag
liMeW1xNOBGJATZUdec61litJeGpLyhM8VD33ZgdB7t/j9FZEqgQWJdTGFQnh8r2W9XgXpqZj24A
h17reiDVRYIn2qscVeXIo7okqoK2btg26hpZf3ydUQytMrfI5DYIvPaqi0W0lh2zAr7/N3ryjFbY
0zCS+uRqO5EisbiW/W1u0mRw4yJ5mjoEeObsW1urKqM7iWjp1TGaFzeT44s7Tw8ad7i78wUJ6iQO
WPus1azsjeGs+dSKB/gmo1onSdvdeyZGh3Uk5A5JobnTwwIZ440/wD1190ki/Es7x5iKxKz3LxJ8
XAc8jfGrNxMKSlZBjV/LiHdBPPmPHHXYT+KwfFnCTjdNHH5GKTWeTKwae/4UG4ddqx7c1H3zi6C7
GWo1v8Y6GnZDPgY4zp05uwph8u2HDn1EyBxgD9dj6lZGyE0hqOazPyTuYwrSaZf1KR9sFyL6qaip
5kSEO8/w4KQl9i1nkKdF4XYzNVoc21YQUzAqsW2KKvpaLxDrohuDg9E6GUKbSFcY7DjF2KScHibp
QXcexuoeLWFMhWvclWWpLlQwl3dRaohbvzXjjQCCd20lg/PdipkM1dnYbLs+JY+UgeVN5U3JZeHl
3oPbZCEB9bNmJv0lI6A+SnIAziy326EhHFmrySSRqhdM2pp+Xau83s+DUzwoVlxmbFUD+34w913R
P8Y9osIJKAqRNfW8B8/+koSVf8hI6l6PFIJHFlLjQOTqcEkp50NCYz4t4zan/q2r773KhhT6XfPq
tFnzBTZJ33IEaJP8tTazzDxZTR9hMImyDd0SJLWxtB9725jmNZmhXnidFl1srxG6kPvrdGTQ79pq
0hzNki68ruaueKzKsFqV3hzuk1TGm4YW1qOw5fs0qX5lakqVrnW6owl40fc4NXiFjXzO8zgktcPM
hCPPLkrEhct0+mAQR3Lk+/cYiYmnMqY2diPG4lSFxYZ2xzdpp/0Gm2XEoJ39dR7HQz8JdJOs3Jm+
BMB3Rw0l6JzRJjL6wPoGsmg8uTUyOtE6NFJyJsxxZB2G0Ii+J7Ambz3TsO/kFH5vJ9d4ivn0PtmE
VCUbT9ZtigRgijaM+Rd4gFfvAcH1ZEy01UaoGEMqPrW/BM/92gW1cRggncdZYgW/0DjFVNiErwbd
YXTp3w0Gzbi0qXkn2z3n8fIvBq9fOrukA+NnsBy8RrSkPhq8/MmbqJP87jDXsbcyJf+RYoTaFnFT
bP7c4f3dpWDG4G3GN+j94mgypSBnfLL4YUkQP+IQYMtAw3uFuDP/CyfnF1YGvwojE+oXF4uc/zGn
kJBpcyb/FmhSV/WXeUGElegySk5e3lUbT+WeWdn83zbJuahtOZZDH87DAfmhSe6lkWVDjZQH8qi8
le3yH6KjZceZ1P3L7/ug7llYJyEfNCMMHwC2KxbPyA8t/5zFXzeNAaNxThzSiEhoYHELsovcpqOJ
nbe9bWaLDmKhk6sevfdfrr/MRv7j4lpgu1zfAZUSolZiRvNxdhK7TQIMUx6C0qABD+oevPT46c/v
ywfjy/kijs2LSSYesyLf/vlHThbbhQrt7qAUrVt/TKgiYt+Jrgvb1Ac9o0AYgBVu644i+c+X/t37
A2XFswE1QQH6aIgLPXeyYtsBkzzm8xaEJtPWbGkE+4YJQcCJqcAwckXbP1/2d58+GClqc54sEjJG
Xz8+VkeGovZTLuu3WXG0yuETM3l9iAVvbejz/v75cr/7IB3WGJxa8H/xTv18ubhrTcvAjnHwSSF4
bO12z+F/2rZoEf+yynzwyP3zwjjwnFxO4Cw0H/1godb/fpZCL5jK87s5R/0bYgHQdigwgboIcy8C
bX5NoqWZNNKK//PP/d1LC4pHoC1dbMi/fDS+o/BLmIRg+LF75+FguGpiltg/X+V3N5VHuIyv8BfZ
5yHXD5+mO0Vu75YsPedVgHA/RhHhPCH3yZq/PL/f/SD3bJdeCNvhMkT98XXJp76CzEiqB8rvYmOP
9YsI6r+kE//tGh8WtdRTtmCj7g6WrQAJdTgQyrs/37Hfvhy8fxYPh9fjF7NgGGbB2NmqOzTUrlfA
/uyjXZOQonFSPycGK0xbDQsfhTEL7hjzAsvl31a0Xz89x8SQCnUYg9+vllEXZq6zZKweYpKhMBYo
oNZW3l4WAEYv8iasNn/+0b/eV66H1h3ur4eV8OO313KsCubGIWWK/NOTK+Y7GBv+X0qJX99F/KAY
I+HzB4QmnFmLP7yLpIcpMBlFe0AtAq6yqdN13QyXPhLsv7yKv7kSP4LAeVdYnoP/7+dXMZRpir0+
qOG1YQBitnACuPTYdNnTn2/bbx4TIEYbYCHG8GVY/PN1RFPmQDz9+qBTc9sVX40A5XZerdM2+gvn
7v+wdx7bcSPptn6XO0ctBDwGd5I+k96IFDnBYsnAm4AJmKc/H6iqe8UkD/PojHv1arW6uyQQQCDM
/+/9beP9GjszH///pY7WWGpUTpADWd51yqdwX1iY1Hq3fYXrdPgiiunLiLhrCx4sqFfSaj0ciTJ4
wg6prbHGteuE7u8W/1hDg86kAJ5bU3qwvaQ6tCYcr7CPpouA2L1bSxYm0iu6RZyr2nVmQHs6uCob
Lvuyo4I9dsQdUGYDeejE04kbfSVqvl3MWcHp6+HCJUHdPl7s0Kpppo85d4eVqn3080K/FMq7HR0n
fsmnDl1NltE/zYKnmqCsDSzUmTrk7B0HjZ9NZ1bIKl0a3Zc84GBEXAMY7fy26r0L4hwnojtTuW5S
XAcyRvYa1IlpLPBhoe9RqBi1ROuWg1VaO3rb/aptPWPJdZIVJTz3PLXQMiSpH8BHKSM09fjG3HAA
C0QiI0/L0Dg3To3+txv0xYlF64OxRmYPvElA7vDW3KOxFuRKsvsYeS4JKk4lfHPPWx92YVIn5QIE
Wb/7fHC/3/CY+MgJtrd8ZC9ox98ObllaSvVVXu58ryXOmzSDtQQKde6YVbsNvLA9jyi93pNHHZ5y
7PI3Hw0BdnMz6AEtzvszRx2OSos6p9hR5hq/KuRcz5J+z70tnOTHH98kAg9mI2od/Pt460hflPPm
2BW7XNV0RdQccEgnCPAVkaN7QoBib9nQYB8JBaNo//nFP5im2FchiyfdhodsHPmSXbg+lJ2KgsBI
4J6yL+7DIUTqkYz1H28DrHmSIodiPl5hXn77LqkBNSEy0hmq6j2O42ym8YjHqzPT/ONhynYDwRTC
KE4f+rHXumrKsgtVl6Er6PoV+OadZiZXfW87GwpP3//0AVo6sdHsbyxBF/l42cIoXRVWJrktIod3
WjUWJT1EejpNZqbNiWf4/gPkYmxt2BrYNLSPly+JNiRyCITaTZp1H5nao5y878lg3oe9c2IPMn/L
bz8ALsWxFLKqwZx/7OvH2hOPhYYQw6yytUmt1C9tcGOZmhZToQ6UKU/tRj++IpgcZGzzR3e8vOAf
gN/NFaVQMLqrlxIDtFmDzuoItwFgZ/wRUGTeghPUo/P25l0HVzwakXbDuaMN3JSAlO4wZmpnWSka
ff3EZd5vbObLcDTEk8vu47igQJrfEMf81TtsEtq95hbWvhpYET8fh++nSq4iwE8yMyNM9o4+5EEz
BoTwIt3VJhUtKj3LLOl+uoVzk8iWhjqUSlCMJ2ZJQ3wwSuaJA7IB/FvYLG8/amTRrc+xL935NvjK
PiPkASxtOl0MPl36iSDmBeHxGZya0gIX5k4+8cWN7m7bAZNoRh95g1vgfhpteet3aboKq4rNwbwt
kCUMa2Rxzhff6B2I9I194qf/8MXMtiOagcTUHL8YJAlRRmcj21GdLtbJ6CcHbaDO+fmLeT/D8mLQ
VVJSwoPwbsuZW5JlJCyzXdG6+ORLtdNTce+5f4whnkczpnFUlY4DsufoVdhYn4tKFkxEWGQQsgTR
fnD0YfP53Xw0AzlsATyD4CSKHfMz/W0DPSW6QaiNliIeapIFzphZFANyvWmyv4HM/PkumjMjMlGW
DAtaxPEJlVRLRyG4Sjk7Bt/nZ1fHzk1eB4+f39VHH4/H144rnPrNOzrH0OAZmko+niy2vet0FLTY
Avs7zZZyU4e29w1bb7KnWticWKo+mvNQxFrsq6mUvTv0UDrVUXardBeGBoEV2suUhJsqeSBE847p
+sTVPhrwHHsMBjsny3dFsox7dJ0KVnYVVuk2J9bpBgSItvr8Yb5yqI6XDh6iS/qBMJE5H82rfkfs
rU3Jfed1vf4QY/fdYEZCj5aYKqM35/ZfEuGVy65s1ZUci/TSzlxzG3loOqexcmgsI88XMujWWe+h
x+i65NTpVnz45F1O2HyZIGSONz510Og2xH5Wm8GiTdDKF9H65RJVWbOPXe8Rc1S1dHGfnONjjh/S
XjX7wC+fIxQdGL5aoJe5taeK5C+cUavAHXAfnz/ID741etpsQUHDUVw8XhAz3P1JPLDdBk3xvZpE
iz0XMWWQoV8ZsWl+Jpn+4HGAvOfDhu1Agfh4G2OIkaQ+0C27KRDfdQoOq9zWX5oR+wLggtlA4bQn
dhgffHTwEXGKczXw/sfLL0TxcajDkttL7K9RHGpLw47JciHjaUFOtPwi616uUGOo3Z/fqxBUMalI
sUE8niktjEBx7TXljrPapcTsRlU6u6Eaj7czDR+I2Qz/fN/GBecygCE4/Vrzo/ht1uRb6dsGCMBO
00OCc4VClVCY7U0Pg2qXOxykP7/DD9YcrsceymRhY7N49AXmQW1FccmjHVRI58IC16PLUq5MFLH/
m0uRQWh6DhvGVwPv77dWgTJt84IjmvDL4poI4WlRuwRmxZ0QJ6avj8YoCZgMT3y8cz347VNUSOKK
icrArsm7+y4qf9i2vM8a3l8cyhuvw13z54/RxHRhELZA++T4AxQDvTajmYrdZExo/Nz+tu7qFXAm
58SFPpiYKanrtklCJSAtf36fv42PaupRgAUcAbPQfgyHYetN8v7EvZj8HUez8ptrHI0JX8ONa1lc
A0G/WFhxXB0au7Fvjc4JoIj3DU9R7xd2X1erOX/9S9njO8IcDS/Aq1OKfx1qSDKWliUkq7VmCrHu
vTHbxWZbH3DYRTeGj6G3GFXwFFR6sc0bxFmcbsclMthgH9keTQoddoEtarS6mCHF7eTniK0KKFib
Mm/qra4gtHGAGsKrJNPZHZbxnJcT11fR4EZbUTfjPrORaCozyi+UVqudl/r3BC03S55wusmpFcFb
Ryi4Q5yYL8p+qtYEo9mIhdP+vLQgZfRx0m0+f7wfjU1WcZh3dA7pUxyNTUc2mMkcxiYy4Rc5tC/E
wF9ZprYhmmtNeFT5v/js2HOz2aN8T0Po6Hp2NBbSDMdi18porjldwpPd921xYvP6vuQHwZOuIYU/
agTv4iqtIY3MevCx2+rpTVXFNZpB75tMv9CEvkCQsuxs4zmsixNHpmOz/nw047pUaXmiHK6PzxV+
lUv4DjY1kXKcvkZ4bkm7sbQbjC56tkYzwxlH2nmwblMlVxkh8TS3CyZyaai9jcrfTnptb+qdthEt
eU0BwlAGXLWl30kH20/+toXioD4gBUzdKVz5LfktsXKnVSiCOyO1mqU32Rhu28QCvoF1fZ3w86yI
w/6B50Nc496Hoz30coOji/+d8PBl1LTJ2tVc40GaRIB9PsI+mtPhKcK1ow3HC5lf1W9zRKw3dk7o
VrHTwQbRjlyMvb5NRatOjKyP5qLfrnO8MVKVwtTu98XOszMd5pHTLfMoWn9+Mx9tbRzT5bRq0G9z
juGiujSqUlp1saPpBD3ULhYcxh/LlASzqBlPmM4+vNicD8HGF3fb8SHCqZmMCuBS6O+cnJPotFVW
tUEBipa6PQW//GgicCj7s1pg2Xu3+c3G0XQSVFS7OqlvjMaF7ByMj2VW/2hjNAuRc+JJio/Gxdzz
5gCLhOBd5vDUVBnPl31aMmQRLi9DHLyp7vcGtfhVaWqktlSyXQ6Vb97GehDtxhBTQwhK+MILvXTj
l9b4xcUShD0jCK3pxHD68MdjQqSMRP3WP54YiUdotDRim9PL6ofphw+Roe4yEx3J5yPqw+u4HidF
jr+zZe7t59EobYwq9Hg7TqIV1Zz2pRi1flV29YmF9KNtK8UpRBv6/It79B2avY+DA+3lrsUzEjVI
XPvipi7tQ+KJq6yU93nmnyhUfDSAf7vk8YY1mawMjZ6e77R+2IZd+cO3MsTtzqEu1Ykzh/nR+OVE
SpOM7SNn4aMyQtt7BAwMbs40Y4zPbVT97GMfvgLcvCXl23CpVVq8zJmR17GcvQaamJWZNaI/XzWP
YMGix0B6za4zcCzgasNnFLXg+Saf0NaCEAtiBLzN4Pbeg2cza4IzaRBMac2wmtK5tFkaP/XewM5C
bNtQ6c9J2ZH8aFfrli1f7CmCTEczXhNhYECVEjaLvWGfGE0fPQV/dupS4mDcHnfnM3ibkDcqdn7V
tId+JOAvWY929Uq0BrEynsr0+ugVz84shDIuxdbjx14lIhwlm6FdLH3IAFVHZi7QDm9lhkEWLJpZ
k/75B/OqnTjaEKKYMbhBPheOmUdvOiT1hC5plu+cfPKXUd85d1Yk1LIwR/ssKrPsoTJyDywByslX
u4AXkZqQd1NLxB+RtFoP1OXPnzubjdkC7WMMfHfk9Z3RA4hgZrs5o3Ed1aNzUURsG8ekbB6TWkw7
dJF/n3gQHxQxUSVQ9ZlnbchAR1NHONhTRf4HU8cUIGU1Q2uDINXcNEHdbH2S3heMFJSTdrb2wzoi
9qFJcV5Y/xD432Dbf6emmx/MYbMvHDkGCCUabUc/iI40wsnbOMe3nJi0RmZfQ2xm0w3a6sI+48m4
+zZBjYzFqlmEGUVkAWwTCAboxeve7PXNOAb614g0tqXRTvpXtsXFNuoZUjimYKMMvr1Fkv9jRIzN
lK3WlpNEa7TC1qrWinYXOdJdD1HnrrzwjBhj8y41i+GKzxYTGvkT02Pkdf4h090nvRvTEwfzj+6f
DhgedHfu0B8Xjii3JcARTe4/S4e7CFnabnCG+DEWBEF+/tI/uhTCa7QGuNFZNuZd0G+7KZpOUubz
suSXYEsq6c1uvqFKD36UhY+fX+t9giN4/7n6a3J6ZRk8Pv4XmpORDhlzOFB24C0AnAIJnSZLbIOq
VKvCzcSZgJR53Q5Gf2kYWngD6BYoHxzlbVXo9a+t5H/wZqfwZoDq+fj/X13sHd7s7KVoXpo3/IZf
f+RfwJn1FyqLGbjgvbZL5014/6Np/+//wVxgwGKgU8ZmyxPsxTh//wtwYGb9NwINAATDjuo8M85r
4fdPgA3kqb091FN2meuXlHk4ElByPZ7DZdB6WRIOzlluVJ5YUmgSGBZED9tk2TVahQnBNaYAFGea
m2VwiYgIglKNwpcQnKnluHHHlkXX8kPTOJz01to01Faw87DQO8vOVMwzrsym6jKN2Fi7m7xWudVf
tvrMGyWMzAXuZDUa0t9Ni6XROVeWbL6lYX/TWjE2WASg7hIwsbvJEKaOm0YiiTam8U7zJnyMUxvF
1VL6otDlAoVlMm1xgzX6eYEFB50DsFtt4dYNGtJMkoF7nWhBeoeoxH9qsskkgAZmkljWuHirM6eo
I7LRRv+rZjpWySVGZ1oPtJ/ibeViMcWDhXfPLGPvKpWF8yRdt19pftk/x8oCGISVflN2o01CZkRa
YaKMATSTGWl8s6VWbdMpz/YJuNdnB4n8V6MxST4TZex/w2n9LRtmUDD00QUZuuOeX4IL1TnmVWzH
+g61mljjV/KXA8gG/hnTlzddUkQ9PoZRX7V9qOIFPVCfmkVXQrSxAoeWv7DVrtCm/LoTXfMwRHmw
R4LR41Zyxxu/MUYonckcrhbDHVsE8HZ2UZbE3xkP9k2SKmWuVWloV1gXve1gO/WuKQdBQllb3EeT
C0HN68prCEnuUg0hxW2qwMaFZSvjUSMCYpaxGuZVaYXdyq+gneUocPcqFtNZ1tqjWsUdVhthFNgr
Z5hNrwXDxuzxkWZsBamnB3J61lhuNh6OzC0G/GlvRcb0jeQ13BRgO+8m1OuXnSbL81ILOzgMkzZe
DR1KeSE2g7LQ22Ex+uc/ibCyVHSh2UaFVyDWc5fDvlS+VdQHKLphXxzYX/ZZuYIwKxN/Y9QaGUHC
6/WF6ikWTms9CoT+7XWa+M+MemJGRdU5q7r/+xn1Iv5G6f6l+H1O/ecP/ZudY/zFTodgX4F/Ys7H
Ydfzz5wKTxI1p0Bc7JPgYFsO0+2/c6r3F6VtFlOHbTpChbnE/W92jvgLbz4Nd2pICN1nlM4fgCOP
G0UQd9Cvw7NEp0dx9hej5bedghw0zGlZI86KylLwmBVBe8OunpNlgkgvqCiU0YhzK0mF1pOrTnt/
qDiL1hyIKsDqsSoMsQJ4AdyJspQzoaxBMWIlZ6EBtR8b20x7l0XDZvO3J339ayv/+37yaHEgJ2HW
Mc/HF49tDgvO2z2O13R9xkm1PkMhOtyKCOKtTRb4+ahc/RKfHTT2zy/IkvN2PXpNg2DzTsQFcmLe
5tG2SoszbOZwG0kx88/L1sW/mvEZO1tKz6HU4cJocidqvXry6X1IyOeWcq0dwYcq2Nghjr994Maz
FV4hTQJ7EHSsCC3Gc6+IXXNdFqQIzSys+8xAyrm1goI4k2aWTIVxQRCxSAMw+rKW+bQk8q1IN0wJ
PGvNUXD7J/KODTHZLzjzwVUncgbOAwhW4bp2gznZ3saygKZQg5Lt8EZIcG+brttQxBhBqcfGfS1M
BkFvku9cm+Rtj7ST0GvNnP7aI9wTfC3stzWHZrhcYv7J9cgCpA6WzbgXAkzMInabOUWhTuSTFkG7
CIldiEGMxN4ASMWongzVY9BySkNGV8z4/ET+aJt7krWj4UstZ4PiQmqGuDeSSDTs0+k7XVLddrWN
445O9dUgSzA6tHOwkxuyUC41A6/R7VQXxj0yTmMG/4pBezaNlicXN6gYF2NbDuW+rjxo3gqN7IQn
TuPSWQXwelF1sIDW0CHAkA/TDBnX8EtF14ESDUmYeOIjrNEm94/41H6BLBg8dKPjP6iu5o/7vcDa
KmneU0/kr9YbyUOKR4u34Fht23yNevK1d9akw8DnOZrd0o5NHkusZSQIDHYrp7txgpO4VLN++Ix6
QhYdpvmVuPPD8XEy8v7mLAlfaqS5xFnL1gM7X38RhZiyNU9nx4LQd9hxwsOvKQHBIFyoRz7CzBf8
lDV9OndVKiNbg7AOV5ktBSbpfhjvndZoITv64H7yBGs6WIuufAmT1r4Yx9B5ICJBXPaqyq7hDRCM
2lsxlIjM8paxUbgvRZiqx8rUk2EjJoZs1OsgnHvVessomYPjIcKCKTAGBwY87iOI4LQU2htSSeaw
BuUybLAE8nj7OHfqK72Fz72BW6hBH8w7vNP4lS0P0BOhp5ZmfOvzgXcXm5XV/xyTsaue+G2e/KRi
TURKrov7xOFQtyxDxkhjFEa3jMqZLm/Mbx5UoJzDKHrebQo8NF9PsImeeDJ8XC6wHLJrq7IPNo2u
Vc3XmVx/y76ZD0FjSzHsYuK/nG2KOfKMKAGyH4KBQJ1QJWW6SQJjAJ8LRL6bmafnJugdyH1lx1Uc
ZK4T0otG89fDkPBcIJblAZZTSFJFlBr1fTpNmvYA3WmS5y2Le309AtQMNtloMv1OYAr9L7Gl5+lt
oIjAGHKtlstAmeZ+UnNS+TTmPMsarkS8BDBOLMivgJxKz+tdkHnZQDQ1DsZDJemLLF8HcjpovDig
H3zHjpo/ira2+FuG3mQOBTVLykxH3tGSjX/kfB0yrzOuksBnovBCQbSua/bkYjgeUH8KLlxTS0P4
+W4Q1slzLeo+rBYgFtrvJljZ9LFmhhAwooLJrq/KvCigLg6hBkrYzeBQrI2UQtwCYVtyaCQJKHQl
anGZgIYfHr0ukOkP2y0Mg8zJUYZAInRlGFc568/EJrvDdb4PCsODzQL5Vtf3kUF25ALlJpAmjSbg
czxMdAPj0LssOKt/tRXMcwAWdy7d5H4p5miEcQ5JgMwSrRgYzdKcIxTMOUzBfM1VyOeIBYrCpC1E
bm7vABU5c/MtkVr8GEZW12ysynaKZFFWY1AwyZT7qvL0h8aujKWZ688Q8YnBKNBZA0EE+RD1g7fD
7R3+nTWB+2MIcXmBdS2ucDeed30tx3Wa1cMNfqHw2TZVsc5ZpFYE+5m3ngyKZ2FF+cYo9DBAhpbj
7Gvd+toPQWy4VQr7AURVdhFXYfbFSBpgxHrTbiatxYyjSAcpYFLg0u+rK5VN+bltqW7dkTV5w7Re
PSd+F90pK7vuXX1ItrXEeyxHLKL6azhHXMZ3IeECX5CMNOGmnnM8OJUIgLNyOmSan25wYXAmQH8L
n8J1mfaUWd6z6FRfCzuvolUyNQVbaL18jBxnfrRYRAHnzREiDjqRy8oZiOGJFcmdWLF/goysV1kH
9tSYFUVAuYxLcA2utYp0u8DkDma5WDW1oc5kk5dbL5MjvgHSM/YzR2IT2uImCcpqq1MMWmF5rb4m
aV31rFLK2RdjINR6zEkxka0V3PlV5Gw18n/xH1MrRsA+eVSiHOdSi1p5xoQ97mjBjPteEz7l1LRf
jw2A+NawuqXsxmQXFY1zr2I1fdf1LDkjPnw6q1+zXT7foRzVdefoKNfkX3DIkRFQcH27JZJlbnrg
zeDrtFW9S4sAvUlvsghZWk2pU1flWcBXfqKuddRSe73qXGdCMTeHyflHdT0Lir8b9bZ/eE0oilFM
yGXVGieTsY6KWq/XQXaFLo/dnoFg5+3dqQi2aOOHwcFK5x2Gq9fM2cVQPdmveSKfP8qPLkZhXPA4
0dC8K2oJvmEtZBN48LKesN4ysvYNOt2lFnenAs3eb2Q9bIc8N0qDVGiPpeMy9N0K9hGm7zk0jqCJ
eGvThlli3yY5au4TfH5rH1xPcA4RDBO8pBDo3z5HtGl8tlluQ3OJgodfSxDhL6wYdtGwG2lirGwn
9s5HbSXeHTc3t5Sw6PLyjjfrI1HbLXRy61BDBoOrrulsfphQWYGLAcLYYoaKEhuTK36vawnLx+c3
/X6QejY+RNpaNM8MdNFvb7osLNh/Weocui6eDXSauR9Ef0ox/OFVqO76SFSJOdKPPsAsMPoiiBvn
QLYKjsC4gLfsneymfHQVDpQeLgNiLHFVvL0XpzUNaWvciy8bb+XEc6oLsXh/PkwguJq0KTjtcNw8
emKpJIESoI19MOYcOmpGDAo19njFX2N92mpQ04kj3fv5izmdOYzbQgPFZd/eGMlFwdhnjnWAfO58
FR0ExUlXbEU6evbrwht1ksWaiSHy+eB4/7FTKveR9HC31MyPbxUFdqxPFXyjtOPrDkrmydZR3mpK
HO+E9uODW2RwUP1nD05b6niydLFvcqncOAx1lC9xUpRnU9NWT5nFgEnnE9wwj5o/v79fhVsdFe87
F4fS48KMYOIeXsPyitwy95nuRVsOOie/9Ff13W+NNz51n+oEBWTL9d3Zy/32JZaRV3s688lhqhvf
WyQit9FduXp2W6mpviyTjJyGADf39dCzr+vZazWXSqoh2BBEanG4KO0XiEvNd/rPJrvOqciiay91
qlOC4fcTIXoJk7Y9M5JDgWb+zn6rfRD108ejFjDCc5MLxUFcPSWDxnqJ1puh9j/IyXxFAB8/HbwS
c2kb7Ns7V0aYUS8JWOMOmkeYJAAmc86Og54B616wZEZVMI/3JBaXsiMjUCnYZavXJFHZGCTUSSAh
csMuKd62RBBEf/zVU8C3qQbxMfDujju1uiRkQXl89a9hd4luJ88i1EyCHc2C5AupnyrjvPv2HGjM
fA2UchiidBjevgQZN/OmH5CUsgLYRyQ5Jotxzq9kZec0/ocfAhejboRrCg/Je1u6NwHHCCUcugEZ
4nVSQHfTG49Tjq1XHBc/v9i7aXq+2Cz1miXATGdH+6I81UTVBPoIRtDmYEl2PSOLD5FT4ucXOvap
GIhTTWfePNjcHELVo4EMKDEenMrt2UEQQXetc4Yjz95rWpRsCIKasypRVEKs0PLOSXjOQUZUIBaJ
9pqXwVIOtyR9USfQeg5Ly0ZM5Ju6NbGamkMpi6qXudHxe3E8lymH41e6aVuURNv96UT86oZAj8q6
RufneCsUg22r3LxpDvRQvNVrgmzeR/E21CF2f/7Q3n38XIoxYGH5paT3TibdhrrRqiGqDzW2/j1R
Dtw/ImJ/jdWISEyQm6fqh/Pq9dunj0ma+RC+Bb+SG/7uLRVTDgOutq2Dgyj/B8J4daAZ5T+8FkQc
F0gClO3M/lIOg3FiATCOhwgxa7MP0iFBhN4cOyH6d7/PdVYWtLGFMvQgBJWkaaUnnoP2lRZSR8oA
Oibvb0ekqbUi6E40l35Y8gWadRjvjHYsggWknvFW73KqiFM612skrmwOFl3N7yeXcVTnTpNs0UXH
1y6c9YK/CeDwzgcil1C4BE97YyfN9IDMgeVOYzHYjm0N0VDVcGgXhtMgne0HSmNNkFL3SykckbYm
FZGXXogA9IK+Htmuukjzm55qwyXpptp2AHd7jZdOm7Ywz8g8VG0xoWaWhg4gLNFBfbl2BwDaqqvz
NrVcsXQzJMmrEkUKB+gpPsCmEktLZTY44k5EEsJRJyEhUPvWVV++mFNCWtGc0kfxqKtEJr73NaDX
80RL+F58Ahgpho5hGl2rceD3LgFp5d4BR4jCogZ2uMPnw6mokAAp1pN0/9l8qjSg8uJn875GVnxr
ZLjZ40+q5XG/TAXADpBv9eCne7ziw20FUDK6RnKbAR0LpWpvGpOYspVR4UhflyKv0tuSeEaxqrtW
yA3KU2JRMZOeh45TprduJZrvQFq5i95M7OkHQR+ddVFLMZeiethZi0GP+YPcuv1i9/y4dyTmWP46
JZL9XPE0FRWNjtpcnILa3jjVyOWpg1C5IkiXQriXjw4tOZOQ4mXn0Ir6e+rNYk8ASqfdDaB2p6VM
J1YtXy8sSjhRZjbGVdEru70VMaC+Vcpwia45r0K1FKPbV0tNi629UnUDTLNrlbacqjnp2DFmrfUU
MoKKQnGQoFsbu+eWCgShUgDJA9ZVAnsuf4VAeniOp+3wGrwKs5AqY9jpQ30vCrvOtpC3GWCIcYB+
aXHN2vC6D6Bmz+ibQjhKiEdK6mbCcc3xDGLKAEkExODw02+n4Nqb1HD9qwRnZx0/jBkN4t5KiOiN
g4i+bQM+vNr9+qwcg7kFoKu5710z8V4KjCEADm0MoQLYYLyj2ktt3mgtpvHasRlF0nM4mUWZzXM1
iNkzFmbSdH+PcdmT3xJTh//VmgGh8BLY5ryRCC32dl7pWi+5SOZKbE15flFhDtkN4IyJ+JiXP9fp
KDJG1K7ccxvE8rRI9XhINhAw9eYs90M+07zS6DSQ6MeDtQJlmZvEN8L4hhAefhChUzuBPm40ANWE
HJ67wTXJMc5cO01vvRIX2IU9ZOLeSZLCmtHk8fjD0+hkrBNPGtbNKCqqwNHI3hgqgujdnPWYNgCZ
exHlCsaKRTcn5QtuTfeRjXkKnceu27IyF1msKi2hMTzl1Oa1zE4OhLBTrQcH1YsNFbTJe4qtxAoO
ua6DLQRrOrQeBbKpU0n/a8X/T5/0VJ8U8xQHnU/6pC8kSr4U39/0SX/9oX/6pK79F0TIGUnAysgp
TGe9/qdP6vp/caSAeIMpfHaYsoP8p01q+n9xmGeP5VusaNSEWNX+laK4f6FiRdiPzc9y0WGaf9Im
PdoscHmELzoFDKxACNSP9VSFThREHqVEboTCJkldWcU5JIHxSy4G4LyhfSqA42jvOF+QOp6HVpKf
/L2XscVq3GqTM+7oE9Q3uqagSs9b/t9ewgct1FnM+/uOhKvQt5ipaez4MQEd7b1bPOKKD23YjS2c
3d4Y5E1a1qjyXKta61pPtm2DucqSiXbbcPL/8vnlbf9YmzjLmelyU/71DO75+DTcdaMXq9Ftd2Xm
0JoYIKRsMjcCwk/dirgmtmdEZzH/QeDMxaIKzICAwYoW6rKhbX5XAsMJF2XgQdFnn1gtQgEM15v6
dEOrh38W7jAzpplp9EaGCiw9DPsGCQywR9ZZ4BS3TMDpagKEu4uQhSwD15EHvKPyKxz7cRuofJ40
QzGyGZCo6hZY/aadLpndqVhVl3WP3ZmQjeG6NUkp6UlTfKHHGOsQRtX4M+I4tVFFph6yrhi3TTIU
54EgLINZEEVTXxrFeRToGC/jsXoSoc4f7IfYP2/kYKzRgge3vnLzdqWaSi/3PCrORKFAVrAMOE2Z
WwKfuE3dbUhNAYx8z2naW7lDGV3ZMEHpSfjgjThNQ3Z14/qmzBQxdwrD3jJpia1qHJg0NFZiLDB5
T3sjrimCGPKmydvgAAxm2DpSZHsJ4GZNb1g9JHquHmQyOXe8HYOMd91YFwaBqh2pcd9G1qNl6KKz
jfti/AIyrXzq9Ik3I1H67Zw52MXta7jTLXnvDivSjkiv8WffVeMXveaPkELXPDqgQc+DgYRZaNHi
np4q+ti2L86HsvTP8xwZ7QpdkJUsrBxuLFGDE913dM3rpqLoTbPVWJeS+MvKieCsihBEpFHW36yA
/xqmnH2JHsP1ttMGPPyF1clvQ8Pn7GntuHXiLtuXHi93dNlnDB0Vi1VjghZc606T7Stw6Hhm7JRE
A23YaiJIb0PgURvHi+SlxbFmmbFu/iAsXV8UtOJwbemkvSpR0nuS6gGj7XThS8VfZUbjtspRTYqB
O/Z7rboMUDUtHU3aV1qoK2Bi3ItjJf6i9akYKUC2hPJFhfoh0njcIoyyrkKLNxGALSKirxpXuWZa
xP1VHc+VhLgXN/Pt5QD1M1m1gxYXQH2D4NYhn/4b2IPpouij8YuBhHNbsOyvoAmmGy0t2u964oh7
CvrsPGaKsNB4tk3Ie0QlxqOeh2hWDOrHWHP3E4RdlB4Tb8JyoJdagvFfA0Z5ykI3OGRN+tRrTXeI
4prETu+n3vlsJ2MtJ92vCXIDuZT9TMwFyjNwqQ8UgPg/DC2NtwY87pVlZc+0rdWP1nKryyqxGZS0
a5ZDxIsC5d9uAmlVV1VuWld+29tXHW2c+yJuqqfOdspncMmMVpdghtoIymcThulZQhLI3eBx6CQS
wCMroGC3H3qw5xEmjxosUD9dvd6cF/ERNGWj3Q5jVbQU6ZLpAn9g81hhALkdy1Z4C2yA2VIQv3gY
siRfOr0e79rS4MQxBANF/SGuv2Fn0XlNJGS7MG09+ZXjmH+e6CPyD9Jd5WXrEClgPGL7E6nzpMqi
b7/FdWc9xbCA03CnzKmwAHxNWrEG8dR3F6PsqWH1odlZt6QBwIW3hvGLII5iSceEYpuwBxQacnI2
jENbX5BPxxGnHFqmpq647Eqfli8j7GBp6XWrNwR8Uq3T7O7Syqt8A7XYvplqXEy2O5iXtR3eBXZw
mUPXXem4y3YhTfB9bqRfGizz6y7D2d5Z49+xl5M0rrrvaWTke60Iv42dFe2jCSdyIbrqvMxVv85s
NXDiozss2PSic2nOUCTR8aY4SE5E6q/EWJPI49oh+IwwvrQmYPWaX6lxWQOwdxLvoKXkhsaZ5OBX
+YHcU2WCj6cN1hKSr73I4xQ3XJ5lP8Nqaj1cn4VLnI81LhHW3Y7E5q6NXPPPEnJjLjCH9rCS+WAJ
GxBn8QghsfO9cD9h6FwaQul7vdDULndB2let6a3LXiOnzyStURVzuI4OIsvQcv2st2N/14Xijia/
v6EU0ZyLwjeztcGz/9ZUfe8sbQwRMLMm3iGS91btgMi7GzSuzwXJVeddY2TLwtA76GG+oBPuoxa0
gzlN77/YO6/dyrVsPb+KX4AN5gAYviBX0EoKS6Ek3RBSBYbJMCcz+fT+qH328a5uu9sNnBsDBvqi
a1eVai2GMcf4xx/i9rtVj/0+cRLOPA5wf4eH+RCm0Dq3eeWqKziAERqdaHf4BcEOSQWtcuBP774z
YC1mielE/jymtoUQb/jj1l7kTu68D7KB+RMvBX9DgDG+JrT8dIgWKmTD9Hc2A6B3QOFm6hC/YqIh
lZBmG0req4tdtPI0LjGJK6ZuHthLtBsrTXmr2m2S4HZTIfWBjWM4R+k20zPjYR41a2oG8uebsdhY
g1YfjcZdPmShO+i8yuVJ5rImCKINbqbFCQ5lH8/3mbCWzRD36ihKaUeuWeAz7ArmDlJht61t2Q9e
i7ixjle/i6TBg1+X/k5pA+pe4qvC0bHmjR1Y+avnJgQ06PO4s+MZP/Bg0HaK/Bws2sqHwtA4y4kl
O2SZxRYaz65NoiXBC/lOxr7IeOJdq04PPgD2FqqGfQEXY9stRu1adpN/a6hlPpLSi7m67QQk7JBY
WP6EL3aL8aV3DiYYoJE9jg1hjjgWYQ+TiotsF+Mg0fmqKEvd5lSQafzW595sh54zYgxnwvY8pWAO
fpQbuf5T4mFNdjqOOBPYjj4cFqWCSMIPAZIpnLex6LMM6CbLz3aXtN9LK3f1i9HaA9pvg0xh5w0X
ah2vXtFi3g6xIA+1ibHPS53hs86NOuqKce0LpHoAri42LuZo9ZZkmOykTatjHJ74OVGOZpkecG5s
zmynahtvNyRrRCY7Gdb4ftySsVo7d7MZZzdLWslPmLxaGzVyFuu90cOvFinPLc4hHD0IymphE5ix
Q3GWgORZDCIAGgSIqouWAwffufkXCg4f5boWXyV6V94BQZvgxbqMN4nT0xClGcG4qXTuFoJPrlot
wTWHzEp3vcgE5vZg4lFJkwfNy53k5yR7dNUpNh/ETXA6Y8injn80XyqDmUZMQftDEh0H4Y7UU/rk
ctUxTfNsbmlD3cdJkO1L6INSRKoMttjkqVkcoGFW54LMkRtbb8dNWUPb7ZoV8S6lScpD6rQc7kFZ
a9cqCfqXzLSSu6Sk06gcV94my9enCNSrpa2BOrFSa1FeyvlXR2pdmAUe7UmglHFPGax+WNJFf6El
6Gxa2sSjSwpwHJYk5m7WtJN9Ss7uS5rp3DtDaX4VQRKa90npzicdxvk27Ydxk6xO5DXN1hv84zJq
57X9xbf2zeumgiAcvsJKOHvyy2n+5c8y209LXG+rHAaHkY1kKc1ODL7FtF5gVwwt/J8PEcb/boYA
dTGZl5AKUIF+RzYbMxB1kmjdTaKZ6hgjHlzbYa+KFMRxsqDW9t5irzZwY97bGSJEBbIVAyU5/2qg
Mf4e4l3nmfWTsP+COfAPPtR9bdWlzFV3Y2d0/hHgqnPnuaQwJx05RrNNQ5gGXFnQ5+neSzD8y1uH
iIuufk/iigezstSxtYb5VI1SvfZQXO4GqO/PIx33v9ga/INCbv2wqwswUg0W1v/gX41uSHiDZrU3
WmZBH28r93GWvGi6kad3Ws9Tx1HEA2YMPPGQofC75Jw6imqqP3JJ3+wRA3X553fza+T8fSS1HFS+
KItRGdv/oGZOMKw3gwyn6bK0FNhqYK1u7L0i7lYb9k3Tp3BNi2U7I3FKw7ing8olw6uXrq8pXkPX
fLTVETNPwitjp/4hs8J78N0Em31Iljex1tRQ6jvnX/kCoeL7h2naw3xodVwjX2u1Lfj9QXR6DTO5
GXte0rPzaPYymW9ViSqknieqU4YnYJBa3q/BnIebzLeSHXuaD+xBv5EKZWFzQLukOWOy6fGEvAyN
ab8NkkiXbLHESddL693EZWzCxFhWw4n0FP8Qg9lvdMh6uwxW9r6klNwkATF/upESVwA98DoVZXCm
gVx21QRyiXPKuGkUzoH1WmGgKGnXIWncR83x5l+ln+hYmVe2rYVWS43Fi5y+d6yLQ0/29iGNQcRD
hmXmkkTwhxBW8IQ0JKGRrrD26lO1qIcKx0BqCgEPG5tkuNegRGhj6xkSTEvIrTnFKG4wdznnvaIH
NYAcSPMaXpJFS/D3dMzivbF6CA5dsXjDWcUwCL+NUPY4ktoOCilQuw4SDz+R5BByqQnLIVKS7fGG
L1SZL3VMVGCrLEJqPHcpkoOgpdmQZs1/iGno443eol+K4gyrsQFHJt88sStuya2wJslpTE/f6Gle
bWJY8EOYVEG9nSjCpO9NtPIeCCrhrjT5jNP6DdM3Jda322+sL92IdBMnah0NBLsMJG5x66rfT235
Oee92DVZl+37ge5Kh316QxAlA0Vauf1LlxXvXsP8uEyGfPPHwso2zZwNDJVcu0CwqDguy6p+dFLt
2rB8OBgcHA+CJO59jJNYFflOVxw6x68/plmrP2xWxPT7EOTg2XA/rc5vVlazf56VzrZjZOh3i6r9
VpXMMhM5Kgd9ohp162xXpbCQ0rIbxsheimkIMZ/uYfgm5YEMMKaWyrNCeifvobSa/kU3enML17b+
cFoYI1g/zydpMD1vQGE5AbraaL+ZOYCSUoW87byMEJDYppp0cYUU2O+YjGLbJsqhdhbekVbvSVOd
DH6z0xf1/Yvs5ZdLEZKK14ZOZi83ODioo5IKVA4WB1GWwXqEpiXl0pmJtS5KU71iwuefjRGYhZjK
4MzKoDlms1edXVRJe9Tu877STSeq/Wp4gd/AeD/OGUsBECA08vK2FOBDXsaYjBx++eXzli7bzGeR
RUD8/TB58rPrO8Zt3SEavIJAzdoSbwSbH1ppa+O8furJDgCxfKyLmqhGcX6erbE4GOurOq31XRdi
3EjAkndHTYTdNmVOkAxq8S2cMJCRdXjN2NBUm3Sy1YNeNdyZOqcV+TqLZZWwwQHrmU8CP6N0bXrB
dSzCUQBW+XaFN5/YZcyXaQBd+3oMzQkIhseb3MupRwRgJyAeVjurhy/Ep7J4fHBBJgOe/LJQlUzB
RJZlyJ9oqAoU9uc+drEGWeEBLdG4DBgCIomzeeG/gLwlI79RSAChMU1/Nf4yXxZetyqa5oRmZFyD
Y/0E9EqXk7gqiflOSAMcrEGfDh5q3nSverLN0qrjFiejXhwm8ixDHCNYvSULryB2HkBwsQuRIhG6
E8leq7dBziNIhKIxbiuSSiMyIBwy7AhvpOHRUa+4yPlRG4MILja5QYtlA5Q53ai+E1Jhbok8m58r
dJFhbDbFQVvBFbyUKWtM9PHxC6lBgaeHPq1GE7FG5CeVJmCPWihxlsE//4XffB2SkwC7rVYSIcS3
n7q+rO2yp3H7ipJmSbVY+/zxaGZAl5Jd5KGqjfiqG0V1lrUpNpij+me/a9VrbYChGW0CpoZxXHUe
MTO9G2wmrSjRO4q7BnWmLjBzmxKanUZXwXn0qLP1mHIJU0c133USbAmUEb2BU3MJlOPSnnc57/T6
PKtmLcNY5ranoi1AJIPMo+cVDX+dQ3Q+ZatEJV1Rb/qS9RRgQHs3fB4Je+nbH72K64/UiJM7r5fA
Rs36/BCbdcOoAxjp8nXiFf36am/9AISUnDFxLccBFMnmmHQ9w3z6OhuMDggYHlh651HywZ0AUQfN
se+8RHM4KsbAP6uANkTNwnwam3mIgpKETbemE7YZh6PUzY0n6VpQvntuZABAfJgLvTqTcFydHZMm
lj1zvU1pD99a7LbkrllqmvPRoJrZyfAyj7TJUoDP6XWBwqSEnxVTx17r1mdl6xbxEfzCjb4gwaED
tPQJFzwmiB83+UT72VJNZMSYg1zHn3hC6onmpGPYKVeyZ2dZoKB1wUsxQ9F9L0wNgHoEM7aymFGh
o3G21vUfK3K55bDn4fkqs5PH1QA5mk8NCsZvTPWzRLRarvNEO4FCNdZ03wDaPKMPXW60ZQSyGNqB
i6lT3tKB90gEFqeWO0hmPItnTdPj6zSCl5nFVGaHynbUcZQFIOJaKuGgmNtGWOJu8cmuKtzMAfUi
WdZSAedDCmTCO9mATmMHOl8gMRpPlvL6n14VT/uOjx5WNHhwrQKGEASX8pOgQloO1S5oTyteMjiH
6R3xsu8wn7hqX9QC0095VQbBNegKnWloGNUrXUluh/00k6WGFCOgb+mdDOWXTpEdFe1EXcd0kPMw
b4aeGz77OLcKE0j965dfL+Zc5hwxmtE3352RM1VyqByqpZvuyUSed2WaZ/t6rHmhM7rKxHMoMqjc
kzukrJh7LE62XKS7MJGN3kw8ufjV20vtbmGu8f1WoNhr5btNvvJ1XLuAeVKMZEiE+z1AAt94PHhF
TqqRb78tTZKiWqaZ7QBUtr3j8Y+JuvePXdz9h8PW/19V/qtVJUbWTIj/ZFWZVdXPtu4+fttV/vG3
/tR0spD01xkP5SbadChX/7mrDLy/mdDF2RZ+yTa/5J5/ajqDv7HJY7ohLGhlmXrMB39qOi02nAHu
rGssE266/6amk5Cl30cREi3YHWLH662sVpy0/26xZ3GAlhiD6adK1+pU9XQirrahk4pBjo1JboVt
8UjN1kCI+YTZHeAzWCYpXgU9U7lkFZK4ub3wctlBDY6RL9+mpbDtFyOACLYZW+OTnjl5LidO+yxx
nW8DjdsFuLW7XzDkiHdZnWM0WWPqf0lGfjMa3CmQey1PMXHu8urk5VTBciLxvOmsT20EezshnJtA
x12zOw854OyzJeLeO7cEu9LvF+7Y0x2U1pr/vupMzXZCxlfrITP1bpmBVBbRzhur0a0o9az+De/N
EeCzZ4t3EVbG+aUavPN2gnv7CFpfupFlVrXA/iTOno10JqIKqR7ZnFmOEoStM70VA+Oja/fmofW6
dG9OOVHjwbwlHHzdQqoMo2AUSPvczJ5mSuO9myO2vOGPWBcQsbhk6UKB73DEbMIGZ4VtZ2gfk7An
MMe8HOmlPTgtAMNb8geCKRqodhs0FcrZLjBir4ZeOJchQDpndL1nHPogUBCUlyB+WUrfe5SeEz81
3Wz6hybuLG2Tt9IpOLptSCQkbeavA7UHS0PTiwSWdFwDOYSK6LmjG9TFqZMe17IviVvihIlZpM3z
eKKfTfxIS2S69TJ3uaoqsTN9H5NnfSMMUOgOnX5odiPuNeNSbeC5DynxbSrf+XMc39h1ab7KxaIb
X1pteQoKr7DDLhm97MbWdL94yRpMLZ9Zt0AL2PbQgSZtS5pb0LZ7ZFyz3h5oMSpiNPLCyYyPpKVA
cueIanWwyNuWrR2ZNIy3BDSP20mPiTsNKuOAzIagxdjdgrUWkRD1mEeZA7pq16qkHQg6rGdAM8I1
B4NQQsdkCUFIIUgle6BK857EBArrmIekby7OGiS7jEvoZfWtrRaMJxzyTqcyPnqi2lWQ6J41LX2Y
oCKEDf/MLlmwVSiH+c3QR/LMvSzexcP8iPCnPSim9i0oXn5WpaYfpGOLHUJ+8xhgTxMKmHfbVsMl
rrSn7GjDet+Nfg2+WszLQVe8mqZbmM+kc79Xnc92w0i8kDB5LbJJ/tvVldd1R4gS+QEC2WcD8enY
ZHZyUoioNstSEqECSoDSL2pt2e/sRXJ9NFYnpVZFidICLZSAP6QNpz8dDjXGXBYGCKWwSdDp/ewG
uBlaB0BGPydnQhBxtmNxvWd6eewyjUzvOjNCFFFxZDe5cc+nz0+5M2sNGslOHtCi9z/pJuaNT67o
zuNlu1Fy2AgPLk+VLBABlDpUo/OorOIq/Oy8GDEUul5nf7s8ZS5honobHL1kvLYB7clSmhuQ+20C
8kzOZhr5g/3cKrX35+mSswICTeinXSMLstnjBVuh2H5xLRTGpEq2G6MsfhY244BZjSTbk2L7mGk4
xynDiIKO9gigiCKY+RdbEqiclxOiN4JqQtz47AdS1NHhTU2FjnMYebYkRlbcD3cPRauNtDTob/ym
+I6XBYpmsseOpCETr9Ig7iNOJL9Ngy7n6Meih7fCeEhS9TCQGqr5fKmlrm4n384/irWaiT72ZOjn
rXaS0rSvmancYy27NOKGwb7C/+7NU+mrrrVsQMzpV9qVxk3itbApM1WEwBz4lKKxPPZzZm1byvpD
R55uCKYcHETuXWO3eUCxq+8oE/6pzrXRi0g4775RV/qNOXjxEEqry29zsx8i1Ylur3OjdnqtesR3
Tnq1pim4NJOOEFvrNnZOanBimhHqwbt5KneESqYhttMeCQvttSVEjiu0Qnh6vgPut/h4tf2R2hnQ
UMrpoMiAEQaRIXn3VFTC3ZnlEj+OYrxITTXRRFTvMwr8ZwfAKyy04aNdglc3YefEvpfnuJfs3Qu2
Xua4o60/1G6+x4Il5ioq+9Y0ErUf/eZ7RdLp1mmW9kbvzCdJYAIPsAC5KtNiODlq1G9Tw7r2gTwX
bfriCrKSTQBIHWPBkEq7dbXg3Q5GVKK2E4m1lkrNv/dba99m+XSduHVlKAeckSmj/ruIE+O1IDRt
01ger5pmQ671hos3D1uCkI8QebudMyjz1LDaDNUgMxS+QZ1GYi78fYF1yCGtu5tOElqbxWJPR5xF
SaBJVJXajsOsiJY48EJ/BG4Ia7u3vxO63a2Dq+bfzotuP6TlOrR5jbqwFdKieRzqLRv19JPkBjsa
zf48ZZiuVGPxbNgYtLDXC4aFgzUPgq3ZdI8Dkg2VeeX3YapIr5lfc08U24Hvg8a5FhE2cNlpmIGn
mtLY2WCzZsS4uNxOjNDgbbGSmx7C6MnJnGQ3a9Yctn1ivcV1L68MGcROa+hI5dYXVKahtKr7RBta
tnkNsApTcCThl5BhSbS5YRhyV/WyP5vgHwjSTXiWvc56xNKeU21cj2dA1doNQs13bkcdA1N05dWd
nshh2thzYbP+m5e8v1a55h+CVizHabCe7UmXn1jwktIdl8i4d443MkZahYEns23XIFScs+Z26ILv
pTbcG6mXRZ09dtfWqe7HStPguhIuO6f9ncDnq22sZkd8aX1kFf/Nb3E5nDJxNDV0+mgsho0JbvpO
ebVvRmOOP/LFaLZYNjQH0qPMbV4P6d5l5Ap9wrejUth82XZ4CxKsPivd1y6E2ooXCfkhxKvQ/+Vi
U7/pURyHTmoVH7XvzY/eqKF57/03SzgygkfjvTAaZhstdvXI9NL8CRBJR/qNziPw8F6zrKneTHja
jDtuWB6yAmWARarLe83HSyBbbsv8h2zE56xr3jUIquGb1Q6ET/fpLcOas5lxV0RWLw1A0Azrbvi7
jR1KvSlO7bLUDPW9TY9QJRfDLG46EYsIMJoBqA/qKzpuBbTsp/0DfAP/ZvFc9U1bghvCIqenocXN
zgiyIIsCdptn2DY/lPC/U52LnWLpsYFu2j9nuYF9khXsZdDMGwc/im0sXQ4IeMCbzgQLSR0TprhW
5yaicDyUSedQ59xoyUXv2vmMKVRwM9bGxCZRfS8SAnD6qcjYs8nBeKRAtnhb9Fbhh243psXerhIk
4KUtOLxarcKKKbBOIG/OrqAXfNHHxppBGwsf/bU9W49lahmfcL/dT8LF2acvXUKgQKqYTAsahp5r
bhI+wrzJRGmXw9HrFw1AQ99UlnkXM6hYvLdVAwMNzHZT0nlEKdS6JI3K2ACLPDX96O1EOSSPZKpD
u7/QaEUlcGcTLAfXHH+guHP3rUHyuh2osETet+1BNdDSE0a+TE6AZZO+584dndzuQjgCclPUdQ6q
2b8Pnd1F5iJ74uhji9TvOg6bWHEGihpeXQUsEcsuxJajuLE6snXSJh+OlT5u48a6zdPcwtWAsMFC
uv4pS0tcTzqmZeEFuGKku2IgyRoTQHuvG58YVNE0Id8mby1+hiRfhoUyN7FmWxswQOy9nSb0CWI8
Nu5cbfH3ulkqnr2STXSIDtCIaq2SUWYPG+wQFCUFEAO/l4GFAVyIRaTvY0AIF03+Tve5zGD4z1PN
rpvsJ4wMsvI0utm8IeQBz4+J9hArDpaOiSc5F4v6UNf2NUALv2ff+r2o+mdMACBzuctDVzKrmJ0D
UoBtC0vvbiPtmeRr6TQXrZkGoCfNfIH6Qp51UZbPU0d4N9ILjruZfMzcwC/MqpGyp+g/QzOvEQKU
y3OpJAYO2EpEWR1nP0RjbIzJWx4WiJLbqXDDWccr3J38+NkzirNKe/u2sYMu6lX1iwYYGChtt0a+
1FGqCZNbOuDM0qZ4dPblc2PnhErbfbJTdhVsbYyNabx9ElG1vLhAMFvNmkW5g8Orbl0//tTbBstp
IuP26SimBzXj3BK0rhHNhUfnY8jgTpf5bTXN/S3crqisFTFvbbNSvPX51oSJhKWVThBFbUE+GdAL
B954RqT6o2bmgJHxZvrLRyLdvWe0/ZlRd+ZiCIwAlkPsi2GLica+SH9pviLqxMVwzWhzeaNEc08m
HaSXlBKZKj8CftN3UjLi4v1h7eE37s3aMSDX5ydWpxyiuX7Uhf8MFoNPZrZ8TF7/Pe6Tz7oWPD+1
9dB3F6+On+th6QCjquRd01gG9aCMwF1LlFjeeQn8V1/WmyYI6r3ggAyheEH0A0QkZFo3zrYtH3J4
DJHW5nrU9QsUDMEq7lbE9UiLpt3DPxh8XO6mhWMhj/m6nAYKpbRMd7NPqEfDE/w+N+lPC+IJUerj
HKaW2TbhaMMqAvUt34o6x609y4ySRBITK+SptgqavLrxNnA5q4exMztinCZFSoUr9nmmJU0kTRZh
US06jHtGA1cRtBoMOlI9j71foMtIhwOdtTgEXlrt7aCyd3JektOo9+6ONOanuYFhgpfuXeD3+X2V
acYvJ2v705Jm7hHaVHNjFrM49hB1ds5oN092NeOl25gfzPH5RVQ2Q36i3y1LMoBe1snZmjwr6iGK
X1C4wKdZiBSwanas+cDENMDK3HWIsDYNC8PYqqr9UFn2JsHmJCzJmw+ztluTyyH4YQACeZI0KVfm
1tZMi/jOxdUIh875E/ZaAKLvgXwWXDEa20vVY0Td5PMBi35cVsbhFrcQWos2xTdHBO/wrbON8j1s
asoUDyHpVLRCzbIZBT++DUbUDwxaJNLzuJbQjUw2jLhiRki+8l0K6+5A73jwygpjqaIcdqvD55aK
PnPrnWpbsGDNcd5noPKvfa7Ze8ZhUBdryt8GEQTrOk0XF45rTqKRieF2boMTBsR+KIlH2Jix54Qk
4kUaCp2wNkx18uZWZ4dXZDetsFerQZnjCt/qp06o7tjW1i+1QDHENQKnxPTVXLJbg+q+ndgC3ucN
t7EWLKkCAT24KMZIwwQjdOus2wjsp04jxoOZiReLqMtL4novtR+0e3pshWU3j387TbvK0PdkYw4E
1zvMM5j/r6wcfpTf4/GTdT+XWmJ80l1m5EZhM8cIciwsjBSzlmlVUQkiH45dytcD8wfpj7BCoio7
enyD0S/2VUI6NC7zceRNjfqVqaP3HTXSMRo4hcPn4OWfUB3Iu1H3bD+nQ9bO5oYx8kSJfsE9t4L0
Nm0Zt3iSESVF3dCOIW+DfksIn7n3pxEoZeHgBazHZMq4zrl28PN+uwyuiCDkVAHDzlJ9U7YGdDKO
o78zkcRQO6/mnMx8o6HbCndk+vLHKGkYCTtNx0WVJQ+owMaIs/GYQn4JHbv6rLo6eMgTjRvpO3sF
2L1xJ2t59g37nhAy6KnSMFnj6TtixbzQbpoc598azoPLDhAavZc/lXH60zfUbbuYJ+G7H5ZhIuL5
6Ixy33f+r2bdJeh+Nm/Jjsqjtgw2Kq8iI5f5ZlHDL9kRmlFo4j1VWrpVq1KplVokzLoGWPHBS5Y8
SDZVBR6QGgutSx7jdZ3fNykFOmr7xp0iiSTkjh2IedTo6yUuQGSpjQOD+aDmhj/ESY4/F5QoXapt
1U5Vs0k7D3TfPUnImWwOIjefkJpNouh3IDkYBhS9E4rF8BQn9Kz6MwLYZm/DowxCHN2aQ1Yo9FpU
NcwvW6NxStpjlWJBRFfePWm2W7a70secZtdoYmwiC0VgfXKZE2bKh9lnu9wODMVCnWvkxBLcgc2p
fu5x7PtsxeSJDop/0IJa/KGO/a/G7Pc/69uP8mf739cf/J3mgjqXdv/j91+2f/w6+VmvNrG//WJb
dVk3P/Q/m/n6s+0L/uofJs/rn/y//c3/9vPrp/wrNB7pMqKU/zMaf/vzs/loxe9g/B9/6T/A+MD5
m4Uhrf1XF8X/NK21Ma3FxYWUrj9Q9T+FQ7b1N3g6IPUuJC1MCv7qr6j/O0IhcJ6/g96xONeJdCPO
VV8tLP5eKlRYvaazkhrOVrkEeHkuojFXi08LFc1cnfE6s2dZglLy/qU9HUoIA3F8cvzGPbRLFz8W
pR8vYcXHvzRG7t6ZTeueJxR3oKfIZpH/FZwtptUw7C9Z/2q3ZYk5n6fyzWAG/S7o/OzWxFggEsCR
NN0D0g2Jl0IE0mHddvAJUbnoaqcPfnkvhF7dd3idX4PKpSDj7ideQHbH4+oZ1IcTG/JXHXbyC1lu
GjJVBH3XIvXLKwneLy4rtQNMmolGzEvuXWgY6866ua4GVjsr4OMvMYQdbbS6o5DBQvtgCVYBxrS1
UwjRYSZU8dQDlHx4XklwdVvHILULgkalZHuPk0b6TcGWnyO9JjbNSgZzF6Qebl2OSq/O5ObbQbcH
mEF6NZ2bZDTPvmqfy4II7JCILOAYe0DhrFtyeaq6XkS6MX2KCVFRaA0C1EcbsrPKqlwwuzjtOz6L
IxMY9/C5EHl5649DutO6dDk2JaulMMVBfVMMvrfqJ5nGcjxp782gzW+0IrnjoM93bDbgHKYOZRPa
3Y0+1uN5Sqv+DJ8gA00qXQgmWLk9IrvqdwJ9LynKwrzzmVBuZlNVF0/p49luq/kGlpL1kdtWfWTe
7h6JNCgmeg1NbCtTAuo0KbA/BOj+gvZS3ynD0zb4PlUPWqdbj91sd28so4pfs9nqT+bQZxtXTNVd
CT3p1oJpnjh698q1knOkpiq4x1GmfLWabNgZvqw2VWfq27ESiP51R2OH0Ew/1Ni2d0Yn0T9P3RQF
kI9UmPPgYISoBcH3lZDVRKoxwPu0xcLCj+gOgRd7lT5U7aCL0A1Uh4tMuYSlXtPlIJJiMrM/BnPw
T18GSOzR5K3dGEnUVzrHHAtT8mcSJGKGFkzbAVfgsySViUgp6d/og1v8zKskv9dJbueZSpY74eRS
hrkTa99p0yHnx0lrQGEZEZqFuDD1pypzPepXmh4zAfcDbmy+WSWkr3TI+rcG4dnZDYS+Te22v2Se
dCZIrGp4gB2xvMFgIpZBK+R0YmecPLHPdu58ZYeNL5P9MHjVfYbH2tUcUnMrHKub2UKRAMEzWXmh
A2gKFaNj0eC2GKaHLXDRGGa+Gx+YPTBBBlw5OHMOtRgwml49nqAEhW4Tly+UEXk/VwXkp0Tp26Ev
nW2mSf1Conw1rswyov2QA2wb9ll3ZVImd01qmxC2Xeu9yIoAkTzD5rc2Tr0EMl8/P7qusJJIVgWp
prmR3jhEoR/7ZajW6ApvjKMBPdKwQ1yk4/xngY5rTiXKW40p5cUzKiU5W+sY5pxSKNaqTC6bpax/
FAYKxLB3y+liLV45c2ucDDI08dMvydC2wTbHTCmmkSDj28qMnPTBvFLmbuI0BjX15fRgFrrxrWnj
qo9olxqpdoWLhmC6kBXrTxk3Lil7TN2aQSZlADd8dv2EfVDf6o9o/czZfU68UnbXzoLQzIIBX6Pq
uEiTrRQ6QDB9ubEHU4yPTT4l/neIjXFasT8s9NF5LlEJExrgSwbuHUm6Xf4DVZg0xJ41QNNwcHG4
/Vef8NgON3Vb/+p+P9O/zun/deD/v9QHrLYU/6wPuGRtu/6PEK7f9/Jff+/PvTyuybq9ruoJkSY8
7K9ey7gm0yPQxP5FPcz//VMtrP8NM2XPQNxro+/1HP/faQJY9v/eBOBQ55C5bMBitqyA4Nq1SfiL
sxCrYeUIokgPZY7Uz0sg7sHKokdeSmifTgeVqVOrdNU0OgZSA/aSHQ6rGLQGV37G0h6lKealsGoZ
ryhOgTFDGhQxrkls9FAezhoeLVI0i4liIuuXU5x5c0+PLM2tZXToCz2IqXxKhp05Jens9ksziGIB
gw2VwRhuUivAJNi23CuOsh4iHCg6/jjiY7ASDb+kiSh/4mPtIBokxwauGR8Tum88VvLDCqplh2Aa
Ng7E58OMzyGDX2qDrd0Us0z65tGIl147+qAtBlgR5nA/hsRK3N0YeKBc+hAn2bbsk6lh5Ew15y3V
g7nGsRj4LT3VnYVnSDiCbY33yvQIY/ESf0xul0BL/V1NjG1yHRPdxZpGlBTeLCl1pqqWHdZGS3XL
ORj2+icTmIve69SI/8nemS3HbZx7/FXOC8DVjbVxO5idnOFwERfdoChKwr7vePrzA2U7kpzIJ3Vu
XRUncSJ6OFi6+/uvZb6DxiSIB50yvTxTyATjy4YkXDmo2VAehjtJ4/kqs33hELOcB5+yeQpuemcq
NgWiPdhiZ2KtgztSz3M3thrT0TCyQVYYyux53fJ3S2gIaqK46s8O8FHjJSIw9qltSPA4vVgPvt8/
17ScKjfdZXW2uHAUCRTutqx7FdNFZDN3gg5UZlVeKmJheWBKB6dIFxWeNrn+bW9P4weG2uRZhFQN
OmkeegaJvV7L+vpFy8f4TqGTXiHKqtY5m/I2RLR5aNGtv2CoYQAlXGEdOXV+iNy8PZp+utelTO/I
1k9u+5EETyL6AsfLhwp/62ADBOSH0Z0e0DrS7sku33yyFoFihuh4PYKYH5LAzjZiaLMrR6QNPlwT
QnSOUpAxlJGVJsNdMBbum40JLAUcruNLTwrwa9AzhgMGTOLsTopBsY2ldkTWy09NIhe39WJVGbAv
Php6+hBrpf5iI+cPPNTwb5FuS06hvFTmYJhbRnvzEABzQ1iPqJSN4YvvN+p1hkncuGUhJqyzQfsK
3beJZ5IwZDiYq6QcrnoztG7SpEm3Rj8bgKWBX+xrMjQO5AbbJ7xx8mXUO3WWTo5VTx/agxsnyDTN
yQXtK5qHhmDwG2Owin1iZMYVntrxTOAuGpegtGgXDOWZrTl+rvIwfuGOprtx7IyrrpjTfZfnKOIp
wnorg9b2Pb8OnGNUG/OlstoegBP/ShaVsl/5pXJAF1oyMjQNCl3Du31SU23curOwcfXxSuzTsfah
8lUUHXNA6JsOguK6r43oifQXdHrGNIhTmfTRqQ2T6qFLuuGeBp3ySLhzvtHwn7/AbsaPdW+3V61V
ULADcR0fxezM+lZmYXYhatE/UKU17NpZBGsRu2pbV7311errakcW0vQ0xgg9ISYPecLA01r+CZke
ivouFKvhXc6SBxx0yqvJEhMUpwFIZXafu3wg3SSh6lsQ0rXKLZBTKRvMH1HubPVQ0KQ12tUnrCrd
FZNJRPfGFHl2bg63cQEEHdLJuS/qzrglTXB67opofiP4vL/lgvg3IwE2TzDy0uvNIVvznrTrIhtj
vIdmvCvN2Ib96IrkA3WQKZFCkrdFW3oQnaT8jO+q3c1YnRoIfGFsRns0UUXX7QXLe67DVE6L07wP
kQVb+tdZD5FUCGLeeZQBNSEfHpA596fQzy4lvOFZL/TgmYSLdDdbbrXFoUFyCuJMcbKjRJzcNnHP
Gkqa22nsOzYK6uavi0KmOzcdb9KqK7Ge8aKSahmY6xnCN/P8oQXAIj3oWBbAi4GyI4+LkZ+6CtrG
MVhqYD+JjCcrRa9MeW9PiF080Wq+11T29EZk9whurKk6AnyK430zNdUnlEMcquLkyF5CRiL99R9j
4PND2liE0lG4+iDruLkLnNY563BzKw1vBw6DKak+NHnnQv0686kHJHotiw7JlpTDXRoVsHu8Pc51
PgzTZywL8eSRbWTt89wajlqQ9Tu/kf25b2vjiI9hiQmuqsfBsprLaIEF4vmZd0Y0hrfsbOWL7XbF
J9XmzteJjCKED23DWOIGn2Ei4kU8C6/WlhSvqu5qGhtr7UjRQvzxe3qu1oDaySQeVqJJ+9cyg68i
kJ04fKxcGtEyoVk9UmTbbgqHSGcK3iLfs+w4+ZqbxCZREVc9qSC37Y1ZBNknIwjULq9G/9RJX131
Ktewj8z1IXQVFHWCGHrS2d9g1tr03JrCvYlV1pwSObWbjgrnY1Vo7clviceJmS/OQ+qAKvd59wQK
QeBRCc+LlIcQg1VjDN1tGTTqetbc6YswurRbuV3Edu1yja/SodUewtCiFiaieX1MEFuAf2kxoQZD
Syv5PPv0jQpVoLTOjTNdijnLEtrZRKWTZMy11M5pIct4JobI8HRXoz5AUqkyFo56TcRM6WRkvBKc
W5y0ILfuFcT0SorRuB5a12QZnPQLmVvCw+p2Wm4ggcGG3M1t5/VTHi2BDvqpU218CPTCYLLNi0sR
6MYHR7X9ZnQ0KN2qsHaaHUMouuRMEWGmkzIdNWutMEoaBERzi0/cfEM1nrZYnxlDuqF37yXDIAKU
Rt8KYpAeLD8OTXDj0rwkfoV+WO9H9zYNsIWTIlJ4gzCulV8P3PbMFKgaoUvxhR7dVlcbYqoqkJtI
b3EAQQv7beXsEaKUXpM2k5f7U3Mp57S8JFNZ7fF96vsRx7mHVljzhmF2550va+eJs4D+MIKRMBli
qP6qMq17yUg02fpJ+WxVqbPRYvfWAP+J+X6i5dwxqGavs+QFq7iNQ4TZtXawkUHSywB96rNpV/Nb
VNZZhS7LH456N66tgu2NnmIE4oEJtBkn1sXnbLqVVFtfdQjzY1RmtROvjWrm/IEysTsbGPEAwOtH
6rmyG6L8zdLzkY7s2O/ybW922HNbIFItks5eR7t+AwA0sis40QsHNBvmN4bcriZ/35Wxj6IsIWTA
kQRFHKw0kB5PNnniRYlmsDbH2CLOueD42jcEnQO73tl1Ha6G2RgOtpiIQUf7zXtCviEPh+tAcc4h
TGSi7xIiCE4IYTlMj5xUc9xOYrjvRRp8EEmRfjB1zoAm4kHTQ3ZS3ZRJ617Nic1pJbD8A2Z9NKUB
/SXoHgt2MKhj/xB1PawNIFZ8jFvklkhrZNRxxHSLPRhw0HwxsthpmKQTQjiRDWIwvfZ7LJNjq+qj
laLkomXDOEGWTmcXLAQ+NAq8NqjGY5hT0xNw8H+eYbtj034IbEx5nR6diSSVfEvzmCWO/EgMjw7f
Qalk5SNtXDmZ/SznXj9MmpOv+iE01lWH+L405ldmfSgM7VaVgAUu0v51Sp8GlDZKjaIFFhC04IEI
AsYwIlxFqcw2dGt94LYYW2J4TA/EulsbKYcbLY0wlETGiTyHF9kgUBr7Fg99kqTrJFFwglnKhckG
NAEZNAFa6XJF0Fh+RMFmoMVR2zDIpyMChJtwMvVHoybp3lNjkXmCGqutJNXJm7WREo6kM9ZzMYHF
mxlZyeOwmqPYeJk0fYSARKCYuWrn+pZzM9ph4pV2Tkwbj9+rRjepvihfqTCx96XmT0eIbHEKgf7W
fUBx16xqtrkmjA5R6ajt1LSzRyCn5U1mN6zKog3OOfUbWzeJpxtL8OVilW6iuc2YE8q6hRQEoPxu
ar18M7J+X1rzF4MwQykCTDQ8eL3pAlwGx+8Gw9CHRog6FR3irGGs00aSUepZsUpb+B3vTZFXb7RP
YgVB85isf/3hzLflD95aPpy4JWKylGXY79VG3384qm4UEXMZHeRIFs4cU2yNOza8UYmb3P36o/6S
X2Uxzyj+WqZf0LSfvmeEKtqm24WPwp+Yb3hHJqwfU1B8+fXn/KV8kOokw3TMpU5SgIX+3H6cFNOE
KtUJDl0JfxxSo32wQYPIpYlajEwJ4Sq9G6KQm8zstXQCJuphxk6k+eEyXKOxyTe//pX+eosX1T3l
TNRtMtP+XNXbiVaFLVMG8TT5fBKLpd6IkRytzNQl4lMEYf02dj33WZKD9P7Z/+BHf8cj4Xf4JY90
KnIqkX+kkb79zO/YEcDRb++thS6Ja4JSLiwVf9BI0iabDu7esClrZ80FzfmXp0MIwf9FdjEiK97o
PyEl0/yNGj46v4ils0jdNuV/AymZhvzx5SW4W9Azzb8MmhYUC8iPK0cJz04u0oR3C72KBDHNkDOQ
12sRIWMn096hVSiHOA+wLC3NOCcyvzQvhRr83PioiUFPaFH0qAmqRjJ4Kjhzjt3220yAwgZLmzIR
lpXTdYFKJn2KZrO6LppZfI6NYCTJoUuAnyG+nCVequ+NXaTZxQf05g6+iMrt+yPCtno41azQm5Bw
UKZ3dB14CWzSTFgmPNn57QrlwrXoSIlY1aUi0iXOZ30N1/ux73SaX1BgHMx+ZBycYiW/kOAMmfte
WesqXtgNyBMSAdMOoxOd0cOBQ66z1+quPvRFFkPFRvl421faTo87fV3oLtb60diFWtoiAAuK5bdC
6fk0Wk3pIdhDhUpHT+hKoIBFbiklUg3pt+uuSGOGPEKSLc6ROUsFh5y6YdPy4ZZX3Hmuspg7eYn0
yDoShNBcmnKI7atBOtYbVwQTbuPGfv0w25Qs06jTaOaVUwdjsolrouzMgaCRHWxBSB7QqA8n3Gyk
yaSL9kRKkW8RC2c9EXFmGLbGPmbCIagZSXbZd84V4FOOcs+TDRwXAFSYdDGsIAW+ZGIdZIZwuufM
78ZI5lFckYb9niHrOCXmM3Z1KDF51zTUcyFz08bPbu6U8VcXxeNXKnaZeM563lgZNBv6wa3dRk5B
wI/jO88lSTLLzOv21wTtJEcb6S0XqgY0R9/VxYcIDZCxqdPkVsqi3ogI4bwfJsNNMyH9FVEU81gi
glpPZULfNrjTUcVJQTqQmLfEsyS7hPQ6GZXjXWt3JrZ9LdXXkcs84KVVGxyVah1qOQ2utqfHyqd8
RaCeSI3JOtDcXW85YjevhV6mb3pbSYMNHn/rqq4WcEn5Cqkexl/8Bo0rj42BXNY0gpTzDDLRvZl3
H8PY7FtvLkzrAs8EVliYZfAxqE1xFcRmtsW0pO16w8T0wsedgPbKnZzleJsTA7Zo3lR8Y0rfWWWV
GrpVoovkatGbIxkBnlwTZZ8fevi0c9T6MWq7NjWvyTOejzlHbIQSgqGrC1/5HfHSCATUXRqc7bDh
0N2Z9rVwHArFxsT/GNahu6U0rN8hXzI3SZXkx0465Qdyls+EXFm3y5N9A8gp1o4wMMhU8jTHSEAw
u7aeMkqLcRpShStQiq+FhN4prCR4DsqIhprKpNSoT9J9kyLOmCI72MVxn+xouPAJnymbz/pAhjQ5
Tu59YGpgqoaCfk2cx1kXN7kRYz9CWHydzL3FSaPS9nHcDE9WhRN5FScjrGhk6C8ksYHzdNSfsTen
wrizCXHYSKqNvmqOQgbacjW2yRy3h65N32wM+vizgPXWWjdV7irpbfO+NIYxRMHcF2+mmoIHRKqB
ADyvrU+oLjFfYyvin1FqBzA5Opgo8ltVHSbkQSDITkasQSqOY1L0SGQ28kDtR0iw1UDUxkJgIc9q
rUDyoHdtdCXdsHtgxkQBw/V5aMbqlscasbI+keEXUkSY+O5ew7+pOBxXzlHVGtkERNOozyM06MVN
VbTv/SL/7ETCXaeCtMpVSUKtvZkKk3wsIcn2iO/arFYHXHrjOuHpvpcEF8EgDpMOfGD43tCi+REx
/YujhRPIgfU7xzQMULEqjI9FGlAmj8ZgPQ7SjNejsK0XSw0uic3lfFeMqKZNpx6eEH9y/jTi4qSn
ZUL7gTO+kf2EH0E32q8BgkIGh4pErzRsyNvWjWcd483NLCP3picMBDLSKrYyDdqLjoDsytcGcc+s
NycASnVSbYuiCTYNTbyvpDDXa3PsirvY1IoW60GIVY9w6JXJQPQVVZnY533uvBgUfGvrmUdrM7Pk
eGE79fYKI/iwzgtWfjUs1bmqt096NQceb6TBlCf1D0EFoqgGKzwWbl1eKomwrKXogivrhtOXaKrb
ews3RuxVuk+uo5hSYqglOlsoVnslSbs5zPU0dR751F9I8jQ2HJddzP96ccK+EnvkOdTX1NwNt6mj
bQCO3FOF5SlaYfMJ4W9tLTmFQlZr9HXxx7Tp8bI3aXlySoUNbJAN2BixlHcm0V/7XoHWFaMfgcb4
JiZn4gluoDKTpwzc5ilQeX1BduhjQPejqw4WeBXCVnyQtTltQjQRuwkZ0sZHSgDQmNNYZvJtAWUY
g9sDJHGPx8fpPpik7kK/oilYa4BCHtIVcgdEKGD8HeR0jvKLYz5o6LizZJiurHjKEpqC8XurwjS4
ju3wbI7oB60egxOGHiZ3PDrzUUbSftP552te4efRJWgp/bVj4T5Ns4W+wpzZ6BURuktsRxNtATbt
a8JxygfSHGuEG5QjJPiyVGSu1TBed1VRb6EP6P7653D8fxJZMfZxmv3PIqvLlzxfNt/XPPrxhPzt
B38/ITsmxbO6IlFZOYRv8N/+PCEr8ZslAWyhTilSWVjWf52Q9d/4n2xikXSGQQ6vHNP/IF1Jb6Yl
iTAHpNSuvRxp/1Ca/T5JI1L7pjz7N5M1k+yPJ2QiqAm8NcBrdUL8JdvAjyfkNDOoBirFtLfoAZjW
3eJFxIqwnGV83uAN5i9yX3mj62w7tDY7B/ro+mCqQortXNX4RMNUIKKvmjal2Y/RU1vRNEZDnPsG
Wu/fDLY9XWWTFGsz6ka5wn4LXpNpDWySnADgcWcSJWo0UiONdyrblU4EPokJcTjDo+nFY00A2XGK
q/BMUrvYONo8f/D1xYdqEpeyqRE6xpuwyKr7IKnxVhHeAfUjR+G8zrFh57QCFLhwCroeAKlL2Fe0
D2SZhfk+wsfzRZMyeBtmLTqN/MyzNRUxzdaaa16Di/gQCA6hOhxrXYQl2INIydUG60K8ZXrVA0Xe
REXYnvqh0XbSj4FnhI+zoWj7caMGn3ZLh3AUDwaRFXfkaKPVeCQxKrj4LEucw31qGR8UJbKe1HCE
rTromoWCAtlDe7nX8fJsiIBzVya5iUew0OzS0ma+be05u4VgLS5xp+ob/GIgXyiF8qPlMLTEava9
ZAihf1yWNa9W2Sl3SEveTI7NWQJuF41qboknpvL2uivMZ8pD23vZIH3eqZoUeeJA46CE2VHJDp+M
8UgZmL4lOUoRb09bpdeDf59MKm7XkyGwV9EMcbKsvrlD2KLiDUnM1pEOTvG10ZhwzEzeOf0lc1N6
Bgkc23HauJh0ixXo6XXjLEm6fZHQ4B/qzBhv+ia2CCaxNzTvtp6Ffmvl4NDcGfmYHtFW+9duGee3
aLHMU2LqT9Fg2uukAAGa7G4CuQ78+6mzKsyGVrYfUESJQraYd+P4Dq2AuAEGdNb+aA6HwMZjEBNL
imdp8MJOFOReFRm0el/4+xgobYseJ/nqDsOb9F1tW1AIStJ+m8o7HnKae9HeoESU+LZTPOmUzgyc
PnRzbefWbcHT5iGluCoEsHmmKhuuvXmeM07JMxD9NoSQZcpT/JZNaHlBF/gMjzI6pn2oPZMAHxxK
0NE7Ky3L08T8jOGxQapLVfCmloSpp2Ydno2+4rnhsaWS0Z70XTmF1KTmYUSJoYk/rMTbtlHSGu+m
oV0iSCIIl51tZlMgP9DnM0aQMXIAlrTkbNrdOh7CIFR3zFwcZb1Jw4twr+uJNdxbzdLNvbKqJJSP
koN+vKH0KLqya+HcAuX44dNozhnmDuo/ADfdAigHF97E51MugflRf3INqOVVij0HF7lvhFTtyEKz
nkfXyOMDId8EeaTFDK80xoKEm11d4Cu87yMqWe6pau0sNulAiw2sryQvviRJW2Opn/skd5bEnkb3
phKB+bpv9JGVrYuC4CWTUbA4gQhZXMPm0OdnkO8iNiNFysT3yGjk6yuir5ArxrlSZNEZLQHCU6vM
l+49V9j5FjLMNXI7bMNdWxwjcgoQuuV+0hr8h+0nh1igHM9XIZp5/yFPOhstZmUQWqq3RCnzYiHm
/Gen/j/t1ARtsHX+5536/GX4n9OXMXorflBBffuxP5GsRdy8FCK4hgB3+i6dRAoXQTQwFmjptzb6
P/dpw1kU0QY7u84a6VAJ8K99Wv5moDdERE2vKGEi1PL9tC//ap+2foKGKVDg4y1KBS1k165l/pRN
QmBUOg9BHl/XaOmnV5Mxe4lgd1pzI6DLc47aA3vxtI9oLs20w/L2WLXnsqvvaRQSO4iV6XMNQ4Uu
VJQkmyMnnK/G3Ha+VHXqrJF12vVc7fM2IJ0Bu2s6TOY9RMCsOrLvOwzCzecUJQtBoRPxE9aG1uU4
xJQWaa1z2xddTx5KabeEJdwT++7DBAyoil6oFEmjibwwDSVXjV0nz46R0gZvVI4Gh8ggS8dwQDL8
GF7bPapIdR9SF7AkUAhlEJQvMYhQRgx/mSEYgR6QG4UCKxVPUeW0hALlZa90UlZFRnhLRDY4FhJR
vYVaU2+dqpwuZCPm9H5PQ8yP2pM2fyxzSLdvMZz/4Mh/hyMT58Ox9tcv4EtRJz+9fssP/XFMlr9x
6NNJT4UC4OBLls8fQDJFJg78i0lFxDe4mLPwH0Cy9ZtYXgomfEcutgSWgT/CgcT/JxyIT/+BA6Lb
D74ECsoSFvVn74fo7wgo2WMkFCIoDj0VPJGX5IF1Y9RDeZ7TQa2/uzT/5kj+swpy+SxUsJAgiLdR
Qy5MyXef1TdCo9BS5gdnKQif+4kW785wHyeuwDWCrr+rdPuZeeHzTAE87ywgvfuXSrd6SbgpleDz
sqXvfhA0K6xIGZLndqTyMm99NAPGqOQDBl794ddflr6bny8s7DblxIq7h9Hqpy9baaIZiwZF3Vxj
Qs/SjJUnlT0hj3ImBcKf3UdfF3/3lf/NJSZpmP4Umwnqr2RT24BkDspB6pbJ8ZKkYfu5z5cKeHcp
sQr+69o8XKRIddld+ERqPiE2frynsdDw7TW1uw/Ji79yFuXdFLYwCMrQPhp+b7/8+rLKv1xXx4J4
UexXjIjMn8t28t1DNDVSzIE/9vuuGKsEKM6nMGyeQXQ43Ji0oUxdJM8qzc2DMyXyDg1a/piXpcPh
107mHPSjce5IR9K7Vd1bnHOQ4jXXcnTH50lXf/MUWM6/+X2B3Hn3Te4mL/tPv28OXx3EWdsxhZKL
TVogYThXTZBiuAmKRcZXkUl5ZIqbUs7arUW0ch5Md0TSY4QVyB6PERvDAV7deg2MprZXJAzyLDW+
Xly9l3KOGOTDYy/0NNsgx5TnjOwC4s2TpSm00xsExVodYaSb9FltsS3Is1Y7lI12aCyuSm0a7/C4
jhc/cukhm+u+sD6p3iCUh21z7DcqqfT4quYYeKEEF+1RpDCX7gmV156IyHH9u6rWax45P64MVAnN
pAVYmonzkF94SkfUKRI4dEQz4/bm7ZhPw3UuQvo1kZwNq941Ge7eF4IajAnZRt+MFw3V2sVNqlpR
llHR2RHrCJyJvjl8q84b+55E3MzoL6Jp0BG4xGxiRkZ3yOhdW6+qFuPdt6a3rPfLFyNsxzsN2emD
1RIAH80RjXYkC+eHfHLHF+yk7OGQdtAaSALGu86s+aYIEIFM04auPkwM/iOmchoHO+DE15SB/0zw
MdetJv2yc7lps6rcx6GarVdbo2qP2Gp3UyEBNbbomFtFM6DGyb/p/fHu27MaxrR0eKERDThKkpFj
SLyME6bFlyUVumx2zdDTkUchahIeXcePskNSaRXjh02NUrdpkbM8hf3gPqqS9XQNNE4hcwYHbq/6
3DZfi/dMyqDk5YejuXan2n0sU4KhqYaJeDLGBJemiRIX8+TE7WdyGS/0MBH72ts6l5S3u3wZxxgl
YVBQSLztu5qb5BKCc+jgFksw8eW7DqaLN2WpiXy//ubYWjBqytyEieOsXcVY6FW5K87vf6b1fYy6
9DGybszhXuO73oZO26+HwHW3XdXwAMNv0WbdJkO5b5rY968QfYoSy/fQYSYelUsyDKiyAYljAGK0
KdD3ua3sBnevyhJ9vId7FCCKPnhqv03hUZYMmIXpIapDHAbZOv24Cgi7Co9NQ17VbqLYizjigH65
O6K2rXQVFhbDWB4y61zrszshKCQco5+0isBUaJXoMqBNGZ4aLn+4a2ge3DU6ip7VjNqIgJkeFJQq
dVDN3uI6Nw+l4YebMSLlwc/JAqf+w6sWCnYwKpzyipmPsGYUcP2w991pvGphKR9sFKjvVcDcdm06
m1Ziew32nudG6NW6DCd7hcRSEioRtndDWKFxbJEffWzNBKY1NJqBbFw3Gq96h6oSEK4gW3UCCnMl
ivms6i74XDUsm3YWOcecholzKXKXEXs2JzpKhowbPmpNARkVwJ3QmvLZjULiNxutC6I1D7eLaLwd
c7r5+gZ62HH8RyNv2nwtNfMDPmkN7Lh6zaVDYBQ9Hua+Ghht+YNkdq9qsfROTwnpeqHkb1asy+Md
2xzPsu4z5u9tjfKeYSZEF9lO+WLJ1n1cgnTixQRAe5/V9+Pde3/94i44l6YsXybMtynZTcPrWGBL
ii2bBZPsXDTjIn6K65kXy8UCefBFQ6G5YxgHVbqCFFnKEtZso8WDbWUb9EdgOnyNYCsNAD7UXDNg
9tyU8mNWa9p8mEMiAw5GViNP82TZQBjVsoYK1Q3jE05uy97UeXJMgcSuaXQKLij4wkOg3AcnDKvH
tK1fp2xcVv9IPuKsBp5AXX0e3Zh13ioBS9yi1D92mt8REBwuWm13cO7RICRMN/1wsDCZ9mtjqEgp
C6VzBYBTq62b6/nN2OlER8+IrrJQletibNCD9Rm0iYmz0EHbRcvZKjP8/Jw7mvkplQZ/vmTHqj9Y
IUUbn1w1RFQDV6VfbGfS51LSKpIO7ViTaNeIqzouXYbteYYQe54cVewjM0f/FxqC5EGizR1JGpBH
w0fzQigDZ5GSPPJrY0D+mMie21q5br2JyCdksTDToMa92kzQXLE6a+PkPtYZSRVrLbWbz6TmudfW
e39yYs88NFXHk9IEgs6OkToqovzI2V0HYSHPDLGspZWts6bHLv+cXue3sVsSv5uBW0Okgss6mFGu
jT1dkSQSIfcOKAuBP16NRuAS+lJG2ToAGCJ2ra/3U9izDvZWQCYhcDANXSWiilgVfHLMZkK1HJq1
S2nw8bY1UM/tTOzjRc0HG/5svs5TzIL/vgQ6YUflJbaK5dEfBJ3mFJopqmbLwbweuk7snNSiu6Ru
teZzbiTsHNKoeSL0ubLo8GJ/bCKLdTp7rwudSAwOl8gEhxPDxFyz+/Zryfc+0yqMOUn42lKY69Ss
9lVKn3M/deOlpVDiIYMG3Mg5RaWnDzq8EfxrZo4nSYCa4YnaLV4GwhVJ4rWW5ugoK/muQz/zkXlN
dPod3pQU2SlTMkGPqzQMKuDeQYneccjaNu1jlzTwv/igpns6qK0XO5QsrFOtxdfIVseIsbyLCU3r
ZPAwMCOThyRS+9qcDdWwLjryPi00cSy7UPva1pW7C7sBmJnfmVNOpDnuoz4O7HoqBUfwKreVD0Zd
sT0F4OaE7DsmFafBGC1XtMICQB4EHJnXlYogzaxmqaLFijtK1Qy3qVuKjdOG26jJiqmh1WdRi7WF
XD3apIoGk0epAVcSODxxtLy3jUjr7vtvcGL0DVxME+UCNSbYnBfkLaimaDslhKjID7HitBzsxgWs
hBMZ73BCYNp8xzJJIY3WxD1DNi9QJ0VUnEGcBThP3qFQ8vc9mnGnDX9V63GBTNN4Lk/c/uoOaDo8
JAu0OmpudNRa4NZ+AV7NBYINFjB2WmDZtBssvgdwbb4AtwIE15wa3wMTvA0US7pBisFWioDu4AX6
rRcQuFjg4GABhimEACPmGAJ20SMBp4K5XbULjKxFJhqCBVp231HmtuqLNW/gQMBS/jWvq6+EV964
CzLNc83BYEGr3bYUN1Y29eseKNsmsZ/0edBtzsb+/bgg3vGCfUOTEOxJBYq54OK4b/Jb7jb78oKa
s/NlO3rUQNIJtPIU4HrgpqcuIXzf4FLdiAV9p1m2e6kXRL7o8eJ5tDVwgByrXbog93Z/MQDyOfnR
0rNg+1D+wKgG4teI6BeX9uhV7pBMq/ZaPH9BaAU2TWNGQBacZQwh5IugJooTQU9NMTtwQ1NQv6wg
oWCFYL9iNWzj4qqrdITaBt6xU5OkPKRZyGoT2TVP5NwvgSQ+HunmMiVDHGGP7/9uFF+mju+ln3Sk
OgwcFsCCBIL4eexHNBwT4m6U+xK7LYd+NFZIi5eD76/Htb9MP3yQlCT0WYz9JoPbj9MaVddtFxct
FsDcZjHuEEk+VE1Nt7o5yiVFYxld3pfDX3/uX0b/5QsKRHJUnJsmk+KPn8tInqJfGMv9GKf2a6sR
UksEOpWiA8UwdGNn+XRn2+HifcTqG31jlv8j9whu8/PVJYmHqZgXnF9iSZP4cUaNQU+kXexJ6yMi
AOGx/qCWVReNOKs97nr+XZQ1Y8ly8tZNxeL+fgH+Qez+BrEzgE3BuP4zYvcAuf2lab58+R6y+/2n
fofsFOZgBnkwG1TZ/4LrXEGyCM4LeyG9US4thPfvcJ1h/0Z1ErkiDPmm5Gnnjv/Bapu/0WdLrgNQ
uqUMF8Div0DLTQem/sdnSwf4WGTUiD/Bzn8G0RysfVo4WPlBI61CljuCWOFgN2hssMm1WF6p+OOt
H65bfZq8rKmmNQoTY+cEvrOvMproKGskpJFAcnluKtN+GBORbOxI4A0L7IYOh9rYZIRSPZNuW1Es
iLn61Q1IUtZLQa2raw1MLIG5Qf2HOa9sD73RBDsryoM1J9LKo/+UTEdsPLsJaHFF1KHJ4OCOzdYK
kVWlueJoEE/Fs1lWlJ3XTXboxoC6k8jedg3DoqAKwevjiOqUmqU2n6L0QQ+JlWAro6xuBddUPIey
q3Z6r83HpqcdmUOabX/ylVMSKpuVaHiyOghORT21H5K4pTw4nsVdN9T6OqcAqu+ke8LkUa1VFgQf
WWs59htJT55kR/xwVLECx6Le1Q62pyHitEtC421RFs6h5li9RdMD8A8xcJM7LtUOCbaaMbloCp+l
4yPektOgNmnAyNQllXUPcJFvhsoUHnyfee0iJj3QP6/RPzXLIzVOGoWo5JsmqJfI3IvnNclvxamy
Q1QABGct2t6he0AFaW50aTnXgZ9ZO7OU2VavDDq65ma+LXu9OTmR5pPoqT/YYza+TdBzm2aImTad
pLmdEzh/AhHSrQ18ttbKcbozo9j5X/bOZLttJN26r3LXP4cXmkA3+CcE2IgSKaq17AmWLKfRI9Aj
gKe/G3K5rtOVlVk5rxplZVqWRBIRX3POPl+GCPpSNX/Wy7TbG7UFhniMzT0ldPQ8klCzA0LhkLaH
svg0zGZ2illabwp4DAmb/77cemUxhmnieYcOq86OqpvFub6qhWzb3MQe1ruW2cMXPBjTN5gM/m4B
0OLhZCmrLc+NuBPz1BU3c1Y/JaxWnzwl51fNMXTa9cXWTxqAvWtP45qSpc6bnPrE5NQxsWOOGXlh
suTeMULxdGsZozxx/D4lSkNxQfZtc/AwcN4p2eA+J+nk1ixb6p0mddSmxuXZBqmhle5h0FhA7Vp4
ryhnB5HnAbJaSF6Y47PKHH022q21I7fJC0yjYaeK6bE8zAMmqWrxodujU4QaWphDSTPGHUvFErv0
jmW6UeZSXjTNPvhsljfJUDWn1jFfZdG40Q1wa5Vc10bx0Ulb977E1BZpnqGB7R5EZO6L3spyl0nZ
VPlvtORNuo2jebnl2u4u3WB65Rsa22i5Qa26qbx+eLJrZV3g9STtACXOfRRRl20hUBnbuKj84yRd
E4pW1BUz0wOnvq+VVmbUaPMYH2rh5u2TWUwixy2G6AKUGss0yWSgs71Oo+HI0HNyUPK6lyOJLkgT
K4dbNY70TwtjgT7Qay0+A3os3Y/4Qcym3Xb2bNxVyh+ir9lKAiUpw99wwqG1ExqrvkGC2o7sHPBL
iR3HZ6iWB2pciyO997MvKEdn7eBVI7HXtiyAGmLZRAH7fRwVKRiWpwngB2MBJqW54XLxSh0owJWR
9PRzVQPJgBQS8XUW7L33aIDG+oB9363CETUmPGQjivxtZed8SzLC6CVQD9NFxBSydLsF0zJ9Is+Q
s2+9xPOIwgnQDxmRZYxHaTPincctiQBAQlcbmsTqr9k12noo5agxd1ZuzEqzcm4VjcLOFhP/Vy+I
XiVLF3K3Y0TzI1uXlfTMfu/dfgb0svSn/UplOFW+aAgu83nulR2Fdo5NNDAHC9SAYSb7yh29vUSE
eqnM4maJyYTYtIYtQQ3ZyXXEBJzEn14QjoJyiodqTAnJHarBwGHvmEfPbfes9bP1WYV9RER2um1j
aWk71on6g1sgRHJMdCABA01t42hVdaaFReQ6ug4pxc34yc4iExKl5V/PzG6gsGJzy5WI933bg1pf
lqEg4qZb5rdmbr5wR7Xnda9ATRYxHgK96W1MvdEfYiDvO0a5YDaZmN0RPhdxOVRETTG7v5W9R/8C
Ye040ru8LaZjX4h2DjtiW684OqNDyV/1krtGGjJM8T6NRqMk8zA40BlBWtcurvUTI1Zvg/uOVJZp
zj4nqNWOCJHHM7PQXa9VAhm2jogISIwBNmhETp3N0XJxfETBmBf3XVHVT4sr+6vZGYe9QabZ3mbl
C/rIQGizdBoDwgLlOmYlqNTo8CHZWhzxGOzssG6ZlE98/wflC5JqjJR4LvSnl3qOEX0uKx8JXt7e
4RfYYc4kLNZA+c/RuIgXog7puUbbr1/ZDvcnw12M39hjy53dL9YWw4JxcEi7+4hol3Q9HyRlTUDU
jmEtIYAV3uJcn5rngefwNLR9e2Ez79/QYmNKTVjEEyqY7hsrGc85wWsBK2bngHD0c+OJ9GbGf/AR
LrcOr9Tw+Us6h0pgjTMbPIm3sLT0c4fVqw9SnvyLnREZj06wffXWCM7OyUNLLT0UB3tN9io956rE
aXiXEzx/baD7/zJ1cbOpFeEE+Sz1q0SPP0ZtRXhaVeoUDy4zK20mHtHMW2+jG3S6VQSTimnxSTFR
vba0bmV2tDHNMQmMoTAScuHBwz+xpu+9cEB1Svogo0VfmyTTeOUg8WOXF8BlBcxfxWZPH+yxtN3o
+XcCiP4dCDIP7QgdIGJ3YCqPmkIkGaMjPeMkaFsyVniq4Ii4D1abeTTKzJbx2zx2DgaXu//W9/+R
JGbd5P5ZfX+bF68IIl9/Lu/N71/0j/LeFx+wU2G7+aFApTn8Ye3SV62M49Abk0a9NgD/V+KvghiO
I9dBBUtT8KO8tz6wAbXh8/NN1q/7e2IYmx7i5/IeRQ6aG0p8ajjTwDL5y9q4HXOvUo7RHEWvgcAC
W94nY7+zyt67s5Mq4fLzY9RXPfIVhCqtMwC1720yaOhbGHQqra0XViuln0Z7DRJP+4gporj2GP9n
lx637WcGNu4ne3GqY2Kg8+ynzEQSymCwwYxTHknjJOcz95HJj1l1k9WNJj9VSU0E6Ux82x69K3jW
NUJvSUwyFcap9T+NjBy9A2aymHllMzsv46QG7zLTZYSuTJObzJQIeixUMFXgx5A3XsdeS16IYOtK
5qMyjznmsLze9Lae9EShFqUuAjyvaaI2RNF41nQGt8DOe+c1xVKfJWu/bpOojjB4cs8yER0w/lot
wzyMBVp5rFAc4e1B1e+Tos1erIzOnglKadpEBa8nJu6ZSoMwBdvXsVvDaDMCA32u/jYRpo0nO09S
e8IGTtmDSKfKJErDcgDJPW+coeIArzxy3ZHW+wBzNom3QM8IIQuIJcidMQYq3sa1mYBz8zKwLtnX
JZrnzobuB/vAxpQsUfm7phjjvZmrqD27Za9d6RMSfy6/iJ5JA3g0CoZsXVJxt5F4G8Pvf8iZYqUb
eK6M8tnO3BlUGTvHr+dXXFv5FkdWEcz5nISp7FjYsQy7wXBi7WUnSnDkdGZ5NUL/aCqJKGEshitv
VAFIpXxXlpUMLSeJb23TJ2ohKVTogEDDRmBbm8yJ5aEjaeiuLafyY1RpUAjyCLrwwsjrtsicJ8C+
8Z0VN90FhK97h4Fk/JSUnoL8YuBtrhN1x+dB7uZRps8FsXSXwpQznpNaMwPG3iMwSlSEwHTds+/n
0XNCKXtQiaPdaorQmA3TI383uq11EzlRsdcyLV1CA8PZ/Ew/yTw1KpynxjGqB+xsOXLsKIlVAH/J
UgHeM1cFcl6Wq6qlYSS+kFZ4gOBxNQHi2E9FHj+zArWu/WVNWzNqe3qE7trNG69mvx0OmCG/cRM7
bErdBWFkLKuKrk0umxmNHTCuhQ5xsh+zhsI/GwQB8eCpb1bpL5AGAu/AZbXDeDvEsXltKCUPjK9Y
XmaEXmyGomvvksKp0IUrMNWRW3+ZWPAaDUJS9pvekXe63M41dH8Su73TMhfqLnK65AgVu32MDWt5
GaylBL4+KfMtk61+rS2Vm7G/sdzjVCh/J7L6t9FvooNh680W39jCO+hmD37uDS8gg4qPc76kH62p
T1cvqZd/bBDh4YPkCXO0vt2zdDW3ANj7Hcnm16TuOQRHpMUef9p8W/mVfZwUbGvs3TkWTL5WuzWy
NCesAFXdBl9reqmiTB1pzxTBp3FO6WxQXCe2x74uZSwcElAyb+U01MEUoefmdelxMxVrPIoe1HY3
HaXuVyEeKPNZMO+97bX2KV3ah6zW3K/Kxhu70cmvzzf2xIgnMNGDP7ptJq5Lttw3jI+JMMq6KHTT
+MoXnXsip5kBtxy6hwVDWGi3unxzBirSelrkxYr85UszwYMArwMv0i+nGu9fLJ7ihJQXp4GfvqLJ
ADcvfnwSpjF8WiOlKzxXMA0oXJbcMJYgU+1xSOv4tbOS9LeCZJWgG5sbcyCxynYmFSbjgJsqidKD
pblUqAoKzg1RnvCsoEGTAtCbBLvkItHPVLXarpWGxuQCTMtdnnVrDkpv+Nt3bcLYpWv8a5TS/CTl
lKmDuWog5CQ6D6TOZD1gYfC+5FPJNHZIB/Y8Hg7RLQnHDAW0yMPrV9mvg93Ka9+JaIdmOiT+qE6K
ZEx0HChqLyGCagKJ4uIGeZxRuZ9dYqTnTTxYU2hYNpjwLk2uZOkxvamx/d+stoczbL+cj6gNoUxX
byR0VPcG246rWIs6kpG7OIizqLuCmecTfijUjdabRHqgLnoTsrW/SU18pX0xbwx37HCNNaAkWeZt
mxYzKelV+Qn3n3diopPfYIqCg5Utbwm7ckCuDOiFUk9Sbx+ASuqBZ7QJlBaWPOngJLvUMOy9TnN6
1xit3GoOk6dAdFN3iLXkXORjDPs7jcgwbg1UmrbYZ7Gt73je37Kl8u4bk11HQu7DY8zic2MkbX2c
srzctozXixOUtBjDRDXiUNfjgzaRJrVxSjBSKObkHZ/ckpWMP11SAH9fG9VB/TaZDFD2CO85diJx
5CecQxMnIrHINTu0IrfLSxlphImYs7wyYLQGOlyvEJR7eqO1OAGdqpL7flBDCLe8/4Qrj1WhJ4GG
uPnnvjO+ZA0RMmR4LjcEV8WARbspuQivoaIl9jtUZYLk3FLdNwNI7nYw5uEh0x17CzNr7fu9fIeo
gMzmVose0tHozo7u9vvJZ8A2d1hOxzizDBBrPnIMYZZEPbWJdjUN19ALk8CuSCfTRfG5wUSyiycv
/0qQnbEF4MP76nmfE6/4rYXrc4V8ww10N18DcPknOCD+ZkaVdhjTXr/Ss0KEYwq5nE2vcYO7M3vz
M3KD+yLR9r0Nb0l0UXGX9QXwKDiJu7rPGgL0SIMfmsI/MKnsdq6i8qI1sPe5mYzXaSnZxxSKbpmg
Pi3U56UPVC3HreV21VtvT2nAz/6YDmBshjlxDtNosem0T4tAulKxk1qdOeZOGvZbo9d3w8CWt4Iw
HGAT33NEa1jatRcDEPQmSZx0l+YLFUaB+TPX5dmt2ztXZ9/cNftlKnHdY8gLmSPce1qfHwFKxrsK
9/ymQX62cdLK3NCiHQlQjXe4dU5WqWn3fgeZrXAG/wDHLQ4h2t1peXUBFZ7sGBqnm4UQlMAp5juf
0SgD0LzYI7SQYb9A/RWx9KCiD8a+Gi22qJpr3Wq9Annua+4jGqT0AM5dosk2fgNNo20h1ZabtISk
Y6a1zUWWk7BRWcPdZBr+W1rODYtvPn4Apw6OGivgONhq/R5HNtIPIyBYZbhSTOkOUHwZnaSLdyxh
lBep/VlE7tN/e6n/rJey/1zdfNv+Rv3y+07q/Ut+WAsgYaD7ZJIEYwm2qUm38qOTMsWHVe5LKjcS
WFZhP2mbHSyApr+uRHRc5u8I1h/aZuOD7/u4fpA8Q3Fh/Pd3liXM/X/fTaEjWlectgkVFkyGbv7i
Lci7YcmnwU8vWe4TVga7X1cNgP7cufWjWjB0dpq220vyn9sd0z84IBTcqQNZFZyEOjeWwxnuYqRf
xTlYYO45iSgAPtoIu3KdFGvShuqxyg/xQnrRpS8a/Svj6UlnZd8B0QhaI/E4wTEfMi+WiZl74176
It6WhCMf17ThbxaKFbnh8fa+aOsuUsErPrq5aDZSxhDSe7e4t7Hb7RlELqHlF/ptnqdyDCrLGQYa
nJYTBsBYi+XKEtqTq2tfPOhIzGlZGxBz5QILgMxH/Ex2A80rvXJ5yD5PIDG2gpPJ2TBeSe5b18vx
P0s1X8aBxDjAEFPZbq2a33jjDUvvbTso1yEKqeS6oUckAHolWE3OlxQ7xFM3Okl2tk2lhXB73duU
E32CEqCSNCicmUMYtRN7CF/5RCvpfTo/uHaPQox3Yn6JZo4DjZoNNKKK4gdXUHNtOjnTc838+Fep
EyXXy6TUC8t4rmhHKP0qZpq/9XF1VGDcM8gIbk/rQjanVX+cW6rLGGM3FYU7lketq3QUeTaWc0Kw
Fg/M0eQOxLcJPhLAP4HduyrplhAiate+J2N86umdnQu/iUkaWj6WKvSLRIWpPhDfoq8TYvJrv7lt
gXIpTvNDl4phN8WWE9pNOkANSdy7ZhFou6okj0Nz7qnTnBLLp4SipZeNcafZPpH0Y4k6R7hE0LSt
7XydQLqEiofmzJRgqTfJLMsEK8nse8auqbT6Bn9hNp/0atDd+mgiU/Vqjt+qw9fFCwGdDT82WHCR
N4wMFlI3xEa3YLLj22KL024G4lJvsHDCgd0Ag/U8eAOkGIiwXHj17hiSrfFixug+IPXBUeZqpPU+
I4JyG2jl8CPmhKIQ5R6zmMBSyu1CBw4aWHoZtQinajgzZeOS2J0VLruLwptL7WYEjd4FEbudc6eR
5jky9752omp6NUvWECSeTgPtTVXOVyqeka1gnqzgyxaOnpArS6d4wE1EfFwPEhEWyhJr/QEinbur
4jS9pApxPcXXuFpiQaPzZLMRjBC1zgTQtJlEP1dH9TjeLCQlNFjVhBVIjGxWWI8rXEWvtHbZZPQs
8QXtaNoFLZeYe1JLyfihs/V9mxOdmsRWjOmNxcUYZC7FeaG5KVxOWYy7kbUAXQ7L4jYsC296Mckw
2PeQd+Oj0DtEin223PmD9kZqXcUzBTdHBR7+evvcSyzLu75herqLBzakKpK62HjzkDwuVGdyL6K6
rcg8XXVqa0Zsf+Akmh8EZF95ZdoO+pG0KExnX+iJSZY4cPYrS9btN5z8T/aAvslK7W55GHOT7ceE
x1Gi255V6NWacW11ANMWGCR3opp4HkkFzcptFnOa2Wy2gPc02X5RlnckGHHOsedrSt0oY0L5b3XV
EvKdAKF7UbctjHgd6vNeyV1M9xWai7DuNLC+484akiJkkG5eS4cAMcvLNH+rpTWbFJEo4xGQfxrq
VmHyPucizr60jZu9ZnqvPVltMX5ambXttsWoyrMm1BiyL2VlbdCdXrH0FQGhG8SmQkiJ22v+gCD0
S6vpcjCfM1/fON6C6gQAj421asYdU+vsowsC4BQdQGDiAI3pU9t43ZLU44F4UUtuIyIaiM+Qdsmm
SVb1AMuDZIVHY46t53FaPgo+wj1hUortkF/p5sHxJvfOIas4jPtoJlgwaa5cyDr6lkR5kGQawfFE
PU3qvoo6cS5KEzcCE4rSOE2tlKelX8go9RppvTS9eomVYgfZs44kqihl6IJIWO9R6oEoGU4lATjn
ZTa6e3RNrDSBYqj4Dgdt1KKuFyQGz4fSgsZKDAXdXRwdm45T4yy83Nj9t576j+opF3vln82m7xP5
9bf/ueqK1+rr76qq71/4f44x4HXoslCNoDUhPP6fVZWLmQw7xJrn/g8r2Q+/mAmtzGBgjQxltXj+
NKEWxgdD2Dqly3up9TfEJ5b+L0gF6jlLFzDsBT+X9SvLrkEU2Jak1sGyARGTzYlkbESvtUXMXLKS
sV+mchxPxNKkODrqlyK214EmBGA5QHws2WuFNUNIuoyyuhSD/oySkrRV9BoZxnMcZwsj66vWcAsU
i5q7y2YIkF7nnutiJOBQGZcMleerb5UnZ6K30aY9+N4o7Fsb7PaEErwYeTAZcX8b9CE9l7yOQePW
yGor2Wx0jSQqZZtIffXlWvr6xTE6i2Xz9Lo+hxs7b7ezmIlR6dNvHfDzsOSk37rSO7uW2k+kfgR1
XH3zc4i1xngfKTuBXUB0tpmji1guIiO0PuZPMYjYUPm8znUvQwmF1aZXK0bjTbrOSzN3O5rKgtsl
sT5GjTiQfe5gUMMvIrs17YdkXqO3Xtj7vbr6Yuz0eLrX2/y0vgI90ALGQcW3rK60oANetbMKaNJW
OeGHil16qGl8jK3pfl0lBJ7JXrQt/Ddue3/PMuwQx8DIWBdeLQUmHG3qeGF0nWS69GgmgwnxFccB
Q6CpFi+JlR9jVby2TfYqF5uVr0XZ44huK/iFJpF+I3j1IrgAd7PV74DtEFIq8uMiBjChfcIAwWS2
Z0peKEIFkdXYLdhpnE3bNF8TJ7WR7Poa+3ysra9lUr4yXYBlsVpnewzsmHIgmgr+ACzby9Tpl96c
9sO6LfTiNblOv65dqQVjnnyzsONubSM95bm6ZsFvHzxJeZul/IZSzM9kD9HJ904BPszSwrzjG42p
l4WJL5abFgA2o+HnVqD+SWz1WOp2qOZqCqqk7cNIpq8VTpstcdpvnlyuRzNO8du36Tlv3JdU6V+8
xrr1p9TAH2zsZsITF3toD40aH5FsH9KUfM++tQ5xyXukEXkf5P0ISIC0BkfOyXYi9IX4HMPC6cMn
gTUpI3qzhIPe6c9VbLz5DGURJbSsfwCUMft6bNrhUajiW0k1GECuglRXqkcrAvWap3CtqZgAJjla
Ehh4sIL3192oHCbr4kU2VbYDWXiubeEyBeDr+D1ZqbD4nCznJXXbme6cjyOO/nPN4PEz4UZ+4GbJ
HDLoGe8sh49doeKICRxj0NnvxwM13win2h6vOnKNrtSoabc55jZiGevyltJ13uH9Go/0P11gaoX1
1hvd53lsnRvDy2v0ykqmjQhbNgJZ6JeNFRI/Mb1GroTwxD6lQNkumuo5r6LnUrEJCRdB9jv6XFqn
JDqLKv/MJHoMcH9s2RvMwWKlYd3P7ZZJYoKgGdEowVaqBR0n+2zjuM250JJLRdbGljrpWWrM6LrB
Zrw12K/41UgFr7ALVhT7W9IYiAsieLBefGdXMuSgrJfRxeghA7LzafDImG/SkBi9mpLSHS2bo0xj
Z7lUVPwUq6uGj2HDoilUSD9RM7vDXpl86ObcfXE15zzAdL6KxvabNrXXwsm/U0H/rTz1l65YeIhT
USM6gkefjeWv8lRQrAKbE0m8giZ2Y8GBX0vyc2o3FH+G812J+m+/G7vRnzea79/N50KzsPYLw/tV
aox6faicGbM+kdYyrAwSrgsrgQ3Hgf7TZXr5Ll/+M5guvxc+ZgaDJnQhhgu/dPuT6yori2p5MPv8
1Y84DdfjGDnGHJDT3TEanWb9e63zb3+7f5X68j1XLYDlGbAS3PW1/smOGluVn3iEEYHRsJOt3Y2P
eFyKANXZYdKgK6+/b1EAz+s43f7817X+RQq6/r4+0Eu0qjYG0192xYiIpyWbverQlS0RowzZEcI4
yXpcXFMD5gfdV29TR4xwPgHkzMaO5xah2KZNoPrTvcXVcj3EiMsXyz74fomVZYC66U0kGnN8s/Ou
A9Y+6NyyEwKvXWmP96qMn3U7KUNHiTOJrxq8d+nvbbDin2ImsQFi5jn889/0Dz5CAHQR9uLGJzzn
1zGOWaQ+xi1RHRKTGG2pX3R/uZQL25i/+D5/9IoKhLWI49H+khf1+3fTnwwGJwhVDlgHxFWn1GVm
LLvVYUltKjqWsPPyUx8b5V0xzhe318u7hKzUQCzxt2bkXF5LlSyngDBMdR1rcBF9ZJua75ytdtwn
Hse9jaWIuQTQtEaZVPW2Oe/L2KxXUyBEN73t7qtcPSt8FzsY4OLYp165nZxeXmPZ/Ib4xNlUecG7
qDy5V1r2LZLLs4ddY+kBw6jaOiSzfUiSKg3iclm7X3WdQ8tHK7ZcELxZG9Pk78aS+bm18zlwDWqs
P38h/+CEQSnh+a6B2d9k8vb713FhuNsIzaoOy0SWC+WE4mRjc+1sSP47/Pn3osL+9XwBXsA9heLf
9W1z/e8/PYGtOacuiR/Vwc7He9Glx1L+1YH5/iT93i7huw4ubtQfBkipX03nWB3JjtB1gCP+WO+6
lIheES0gs823dLFmBG7RMTfFwdfM8xT5ydatiiPr6o/EZXwhSrzamOVICnmRWQcCxLhkfU6nei5P
8Lm+Lc4EcC9ifgTQnvEDVhK2bEt3U6TOdvTqJw8eFisZL74i2WQOcC5NgAlxuUADq3dmaxIZ7jfm
flAIXnUz/Waze900aX4aVX7MbYYVnpNRoBoQh2yjDio8lQHN472sTLj51nL9F+/JHzyxvBe+8HTO
YSFs8/dvSmXWPfrdsjoYyJrJ2CnTIO0HKngt53dOeAVSyq2wmL1zaUNgiroW0qlR3jIcefYYS7F4
qxilRctEx2tIiGb6y5TVVujB918Rn+docB3Ce+0zLsWMhS0nUS0nGbrZ/Ayx9m3p9A3BWw/Kojr0
G37hVlP7PNGfZwoxQm+Teg/efu/X031sO8MmQxGwETUHX+eMKFA1GJllVPh7016e/bodv0NV/u3V
8QcPCXfG+j/DYjXzjjL/6YOL+g8T3zSiL/eqkBJHbdyJH0fgZY7q+C/eEcP4RVm03sMetzDHGjwC
71+eyUZYM9SugcBqs6u2htMRqh1lx4ibykehDN+Wj+RC5BLZ5xxTWUYFGBcnJ6cAJIzb2cjKr1mu
jg0TV8L4MGz27Pg9Mm6NG9Y3t4VfdkHiU+2rSlqhVXdvZbbcqwJGnrtexnzMYit/JZCGKnUyAxT5
p2aowkxJM6Bc3Y595u163tL39pK5qRWiwDEDfzXTsgIOsnoad3U09GQK98mVwmv53gRFlSJIq89B
Vg7TY9rTSHqA+oKlodWzl+mx7WMoqgLmqjU+mrlxabQUYxfVmsE8L135gOs/aCX/BmgFH8h6IPJS
tN12fYw6ZZ+lOz06DHIwDuYazxO++aKhWtKj7ASJwgtZ1HXbFsxXk9k8Yn3U3JBq9Ab+I5wGXuCs
SE8p4YRgACjFRSFesmS8n1DABpa0D3A6jtqYHZeSrLc25gHu++JIU7wv0T+SNTHyweTpcKb+VBj2
54SMyGNu2OcRhrBltnOwNkaoWNL91LCz96jsi168mPgz/+I+dv7g8abWsRFGrfgYS//lnizw5jam
AD3XufMbGZ73nc69N9JmRTaP9Vp/vbfasveNXe9T6b0/81XS71D5Txuib98qvIZh3lfo0nM/9MbW
crGvxk1gml619dUwHwqj02jQiHPbxCLdNlURvzVa4Z/qFsfHgvN7y8rQv0FmQZXvAnbUOGOyfn4e
LcotvbXqALnJEKiYaNTCo7KOaQy5DxNL8obElNluBrp35ARtzf6+9WhJ/aE4jcNwL2zserJw1DZt
c6I1puUa3/RjFpXI3g1tYQ4+vzkdOTdt3d+7dAeHPHXOI5cITebwaMHUWKv53v1xv/7X3fVX7i6D
DuKnq2hNoP5HsvQacf3//9+DHPrkf8LXXPa/U4ASCb1+4Q8FKGtLwaDMpoC2bUSD/Kcfe0tdfKCY
wHDC7eWiHefU/jFjsz/4AseLR9FNdejyUPxYW5ofhMfwmC4ALtq7/etvjNlM65cxG5wYw6aHAVoK
QhX/4Oqq/Olm8PWO0yNqtGshiCljwwqFQLTQzIsl37r10IU67pJ7q3DGPTTeZWuMs09SlYcNKpfT
48yOiWE+022j6T0+lfpo42cir72SRha4IKe3eR/fx9SKghkEg/6WgZuonqchv0ym6Df5FCPSQACB
mwwaJvNpzs6ygtkrcqbjjSjMh74i0beuTZTTHGtnMY3dI+tGUmbcXoSIpYuvusY+z7OeaEe+WTWa
Szca7mZ/7u8z6axR9cTXb6xsKO/TbBmOsvaa69lF8bpRpDzvURuAeCxIcp4nx70qY8U6IltIKITh
ueu7wQqQjC8O7i9dP2ObMNVmEqSAjUpBxnYVKnbg2eQmL3qrb/VaRMjHGvtGb70De5L7WsclYXFK
nUDkX1eRKrmN0ONhgiCmN8Hk1TRetOtBRwV8YOTWqwxgCHHOBBHpKNo1YukrcpMWUBs719ZcdroI
4iIZQdgQbr1TZgy3VVVYC9H9qHibF8tDY1dNOM3JMwkg5hNjS+dKCXf8VBmSROmu8VGZWDI61+1M
3jIugrRFo64lhn49VpG1PFQt0qZhm5Jbpr3lhcICsJHFoC27weky1nsVYQ2BbktBQBgEaNzZbJju
4fN4Zz/2dW07MaxSeLLGhgvG7IANubbau2VF1iPbQvJ1yqq/1+hxepa4Wpn0G2/prJHRU2rf4BDS
g8xQab7V8oUpQj/6RBAieMzP2sz6VeMuVbj69qyElrYlzaDAtF5galmdycSTjZ3rB/VIJkp1xGTX
O+0naUb2fbvUU5qzDpephg+lJWIsm+6iPi+JTpOeS6aiu0BH2eEt1odlL5a67dG3zGuw76QPnf6g
jTMr9C2s/qL0A/N7HDBmhPd04NyRNmHBU1rNRAc37znCxhopLNdw4ek9Z3h+zxw23/OH8zWKmIUz
qcTa0DGWwyOlPSfvucXme4Zx7xBnnL8nG1d+89Ve4oZNGLrj+wrZEbkSrt1gIcnr5Dn6npKczaYR
lOzCcHBNDmia90xlHENMiAzCNo/zGros1/hl9KQkMU/eMD+07/nMKKDUxzxdU5vtNcC5SYhyLmJC
nZs13tlZg577sebie09/5gdgpad3NpZOwqHVGhOdroHRDmyyZ7aSxHi4zZoojTAICDBY5/bKXCOn
kzV82qtdcqjt90zquCee2tAIk8V2QWh1/55fTbdClrWxxlonetffD2vUdbOGXruNwNw12rd+NsaP
0Xs0dlGb9qZZA7PfT/n/Xoh/dSFysXEP/ZndWb12P++arO9f8eMmtD6QzIkli/SnH5jPf96EmJqt
lZ7n0fOugO9/3oTYnfHU859Mh2UU5gouqH9chab9wVvvVMz+75w/lld/4ypEYbB2ij+13vQqtmAJ
hgyelbnF9/r9XcjSVxsbiRFoQujycdSEu8G1+OYpszgvhoaCWSOGQdH037uTd+oAMb04Y9Y81FJ7
aJimHAf0I5vGW01fctCu5shyov0os+SCC1N7hUmA+saRenMQXsRkHsNq3F1Iy5gtvGdpjlNSqwrD
vVqM1jPPrAp0+dQVjQl9iMNPWnsy5KAXoxDXXcie7ILJr8BA0ZdiE0V5JnYLOQZENdZT2zZPhVf1
KMfdqiyMY+Irx2TKH/n91k10AvmSQpj1sRckD7O4rXJQ6rhH55mTh3bKOLpyRvQ8xx2ipIU5M8Ia
ESmw1qZL4AnEaVvHAMxQJHvEMamxUjbcfGxCSFbyNasi72vsZNhSF7NTXbNduaUjW6JudfnRPWR1
2PMjdPucruza062lCwbHx0GYGZg+JhbI3W7UCf7YLoRz0mjJjCxHpn+KiC3QL5XVHzIiKLeT/r/s
ndl63MiZbV/lvAD8YR5uc04m51HUDT5KlAJAYAgEpgCe/iyw7NN2ue3Tvu87SVUkM5lA4B/2XjsO
3ucxQMDgieyUd/mTKEvFhzUUN61bN6fCnV6LBmNCgQll41SJOFF3ZAtkEZG95SbHITmjXIKpc9P4
+pLhD3jrRFVvUYTfe5VB61OPiQL4HP7sTTqB/5neFwQ8W7dNWAB4Z2Hkqxl7cn4SpyAqxv8hclJo
PILmnuC/dpiLreqIpfmVcVWzCSI1HSFr4TJx6yM+ncdxyV/D0v3dlHl/WbqGwYAkdDprI7wg/XtT
dVfV2NQn2ecKObm3QytCBjd85ouiujgQM3Ofiaoh9kW+KtvKd4O2mr2sxl9oNcObKlzS+ynBiIGs
wcJ3vM4fvHQn50Ee/dF3NmbBsQzsfTeOuDQEGuwtpVZ2nQ6lvon7yd1HjN7P2GzyQ22WYAOQBAP+
qidD1T0eK1Q3P+KsRXFPjsVetYFF5Tf7OFrEr9RLm7vAIgOjz80TwpvySK2DCy5X+akmFhFpOBnZ
XjNj+qyD4dBTjp45F7KD1m5yEFVAkGJmJccxnH4RFkOyb8bKExMHpF0x5DU5GvmPBmUt3KSakEWB
BDixqw5XLLnKFE/zNlgsQFf2WO5RkOeb2DXPTlDbG0KDXq0yPS8LQLWqozcPeuuNlFebQGBTXGUt
W19SO/PfHjL178MSUZMwupBYlzH2teGK57HldTXK4RJCfoJsp+MWW9VisbcMGYWP8EsI9IliQot1
MS4kTbFUOrnSHh5nZwSzVfqSp6XtEpDVpiz7FFuVA+1jvE8hIHRbB24RFj8Mj73tLOJI8IvLGEJo
tCVez0/jwsJjwdTj51C2wJTScbxn/ULg8MhlIZIRPVNszPzZKg7VvYj8+YpUmZo1xkSg6LHn0jIE
fYe22YJPxSINTqf/7bQEf27ElKpDaIYh+83zO+Fem0Ahbny7VdMtY6DuvcNoPFJV+tlycMbKvmR1
UrHKRjCWtZZ7BAPHO5N0wnMRHqOs4ZQwDF0aWyDk9RDkeWpZcSWtt8cGQbivSPONGy/fjOMnryR3
kGtdWB/cUm/uktvQ9Uhvqtr+qrda/7awSX3WJQTJ2so/0y7Wu9xV+WulC5T4oQryG2YXIz6dYSH6
0amYzVTpC44KiSI48ZJr5ZfNlZNggou88XrEP/GIQsF6kn4XfbjQr2h6Erg5VUJw/CCIid1gfiEc
rKnNYS5n+yZEXbjv075DiNP3CLmyhtVeXh8gSs0wHrhrWXOEDyQneYe0BQhltWUGf2u8x3OWU/J1
p8lBUUVWMBLlNl7iDZuW+mHy5vd6YHjjj1Xyk8HaQ4QndCIlwhtPXtx/C+dVCG1Tb7veeEYNFeNE
I9MNAZvqGdyDPCus3rrMQ5Ad4lV6XdtwcIEw5htY1KuC2+E8iOfbHFX83WLZ482cJ8g65wH2W40G
23RwjMbI/YJBiiOrbLOxJxfaZFEMG0IFj/A4mT17/U0ycGoxr55ZwCdciQD7ziisCGqaEI/CIX0c
4sXdyLiRe/I35Yb3lrC/NkdrbpMzZL502xA+sYnCpPo5rxp4e4UtDasuHpcy3P4vsTyDyO4ZvyHJ
QjGTNZrFZNf17ZngCfyBlvpt2ugF1GCzX1iPHOxO5VuQEHAufVqsrDbZYWCPfWXJ9nOUy03ZpwNm
qRJQ0RS0ABai+o5hvY0zhg+2tmcSa1f9/7I6AazVE9CqWm7wGuaw1qCNoFYjVVcWGPYryXnXht+X
1VtQry6DTPbf3UbKS6BSwglmmtzUm2bG84VzzTUAhHM1KUxS/h7CMjkYtXyH4EMv82VnQLiXkgfv
pCRUFBz9MhE/KuVMWxuw330q3XSbrY6IyY9HHu4EgiAve8cM8Fsl7S+/z8tDGVAwjMZ/q/SQkbfT
AQWM+VaLxvuncGz81oPP9LNDkOJziKItxp7RBGXxkLiNOttfxg2JEGTCzzFUqb3jMG04tfPxLZ4b
Hhi9tya6Y+gTFPyFQW0yhHn5w13NItVqGxn8KjwUY0RiMcLCA5PG6pqZ9bTvZ6JyR2/+0WXpzGw4
jDZTwmsgY07u7aSNX4FQLvfSQ6zL0zRhPZVFxNHxC1O8/LGXxTu3vexvVr7dcxsFfK1n088M6Tks
zbRloidQnJbTfUAA2ntUhE+AnaYt5qlb3226ExxR4bHcLxQb1pRfdJZn/ksSSFDrAWLWGW2yv6Sh
i8E8EnzS44QTazUF5eFIOKJo3M+gNnWwm/mcN65ymrvRWZCOLoasZhPE3yfZ2e8DZqRCpf3dYntW
sR/HbDwVqvdgk4UjeLyCvEAU0wxMgmxGTEGS6Drw5Iqwq8c2ToJHFsydveXUtCgxXOVuA78rf3fa
I06RG1XwmbK3bjZzpMOjUk7ALVOz2jvpLlmGLSascIee8AlBzLCl976OgZp+62Av/6hFe1VOWYpA
ucnEthXeJ0TE4KmGXf0T/xxO1AUZvtxY+WDO6suslsuMvBdDoNpPe7W1qS+D22p1Szk8b+DEkRxf
h/eYgS9pgzgQAJvbmBPTTYLo4I5Fn6mIQLG6XQSlLcjfAqX9G4cc8R0O0HIf0OqzdiHfeodIs9o3
vdc8as/XBKzyq7g10o0ZxKYNvsxeDThPdNxXjGc6rIKraVCQEn9II8yEK7Fjr3hdbNNC61hAk6iO
rEjyN04z+cYjbvhWTsZ+AudDxl8R5Wc7mKh40za8ausRrXvOwlVuZpRhr8LN2f2P1gzmZMn0FZs5
bojMnuSejNuEpHsslVllHLkxfq1Av5EeQ5+sH3oUum92vAyfAduGE7HrpJsURX/nk9T60niBltx/
TdHvPPB5sgrwiVJdsSLSJMsVtA/dhBOTE3ZLnzQkuyVRHoulUs3jPi+4Hy6MFyuQOatRdSKLM/wm
5GpiHWNyv5Da+wk3osbqOuuQgZEv/RBQhszex2gigqiJhqdyqaH94gq2bpiO5e/QgOoDsKRqFXCb
8oylFfpmXIh44/vSIg9+9evaqUkfYFQwj6o4XpHyPU0VtXFXt8OPenX+WlmEJqhfxEV/eYO/bMJ9
NVbPDPDZMtqRe5xWP3GxOovnCjRMI9pyq6yl7DaBJkBwWh3JUEW13gULU7CCAf5+LJzhuqqXAfdX
QZB8ZMS9Cwp3foyjQjd3RmQMFxJh7DYkGRovO8VCpbJk7ojbG1yXiAbKzXxNbJBRO/lPxDV/pTkg
kwZd0p2KJKuSDTkRZD+Uxre2zMGcPU7xWu+8LuMcRZdhKJ1C79RnYfDmxqt2h+gJFZ0IDFLOjySM
050NQURc5+OYtxsuYV2ghxAT4vYBpp9kUMPp0+vmGvu6Og2kyjyatqcXcEgZXQJcF2M/W1ftpNVZ
c03uht7Lr1UR5NvUHaLfFbLln3YtGbjoXPfFEVjVcyeTNH9H3okzwU+mG3S/q5RgWYIdW9/4F6Mp
cQoH/ByMh4gTbKEEvRIfY+9zApz9PelN8tABZ/mwKawvEwScTUl/3ETKPjZ826vFbfsHpXJFUKRf
PU6TE1yR/DxtXbwCuyBzIFQ6WeXthWSrR5gP1UFLlqORqOI1yvlb32+hGvEaXzqqyH1vTLJdaqfY
C551FOcYdo2r+/1QRmeLlMRdQ+P+yLAwOWhpux8BOuxTJbXapBLhRsmoF59Gkx1z4Y073axI2LwK
+Xi7bPpRJnjdMdXeeSZLPnHn3I28EqaBtrtVrjufWqdsKaUGcY0OLIYDis5oz3XTHlRign07S/ob
Lkp7g/cYaV1aZXs0HRndiCW/M8QmoTyJqpOVpx5mP54k9RTWSLrLnqx625ox53negQw+FIxJZN31
3jI/qik7DUaWN0YSRxdgP9FU4Fa5L+cs+6VU6N+kaZ5z0LbilDYW927HwU/kPVmoWbldNIx2zcSd
h840P2S9ndyORhABW+fhSYZ5sHdR7m/sriF6x3bu47jCLNMRJQCpFNtwVBeYime2Wcpp41uJNH0L
KkXunTL1NwUBTe9f4B9vWgnaFWT4d0t175i/gU7BB/KhvxODqcZPm3SCU4wM9jxXJJ84NJ4rU4Zc
d1OTIzQT8bQh3ivchUv5ESReth/5tDZubb6RqXDJBKD/pf2si/JbV7BegHplN/uhr8FeG8/bh9ix
Ngh30ivklwCZcPpvKmGHW2pmx95aNWTG/YpqHVDoky0MQoqrpYuOji2jratBzZRCyHvmD7a9G8iI
jPejssfbrqfeLmzoWu06/jFxp85J25b7BR7tSRSx/WuqadGKvhhP5KsMu8lqXTyfzJul0j/7zPRX
EeGuGzuW0RVzrV2WzYpRZwgOFoHClRtVI6i0TBxE3v6gX6MUm2u2qP5SVGfybUe5FYip3jBQdxvm
PTeeV6WvlFLPudUScqr76JKFHpw8s1A4Ntk5nZYWWsVg6V09Dt8Tp0U/PHubrHBfa4sjrxhxM6gQ
3D24+PgNG0S1AfODO8qOR5Q7afBM4jOg60W6l3rOrnOrfu9V1J3mLnvSITYyTtLDNFMd1ULVT1nj
Ar13yrM31v5nhxObqHFkYsqqXk0Ue7+VqlgXiDoO8dbjct+S5DDg+Qmrx3ju2fE0ogAor+L0+2gP
EiLyOKLATObpscXL3rBPTVPGTv00HYIOYQrFf+XQ4xiMs4OXPNYcWOgsvAAcVgHLYNjEOust7oRq
H9pSX7kMkaclF4ZWJ93xUanoRrI7vxtDnyGBQ4oVsGOZO5vQBZyAFIaF8H6wM3WLej4+8wf+k6zj
365wH/2CvFgZ53DylS2v5oCHq+NNP1OpIAVKS4o9KFmAGxFo36A0V0seSW5151XzSNqWDiiLwV1n
gaoWaFkHAlSdcGWR91R5q+UMHYi/FZ3LkRAaDaAdQ9EpGtvvIl6u0I2BJ8qVfZbCukmTjlqnhGGL
MfxKOSBcJk9G+0iG5ZUKGP/h1u22NaU+7mfkRCn52lqMDzC/P+0q54pP54AteP3Q+jhwGcxE59oH
axBZfXakd2GAuFTWHcu6N9Y13aVPLbWbdIjoq/TqY2Yrsc+byoGASnOmg6Ej8ETYTC76Bq5R8KkQ
Kj0Mls0YLsXCnDXzdykcJmf97B3Y76Dg770faTA6T1McSPR+MBIQCDbTr6CLxifOPuzGIVFMkd0O
V7plGIUJD/yj5d+UOraYs+Q5YYe2lKckrG/8vsT7tXg+itl8SoZ9hJAu2hR2Jq9ano8OxOCDzGf1
0TlNQzKt71UkmS3LT9aQqdk6s7Q+Gtxzd5Fdkh3MA09D4YjMKZaFZiVFi4Tstch2RE5caYDte6+a
5x/UWdxaQlUfeeHEd83kpVhrsuGnlYe/hQbNQZqB1V21jKEfFsOKMMijqd6q3J7AEAbDvetm/nK7
6u1IO4iq5sgUtAK70IOXAvgQHtZoyWgXytzslJvXAAVJewSPwfrUt1PrltTlgJxEHganPB2fZxG8
UCEET20qsEe1c3/iPpj3oe4cmqv4dYqJQFVZ7T4Ju1TbLvPuYqdLPyqDQryo0pjMPRfCYkmTbl0m
HEveNTyybtP2Y3ahhujNQYS6wYaQh8OVX3P+bEK2mMVRpAiNGBJhUpuYhVHTVKGzqWluKO+mRgWs
hxv9qpXfXth9xsAjmiixEaQx45tVgdabc4HADMLsbqc8sJ/xLjrhLm6H5W1AJrfhNk4ZGjGghmlW
z92NN6jhOloJG3ABJ7AAbZ1jzldK73hgYWkC2k7FRHQfsskekrTu10qIU+a9kmH0Hex1zK09FP1J
xVhlW8u0FK2xj49eWOWI5NQzT8GgeoZPtlTI12eA8CjWk9eS/JPPIIPVsatFyiqPmdr8OEuEcVuP
G22/tCuBIepovA1x8yDC7UrtRk/9JrCw3rMieJgtyvoFV9iVkmG/C9QwHUWetg9GjO5bse6nd4HP
gb3owLnv2gZPZdmO8WOH14GKV4vmvgSQ82ZhFbnyMP4OmwrY2I2erf6NAA771q6m+egq9GI0r533
0CFzfkxAHoLeJpXxYlmZ+2Muc3nVd/H45LqrdAkCNndpU3OsbqogxvgfdxnQn4AN8BZMNU+sAbgd
/GuNKuuWCf/qtk20VyKKdufg0IdTwCddEXPda0EitOzuF9GBS4NY5mL9JXrCXiJxVYCE3LLNnH+X
2MzeCRCnUFtCaGpMOjQKvISQF1Hk7dsQEv08WTx1RePzMOOS2tHs5HtbdMVRWSDhIbJXF52aaA09
7/cKJty1coikpbJ37OsGIdpLX9S94ZSFnZ1Zk78NtZ9ynPTWg5KtukUAGZ8q8FX7blzUEVeIv/WU
5CqxNPKoGL3uN6a3Fg+xST3b1HfXummnw9BT/TPOjJjSWNnjnJFeGicC4x+7jK1QXXUz9MlPa3QA
ZToVwJss6HfWvDg3CD8JNCmQS+atd24yJ77HXUNuxxyMiNMihIrgiMAk0XUMVIxb5s36qsuS4QZm
hbyOw+RHHRtnP6aI0It4/hBzhdnQx/GdEvaO0CKtmJXp+RVUU3qIcI7vlYux0eJCP2aj6rYjcoCz
7Miq2Taynt1NEi+7zDPODt00C9kA2Z1lL/o9RxC7pVVYTrig0Y5GTjfcx1HDHNhJynJXB+5YPpqA
AM0542FTBLKRzLNGeW1FKBMC1jfMWFFEzE12cCSiwISgkEAu/LudPnSeme+mvmYOPMrXpHO/eYLD
Gn7kPkfmt2NS8pHUGIVgleW7CR4+SSGlvSNiojm4jkQc70NrFwWROYpWgWxAZFfgrIRY7kDjAI8s
2jfVtcV9KAYguS4mzLY/jos/frcMaxAXYoZnE9RrL1TIBjnfUY08qE08fFRJ0T5MQ/swNG45b+wm
5tHurI1gVlp3MJpngmzd7Nxi0rzGA/HpW9Fw8+U01pz/WEMWBHc+Fpl+CtCCVOaahbrBRNW+/e/a
+n/ilETT6CKs+tdr65f+I/uHrfUfX/DXrfUfuZU2ZkQ7RCkF4f2/9FvOqt/C/oHD+gs8wWr6b/ot
PJJg/xz0Jf9vXe1FUP1s21tFVkHEojv4T9bVXzrwv1tWg7jHkYHG9o9NNQbOf1xWNwRLUEfF803C
WpG4+3hS83yoQvKZqsr3ztKA22IGK9SFtUz36cxzfjRwiO/nttYnDWIKeSIJTMUwkKGWO+Yxm+fg
nlO2A4TcEGSb4tT30LnQ61RV6KcTGp3Z1LQuyYh39IVKKamYTFTwDEIxjTyE7TK17pKKHcUVYhom
jeCLnSZGkEVC/XCacJiY8SwiYnnTcwr+psCAFrfjkxr5JT9ZdRMxmfMz19+LYtI471g4UpFIijKb
H8tjXrEjFJULuVP4C+ouXfkVfswyv02rKmOMx0G2nYiPfa4rFzM7TvcTbwr3GIbPHxP68GeCLykQ
MIEXkJrxwhumlAu8gEPWpMNH4gCp0V0FvzqnNkXWWXjbpBnnMkJPu0RufVUApAginkuS9Q9mOnts
L6RtVrWzJe/W3GZCjtbZTA3DYYmsZ36yZmdYmJULWaybFhW40dEFWDFArLGbvj0RgJE6K02UBbo0
jzB5cn2jADPAMOeR66LqP//vifA/OhGIoeUu/tcnwmuuRf6nQHrI8+sX/fVUiIK/kKXJP6EY+cqj
R0ryVy1LDKUziiDKJIiWY6YVf6dlSf7C0wVxCadAGLocLf91OIR/4buRGxmFUey6bvgfaVki55/c
Rfx4+hG+Ja8CeQwv/e9lnfEYNk1DIvUpjlkyYT1t4MPYScAcbW6vc0wgoGy/z3VM7hgbj+zFZuaz
9W2vueSZGG69JiS2W7OjDKLUSfcaF9N9NnOY6LAun5t6BviGR/zcpv1zSspcvGKoP2wqI53vGDeK
F+CJ9avbc+CoagLmNrqW/gzSurmwU0iu/dkEH7UNYJNimKmNp6hpNmz7k9c+bKxf0kTmRXpNZX6R
d5BEBeGE/nRLh7DXiP9jYYqLjdItPoZjWj+jbcedTI0+YBXrOXR2btZYz5YfYMAANTzuCTwD19Iy
Uu+q1fUZuZ65dbRhnSCz+HspS3DYXT/G/Foa1z1hVRIgSR3GRjJcjzZ3JTPEE/xLpwWVkXbyh18t
9UVMOWHf8eLjDPHlN13geQic1N9ZAF63JQu+V9ct5pW1DiLc71apt6rUPRtuOzqaNPPPHIrWe9+V
KDZwgr2gbssAY4EY27TL2EavqsvHnm7JQK9Y9MIawBQpsY5pslrCosXv3bs294jMs4AqPWvwyR8D
xyidWDmpd1/48XWYOM6zoSPltyydNXyqSZznRAI02szu5DyLvG+6TanWLUNPMDDpRU1PcIPnMTqL
+o6ez1M1E5WYRp0GIGM1B1ytJfJoYnt7cVi9rycvfywJLF8wNoTUZdgu+P/mrOJrAg/f6bWqDZmD
CezIbdAzzSoAQ+TbL2RIP/pkt5DpBHhCmCB5ZT9Mcgoa5eTVGSwSGTSJPzDzYbY/u07A26iIvTlO
UYNAEzwqDBIYtR/KlG139PuYrkWbbrkkLDF4nxVJMK5weDIWqDk7EiP4pbCg8YtLL4mYumJ9ywuY
IB4KhgYoSaHbkOkICxNqn0hHmHkBuRjFLjZYwXYUuqF7m47llB66HsDAuVcjiU+Cpc1nUWAHgrDG
332zflvA0bo8lmx42i0QNNwUm5ABMCmMcc23N+H65uMFY9JmcRHvbvVk+JeljbyzH1b+2ZiMj2Xp
evVOsUqaoqV4E+ng2vdxPoYkSvETw2iQ5jBaoXeeSmIcNn/kzhSTSF8nJsLxFkU6qix/csflqLXj
f9jAYuM/shlDm6yYFhTQuEGdoE/w5gP/QRQUCdJbCT+5l2M+ScOBWLPWxWm+EV7J25orMNUZi6Y3
GpPZev16lTEPXXEqZx9xDrJkXmygQq4yC2DybaJLVuel7ODbdhjTBgYEY7s89RiGJdSC9SN1ETTw
OynWDV8/Jysfsmsus274ezKvsZI0VSSVWc2SH2VjcUFg5Cb7aCo5oaKi1Se/sp35kJMa9ps1B1dk
EVrrNeWsazoRWHF1bFjjApZxKkNEppJmayLZT7s+cRcYtOH0CJXb3I/FrN7xViMFt5vBiblO68rZ
JH6irvt42DLRiGfILwQ2bpgYJfuhqlkmzxqnZmhH6eUrGo4Pk9WN50XOI+52FK6l7tQ7Y4iOTqwg
SnLkKj4WrL4OC5gNRH4ieBjyvvtZWBj2mYVyW5AhZZ7ikEVs5GoubFeDcdmgyLeuQ9u3eHeIDzxE
e3Catv2kS28XJDUTQH5llHMmCSJkJkn0s1VF5O2duom9PRUe5Bq3k/5ZiMI/e1+xnTNO91cdRZwg
QwsKjDiH6Y6ljr+HJuyife7xEGIpZ55QaV+dPbPif8s4ywgqn8VDTTv0WI7wdwhIJHQUxlnmvtDj
RQc85/MvP6q8qxQKxqkYY+ezDCJseWIw0QEic3HdMmf85bVmesYlP59VhbALPBPqkNx6AX2hXykW
u12NbZI5cRIT2+iwn4UNVpK0i5irZLJ5sONq3tfCXn4BppLcAWCXL3EwRQVKigiBGu5V7x2KLNPN
KY3IYHUj5zwscDCovYJdME1ruqfp3XCbp0t0HYgWE4CufuFcyvz9Emu4+WZu5yumCfEtoRGPToVH
YE87gHAfFlvnXJe0ve0DdKLsPNqorUayGdABjTsEluoG8zrSPWtI7+tRc5rMEdI4Sw2PDCxoeidI
AX3SIftCT+RdK6ID3ZeU/L/XKSv1Exka91kwto+zCxRoEp3zmNKiPNURrSqU1j6+a/FQnnCwKiYk
eByFOxnyG+PnRbjh24Cs/djAsyWbYaqbhPtDlerEcni98aeTUQlltnLvu47I3ZCFKaludmZfT83C
Didte/sBsVPDag7qUFloBwuZpw27oJ74lHKyWRNnaTZ9TyHul1tWhUFxsCvUNyeo4eWwtRy/3I9e
22xjY/fPLnrU99xlds2j0LPvhsJnlmVb6jyG5H0y7ym+Gx7vFxjUw23v2t/XIeONIvSB4d5kVAis
O+2vuxAk1Ei+89OMz/Iym8J5kE7Y/x7hGH+fE6KRP0xPOMYDsLJUXHq9yLMoJVPZVn9z5yV9yDIH
lST2RLRoDh1675DoiIKdOAogu51n3Wndh/vOheCC3qL6hdnSXLfEee7TYGYhlPfjewxWbicAN90n
KglIy5ygpco6w3FmowW9JXVE3tgpatVdxgT0wScRYRf5Azl0VUkiix+aK6ZG9fd86NFBNuolHRRJ
fbZ+7Xkk7tnvBHCg7XfHFeeCwNhraw78b9PEuIR7btaMyzuH9CaYep3wMTcQ/nozRPoUD4xDZeTi
FbYdNKFRowzEtqz3eYexs2Uk7ZU7eBgDE8nZug3J84Rbm11XBJee3NJ5S5nabUQZMkJ0G5/9Zr8O
8Zn+OPR1nIVECWUmTHhSJIhKhN/iK2fOhjMcx5/BJK68h1j44X2MsuGp0T67d13DcCC9tN/KxRys
qIdjq1lLIe14Ce2WgZFm4ON4Rm0Z/QaHpK+qJxSROKALyo+DC28O6kUJnkutclcGciRmsMLK7uGa
eAeJMOjZ1nq8zJ1nv1maLxyBjt9wAo2n3AAO3vVV8uD19nhU9ZDxV9dXF69a2scsIIRoO9fdtB8a
Umw32dQ4V4NfDA9on+ydTsMz4SaAjaWYX+yuxNQKzes1G7JviE2Y+wcO2HVhRvEyIs5iKmzQ+rSd
dxWqypyMjX7Hh/dwCAdyLplbFxMIwAoaAZKFAUACKc0Bd0LVy60yQXtg3svTkYxsHFNRVR6J9oxf
WVDjaoR9/ZQWTXQgfTAt9jwOp1NcdPkODi3AeJRottHOY4bMsNvoIvN3C5rvCxgbmOJ2Ng8Xo31G
ra5rvANfY24i9NDxNuK8+SzaIfwdExULZCcMllOW9OVPFUXtKdFJui/X0kpVnYaWNAMsYXbdbAmF
DvfsLxXL6BHd3BAPN5Ny3F06lyCWx5ZcrChyL7KoxtuFWGnvhecbOIQanMe4rRJT3Rd97m07GTSP
yPdE+MgaH15sYCWrDqygLKgn/4eE3yEObIRY/402taAMHXkneMiKsTTX7MS6PeLnxCB4i5k1Ugbc
uCX5NZt69sQ3lrMIVRaPuTZ8uncBWvNxSaeCEEWRHVo5zNdBFwS3bZ21esNm2ILDGDB3b8r+Ypx2
PsZ1bu6doO+es6li8dBeVLyYXZu47V1FqsDPkNPyOPatvsK+kh61iF8p1KZDBBdyjLT/UDB3ACc3
SikPBUSMkkEvqINDniygeydfs/Bvypq1QeWGy+Pg2eqHkRUJ7xx5JUYAtP8bj7Am4qiIbZJIwtFT
rmlOVkKuk5Xh4kVYkQfDD2aXz2qYaxiK+o80qMricDunBoBE5kWPDbFR6itAqv4Kk/Jq+6OfEnVj
MBttoBu1w1lOrCsA08ySNPciY7WAe9d+yyv+pKeNRkNx3zBuPRAluyGdcYv06W3J0Gz7no5FdC9c
1d7z9Dv3FU/Q6fR3nfx/A275sxMelNgajUfeReg7Pn7Mf2yMBSLQGZucPkVa++dpTd4N8sx9Xuao
+0y0kx///c8L/uxfBhLpOTGsCC+ygRP8GU9QZjjEAkQWpxrG8DWCdfXecTB/SKsHQgis7GdW2r5/
K8Z48M5ahyiVth2o9eoGXRoxkmjskn3Y1r6+q/To3FZWuKgr7ZKIM2Z9sh9lQwHoL3VK2VatwcXC
9hIaer9fnlzSrIERGalP+TBQZiIP+oCYNPVPHRi3DpCH40xsh0MMMd8X+gm5Anpo2ERKXHXuCXoR
oPLOcxV56n0q5+6TS6b+HS9j/eRBswYU/xWhHrq2ercJ8jXXgt7IWs9OmwbLsdKHxeqG7pAUNA7H
rwTOmf9R3/mNIjtYZw6+586Jm/evXrgKW+f2338I67Tj72alfmJHQegzqcEwYDOc+dOHLqmQSS5g
/RzMa78cELMNGgkrnvhjpPYvOQvrN/qnH0QEKGUAi0D3z1dXrOngWgJ2Tyhw+IhVjPYO6yqfD/ee
/9Hla/qmaAxNCHlO6v3fv81//umx7cVkNuKIYpm5+on/fuijmDFGbOtReBbKfQ4n0AR5m8/Uj2sw
NHEt0NT6iCbAmiratn//w50/Qx8SG/ayawN8ciIv+af3PhUBQcOpJrTDQfwFGE4M/g08Y/e5Ljra
Zt8JefOjPwNhQ9OMzF/XwyoIFFF5QpjjPH+9oP/16f3/fHrcaVwZ/3q8+far6//Pfzvj/OMr/zbj
jP4SMYcMocB9LT7WQebfZpwuqaUY9XxM485fEZB/23zYOPlYhkUxuEOP8Fsmo3/167EAgVtFSi2S
/dXJF/5HxO0w/vPJGnshGxY/AEmF+4MD/R8vdzH79PiFyKC/RcOliWtSY6DBdBePPHH0Cus0C3WQ
88hpyuRHlBsbn9cOA+50khlp4ORPDNFB94l+AnaM3sgrk9ec/EicDexzva+Kipaoxem81llmLblg
Jkb6MBRDulYbPlUZYaxlsPFlgG0qAVUbrAVcS3oCk3sscXrGEiGqWLw4dZeQkR3odJuExbdkml6d
r8qQyMT5ZcHkuuUtMaoYLXvXr7WkWKvK/qvANGutifKGsnOx0vYxIJrxmi9x1A4vIBVqYz3kqSq6
XWaK6aTpo26Waa7RglPd4oseL8X/Ze9MluvWsXT9LnfODHYAycEd3N1pq7UkS7bsCUO2ZPYt2IFP
Xx9kZ6QlV8n3zCsim/CxjkiCILDwr78xFS8O2N4BSCK9diOFwVyEsnFDInWh9m4lM/TH1M54uVEN
p7OuPiYprHOgUtyVFX8NAcc5j5zsvuF4YrTr02Xoa/QkFG5WZze7hLNIQhKHP3wswBaukSt4N/FL
md+8lPyNHg1FObRWErkx3sYxm6BRc06QnANhyTKEnuKI4zeknLlWEHDu9uB7FO2R7LoLNEvuiTOm
H6BCEZHmalyadwGiYFwlZ5iYZbL6FwPlPGIW+O5Yi63DJq6GI5GWw72vNMVhm63O3prcHuql5njU
q1rwPsR4sYbuceAQlZnT1GjOVUU8fIprMgCjub8n6sjfRsj8v/bwf8+clFKx0pgh4G5FG38QuzJP
klvlk9lE/daUl2Fe4fn3csyLyioNNm3VyA/JqCQ6Bis2NOjpS9zH7o3G+2wvEokDwdo+Dy+HyVqv
ch93WXK9cqI7WyJqplx6WyzilovSnEhLh2PlWLPLOt7wgC02ZNEhKE7Tl8Ps/HKwXV4OufgVq6/2
3I0/oIY7NxzhxTm+JN7HQmI/ZIl6pJpVndwOU8WQzW3VX4Isfp1xNb6yoLjs3dl+9uvqK+ZBjdpC
7u5OJ3MqL835nPaYo3ZVr8MvNBTGu9UaG0PGKyleYo7368tR33459scSxTkJe/P8Fai3sXekfGTt
XlmdQs5qsAOiR929CIh7zTB9sW8mgzIUBm9oO1of28XR8MuBI2bhfFlV9MXuRyzCvYhWBawaWGBZ
G239gML8BP4k51UDcgjQjiRun21YjhrOKVBIb0ARUU64CqFFbWHghsZqU7oYs7F28BvoGsDqJsA4
O4dZMZ8uxAOqTYMucYFRqmb3Ur3AMmGMz+N27Nsv1Qts0xsEp7fVITeYzmTQnd7gPPoF8THYzwgI
xBkrPS1egCF3JV71OMaoUzkT6fycIyoZW5kCdd8sdiMulfDifeDB8kyr2Nl37QAVJIB057Qy/Oz3
lRabYT2v7cA6JuS2nRQhBwHUKtZBxBrY3NbzofZzxHxLWTws4PG7Ku/m8zALDj7mEnhV0aiE3IOq
sehzcYPnOjIGCSdT0jrdhlPhb/Ou6s7yAvJFQ015MuGEtp2cKrmcJzEzAvm63lEFiVMB/n4JlmN9
mhNAjRLLOazpq1K1hC8lTbgnNbE65O251MsDJqpy1/TKPV3WeN0Lfuq8FHZz6ZRel22Eby3YYWB2
YO/EKLzgtJATx+Og7248iEZ3oQgJNpVYpKcCBcFWt6sm2xatyTYqiwKtLmYb/hLM57TokFP3Ez2f
kCyoaUyx4w2i/oCr+YsG9qpcE/0D41cYaVMQHFKR+CUU8hbzzFh9R7/X7WSQcnhOZe3sGtceT2HU
lDhhx/1FVo5f2VgIGx3K6Viv3cxXCkN7ha42zyRYVdnw3a3ZbfaBH6gLv8JgZEqcj0kgQ8KY0E1m
tvH1rcP8pAysasMZ7aigQm8cNth9jSybiEprOrp9bZ/amjC5OCrSUzn7y57+on0uB8Lk2LHDg2oh
noyBE50vdZABzpW3sUR6GqgkOJnbCM0DStMfIyIgIxVCO1S1rL2zM5W7yHO70w7HLoziEhR3tgn6
dZqt1SASR0nr68u0TbKrzKb9V5S4VOGkG+0EbhZneujiA8SYc+Qf3R7xk3oCWkRTXLXzPkebfTF4
Hg300U9P+zX6FgLfnCaCHKIoGfdjMX+DxTDubUfDcRrZbohOOg17lRxp9XuYpYVXkxPfDqr2rrzK
RcMwTuIGIlp16ImGSnR+O9rKupnT/HphXM+w6HX5GssrREbrYSF1kK0xI09pIyclD2LlwO0jqKs5
a4/Dtqdjc+8XaPnmkXG97cYskWdrPujxUis7afY0sPBnoYePnmGwPZ1AwJwbbe/h9q/2Po2jdv0I
vTayHmaFenCXgaGvhjJnMP2ixkaFzLiSPIeAM5iRGSQfi6IJ8t06rZQyihimq6mgq0b4Erg/ThmA
57YD5qxRRooNliTdB7dxrXTX5v362UO+97lq7OUsgBl2Pna1Oum0RUTyVAW4M0Nqnc5sWcws/WXN
GHB8POrKxtOnYsUMifp71Ah5dtRz+RkA9ejRzAjgaK8jVodGR40n6h5nxPmgUao8YUtgEd0zi2ul
w+6AzQvWswhN6k1Vs7wWnccA4VC5HEhWTT5hloNsPTeky7bAbSuqPONGDc8KjyHITzM9lXnD7ga/
rfFb77xvR6QUg9tDSdm4eozCDTuXfRCKvY2ogpQ0bBWgJVgLOndaOcTCr6GaRujagFZlWlincLkI
0LNjaOUb2DTRB0dYctg2w9plh0J0uGCH0QpdyxtRWOFbgog5x7l3ye38Jkz77jaPctLQIqkzBKmR
QKEZL4ceutBxddIFzK5YJhsT6T7gtNvr4XOJDd8uVpFzUeWhsQnn5T9gDOwf0NCdeAhMyYNcyfsw
GJXHv5/FhE+g4k0ya8ZDJ1OwiRcLlyONe4KpgFA9Vdi3n/qZb38mNM3wB+2YiLoR0esBfX1Nw6kY
7C0yn+GBxXvdewwSruPON+iU6NQCYVcb3ijQTFkYRjc+d0hVhjHXm34U7nbA97Hd+jLFOLlTgL6y
SJH5ivSyFXNLgFo1XMxjIE5lGrYIN71Q3KiyHwvStuvyxDeh3BEv7QyjA+C7svb10xKH6deImvse
w5zgPPYJpDa538GFwnZK7uLESaJLrK+9rauDh6Hy1GdCWEhNSISPU82abN1F2Kc9IDzeR5gdffFa
f5q3IILgGWi02Uvc6LLMtX52CRrYDl3mPLKeZmfZbBHq1fnyYZow396SnhPEB6vL0nA32CiPk6EC
RK0H7xZUz9sLOZMRpYNiT2pNdALCOO4FMoTzNZjmK62S+VbBVMclYwYsFLDjG1x2HnWHjQ+W441/
cDJk/mhlWvAWdxq2lRFWe/HQ4S+ZyoM72cGTW7vLBc389SrEo/pjO0Nv2rKe51gEOOiYa7t8SBy7
TMDZ8wiLcLITaNjYZ3YbdzDlRXdud4m88dZh3s52SxDHSrKitRq5VuC3e10HDrU/eV5CxHQkaf4U
LM1VfZhlK07y0qpPFxvIvY3K+a6hL3iw7H4/tF3+IUsg9+YGcs0N+MoiMWGeCP7eBChgFJGsl57h
Q6UGuC0MhKtf0NzCALuYU/Ctv4C9UEr3RKp2FFBAwekLKkygIgCxgYqnoZmfsDECP24NlDy9oMqz
AZj/9/z//0NvgieHydv/fPz/f+WjKl451v38N/5NeHSjf2GBQyVLNLv9u2EdPP9/oXSHtgSKGb2c
3//NdyQswgPwsn2wNYHrp4Gefp36BX8l7Ii/paXtQ5Lx/wnt0XuNMpnbcaB1gBU5oE02EMDrQz+H
RV1Vo+0/p/ba5j9K07e1of3SdMfxfshd/SkvYbIclPbKaqsUkX3fFxyh6gv8a6geD63FAsHmFFrw
kOsoZiFFikcQ+X1vk7Gk2fpbucoNy3wyYfbvTZ0/bb2SzAU8QvNRuR+cIGgDDvU2JHMikUcg1jIf
Ezjqvo4yoh/X0RbhiacQdQmqjFxE/RZBsYW/Wz3lxoOAPhSRttvfXuR/A247r938kFyD+xk9Ev+F
FomC+/XooDh1mkGt4rlV88RZsSKiocTZzPe84jJKoADgoe1kdfWjk3h13vmkrXFrRDH0PE/tzMly
//4tuX/cEvUACdN4JgvwIDwLX9+SYTRUjeqTJ+BWUVzioJK8RDZ0KjtJLZnh1loFWUpFjgt/OHL6
W1oaEDmLW0FShtJYlAYj8WJnMJIUWQ5rnKyIacuFV7EfMMlYP6W9jC1K37Xo5NVK/ik/VkW+ot+H
FmDEpOH9h3qNJ/skyZk5GBE2R1o9+XJgXL8DrXFaLJlVlPWzPeOV8lHQpm9uK2r89fr9C0EI/A1P
NheioiKVV9INZPDemlsjX+uilVyEJ5xRXcfbt2Vc+GS82Xzhixfk/odZNcIYD0pRWsO2dZJgui0y
Uec/3r+T12Dby52I0AXZo3sCfme4kL8/skNnG4v3XD5N2KrIK4FjBZERfWWxC59BwEGP/E8HGUJk
yFICEcYOGAUzsX5zpiQYwQI/Cbzv5YjHLHIF3Vq4u04h0db/zETcPB0Ll+9EHhOe7pABLX+/Fjqq
sqAF5j4tTgJ09ewCZqRIKduReQdBwAxxqaVhSr8/rH/MJMyRiSHmPxjksOgaSP+3hyRjSvVRXqjv
C8UZ0gcgiZCsF9fKGN33L+X8+Qppe4ENA90yo6K3mQV50zgF9jzVk0IyXwVHBLP1fekOrFEE5qFY
aj8s0Rrb1UWT9bW092JKi/VTroK29TZVyYJIp5judXRDKRYQDJ1OtVtekFPbh5pzme9X/fH9mzar
w38aKrwYEToCd1Tcshzb+YPl7kQFDk2uXX+v9dBzFwRyF/mPydF4HzdNJVGhxHhiYZX8/nWdP1+M
MRymi2E7ru9ij/r6xcSWYy/EHFrfKK0cd93C9s1GtQ3CNsWO0iExTJWATH4RPOq0TPCE7vq+x7W6
shZ3usuqdUbYkYYkq3xL0K5HB6+Wrj4XlfZVuHv/bt9i4T4IOJDsy2eC4U0Iw/j17Ypkbvtq7Jtv
RO6BYmwQ/QzrtUI7yqRatZ3oiVRX9E9XlhdnfE2qxoPVou+H8QBydbLP9HcmYJX/oFHGyLD9+RiF
bybHpzr9uQCTCMfqIpYxkQ8qiaL45WRZMFNBfxVvp4YFwzaMASly5Q0QlVmiLRgXXNDVSxne4IQ+
LF9WbUqIDZJl3Fp2HGw9Fnl7zSTRTK7fIbnadOlM5xyVe149yxm5gLPh5KTWaz7/SDyQacvU7JFS
cY9Om0c0uJ16dB6QLLU5WjrYJ+undfCC6W7qO4ltdM4/mQkghGW2mvDbhnfmpsvMpSt0QKQT5HiJ
8qHH+HDwMA3Gc+iyNYeWGhfROXf5SYlugR/JZEDkzImYlnS4GdBpspnpDvnrsFXUwIkmyS7i0hbi
U358RZrG1dABtKQzREXWfenCTEzH2J+67LL061CfzA5B7Of4ZOnxjPhkMhC3S0g/DeCAnGF9DoMs
ZbO048HsmVjFunxtmNgO4AkNviJIX389gMiRY80b0t9oM+xsVKEMqLBrph+usGYRKyuSO6s9lqRQ
CPdETemKo3QL8vrv39G1nYV3XRbTHSfXKSTibeOlq2AMRsIdufTSpiyOeMfyTMnPUfWLYmbkTO4l
PzDPHD7O6D2OdPmdFCfYak/UOFWbbmPJsLQ66Hg8FnozXZoIg+4fXtHUTJo8lnl1WyMzA37DHcFM
l1bkAF5YLUWgVtjwYtlG2sqC0vQHgnQnJlgoGYrQO7N88i2+dxUZdi2hd1NuWAYsjE78MSTqmDFZ
A+JEyL2R9QTzmEBVU7vhMevxdxoeunmIPGrlctl58VQn+8bqzXsP3IlVYN+vuO7gQOPGZv7SavH5
UxJ6nTedRQqmVr5riN3kUxhzemSA68kQsHdBjhq4Jfy8zIXmMTf3AsvH+LLLADuh7+AomCHuvFVK
/zjJ0OP28ioLTd0WEzKfXSni0sQD9Az+sI08HXBbuU/IY7ntSDrLf4wEWzOcK9RkflNJCegf8wGt
cXBIbGmmqCmtp7s2rPnfzsGGAlV+PrA2UDquVBk+4WPTre71ahaPFDLuY94B7PBJ+5H5pT3pO7wJ
oagbCRpqHW+6C3CvZBTg57dKH6fFVnl1OZW+wy/sesQAWFJQi5lZjVabkKu2AEATR6xSoBnvcvsu
SkUWTTtafhicE4RVpvl6kDbQNbBc6x2GQic+jbEUnjZtJrtdr4XWC9M/VBjl4U2CTZCuKRTmBhcb
AWemh9FmgnK3Ms697EPjpBk2CtTq5g3X2aRxTcRlSiHWyZRNpNcGKRB9w+1SKmXN50WsAu4xthTv
BvokjpePNTgTD1PHuU7IpKvo9NVXDdY9gKA4wNPB27MQs9zsB9gTGufmFmszxLbU7cBFsYs54DHG
iFokyQZhk1/I7+tMK5EwNQdn3BWiBNItOGV9uqQpriMNcdgBKqVImcmD15mZiYiLCeQodGzmpT0u
ijkUe1lXJOfIWlf+DhRi7AlqFB5LpepqRmmH9bQD23qxLWfsrtQsXZZcLIhH3lLt0N5P92RpzPyu
iGYegzQy+MxcO8OrajrYINj8JEeYjr8jisSsS4U9VctNBOmKiZRC3WN5av1FMn44yLA6TIwi34Lj
DooJNXW9hwkYb7/T4jzUCTM9LNXKjacL8g1ifZxy4f5ZLtmOJk3mmgF80UKrfeiXZpMdhrFjOi4k
XkJ4D8Jesz7QhrP8DwtIXJtsWKKEf2y7oeaRwqZv+g1mmabEMhJd/b0KO04jRMeZcwirvhmcuek8
8oUwjgnBBZM0nyE/mW4GTjKEFSa7Lp7reE9qRtx9jDtaUOf4lJSs9pOeA+44yJEjTwcCdAM+7BzB
F5MnpI3MCP6a1lU2m7/TfoNp+nZF/8mdo3cxy72yoMt/cixmpbf3gt7wpahEE2yxAwtwcEB9HosA
3X7qQBh1M5bdnYqKfrBwaHC0/GrVM1Rgu1rKu8h1I3T2fd9l3ZmsMRI5yGYa2+/I3rB775MK7wSs
auilkTCadV8z1tz1UAQkHDz5yDd6BCs4IDzOq1POH9YIUe0GfjjZQK0HJAjintcR6RMdUb6K/JRZ
hNNV3yEKNPRgu3IuvJJtFcnMgLFPxzsCtCWxqlvpucBw9mkG4PljSvq1n3W58QMNmrdpe0sPX2CZ
jP5HWQ7aT2g4+YUxLC1dHTdAVzx/zDyNkwEHUHayEglMOa80lLMS9/VD7K7Q+Rc+jhHGS3E527bT
HqYoSKDBU6Ctdwnq6oaNDz7MmdJ6DDceGhpnq2Ea4C1H+IaKdlbjGpNdwDDSnUWZHJEMDbuusYln
iMHq7BNndlL3AKHZqbE9D8oVdCz2hHXdFk3l3wOF4md0YiN+bIkyAZonnmhYsEe01FBbt77lq/XT
UDOrMbSSsr8HbUzoExIcGPTtCY4Qybpg+xK0cof0sCxO4mzIIY0jeMfQM4Lj76aYwLw4sDrAzfVT
iqhzWmArD7p7jnLhjQiYgrYJNq6nxGCfDHHdiXA3FrYg3y6urEJeRU5gFXjgy5ayNn1O4QpiVL9t
IDC4zQ7+omlDS2/wrOQKNBa08PpX9W1rqK3O7YztLHSLGRdAtqW28mgu36NXb1t/18ZzH0/UU4gf
iyPwL9FeKqYRTZrFok2tSRQydNST3ltMsJWIWEj4uLvQlI89GzifQ+pLs8JVxDOxlGSWRpVGZGc5
Q+vgwdo5PF+7xKIkFWmHOeIluWE5u8xQi8RdT3QQ8DsPo2hM9ScV1uyE/eUOli/E8k4V0TtjV2Xy
Ab1Eza04rRUQYZlYA1hDO3aCZZLmOJW9aZO07onv0ql/mG1qNyJ/9NyyluVhZjaN2JpjrAi8Sgl7
PxGBuHrHyHdLSqLa5cRvnRL0DPlpQ12CsAUqME1zFkSwbPbombwIShM8KgcGqK0Ds3OGwMzcaZ+k
AdceA8hj68fJFySUbBtizvllNmnYfEuKLhv3r6LcrJOFH5Ahv3VzJ+KO6rhVDommPek52UmEamlF
oDf28ts8d3VzkG4e1BdIlya2xaHF5MA7q9vAlCywes0YQUWRg/NjtJSm0Ye6aBqJaXBqcAOMfVAB
It63SVuqLlnDtSmRXuAeiZiWXerXDuaTPDDdFQ3OKsOWhrq5e8eLLQayTfw8ak50hrvdDzIGGFiW
mdzcwagsXCCP/x6JteMT2owtmjfwoTrlNzbVgEZqVzgkBaFqhCnDkGU2dcCtqJZYPJS9A/b08zWy
YTrOJ45/43AXdvHCE3t57fCORjUFGE3USHhxvoR2YcfRl6kgzLg4pq1MqvnUpxwlaBP6FE/lrK0B
n/oeHVp62pIAwe+yhzyjBJ9JDGNTDCWg/UMFXucs22y2+2Cg1+hSpSRubKr5ieiCXhwx0lFTeI1j
jNtkFzKGydAfcV0z34Hn9TaPOtFVm+5K5ZtPhD68AbxqeLcosibfFGoOWc8PWeeYCebFY9a5J50b
lNTZyc/dNZ2mhE1zbGYK1S3BRFSB0oO5eJwGaeZjjECNytpmBAh8WwMSi7b8c/PTVCU9yahlGLBd
Ohg+soelKSZUAKpyTEwx77Xmbn9+HsWA+cNdOc4NL7VXLHzVhbd4U/J1Cuck649I5QuitaqOuVDS
GqImyA9+75u5W9ZuVF9WyF5g+SQlPSmI1XD8PYpa+qy829GaKq5Vrz2PYBvdHWAFkXtkeSI3mm6T
IMr6x6lHLoP7czG2+A9ytvS9C392hoLQceEyzyoivBjZvIX3f2cTNMELIYOE8pKDJ+950GLV5x70
d30ug0gv08niel3xOKXOwqDEPysfldgTtYZqwp6nzRa8u5Ec/TwRh2sdURgsSYKIHR1S5/GnhDML
GcCWZS3f8T7GvNsmYtbeemmbchyZ0j5R1pH0J2+8wxnNQ+9nzQ7jb8E8MDW7xFPHZPPhFY/vBmo6
/mHS0km8i1Wc8NYGYsQp1xe4VhG9QUyxqVEiQYYfo25W3NXpOPOemtRiSMCcH5hOUnB5oL14NUtl
y5osjy2BHUMK82Bh6h+d0CHVURcY7n7/+enVU2lKq9KqjF0rRKZSdbthmpBEInGZDX5kxZ42UzKw
w7n+YMMTrjsGZDUnbhFZAwNJN8x84pyWk/ZSysI3KeNznpzE+PSON3IJVnUajotTHkPlcqZgY8PG
N+EQOGD6dZC4QfNrIn/oWavyrjaVKC03VnFkqS+nRgLTC77SDgIUixQF/yiJX51Znfd4s5hT4M+D
RRljGgQGsC6zxgC1o/tLlz9cOfH6U5gz0Tkk2cz+Oa1rXmkGIY1bH2tEwxVRsGM8DHtrwUbrMmgB
R/hBbJrWa8RZZsEaeI0E5S6FyrIaDWimVjoDKe7dj16D/Wi01z9XjmhRptCtnMLMyvdRo7d4IJgR
fGF8rWnoBAIe52vMKFyaEF+ucv62xIM5ZxqL1lTsLB8aXrRRY8/z/uWSb1E1c0mOpzCxfcclQ9F9
fUnd1nVoD3L4JuRsujc/pwZcQIPsvv90f14Kcig1Lkw4F/D8bW6YmybtOoFOfMt8xIVUntL3yH9e
WKxZu96/1gsa+DtMCe8GmNqDDeF78s+ulLLhcc5l4X1bvGrkIDOmFf4BWzH4KZ9h2pPhRa6SbFg0
xtoXhJeNU9kR3toOGGpdgUKYzkbEkdesPT9X5l+9j7pPzBGBjAhiai5wnZz50/u3/8dQoeC2KWwd
CBAOihjz97+B0EsPOzKZA/E44ALCfbBBmWMhmytHqPcv9cecg7NLpJWQdIJcEyH/+lKUUZmLCWH7
iLTJI3Yt1mEOC3YNzCci42T+65R720JxeDF4uLqCa+KSYaJFfn+4HklVmIDfPyKHN2vUsPCxXY8Z
K/tt4kKM1Ls4ot6nmND8+RnHb7v/YOLExV/EAW+Hma4pqi5AWtqkwiGu9PWdwD5dpjlKvK9gEhwd
sfEEpQrrwBzn/9kou4IOP41YO+BqgGNvwGts1rvQc3LnK5zDANlUW5qjeZZzUjtClDVV4/sXxOnm
FUzvCtpgL5oHQYcP+Oj1oyF0W1lMdP+1r+kTpfseuQPLHIui5r3GfUdsFE7aiU7J9C7wSNN/66P8
MbiSSWzEPZCoAh797cqCY3LptEFNSJGtk3pPL4sAM1CPNMpPfpYtU5+a0hihiFm/f4HilhgM5FVJ
HKbS0/nn4FS5MBAP0L/mK24gn3NaWAlTYUtQxdyEahd6gxWSzOUUA6t1MAuzWUKRaBAtprHNh7/x
WJ2oRYZgBDxy5n4hQwH/AFIIQ4p5d0BdM+Hvv2sKy9RWasJzXWOo4AacYlTWme1cthm1TaCQRrEX
t33LbQU/AXpFac+qWRSuKZrycHip+FzHFMtxXhH7sLGhrTD+YZL3IJPutEwGZKkJG/tLzPfbz5p1
z0UHIMjhRbj/x9QeOVmkuIHpL03aedSsSTuYI1C0DqYC+AVZvz/lzNfy+5JrltropUcTwgVA3/N6
ytEog2KowvlLlEiDMY5ZJItLvOzcwrqyFdbpMSzzaOQQtTjk8ADClpW5m/dv4+2Te9jC2Kycxj2D
b+6l/f3b2lkjzJp5l+mXAiJedZZVOHPfu8Xs9heuGv6RjsnH0QVdvgdSJDFxR/nwZpJLPIKytFXq
64Rsf/0k8sBMizxvTWX1/nO5bz5pfnsYSLjPMqDz5nn2m+ogwf68LOvJva/VgMNhDHw54FILjMpJ
N8tndocNDe+K/wsAbJiXi/CiTxzWRB9ujAM2EAxHHtO/b2dEg+AIq28K9SzhhJLCqyYZnGgkA2st
loEBQoxf+AinUBqYuKjojtxNluPxcFYh2IuSxDKdIkyhzXrNgaBYulP8CjNdHmpCRPy/xOa+WVQY
A3RMns13ytj/2TEVIhmiSo7L/VjlZmeOG1oVuN7PDSfn98fbqGl+n8/mnbJ4oZdBvgWu/3Y+Y4cJ
pur48V3oNy/XGnHKuCowgzJbE0s9S9DP3nsJSYdRIGTAoKS//tRPmEVnHBBsBlf4gcEzOQu2rHRu
pWIQBavICe27UHyqhFRlbVXMJ9obOTDt0WRyPM5WFrXp8KvxR7fINJGsMnf5dtbQRp9ymBqYothK
iJyrYE1AORz8hCYmBwQU/0KRmjeZO1Qt8yaYWPib3dBnBlj+1ULji2Tu5vQ82Pdi+HH8Qu1gStn8
Zb8NX78+MsYwQXJt47Mk2AuxQXq9RHQ8wRTCnPteTl7wkPdYER5c2qNHWYStD8ZPRmziL9G5Jh4g
3pHYWB8rfFc+TUmGzUodjjVN08Qjn1mHaiPTobuPOb+q63JRU7olY909kpByU9Fq+z61viJwo7fI
a6CXIz+g523OUztTl+xIqUmaSqdiZ+GK8HmljzxheoFobgMLzvZ3oIbFJ2u1Bg4H5QJ9XUX9tc+u
VBz80vIuA91POCTrbk9PvPyU0sM/I1WSLkHeDsB5TTHTwhuc8iusCYHLAW6IGwjCtrPz2j64c9mf
H9uULBD43jIFwkiUOsGNGOukwBs/ZZ6XwoOyLb/GhFK0X4oxUk+l1fYfpa8UZVE8HvNlzA+0CbTJ
HKa5vF3mKENZ71fTGRLkPVpg0qzDNM8/jyFUfLTlY7EbsCa5W3Hz3VF+Wilon+VvbWnf+IO2v7l6
UF/JlMRObhS4ryyyIkJeZXs8RbO/JFO/XqyZELSVWcwEpYLvUii8mRAN8E/QYaX+xPtariM3rou9
LBt8o2Rvy/v3v+jXH/TPiwUQ5cw2Tw33tiJB70lp10f1E9YvFRyhxb5zavBVVPzF5eR7xgU2aaob
WoQ4nr5/7T9m/stjwtWhZcMi/pYHNgoVNQVykKeOXJp245V42hwqD5vRv2wTL7/pP9vwy1P6rgs/
h2hxNuS3h8iFkBt3givz5MyEu1HzsF1sGg48eC+kZXBbu1V8mykco/EGFFG78yZCMU6wz5O7pRyg
fUHWkx962UdntUVWD/stuVzgigM+hhQv7lBX7cYdHP/GnvL6RwXn+aIGnr2ZXO1+jnLOqRuncWxs
IApMLaqIeWwFlQS9KejFOXMEsNZH+gnT7oFWwtgfnETYj/YyeNuV9/eXWugNCY8hMWUAZRDjgpGS
+7YkcEgUX/xQr0/+aAY/zbz0xCOU9Lisy2ONKeoXz4qW3egmND263pJHH/+Kevf+FBBmMr96M4Eh
a2JM6SIKYRt/UyA5RVzRPkiDp2SkcQCchvPZEqJz2Sm6JAOWKMgUg2ogpAe5UkW3p6mODbjV5dTK
idjzILE+rE7iH4kjADgjBvcrypVabPvCuiTYM7jQnj6pvcq7AwMtPzQWLw1nWlyOt+uw0HYhuSPe
Bm2E9N/l8H1AnvFDyzy78oIWtyaQ4iMyoPYD5u3lsGtiNX4ju2C8t4Vb3Fh1yAYhF2c+eO4wY/Pc
Z8ndXEbQ39PO5gFwro8we0hoAWD0lNMIYU/86AsrvMhS7X92QLXx2CgKPNDfH1wzdm/H1gddCNik
4Mm65vv7reobgYR570H81GW+uLI6L//UZoRd7QqMXq+c2TiCvH/FN/JqZhVaIMO6hY/kQcF7q2F3
bLfsK7bO57zN/TNgM3RB8aitc4BKzPhJgGKlF0n/1Hp2+Qmn++EiyyL7xpoi7/D+vcg/pxalJsun
S9AjTNy3ZMB+roQKk7p+TogSLjm3N/HXBlu6aUcQEqGr5LCBcFQNVnMDWiy9Q08njil02B04SRRt
aXhiftA3MnjIEEkZ6BcIvbZUekkyhTp2Ht58ckwTJEFB4m+wBXeJOsPC7cUAtELqh1/ANqxW0Z5Y
DMshLwbrMpKOcQidA1ywVKqv9TKznRGI0h4S7GwwXXOy4qKizUtF6VXoVMuuJIR4Qsu5n2h6fhIT
R1NqEfVxcEksS6vS6zd9AF2GmUi7aCtB/a69KKtpucKoI+Vloa80yLJMEHEE7eWMpgp1YIb33Zbx
a5xTyClzf2LLxP1Mmkv2MGKP88PP3AyoZ8pJEXr/7fy5/jBTIkhzUNdwD/kD1/NcOqHFMhfPqLPt
YBPNUf4Nloema8gr40wVPK3KBGLV1jc95egetJyIsP7Lbbxmar9MWCwQKJs9mKt4bbyBO2BKqUqt
QfkcV1KPpMvwQuQ6piUCOTlgpjxFd6ROjAcyU+N9G8XLlzTsp5Z5sv7yAvgffRneAHQ/b8Y32DJL
h7HsdV9/sGhP56lZivw5CWz5sZOOunVLdJMBwO45++J4RWDicNaibj0tF8/BaiZgIwvKYbnOgjSE
kFzPE0kYo/cD5nwnNmGXFR//MmR/lAyBhO8q+MThTHOofDNkU4UJe9T54zOod5fcU1kIZLauT8yY
Io7ElRNh4LNaJVGovWh+pBhIksxK+td8gi+d+iSiMrmwg7m4J9VkpEPCLnDAh7dkuJM82BKsQ4D2
y13/r8/CnW6f/+//eXyqsnqXKQ4p34fffaJpJJlD2v8stDg+zo9Z9t/8K/9WWgj/Xxi+wj2mIqUy
lUzKXwYLjrSNwSxfDYd9wY/wcf0yWHDdf1FbsBVA98S/xg0BPH9JLZzwXwgAYBTD0ybBDIj1n0gt
xOvZSOGAhsuPDAkW+2vcU0w1/dsmB+RRkm+buB+ValviHddKaShK3Od2Je2csMykv0mzsv/eBoV7
lyK3u3UjTI9q3+KEUGYh7qdqwffP5vy5s6SzHSKLXL1lwgOHaLp+Ky0cBDfW1GTXeQ/vf2O1uM40
6VIcRsqrfQtx9sK1KNYxG51RXxT6pHF1cbvm3nqMEiR3qWONz8YCG66XP/sfrCVLP5A9npWk2w/z
I9Qx/QhJjtAYTO+QyqaoOjAFLfr1gLKqO8PRrP02umn+CAiur62CtDOXfucX3aM6i1rODFtPr8Pz
1CfOxm1LbHaA02+SVN44g5URi1Aq9370lrX4Sw33ckb4T53x8gqkxEnjv7g7s+VGkSUMv4rj3EvB
KiDizFxYlre23bZ7cfcVIdtqgQRCLBKIpz9fAeoWeJml+oI4xFxMjDwpqpSVlcuffyqgtaGgsIWN
PfgJQhImi4Gbjj6Vie5cgOUwJ2utgMcFGB4HWdeYB3bsa6Fzy9WjXa1og/GP1yObSc0+sKyz0uNi
IyyKLhj5t70uXdO70TZG9Mw9OHgAB5JC+s3NCyPO4npjZiohoJcFX4OAcTtzL1mfblI9+mjbyZcs
0M1zuJqurHmufdY8jfmtDuxfo/jx4JDc1qs7YiDPbeQTJP7xHzHR+8C5YtFw9AgFhnId4iOKRe1F
r0mPzF2FuUJGFLrfVfHrz8Guf6OgUNwOyM6DydKTCzKc2YSWQiYmhcA0TlN9UV6Dm1Ue10uVbXDM
vPg4pwJ3mUe6+cnd8W8xJnUGQEb9MB9o+UdvMwKlNI+LW9N2v5IK0M4c3w++UrLc0gAZwJa4yhlw
M0gGZ8utmJcYMXasVEJ0WocW7oNS6s+r0eYqh47pnD4g83xHj3J2bLi0ChVQYBUmM5OVteNBd/U9
WDuUD40of4K6HSJPiDOf1uBKGYcLQU+SqaADPfjN1ltmH/t5cc+hXN5Y2wGHKV3650v9WWGYVIKP
nYxgRVyU4OeMeQgjpV1sTnyfuhL9w84ZcxkInPyNfWKtVsU9lVaIPkhwL65DT4+vgEdoD7tstZ7Z
QRzS95MnMKhCZBkTolgqhcg0PXeKtf+BFLRy7Xq74tZeqdtrcxmzOE3fQAIce+WCkQ/egtlsBjOR
6FgoPqZ0Ml/pANNOSSaV56AaOZsMLr8Lt3n6YHhp/OgQpV0ZVPjHyrwo/iJB2rFZpHhs8mciX6nq
VeCtt3VHm29dd761BvceTZ53mUMGh5ntwVc8QYC61gZKCEfoThKVT7lml+M0S2lnNfKd97yADf9m
PdLcS7gs4wcrZlwdPE7KWWyvvxWOsTyhfzH8EsZIWW4TmLMXW8YfBfz2VxFducdKNi9ph50Xk10Y
afeFkjAZjsSNAzf2YHdteC7wMOB9pyB3NGFQo+VlYq4zdcKsaW3iK5sYmcW2uEmWUXlXqe16wXRx
KAV310lsqlfqOnKZD24r3+xBmBL9qukDs+fiG0aeM5IYVk78ah3i1kem05zFEWRvY6DkDNsCBzY6
M2jQtyZL27M/2grY68n7R7fT7CW2H0ZaGzdrNKLWRYG3vf15rKaDeZm49/Rsj6AAUwEr7pJ48GlR
OqxAXWhAceN08Hmx8/HUTUhFIY9LVl5xZpMo24HCK9gZLYjdS3u5XU+X21HCCOE4h518rSbu98TY
sRiCIfUi9jeDv4hsXluAIa5XPGfuZepo7QWsymXKMJS5dR+MymyCx1/cxOv5/DQGFJ7AJ4OdcUl4
3uJlYmJWnjmYjCgLTWkwNz+o+cj9wdnTMcy7aKoXlno1Arh1CSZv457GTDH7HFgxSRiPuXd27Ye9
6eN2+ZDE5tN/SSsIcakg1eu8ex5Cu14auXkfbUxzhZ+Yuj/QZtc+ByoRUGT1y+tFkRYfA2u7OstC
mxVoqxVElWt/exmF8J7kjpZcBGaeXERWPPgMnopW6JzBweMk3qw+0lxPCVpj/XkIGPM4S/P0BziV
NT+Rbzymbk7rfVkyRW4Zl8XtxsiXqzNrayVjaOegO9CYxpgxdf5Bo9/vfGAP7EvqXIzPphRxGqT6
/HQdeMV3KObhpc637oW/85JJubJW9jijT3hG0hJ7pYXGYDtO15o6KfU1nTXR8lEgt1IAFDHj2tfr
i8DYut9XFkcdn6C4rY6eC6nTcwL/6XYCtoTXWy3dy7JItHuaeYhQwoW+hfc39p4VSGRPGRbmfkfz
tjMjCIUFEVuzsNxLpnmX14ZSsn1GiOVb+4lyvCMRBgZJK+FdjEc+1JGLJ8jro4uYcaOQImrpOEm0
LWOnA+2KrpP0xLSC4oaQkrvk/VOIk4iW/nIbOIY0suEzQDtoVu5gx23AVoOLonRwT02UgaHQFcFw
UtlmmlDjM8h6yZV4LgvwSlpccMXW05GWlXclw/aWk3mYXtDkbTHDZhFcxn6Q5vBnKf5yzJRRP2Ry
zuo0i5fiuEI497gj+fBFNKw9armxnW18yxic0NIYWiepZ0f+GVmZ4HpLM8eEOHqHHsCOFBwHeuAy
j1p1IwUSqnBzbs8HBYMe19ZFYYRfGJ4By67lpdCqDDTgivFocEeWdZefpBtl8wx8GxMJfy5phDg6
L9QSvndO7bkVMHxaMJryy+R+9pAWy3NzQJP6SaH55cTRdw/qmjl3OpTXx7yPBzZswYFw5gbKutBS
RkDZtvVEDiY8ScAnX0bqQjkvHQCNx5BTxGdlDHj4WitcwxmvN0vvK/eA/zUdQGtyXFLrsgn/w8UD
U8McMFH0pM7PPfyWYhzqWIPjFHzX88Cx1PvBNhcOTlJElwqki2cDmopOEkYjQT7mbbJJVnihwnKX
mLyAFgOFNiTGdjManv6a452nle7YBhcL21mprj7PQS1fuApDfI9LdaE/erR67cZzdbRefhhkmXB/
nN3dPAMzPymhungMGY0qSBNCBmxi2cWozFK9mps5Mw1RBJtUShR9ABDkRWNT1fVvKizrTHqAeeQO
8DfoatVaFPcJvuV5NlhBPZvSQfJDo74CTqscTIINU9WAP7qqoPsr84mx3cJtBJEYVD2Jax3nyQAt
9AFpMMpznsC4bi4Hx0xHV04YZxD8sKz8PotiQdqI2+oe5+DT6aRehjcWY/FutdBi+LlGBeU4hc30
rjpI/zeRbbOQk2k2nVTMAHebWbK7n6XkWdM//1vfHOLTytX+zHj6zM92//SP3hd0NDvgJHiKNqtM
vMHcj1aHga8mxia1IuXqlapXeU9CAOQo2zwThuvO0BToDpHEqR5utyBaURyoPh44DhOXKHRQgoBe
haf+woMtemsT3l9fvZvv/01rBW/mC3QT0Nvf24WOjF+7YFhD0TAFzoKRJ+LBwTrcBcBbQ4BOpP4o
2oun/sIe7QKvxS/3d1ThzU3QtaFF+xtpCaJi8XRUwR4NCSG5Csjz1c/hsX/vPLz/M/8+VeBaJmsj
twnWUDONEbCTZhP4pVuaoDrDEWki8r9qPzcBXggie6lNMNShKWq6ICdqTehsAoQlli76oTVyV3xT
n86BY9Tv1LHSL03i2+fAGFbVZYq89S/cNQaqOuScAM2DXkA8/TMGjM6TVAGdHKog4qADuN4EdOrw
HDhw1kD3bRKN1irSP00YAVCW3QV7CB6MpLDV3I6dg+DYQ51yENvU7BKq0q/zYI0EtEDKGuikv4EW
m4KFuno6m6Aq5lAgn3AS+rZ6ukelVQAHSCFO1vY/MTfM4UFgZB3sSYDcVc6LeHp3EGAnodAsrQKg
q20Vlqn26hm+SU5HUFLXq++fe8hFLb18nQIQHjB8JfUJ6HpGCsYS1iyVfoXqqY9cn65FcreUwaSU
QLOHpD1McBKdI2BzF9jw0kDx83N7+mUF8d8Fdl5q+bjHBAAayYVGCTpmkAGVhkEYhR70dRdECUhy
FwwTRjrh/ezNYcc5GjlDSNIARwASrZ7eGQSVVK5sqGQY3PsAOrR9ENDxjlRGGI+YUQqWp3fXAX1I
du2mSLjIuAQ0ZaEDnetgNLRAWTAko/n1e+cRgJd5McXhjZzJmwGCoQypiaoGLlGt451f33aGfM2I
xETjFdZBaZ+uA6rBsjpgMIsbnB6pI+OnvTt0jBydzJKiUDVsPu/fpShmDEvaQ/JnpAoAIjeqIBIQ
h7tA0oQ4GZwouJLq6Z09hHJRkd4FEgIQPdEgVh+IF7tA0gTACxFEE0L0TxdEck9WF6yhMIoAjLoG
wUQJCCHBFfX0UgROKDqVpBwkDAKrA9b0RsoAaCtJVIaDiUJa9VRf2Cez6ODCSu6CrgxBFGH3mOGz
X+WhQXBUYgXRQW03m9A/g2AwjkFyFwwiJhjYuAQbje+YxTqhTsDUxOc9UgJNgeJXdvnakBwxsQCA
q+rpxArwOkNOSi69uYX7tHxiWNmMEe6xLcDSJAzqI/DSHrIxYrx8X+NlukxUXlrOHhqkSAmFaJ2u
d6ETKmEkgJwqxJMC6N+vgFlj/bJOgTEiVKy6l5qAuHMIHEPMLdNJTNTf1KtDQJpD8ucnbQopA+nx
pmQonKzWRUDWxKL9lTChVo/e+UQMHBQoaLlDQIKQMhIjz1+PEmgiJa3CbjMHs3eHAN2ULiY50PRD
fUCj7KumEOYWXGOTi0DAcnnqm7dPZ0FjZoGsFlBQpGSq08NXLfLFWXCG+EzUWag4VU//sibivpLd
BX0Iewh+4b6siptxaBHwCrgryKbvC/D9s4uQUEjvAtkTnSWaAJ+qp2MXLVJnBJJA/esD00PECd6B
tF1QKRsJtol9SaF7OWI3gFpQeGzAFrU30ie7ABZc+o7ERdIEk5DR2IXOiYD6Y0i7FuoiWjT65SLp
dJDUV9a/z6PiKIOs4iiAuamftkUgk0g+gaILZGLVUwcm/dIC+WCRxAGTjRmW0mSHOlpAiZXcEfwW
e0BG/zwl/PxaQf+9LuhU0WmusH56Cp1wwSKrDAETLQDNWendLuj8SrJBE14zEDSBR3yjysYcZAwG
FqH5vIcnYiT61mW9ZnKFkOtxU75mF0ToSC6RyGl/SfbOOpJUlr0dsI4MmBf0bl2DQCmWPCOMPs32
9M9dpNtFNp1MmQnWT5MY+nVoLmV3Jk0QPvZWCWCDcerzKWcWacCh0FTfgCJAOnSaHZLKeAhMP2+y
LHWs0qcrksqH7C6gC7YDKrUJj6ow8XAXLGtIW7EtcGq1veifuyiwxbJmkbQp3A703jRWkVW2doEA
SrS3CnBm9fTucoDwrcHMSp0Im4PlUGb6+Vsf7gIlRzG2jDb3X051z1xn+utlc8wUXmHBEOFyYxg6
YSRYLBFHwkw66p+jhMMvexZ07J7gIiDH+KoWWDhSmAsDnt76839wR/4N4/mzD2YME8Fz1QHjz9LX
emDe+oN9U8DLz5u+j4vnP/4jGlxafyjII+rv/tUg82cLqVGh0Q8+3KPTq+9p/vdmgS+/uvVd+1Xt
/+O5P0umyZMHvbho+Gle82Ya0kfD9M/HaTg9bM7BScP+/HqTF5wXP13EvxD8+ljRg/6g1voPbOy7
chMfXpr2C1fYeekXTpbM6pmm+6WLn5H5zVzbspLH08D/ESUrv/XWddOHtOwoiJLpc7R/S/HWNXZa
XjLsP0+Z/7TJWsKrNg1Z4SezADaUZHYouQY9S0tuqFmOoh9H44iGwsf2tteoYtlvOWXX/efW70lC
TOSVZCWfzaJk3n7lBgUqK/lt/hnJI3nxPPVaCthAFWVf+CII/FXkt09kjYOTFr169qcdK1KjqqQl
R3lbLWrImqzYDy9tU90nIi0YAZun5W6vuZXZq0FFsqKvog00E91trrEqsrKvp/6qZT0oyQqQsLzc
ZBdMV897SdVlXiNP5UWn6fTJ26SzLGvpdIPckJbvP0GZPm032taoCHnR3AVplLU0u6m1y8tOU59/
1mu/tek1vO93SI82SVe0qJJLi45WWUe5m8qzrOSb2WPSHcoO8EqUM+VFb6fte4uEj6gWywvOj86n
4Tr1/Pa1jnxRgfwd8i9nSTprWSq4WURh73cIv54V/lPrGkP477jRb2b50fcoWe5fszIpDGFQ9/9B
OPf/zsm+gV/KOxpPk4ibsn0468y+9MZUX3AyXXbPPjlzIkFZ8R89v73jdfpRWuwywCNpRzVNTk9a
dDKbd7kMKtihrODb2WoFd8l22gkTmM4ssnCy4u+96Hl2dJG+uNvq9Jas+E/R5g1FFIi033Av11/w
UhEbwJvs+39m92fQlrdciibpJS+7aEeVsJGJOrys3C/Z1NtLETaF/iaRnZIV+3WWhNxse0GV5Loo
Ii3ZJ7LpqDdUlyKlJCv6Ycq9w1Tm9tFsKDakhc/S7Ojray9fFw6l5fvpU8QUyZbn1pTppWXvIvhK
5/sdrn7NGjP/vuTXMk0/CRNe5p/2XBiv/W/t5Jr4i6dgNk3+/B8AAAD//w==</cx:binary>
              </cx:geoCache>
            </cx:geography>
          </cx:layoutPr>
          <cx:valueColors>
            <cx:minColor>
              <a:schemeClr val="accent6">
                <a:lumMod val="60000"/>
                <a:lumOff val="40000"/>
              </a:schemeClr>
            </cx:minColor>
            <cx:midColor>
              <a:schemeClr val="accent5"/>
            </cx:midColor>
            <cx:maxColor>
              <a:srgbClr val="FF0000"/>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72">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3.emf"/><Relationship Id="rId13" Type="http://schemas.microsoft.com/office/2014/relationships/chartEx" Target="../charts/chartEx3.xml"/><Relationship Id="rId3" Type="http://schemas.openxmlformats.org/officeDocument/2006/relationships/chart" Target="../charts/chart10.xml"/><Relationship Id="rId7" Type="http://schemas.openxmlformats.org/officeDocument/2006/relationships/chart" Target="../charts/chart14.xml"/><Relationship Id="rId12" Type="http://schemas.openxmlformats.org/officeDocument/2006/relationships/chart" Target="../charts/chart15.xml"/><Relationship Id="rId2" Type="http://schemas.openxmlformats.org/officeDocument/2006/relationships/image" Target="../media/image2.emf"/><Relationship Id="rId16" Type="http://schemas.openxmlformats.org/officeDocument/2006/relationships/chart" Target="../charts/chart17.xml"/><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image" Target="../media/image6.emf"/><Relationship Id="rId5" Type="http://schemas.openxmlformats.org/officeDocument/2006/relationships/chart" Target="../charts/chart12.xml"/><Relationship Id="rId15" Type="http://schemas.microsoft.com/office/2014/relationships/chartEx" Target="../charts/chartEx4.xml"/><Relationship Id="rId10" Type="http://schemas.openxmlformats.org/officeDocument/2006/relationships/image" Target="../media/image5.emf"/><Relationship Id="rId4" Type="http://schemas.openxmlformats.org/officeDocument/2006/relationships/chart" Target="../charts/chart11.xml"/><Relationship Id="rId9" Type="http://schemas.openxmlformats.org/officeDocument/2006/relationships/image" Target="../media/image4.emf"/><Relationship Id="rId14" Type="http://schemas.openxmlformats.org/officeDocument/2006/relationships/chart" Target="../charts/chart16.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8</xdr:col>
      <xdr:colOff>329565</xdr:colOff>
      <xdr:row>5</xdr:row>
      <xdr:rowOff>76200</xdr:rowOff>
    </xdr:from>
    <xdr:to>
      <xdr:col>17</xdr:col>
      <xdr:colOff>24765</xdr:colOff>
      <xdr:row>19</xdr:row>
      <xdr:rowOff>152400</xdr:rowOff>
    </xdr:to>
    <xdr:graphicFrame macro="">
      <xdr:nvGraphicFramePr>
        <xdr:cNvPr id="2" name="Chart 1">
          <a:extLst>
            <a:ext uri="{FF2B5EF4-FFF2-40B4-BE49-F238E27FC236}">
              <a16:creationId xmlns:a16="http://schemas.microsoft.com/office/drawing/2014/main" id="{98E4E987-6E78-DE31-062C-9555D75156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11</xdr:col>
      <xdr:colOff>7620</xdr:colOff>
      <xdr:row>7</xdr:row>
      <xdr:rowOff>131444</xdr:rowOff>
    </xdr:from>
    <xdr:to>
      <xdr:col>20</xdr:col>
      <xdr:colOff>121920</xdr:colOff>
      <xdr:row>26</xdr:row>
      <xdr:rowOff>175260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2BF93568-2265-612B-852A-AF04BBA3948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825740" y="1411604"/>
              <a:ext cx="5600700" cy="351853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3</xdr:col>
      <xdr:colOff>891540</xdr:colOff>
      <xdr:row>9</xdr:row>
      <xdr:rowOff>91440</xdr:rowOff>
    </xdr:from>
    <xdr:to>
      <xdr:col>6</xdr:col>
      <xdr:colOff>289560</xdr:colOff>
      <xdr:row>22</xdr:row>
      <xdr:rowOff>180975</xdr:rowOff>
    </xdr:to>
    <mc:AlternateContent xmlns:mc="http://schemas.openxmlformats.org/markup-compatibility/2006">
      <mc:Choice xmlns:a14="http://schemas.microsoft.com/office/drawing/2010/main" Requires="a14">
        <xdr:graphicFrame macro="">
          <xdr:nvGraphicFramePr>
            <xdr:cNvPr id="2" name="Year">
              <a:extLst>
                <a:ext uri="{FF2B5EF4-FFF2-40B4-BE49-F238E27FC236}">
                  <a16:creationId xmlns:a16="http://schemas.microsoft.com/office/drawing/2014/main" id="{23923F13-5E2E-0136-10B5-B6CD9E80B4D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3230880" y="17754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441960</xdr:colOff>
      <xdr:row>9</xdr:row>
      <xdr:rowOff>106680</xdr:rowOff>
    </xdr:from>
    <xdr:to>
      <xdr:col>9</xdr:col>
      <xdr:colOff>441960</xdr:colOff>
      <xdr:row>23</xdr:row>
      <xdr:rowOff>13335</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47F389CC-0CCE-8C9C-4CDD-552E60DA5279}"/>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5212080" y="17907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350520</xdr:colOff>
      <xdr:row>9</xdr:row>
      <xdr:rowOff>99060</xdr:rowOff>
    </xdr:from>
    <xdr:to>
      <xdr:col>3</xdr:col>
      <xdr:colOff>739140</xdr:colOff>
      <xdr:row>23</xdr:row>
      <xdr:rowOff>5715</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E47BC6E7-2A4C-922D-D1A1-4CEA3BC55F1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249680" y="17830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163830</xdr:colOff>
      <xdr:row>8</xdr:row>
      <xdr:rowOff>62865</xdr:rowOff>
    </xdr:from>
    <xdr:to>
      <xdr:col>11</xdr:col>
      <xdr:colOff>468630</xdr:colOff>
      <xdr:row>22</xdr:row>
      <xdr:rowOff>131445</xdr:rowOff>
    </xdr:to>
    <xdr:graphicFrame macro="">
      <xdr:nvGraphicFramePr>
        <xdr:cNvPr id="2" name="Chart 1">
          <a:extLst>
            <a:ext uri="{FF2B5EF4-FFF2-40B4-BE49-F238E27FC236}">
              <a16:creationId xmlns:a16="http://schemas.microsoft.com/office/drawing/2014/main" id="{21963278-48C2-663E-EF9E-9C502AD595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230505</xdr:colOff>
      <xdr:row>23</xdr:row>
      <xdr:rowOff>40005</xdr:rowOff>
    </xdr:from>
    <xdr:to>
      <xdr:col>14</xdr:col>
      <xdr:colOff>535305</xdr:colOff>
      <xdr:row>37</xdr:row>
      <xdr:rowOff>116205</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AD89240B-21D2-E59E-9112-B6E1FC41F97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174105" y="4261485"/>
              <a:ext cx="4572000" cy="26365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8</xdr:col>
      <xdr:colOff>241934</xdr:colOff>
      <xdr:row>8</xdr:row>
      <xdr:rowOff>11430</xdr:rowOff>
    </xdr:from>
    <xdr:to>
      <xdr:col>17</xdr:col>
      <xdr:colOff>228599</xdr:colOff>
      <xdr:row>24</xdr:row>
      <xdr:rowOff>175260</xdr:rowOff>
    </xdr:to>
    <xdr:graphicFrame macro="">
      <xdr:nvGraphicFramePr>
        <xdr:cNvPr id="2" name="Chart 1">
          <a:extLst>
            <a:ext uri="{FF2B5EF4-FFF2-40B4-BE49-F238E27FC236}">
              <a16:creationId xmlns:a16="http://schemas.microsoft.com/office/drawing/2014/main" id="{65BD6E1F-C2EA-DE08-82EB-B9D0BABE20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215268</xdr:colOff>
      <xdr:row>22</xdr:row>
      <xdr:rowOff>68579</xdr:rowOff>
    </xdr:from>
    <xdr:to>
      <xdr:col>1</xdr:col>
      <xdr:colOff>786766</xdr:colOff>
      <xdr:row>24</xdr:row>
      <xdr:rowOff>165734</xdr:rowOff>
    </xdr:to>
    <xdr:graphicFrame macro="">
      <xdr:nvGraphicFramePr>
        <xdr:cNvPr id="2" name="Chart 1">
          <a:extLst>
            <a:ext uri="{FF2B5EF4-FFF2-40B4-BE49-F238E27FC236}">
              <a16:creationId xmlns:a16="http://schemas.microsoft.com/office/drawing/2014/main" id="{90E7665F-B60D-E9C1-78AD-1EE0C1FC13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601980</xdr:colOff>
      <xdr:row>22</xdr:row>
      <xdr:rowOff>106681</xdr:rowOff>
    </xdr:from>
    <xdr:to>
      <xdr:col>5</xdr:col>
      <xdr:colOff>838200</xdr:colOff>
      <xdr:row>24</xdr:row>
      <xdr:rowOff>156211</xdr:rowOff>
    </xdr:to>
    <xdr:graphicFrame macro="">
      <xdr:nvGraphicFramePr>
        <xdr:cNvPr id="3" name="Chart 2">
          <a:extLst>
            <a:ext uri="{FF2B5EF4-FFF2-40B4-BE49-F238E27FC236}">
              <a16:creationId xmlns:a16="http://schemas.microsoft.com/office/drawing/2014/main" id="{A6C2F941-96F5-A6BD-37CB-5C1C4A8435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7620</xdr:colOff>
      <xdr:row>22</xdr:row>
      <xdr:rowOff>146685</xdr:rowOff>
    </xdr:from>
    <xdr:to>
      <xdr:col>10</xdr:col>
      <xdr:colOff>1009650</xdr:colOff>
      <xdr:row>24</xdr:row>
      <xdr:rowOff>175260</xdr:rowOff>
    </xdr:to>
    <xdr:graphicFrame macro="">
      <xdr:nvGraphicFramePr>
        <xdr:cNvPr id="4" name="Chart 3">
          <a:extLst>
            <a:ext uri="{FF2B5EF4-FFF2-40B4-BE49-F238E27FC236}">
              <a16:creationId xmlns:a16="http://schemas.microsoft.com/office/drawing/2014/main" id="{62DC3CC7-9614-CF8F-2C12-2D8306A3CE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497205</xdr:colOff>
      <xdr:row>22</xdr:row>
      <xdr:rowOff>116205</xdr:rowOff>
    </xdr:from>
    <xdr:to>
      <xdr:col>13</xdr:col>
      <xdr:colOff>960120</xdr:colOff>
      <xdr:row>24</xdr:row>
      <xdr:rowOff>173355</xdr:rowOff>
    </xdr:to>
    <xdr:graphicFrame macro="">
      <xdr:nvGraphicFramePr>
        <xdr:cNvPr id="5" name="Chart 4">
          <a:extLst>
            <a:ext uri="{FF2B5EF4-FFF2-40B4-BE49-F238E27FC236}">
              <a16:creationId xmlns:a16="http://schemas.microsoft.com/office/drawing/2014/main" id="{40F2F625-B1A3-694A-83E6-11AB9C41BE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158115</xdr:colOff>
      <xdr:row>22</xdr:row>
      <xdr:rowOff>129540</xdr:rowOff>
    </xdr:from>
    <xdr:to>
      <xdr:col>16</xdr:col>
      <xdr:colOff>1005840</xdr:colOff>
      <xdr:row>24</xdr:row>
      <xdr:rowOff>167640</xdr:rowOff>
    </xdr:to>
    <xdr:graphicFrame macro="">
      <xdr:nvGraphicFramePr>
        <xdr:cNvPr id="6" name="Chart 5">
          <a:extLst>
            <a:ext uri="{FF2B5EF4-FFF2-40B4-BE49-F238E27FC236}">
              <a16:creationId xmlns:a16="http://schemas.microsoft.com/office/drawing/2014/main" id="{C5FE6619-1E78-28D2-F2D6-328AA3BEE6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60960</xdr:colOff>
      <xdr:row>10</xdr:row>
      <xdr:rowOff>55244</xdr:rowOff>
    </xdr:from>
    <xdr:ext cx="12123421" cy="2118361"/>
    <xdr:grpSp>
      <xdr:nvGrpSpPr>
        <xdr:cNvPr id="2" name="Shape 2">
          <a:extLst>
            <a:ext uri="{FF2B5EF4-FFF2-40B4-BE49-F238E27FC236}">
              <a16:creationId xmlns:a16="http://schemas.microsoft.com/office/drawing/2014/main" id="{00000000-0008-0000-0100-000002000000}"/>
            </a:ext>
          </a:extLst>
        </xdr:cNvPr>
        <xdr:cNvGrpSpPr/>
      </xdr:nvGrpSpPr>
      <xdr:grpSpPr>
        <a:xfrm>
          <a:off x="60960" y="1807844"/>
          <a:ext cx="12123421" cy="2118361"/>
          <a:chOff x="0" y="2690339"/>
          <a:chExt cx="10692001" cy="2118361"/>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690339"/>
            <a:ext cx="10692001" cy="2118361"/>
            <a:chOff x="152400" y="1905634"/>
            <a:chExt cx="12515851" cy="2294891"/>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556137" y="2037081"/>
                <a:ext cx="449763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SALES AND PROFIT ANALYSIS</a:t>
                </a:r>
                <a:endParaRPr sz="1400" b="1">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23069" y="1905634"/>
              <a:ext cx="4200785" cy="2218532"/>
              <a:chOff x="5423069" y="1905634"/>
              <a:chExt cx="4200785" cy="2218532"/>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23069" y="1905634"/>
                <a:ext cx="4200785" cy="2218532"/>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CATEGORY WISE PROFIT  </a:t>
                </a:r>
                <a:endParaRPr sz="1050" b="1">
                  <a:latin typeface="Lato Black" panose="020F0502020204030203" pitchFamily="34" charset="0"/>
                  <a:ea typeface="Lato Black" panose="020F0502020204030203" pitchFamily="34" charset="0"/>
                  <a:cs typeface="Lato Black" panose="020F0502020204030203" pitchFamily="34" charset="0"/>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702521" y="1971675"/>
              <a:ext cx="2965730" cy="2228850"/>
              <a:chOff x="9702521" y="1866900"/>
              <a:chExt cx="296573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702521" y="1866900"/>
                <a:ext cx="296573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CATEGORY WISE SALES SHARE %</a:t>
                </a:r>
                <a:endParaRPr sz="1400" b="1">
                  <a:latin typeface="Lato Black" panose="020F0502020204030203" pitchFamily="34" charset="0"/>
                  <a:ea typeface="Lato Black" panose="020F0502020204030203" pitchFamily="34" charset="0"/>
                  <a:cs typeface="Lato Black" panose="020F0502020204030203" pitchFamily="34" charset="0"/>
                </a:endParaRPr>
              </a:p>
            </xdr:txBody>
          </xdr:sp>
        </xdr:grpSp>
      </xdr:grpSp>
    </xdr:grpSp>
    <xdr:clientData fLocksWithSheet="0"/>
  </xdr:oneCellAnchor>
  <xdr:oneCellAnchor>
    <xdr:from>
      <xdr:col>0</xdr:col>
      <xdr:colOff>104775</xdr:colOff>
      <xdr:row>22</xdr:row>
      <xdr:rowOff>100965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104775" y="3956685"/>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SALES BY STATE</a:t>
          </a:r>
          <a:endParaRPr sz="1050" b="1">
            <a:latin typeface="Lato Black" panose="020F0502020204030203" pitchFamily="34" charset="0"/>
            <a:ea typeface="Lato Black" panose="020F0502020204030203" pitchFamily="34" charset="0"/>
            <a:cs typeface="Lato Black" panose="020F0502020204030203" pitchFamily="34" charset="0"/>
            <a:sym typeface="Lato"/>
          </a:endParaRPr>
        </a:p>
      </xdr:txBody>
    </xdr:sp>
    <xdr:clientData fLocksWithSheet="0"/>
  </xdr:oneCellAnchor>
  <xdr:oneCellAnchor>
    <xdr:from>
      <xdr:col>8</xdr:col>
      <xdr:colOff>373380</xdr:colOff>
      <xdr:row>22</xdr:row>
      <xdr:rowOff>49530</xdr:rowOff>
    </xdr:from>
    <xdr:ext cx="3421380" cy="2106930"/>
    <xdr:sp macro="" textlink="">
      <xdr:nvSpPr>
        <xdr:cNvPr id="17" name="Shape 17">
          <a:extLst>
            <a:ext uri="{FF2B5EF4-FFF2-40B4-BE49-F238E27FC236}">
              <a16:creationId xmlns:a16="http://schemas.microsoft.com/office/drawing/2014/main" id="{00000000-0008-0000-0100-000011000000}"/>
            </a:ext>
          </a:extLst>
        </xdr:cNvPr>
        <xdr:cNvSpPr/>
      </xdr:nvSpPr>
      <xdr:spPr>
        <a:xfrm>
          <a:off x="5128260" y="3905250"/>
          <a:ext cx="3421380" cy="2106930"/>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lang="en-US" sz="1100"/>
        </a:p>
        <a:p>
          <a:pPr marL="0" lvl="0" indent="0" algn="l" rtl="0">
            <a:spcBef>
              <a:spcPts val="0"/>
            </a:spcBef>
            <a:spcAft>
              <a:spcPts val="0"/>
            </a:spcAft>
            <a:buNone/>
          </a:pPr>
          <a:endParaRPr lang="en-IN" sz="1100"/>
        </a:p>
        <a:p>
          <a:pPr marL="0" lvl="0" indent="0" algn="l" rtl="0">
            <a:spcBef>
              <a:spcPts val="0"/>
            </a:spcBef>
            <a:spcAft>
              <a:spcPts val="0"/>
            </a:spcAft>
            <a:buNone/>
          </a:pPr>
          <a:endParaRPr lang="en-IN" sz="1100"/>
        </a:p>
      </xdr:txBody>
    </xdr:sp>
    <xdr:clientData fLocksWithSheet="0"/>
  </xdr:oneCellAnchor>
  <xdr:oneCellAnchor>
    <xdr:from>
      <xdr:col>9</xdr:col>
      <xdr:colOff>192405</xdr:colOff>
      <xdr:row>22</xdr:row>
      <xdr:rowOff>80010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5541645" y="3935730"/>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TOP 5 SUBCATEGORIES BY SALES</a:t>
          </a:r>
          <a:endParaRPr sz="1400" b="1">
            <a:latin typeface="Lato Black" panose="020F0502020204030203" pitchFamily="34" charset="0"/>
            <a:ea typeface="Lato Black" panose="020F0502020204030203" pitchFamily="34" charset="0"/>
            <a:cs typeface="Lato Black" panose="020F0502020204030203" pitchFamily="34" charset="0"/>
          </a:endParaRPr>
        </a:p>
      </xdr:txBody>
    </xdr:sp>
    <xdr:clientData fLocksWithSheet="0"/>
  </xdr:oneCellAnchor>
  <xdr:oneCellAnchor>
    <xdr:from>
      <xdr:col>14</xdr:col>
      <xdr:colOff>274320</xdr:colOff>
      <xdr:row>22</xdr:row>
      <xdr:rowOff>87630</xdr:rowOff>
    </xdr:from>
    <xdr:ext cx="3718559" cy="2068830"/>
    <xdr:sp macro="" textlink="">
      <xdr:nvSpPr>
        <xdr:cNvPr id="19" name="Shape 19">
          <a:extLst>
            <a:ext uri="{FF2B5EF4-FFF2-40B4-BE49-F238E27FC236}">
              <a16:creationId xmlns:a16="http://schemas.microsoft.com/office/drawing/2014/main" id="{00000000-0008-0000-0100-000013000000}"/>
            </a:ext>
          </a:extLst>
        </xdr:cNvPr>
        <xdr:cNvSpPr/>
      </xdr:nvSpPr>
      <xdr:spPr>
        <a:xfrm>
          <a:off x="8595360" y="3943350"/>
          <a:ext cx="3718559" cy="206883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8844915" y="3950970"/>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FILTERS</a:t>
          </a:r>
          <a:endParaRPr sz="1400" b="1">
            <a:latin typeface="Lato Black" panose="020F0502020204030203" pitchFamily="34" charset="0"/>
            <a:ea typeface="Lato Black" panose="020F0502020204030203" pitchFamily="34" charset="0"/>
            <a:cs typeface="Lato Black" panose="020F0502020204030203" pitchFamily="34" charset="0"/>
          </a:endParaRPr>
        </a:p>
      </xdr:txBody>
    </xdr:sp>
    <xdr:clientData fLocksWithSheet="0"/>
  </xdr:oneCellAnchor>
  <xdr:oneCellAnchor>
    <xdr:from>
      <xdr:col>0</xdr:col>
      <xdr:colOff>83820</xdr:colOff>
      <xdr:row>2</xdr:row>
      <xdr:rowOff>60960</xdr:rowOff>
    </xdr:from>
    <xdr:ext cx="11921490" cy="1468756"/>
    <xdr:grpSp>
      <xdr:nvGrpSpPr>
        <xdr:cNvPr id="21" name="Shape 2">
          <a:extLst>
            <a:ext uri="{FF2B5EF4-FFF2-40B4-BE49-F238E27FC236}">
              <a16:creationId xmlns:a16="http://schemas.microsoft.com/office/drawing/2014/main" id="{00000000-0008-0000-0100-000015000000}"/>
            </a:ext>
          </a:extLst>
        </xdr:cNvPr>
        <xdr:cNvGrpSpPr/>
      </xdr:nvGrpSpPr>
      <xdr:grpSpPr>
        <a:xfrm>
          <a:off x="83820" y="411480"/>
          <a:ext cx="11921490" cy="1468756"/>
          <a:chOff x="-108733" y="3060863"/>
          <a:chExt cx="10800733" cy="1468756"/>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108733" y="3060863"/>
            <a:ext cx="10800733" cy="1468756"/>
            <a:chOff x="25293" y="453254"/>
            <a:chExt cx="12625745" cy="1412888"/>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25293" y="453254"/>
              <a:ext cx="2634905" cy="1412888"/>
              <a:chOff x="16788" y="459938"/>
              <a:chExt cx="2811222" cy="1388143"/>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6788" y="743181"/>
                <a:ext cx="2811222" cy="1104900"/>
              </a:xfrm>
              <a:prstGeom prst="roundRect">
                <a:avLst>
                  <a:gd name="adj" fmla="val 0"/>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r>
                  <a:rPr lang="en-US"/>
                  <a:t>  </a:t>
                </a: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twoCellAnchor>
    <xdr:from>
      <xdr:col>0</xdr:col>
      <xdr:colOff>243840</xdr:colOff>
      <xdr:row>4</xdr:row>
      <xdr:rowOff>99060</xdr:rowOff>
    </xdr:from>
    <xdr:to>
      <xdr:col>4</xdr:col>
      <xdr:colOff>53340</xdr:colOff>
      <xdr:row>10</xdr:row>
      <xdr:rowOff>38100</xdr:rowOff>
    </xdr:to>
    <xdr:grpSp>
      <xdr:nvGrpSpPr>
        <xdr:cNvPr id="49" name="Group 48">
          <a:extLst>
            <a:ext uri="{FF2B5EF4-FFF2-40B4-BE49-F238E27FC236}">
              <a16:creationId xmlns:a16="http://schemas.microsoft.com/office/drawing/2014/main" id="{C6E63B5D-D032-29CF-A443-672F104320A0}"/>
            </a:ext>
          </a:extLst>
        </xdr:cNvPr>
        <xdr:cNvGrpSpPr/>
      </xdr:nvGrpSpPr>
      <xdr:grpSpPr>
        <a:xfrm>
          <a:off x="243840" y="800100"/>
          <a:ext cx="2186940" cy="990600"/>
          <a:chOff x="129540" y="777240"/>
          <a:chExt cx="2308860" cy="990600"/>
        </a:xfrm>
      </xdr:grpSpPr>
      <xdr:sp macro="" textlink="KPI!B18">
        <xdr:nvSpPr>
          <xdr:cNvPr id="41" name="Rectangle: Rounded Corners 40">
            <a:extLst>
              <a:ext uri="{FF2B5EF4-FFF2-40B4-BE49-F238E27FC236}">
                <a16:creationId xmlns:a16="http://schemas.microsoft.com/office/drawing/2014/main" id="{AA1F1152-7853-F953-D365-338BF3166AD2}"/>
              </a:ext>
            </a:extLst>
          </xdr:cNvPr>
          <xdr:cNvSpPr/>
        </xdr:nvSpPr>
        <xdr:spPr>
          <a:xfrm>
            <a:off x="449580" y="777240"/>
            <a:ext cx="1767840" cy="312420"/>
          </a:xfrm>
          <a:prstGeom prst="roundRect">
            <a:avLst/>
          </a:prstGeom>
          <a:gradFill>
            <a:gsLst>
              <a:gs pos="0">
                <a:srgbClr val="262626">
                  <a:alpha val="80000"/>
                </a:srgbClr>
              </a:gs>
              <a:gs pos="100000">
                <a:srgbClr val="595959">
                  <a:alpha val="74901"/>
                </a:srgbClr>
              </a:gs>
            </a:gsLst>
            <a:lin ang="6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F964214-B6B2-463C-868B-056F4E32908F}" type="TxLink">
              <a:rPr lang="en-US" sz="1100" b="1" i="0" u="none" strike="noStrike" kern="1200">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$22,97,200.86 </a:t>
            </a:fld>
            <a:endParaRPr lang="en-IN" sz="1100" b="1" kern="12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aphicFrame macro="">
        <xdr:nvGraphicFramePr>
          <xdr:cNvPr id="42" name="Chart 41">
            <a:extLst>
              <a:ext uri="{FF2B5EF4-FFF2-40B4-BE49-F238E27FC236}">
                <a16:creationId xmlns:a16="http://schemas.microsoft.com/office/drawing/2014/main" id="{0B25FD76-C64D-4B87-8007-4B42BE76A72E}"/>
              </a:ext>
            </a:extLst>
          </xdr:cNvPr>
          <xdr:cNvGraphicFramePr>
            <a:graphicFrameLocks/>
          </xdr:cNvGraphicFramePr>
        </xdr:nvGraphicFramePr>
        <xdr:xfrm>
          <a:off x="373380" y="1089660"/>
          <a:ext cx="1920240" cy="426720"/>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43" name="Rectangle: Rounded Corners 42">
            <a:extLst>
              <a:ext uri="{FF2B5EF4-FFF2-40B4-BE49-F238E27FC236}">
                <a16:creationId xmlns:a16="http://schemas.microsoft.com/office/drawing/2014/main" id="{BFD7AB25-E579-4A16-9A12-472E395DADAB}"/>
              </a:ext>
            </a:extLst>
          </xdr:cNvPr>
          <xdr:cNvSpPr/>
        </xdr:nvSpPr>
        <xdr:spPr>
          <a:xfrm>
            <a:off x="129540" y="1531620"/>
            <a:ext cx="1402080" cy="236220"/>
          </a:xfrm>
          <a:prstGeom prst="roundRect">
            <a:avLst/>
          </a:prstGeom>
          <a:gradFill>
            <a:gsLst>
              <a:gs pos="0">
                <a:srgbClr val="262626">
                  <a:alpha val="80000"/>
                </a:srgbClr>
              </a:gs>
              <a:gs pos="100000">
                <a:srgbClr val="595959">
                  <a:alpha val="74901"/>
                </a:srgbClr>
              </a:gs>
            </a:gsLst>
            <a:lin ang="6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i="0" u="none" strike="noStrike" kern="1200">
                <a:solidFill>
                  <a:schemeClr val="bg1"/>
                </a:solidFill>
                <a:latin typeface="Lato Black" panose="020F0502020204030203" pitchFamily="34" charset="0"/>
                <a:ea typeface="Lato Black" panose="020F0502020204030203" pitchFamily="34" charset="0"/>
                <a:cs typeface="Lato Black" panose="020F0502020204030203" pitchFamily="34" charset="0"/>
              </a:rPr>
              <a:t> YOY</a:t>
            </a:r>
            <a:r>
              <a:rPr lang="en-US" sz="1100" b="1"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US" sz="1100" b="1" i="0" u="none" strike="noStrike" kern="12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mc:AlternateContent xmlns:mc="http://schemas.openxmlformats.org/markup-compatibility/2006" xmlns:a14="http://schemas.microsoft.com/office/drawing/2010/main">
        <mc:Choice Requires="a14">
          <xdr:pic>
            <xdr:nvPicPr>
              <xdr:cNvPr id="48" name="Picture 47">
                <a:extLst>
                  <a:ext uri="{FF2B5EF4-FFF2-40B4-BE49-F238E27FC236}">
                    <a16:creationId xmlns:a16="http://schemas.microsoft.com/office/drawing/2014/main" id="{8A5F1C54-81B5-2DE9-4B2F-69B53A5CBCA6}"/>
                  </a:ext>
                </a:extLst>
              </xdr:cNvPr>
              <xdr:cNvPicPr>
                <a:picLocks noChangeAspect="1" noChangeArrowheads="1"/>
                <a:extLst>
                  <a:ext uri="{84589F7E-364E-4C9E-8A38-B11213B215E9}">
                    <a14:cameraTool cellRange="'KPI YOY'!$I$10" spid="_x0000_s8337"/>
                  </a:ext>
                </a:extLst>
              </xdr:cNvPicPr>
            </xdr:nvPicPr>
            <xdr:blipFill>
              <a:blip xmlns:r="http://schemas.openxmlformats.org/officeDocument/2006/relationships" r:embed="rId2"/>
              <a:srcRect/>
              <a:stretch>
                <a:fillRect/>
              </a:stretch>
            </xdr:blipFill>
            <xdr:spPr bwMode="auto">
              <a:xfrm>
                <a:off x="1600200" y="1554480"/>
                <a:ext cx="838200" cy="192248"/>
              </a:xfrm>
              <a:prstGeom prst="rect">
                <a:avLst/>
              </a:prstGeom>
              <a:noFill/>
              <a:extLst>
                <a:ext uri="{909E8E84-426E-40DD-AFC4-6F175D3DCCD1}">
                  <a14:hiddenFill>
                    <a:solidFill>
                      <a:srgbClr val="FFFFFF"/>
                    </a:solidFill>
                  </a14:hiddenFill>
                </a:ext>
              </a:extLst>
            </xdr:spPr>
          </xdr:pic>
        </mc:Choice>
        <mc:Fallback xmlns=""/>
      </mc:AlternateContent>
      <xdr:graphicFrame macro="">
        <xdr:nvGraphicFramePr>
          <xdr:cNvPr id="50" name="Chart 49">
            <a:extLst>
              <a:ext uri="{FF2B5EF4-FFF2-40B4-BE49-F238E27FC236}">
                <a16:creationId xmlns:a16="http://schemas.microsoft.com/office/drawing/2014/main" id="{245021AA-1602-0370-59B1-A1C19A540DF0}"/>
              </a:ext>
            </a:extLst>
          </xdr:cNvPr>
          <xdr:cNvGraphicFramePr>
            <a:graphicFrameLocks/>
          </xdr:cNvGraphicFramePr>
        </xdr:nvGraphicFramePr>
        <xdr:xfrm>
          <a:off x="365760" y="1074420"/>
          <a:ext cx="1920240" cy="426720"/>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twoCellAnchor>
    <xdr:from>
      <xdr:col>4</xdr:col>
      <xdr:colOff>394335</xdr:colOff>
      <xdr:row>4</xdr:row>
      <xdr:rowOff>83820</xdr:rowOff>
    </xdr:from>
    <xdr:to>
      <xdr:col>7</xdr:col>
      <xdr:colOff>379095</xdr:colOff>
      <xdr:row>6</xdr:row>
      <xdr:rowOff>45720</xdr:rowOff>
    </xdr:to>
    <xdr:sp macro="" textlink="KPI!F18">
      <xdr:nvSpPr>
        <xdr:cNvPr id="75" name="Rectangle: Rounded Corners 74">
          <a:extLst>
            <a:ext uri="{FF2B5EF4-FFF2-40B4-BE49-F238E27FC236}">
              <a16:creationId xmlns:a16="http://schemas.microsoft.com/office/drawing/2014/main" id="{CC1AA665-37D6-4AF7-BA34-B64244B2F150}"/>
            </a:ext>
          </a:extLst>
        </xdr:cNvPr>
        <xdr:cNvSpPr/>
      </xdr:nvSpPr>
      <xdr:spPr>
        <a:xfrm>
          <a:off x="2771775" y="784860"/>
          <a:ext cx="1767840" cy="312420"/>
        </a:xfrm>
        <a:prstGeom prst="roundRect">
          <a:avLst/>
        </a:prstGeom>
        <a:gradFill>
          <a:gsLst>
            <a:gs pos="0">
              <a:srgbClr val="262626">
                <a:alpha val="80000"/>
              </a:srgbClr>
            </a:gs>
            <a:gs pos="100000">
              <a:srgbClr val="595959">
                <a:alpha val="74901"/>
              </a:srgbClr>
            </a:gs>
          </a:gsLst>
          <a:lin ang="6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06C8730-0D6C-4676-98C9-29E34A2270CB}" type="TxLink">
            <a:rPr lang="en-US" sz="1100" b="0" i="0" u="none" strike="noStrike" kern="1200">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$2,86,397.02 </a:t>
          </a:fld>
          <a:endParaRPr lang="en-IN" sz="1100" b="1" kern="12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8</xdr:col>
      <xdr:colOff>381000</xdr:colOff>
      <xdr:row>9</xdr:row>
      <xdr:rowOff>0</xdr:rowOff>
    </xdr:from>
    <xdr:to>
      <xdr:col>10</xdr:col>
      <xdr:colOff>464820</xdr:colOff>
      <xdr:row>10</xdr:row>
      <xdr:rowOff>7620</xdr:rowOff>
    </xdr:to>
    <xdr:sp macro="" textlink="">
      <xdr:nvSpPr>
        <xdr:cNvPr id="78" name="Rectangle: Rounded Corners 77">
          <a:extLst>
            <a:ext uri="{FF2B5EF4-FFF2-40B4-BE49-F238E27FC236}">
              <a16:creationId xmlns:a16="http://schemas.microsoft.com/office/drawing/2014/main" id="{71BB1959-7E61-4B6F-BB92-09C4FC68B230}"/>
            </a:ext>
          </a:extLst>
        </xdr:cNvPr>
        <xdr:cNvSpPr/>
      </xdr:nvSpPr>
      <xdr:spPr>
        <a:xfrm>
          <a:off x="5135880" y="1577340"/>
          <a:ext cx="1272540" cy="182880"/>
        </a:xfrm>
        <a:prstGeom prst="roundRect">
          <a:avLst/>
        </a:prstGeom>
        <a:gradFill>
          <a:gsLst>
            <a:gs pos="0">
              <a:srgbClr val="262626">
                <a:alpha val="80000"/>
              </a:srgbClr>
            </a:gs>
            <a:gs pos="100000">
              <a:srgbClr val="595959">
                <a:alpha val="74901"/>
              </a:srgbClr>
            </a:gs>
          </a:gsLst>
          <a:lin ang="6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i="0" u="none" strike="noStrike" kern="1200">
              <a:solidFill>
                <a:schemeClr val="bg1"/>
              </a:solidFill>
              <a:latin typeface="Lato Black" panose="020F0502020204030203" pitchFamily="34" charset="0"/>
              <a:ea typeface="Lato Black" panose="020F0502020204030203" pitchFamily="34" charset="0"/>
              <a:cs typeface="Lato Black" panose="020F0502020204030203" pitchFamily="34" charset="0"/>
            </a:rPr>
            <a:t> YOY</a:t>
          </a:r>
          <a:r>
            <a:rPr lang="en-US" sz="1100" b="1"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US" sz="1100" b="1" i="0" u="none" strike="noStrike" kern="12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8</xdr:col>
      <xdr:colOff>470535</xdr:colOff>
      <xdr:row>4</xdr:row>
      <xdr:rowOff>45720</xdr:rowOff>
    </xdr:from>
    <xdr:to>
      <xdr:col>11</xdr:col>
      <xdr:colOff>455295</xdr:colOff>
      <xdr:row>6</xdr:row>
      <xdr:rowOff>7620</xdr:rowOff>
    </xdr:to>
    <xdr:sp macro="" textlink="KPI!K18">
      <xdr:nvSpPr>
        <xdr:cNvPr id="79" name="Rectangle: Rounded Corners 78">
          <a:extLst>
            <a:ext uri="{FF2B5EF4-FFF2-40B4-BE49-F238E27FC236}">
              <a16:creationId xmlns:a16="http://schemas.microsoft.com/office/drawing/2014/main" id="{78D12CC7-3C3D-49AD-927D-4D92F82DCFAA}"/>
            </a:ext>
          </a:extLst>
        </xdr:cNvPr>
        <xdr:cNvSpPr/>
      </xdr:nvSpPr>
      <xdr:spPr>
        <a:xfrm>
          <a:off x="5225415" y="746760"/>
          <a:ext cx="1767840" cy="312420"/>
        </a:xfrm>
        <a:prstGeom prst="roundRect">
          <a:avLst/>
        </a:prstGeom>
        <a:gradFill>
          <a:gsLst>
            <a:gs pos="0">
              <a:srgbClr val="262626">
                <a:alpha val="80000"/>
              </a:srgbClr>
            </a:gs>
            <a:gs pos="100000">
              <a:srgbClr val="595959">
                <a:alpha val="74901"/>
              </a:srgbClr>
            </a:gs>
          </a:gsLst>
          <a:lin ang="6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B2C0D80-FF81-489A-8EEE-34400AC28CA6}" type="TxLink">
            <a:rPr lang="en-US" sz="1100" b="0" i="0" u="none" strike="noStrike" kern="1200">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37873</a:t>
          </a:fld>
          <a:endParaRPr lang="en-IN" sz="1100" b="1" kern="12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12</xdr:col>
      <xdr:colOff>342899</xdr:colOff>
      <xdr:row>8</xdr:row>
      <xdr:rowOff>137160</xdr:rowOff>
    </xdr:from>
    <xdr:to>
      <xdr:col>14</xdr:col>
      <xdr:colOff>371474</xdr:colOff>
      <xdr:row>10</xdr:row>
      <xdr:rowOff>7620</xdr:rowOff>
    </xdr:to>
    <xdr:sp macro="" textlink="">
      <xdr:nvSpPr>
        <xdr:cNvPr id="81" name="Rectangle: Rounded Corners 80">
          <a:extLst>
            <a:ext uri="{FF2B5EF4-FFF2-40B4-BE49-F238E27FC236}">
              <a16:creationId xmlns:a16="http://schemas.microsoft.com/office/drawing/2014/main" id="{F0AECA0C-A061-42EA-A6BD-602EA3C91018}"/>
            </a:ext>
          </a:extLst>
        </xdr:cNvPr>
        <xdr:cNvSpPr/>
      </xdr:nvSpPr>
      <xdr:spPr>
        <a:xfrm>
          <a:off x="7475219" y="1539240"/>
          <a:ext cx="1217295" cy="220980"/>
        </a:xfrm>
        <a:prstGeom prst="roundRect">
          <a:avLst/>
        </a:prstGeom>
        <a:gradFill>
          <a:gsLst>
            <a:gs pos="0">
              <a:srgbClr val="262626">
                <a:alpha val="80000"/>
              </a:srgbClr>
            </a:gs>
            <a:gs pos="100000">
              <a:srgbClr val="595959">
                <a:alpha val="74901"/>
              </a:srgbClr>
            </a:gs>
          </a:gsLst>
          <a:lin ang="6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i="0" u="none" strike="noStrike" kern="1200">
              <a:solidFill>
                <a:schemeClr val="bg1"/>
              </a:solidFill>
              <a:latin typeface="Lato Black" panose="020F0502020204030203" pitchFamily="34" charset="0"/>
              <a:ea typeface="Lato Black" panose="020F0502020204030203" pitchFamily="34" charset="0"/>
              <a:cs typeface="Lato Black" panose="020F0502020204030203" pitchFamily="34" charset="0"/>
            </a:rPr>
            <a:t> YOY</a:t>
          </a:r>
          <a:r>
            <a:rPr lang="en-US" sz="1100" b="1"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US" sz="1100" b="1" i="0" u="none" strike="noStrike" kern="12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16</xdr:col>
      <xdr:colOff>236219</xdr:colOff>
      <xdr:row>8</xdr:row>
      <xdr:rowOff>121920</xdr:rowOff>
    </xdr:from>
    <xdr:to>
      <xdr:col>18</xdr:col>
      <xdr:colOff>318134</xdr:colOff>
      <xdr:row>10</xdr:row>
      <xdr:rowOff>15240</xdr:rowOff>
    </xdr:to>
    <xdr:sp macro="" textlink="">
      <xdr:nvSpPr>
        <xdr:cNvPr id="82" name="Rectangle: Rounded Corners 81">
          <a:extLst>
            <a:ext uri="{FF2B5EF4-FFF2-40B4-BE49-F238E27FC236}">
              <a16:creationId xmlns:a16="http://schemas.microsoft.com/office/drawing/2014/main" id="{99A2846A-E133-4368-97AF-E128A6EA2291}"/>
            </a:ext>
          </a:extLst>
        </xdr:cNvPr>
        <xdr:cNvSpPr/>
      </xdr:nvSpPr>
      <xdr:spPr>
        <a:xfrm>
          <a:off x="9745979" y="1524000"/>
          <a:ext cx="1270635" cy="243840"/>
        </a:xfrm>
        <a:prstGeom prst="roundRect">
          <a:avLst/>
        </a:prstGeom>
        <a:gradFill>
          <a:gsLst>
            <a:gs pos="0">
              <a:srgbClr val="262626">
                <a:alpha val="80000"/>
              </a:srgbClr>
            </a:gs>
            <a:gs pos="100000">
              <a:srgbClr val="595959">
                <a:alpha val="74901"/>
              </a:srgbClr>
            </a:gs>
          </a:gsLst>
          <a:lin ang="6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i="0" u="none" strike="noStrike" kern="1200">
              <a:solidFill>
                <a:schemeClr val="bg1"/>
              </a:solidFill>
              <a:latin typeface="Lato Black" panose="020F0502020204030203" pitchFamily="34" charset="0"/>
              <a:ea typeface="Lato Black" panose="020F0502020204030203" pitchFamily="34" charset="0"/>
              <a:cs typeface="Lato Black" panose="020F0502020204030203" pitchFamily="34" charset="0"/>
            </a:rPr>
            <a:t> YOY</a:t>
          </a:r>
          <a:r>
            <a:rPr lang="en-US" sz="1100" b="1"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US" sz="1100" b="1" i="0" u="none" strike="noStrike" kern="12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12</xdr:col>
      <xdr:colOff>417195</xdr:colOff>
      <xdr:row>4</xdr:row>
      <xdr:rowOff>60960</xdr:rowOff>
    </xdr:from>
    <xdr:to>
      <xdr:col>15</xdr:col>
      <xdr:colOff>401955</xdr:colOff>
      <xdr:row>6</xdr:row>
      <xdr:rowOff>22860</xdr:rowOff>
    </xdr:to>
    <xdr:sp macro="" textlink="KPI!N18">
      <xdr:nvSpPr>
        <xdr:cNvPr id="83" name="Rectangle: Rounded Corners 82">
          <a:extLst>
            <a:ext uri="{FF2B5EF4-FFF2-40B4-BE49-F238E27FC236}">
              <a16:creationId xmlns:a16="http://schemas.microsoft.com/office/drawing/2014/main" id="{3FEDE8F2-F163-42CA-A90A-952EAE87A885}"/>
            </a:ext>
          </a:extLst>
        </xdr:cNvPr>
        <xdr:cNvSpPr/>
      </xdr:nvSpPr>
      <xdr:spPr>
        <a:xfrm>
          <a:off x="7549515" y="762000"/>
          <a:ext cx="1767840" cy="312420"/>
        </a:xfrm>
        <a:prstGeom prst="roundRect">
          <a:avLst/>
        </a:prstGeom>
        <a:gradFill>
          <a:gsLst>
            <a:gs pos="0">
              <a:srgbClr val="262626">
                <a:alpha val="80000"/>
              </a:srgbClr>
            </a:gs>
            <a:gs pos="100000">
              <a:srgbClr val="595959">
                <a:alpha val="74901"/>
              </a:srgbClr>
            </a:gs>
          </a:gsLst>
          <a:lin ang="6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7AD6B05-1DE0-4F84-9DC1-376F25B8A670}" type="TxLink">
            <a:rPr lang="en-US" sz="1100" b="0" i="0" u="none" strike="noStrike" kern="1200">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9994</a:t>
          </a:fld>
          <a:endParaRPr lang="en-IN" sz="1100" b="1" kern="12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16</xdr:col>
      <xdr:colOff>401955</xdr:colOff>
      <xdr:row>4</xdr:row>
      <xdr:rowOff>91440</xdr:rowOff>
    </xdr:from>
    <xdr:to>
      <xdr:col>19</xdr:col>
      <xdr:colOff>386715</xdr:colOff>
      <xdr:row>6</xdr:row>
      <xdr:rowOff>53340</xdr:rowOff>
    </xdr:to>
    <xdr:sp macro="" textlink="KPI!Q18">
      <xdr:nvSpPr>
        <xdr:cNvPr id="84" name="Rectangle: Rounded Corners 83">
          <a:extLst>
            <a:ext uri="{FF2B5EF4-FFF2-40B4-BE49-F238E27FC236}">
              <a16:creationId xmlns:a16="http://schemas.microsoft.com/office/drawing/2014/main" id="{DBF9E398-1E19-47A6-8A34-F35A917D5C40}"/>
            </a:ext>
          </a:extLst>
        </xdr:cNvPr>
        <xdr:cNvSpPr/>
      </xdr:nvSpPr>
      <xdr:spPr>
        <a:xfrm>
          <a:off x="9911715" y="792480"/>
          <a:ext cx="1767840" cy="312420"/>
        </a:xfrm>
        <a:prstGeom prst="roundRect">
          <a:avLst/>
        </a:prstGeom>
        <a:gradFill>
          <a:gsLst>
            <a:gs pos="0">
              <a:srgbClr val="262626">
                <a:alpha val="80000"/>
              </a:srgbClr>
            </a:gs>
            <a:gs pos="100000">
              <a:srgbClr val="595959">
                <a:alpha val="74901"/>
              </a:srgbClr>
            </a:gs>
          </a:gsLst>
          <a:lin ang="6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13D3147-3DA7-4592-9DB1-E865AC749A71}" type="TxLink">
            <a:rPr lang="en-US" sz="1100" b="0" i="0" u="none" strike="noStrike" kern="1200">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12.47%</a:t>
          </a:fld>
          <a:endParaRPr lang="en-IN" sz="1100" b="1" kern="12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4</xdr:col>
      <xdr:colOff>304800</xdr:colOff>
      <xdr:row>8</xdr:row>
      <xdr:rowOff>160020</xdr:rowOff>
    </xdr:from>
    <xdr:to>
      <xdr:col>6</xdr:col>
      <xdr:colOff>444123</xdr:colOff>
      <xdr:row>10</xdr:row>
      <xdr:rowOff>45720</xdr:rowOff>
    </xdr:to>
    <xdr:sp macro="" textlink="">
      <xdr:nvSpPr>
        <xdr:cNvPr id="86" name="Rectangle: Rounded Corners 85">
          <a:extLst>
            <a:ext uri="{FF2B5EF4-FFF2-40B4-BE49-F238E27FC236}">
              <a16:creationId xmlns:a16="http://schemas.microsoft.com/office/drawing/2014/main" id="{86277931-3E67-45CC-BEFA-6057D2C06EE2}"/>
            </a:ext>
          </a:extLst>
        </xdr:cNvPr>
        <xdr:cNvSpPr/>
      </xdr:nvSpPr>
      <xdr:spPr>
        <a:xfrm>
          <a:off x="2682240" y="1562100"/>
          <a:ext cx="1328043" cy="236220"/>
        </a:xfrm>
        <a:prstGeom prst="roundRect">
          <a:avLst/>
        </a:prstGeom>
        <a:gradFill>
          <a:gsLst>
            <a:gs pos="0">
              <a:srgbClr val="262626">
                <a:alpha val="80000"/>
              </a:srgbClr>
            </a:gs>
            <a:gs pos="100000">
              <a:srgbClr val="595959">
                <a:alpha val="74901"/>
              </a:srgbClr>
            </a:gs>
          </a:gsLst>
          <a:lin ang="6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i="0" u="none" strike="noStrike" kern="1200">
              <a:solidFill>
                <a:schemeClr val="bg1"/>
              </a:solidFill>
              <a:latin typeface="Lato Black" panose="020F0502020204030203" pitchFamily="34" charset="0"/>
              <a:ea typeface="Lato Black" panose="020F0502020204030203" pitchFamily="34" charset="0"/>
              <a:cs typeface="Lato Black" panose="020F0502020204030203" pitchFamily="34" charset="0"/>
            </a:rPr>
            <a:t> YOY</a:t>
          </a:r>
          <a:r>
            <a:rPr lang="en-US" sz="1100" b="1"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US" sz="1100" b="1" i="0" u="none" strike="noStrike" kern="12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4</xdr:col>
      <xdr:colOff>363855</xdr:colOff>
      <xdr:row>6</xdr:row>
      <xdr:rowOff>68580</xdr:rowOff>
    </xdr:from>
    <xdr:to>
      <xdr:col>8</xdr:col>
      <xdr:colOff>3809</xdr:colOff>
      <xdr:row>8</xdr:row>
      <xdr:rowOff>133350</xdr:rowOff>
    </xdr:to>
    <xdr:graphicFrame macro="">
      <xdr:nvGraphicFramePr>
        <xdr:cNvPr id="87" name="Chart 86">
          <a:extLst>
            <a:ext uri="{FF2B5EF4-FFF2-40B4-BE49-F238E27FC236}">
              <a16:creationId xmlns:a16="http://schemas.microsoft.com/office/drawing/2014/main" id="{DA509A29-3D9D-4028-9B1E-3376F2F655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447675</xdr:colOff>
      <xdr:row>6</xdr:row>
      <xdr:rowOff>68580</xdr:rowOff>
    </xdr:from>
    <xdr:to>
      <xdr:col>11</xdr:col>
      <xdr:colOff>563880</xdr:colOff>
      <xdr:row>8</xdr:row>
      <xdr:rowOff>112395</xdr:rowOff>
    </xdr:to>
    <xdr:graphicFrame macro="">
      <xdr:nvGraphicFramePr>
        <xdr:cNvPr id="88" name="Chart 87">
          <a:extLst>
            <a:ext uri="{FF2B5EF4-FFF2-40B4-BE49-F238E27FC236}">
              <a16:creationId xmlns:a16="http://schemas.microsoft.com/office/drawing/2014/main" id="{6FCDCB22-4C9A-4516-82B2-CAE1F72154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219075</xdr:colOff>
      <xdr:row>6</xdr:row>
      <xdr:rowOff>45720</xdr:rowOff>
    </xdr:from>
    <xdr:to>
      <xdr:col>16</xdr:col>
      <xdr:colOff>85725</xdr:colOff>
      <xdr:row>8</xdr:row>
      <xdr:rowOff>118110</xdr:rowOff>
    </xdr:to>
    <xdr:graphicFrame macro="">
      <xdr:nvGraphicFramePr>
        <xdr:cNvPr id="89" name="Chart 88">
          <a:extLst>
            <a:ext uri="{FF2B5EF4-FFF2-40B4-BE49-F238E27FC236}">
              <a16:creationId xmlns:a16="http://schemas.microsoft.com/office/drawing/2014/main" id="{DDBDAD58-63A6-406D-A7D1-3BF7B61E34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251460</xdr:colOff>
      <xdr:row>6</xdr:row>
      <xdr:rowOff>93345</xdr:rowOff>
    </xdr:from>
    <xdr:to>
      <xdr:col>19</xdr:col>
      <xdr:colOff>424815</xdr:colOff>
      <xdr:row>8</xdr:row>
      <xdr:rowOff>146685</xdr:rowOff>
    </xdr:to>
    <xdr:graphicFrame macro="">
      <xdr:nvGraphicFramePr>
        <xdr:cNvPr id="90" name="Chart 89">
          <a:extLst>
            <a:ext uri="{FF2B5EF4-FFF2-40B4-BE49-F238E27FC236}">
              <a16:creationId xmlns:a16="http://schemas.microsoft.com/office/drawing/2014/main" id="{F12B564B-0D6F-40BF-8C36-C598AE529C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487680</xdr:colOff>
          <xdr:row>9</xdr:row>
          <xdr:rowOff>15240</xdr:rowOff>
        </xdr:from>
        <xdr:to>
          <xdr:col>8</xdr:col>
          <xdr:colOff>129540</xdr:colOff>
          <xdr:row>10</xdr:row>
          <xdr:rowOff>30480</xdr:rowOff>
        </xdr:to>
        <xdr:pic>
          <xdr:nvPicPr>
            <xdr:cNvPr id="92" name="Picture 91">
              <a:extLst>
                <a:ext uri="{FF2B5EF4-FFF2-40B4-BE49-F238E27FC236}">
                  <a16:creationId xmlns:a16="http://schemas.microsoft.com/office/drawing/2014/main" id="{FA8727B8-0D8A-83F8-3FE4-1BEFE5C2E4AE}"/>
                </a:ext>
              </a:extLst>
            </xdr:cNvPr>
            <xdr:cNvPicPr>
              <a:picLocks noChangeAspect="1" noChangeArrowheads="1"/>
              <a:extLst>
                <a:ext uri="{84589F7E-364E-4C9E-8A38-B11213B215E9}">
                  <a14:cameraTool cellRange="'KPI YOY'!$J$10" spid="_x0000_s8338"/>
                </a:ext>
              </a:extLst>
            </xdr:cNvPicPr>
          </xdr:nvPicPr>
          <xdr:blipFill>
            <a:blip xmlns:r="http://schemas.openxmlformats.org/officeDocument/2006/relationships" r:embed="rId8"/>
            <a:srcRect/>
            <a:stretch>
              <a:fillRect/>
            </a:stretch>
          </xdr:blipFill>
          <xdr:spPr bwMode="auto">
            <a:xfrm>
              <a:off x="4053840" y="1592580"/>
              <a:ext cx="830580" cy="190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563880</xdr:colOff>
          <xdr:row>8</xdr:row>
          <xdr:rowOff>167640</xdr:rowOff>
        </xdr:from>
        <xdr:to>
          <xdr:col>12</xdr:col>
          <xdr:colOff>129540</xdr:colOff>
          <xdr:row>10</xdr:row>
          <xdr:rowOff>7620</xdr:rowOff>
        </xdr:to>
        <xdr:pic>
          <xdr:nvPicPr>
            <xdr:cNvPr id="94" name="Picture 93">
              <a:extLst>
                <a:ext uri="{FF2B5EF4-FFF2-40B4-BE49-F238E27FC236}">
                  <a16:creationId xmlns:a16="http://schemas.microsoft.com/office/drawing/2014/main" id="{FE99D5D7-B6FE-4124-49F3-484A05D83AB8}"/>
                </a:ext>
              </a:extLst>
            </xdr:cNvPr>
            <xdr:cNvPicPr>
              <a:picLocks noChangeAspect="1" noChangeArrowheads="1"/>
              <a:extLst>
                <a:ext uri="{84589F7E-364E-4C9E-8A38-B11213B215E9}">
                  <a14:cameraTool cellRange="'KPI YOY'!$K$10" spid="_x0000_s8339"/>
                </a:ext>
              </a:extLst>
            </xdr:cNvPicPr>
          </xdr:nvPicPr>
          <xdr:blipFill>
            <a:blip xmlns:r="http://schemas.openxmlformats.org/officeDocument/2006/relationships" r:embed="rId9"/>
            <a:srcRect/>
            <a:stretch>
              <a:fillRect/>
            </a:stretch>
          </xdr:blipFill>
          <xdr:spPr bwMode="auto">
            <a:xfrm>
              <a:off x="6507480" y="1569720"/>
              <a:ext cx="754380" cy="190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419100</xdr:colOff>
          <xdr:row>8</xdr:row>
          <xdr:rowOff>160020</xdr:rowOff>
        </xdr:from>
        <xdr:to>
          <xdr:col>16</xdr:col>
          <xdr:colOff>60960</xdr:colOff>
          <xdr:row>10</xdr:row>
          <xdr:rowOff>0</xdr:rowOff>
        </xdr:to>
        <xdr:pic>
          <xdr:nvPicPr>
            <xdr:cNvPr id="95" name="Picture 94">
              <a:extLst>
                <a:ext uri="{FF2B5EF4-FFF2-40B4-BE49-F238E27FC236}">
                  <a16:creationId xmlns:a16="http://schemas.microsoft.com/office/drawing/2014/main" id="{86B85D68-6EE2-389D-22EA-7C51C6478D0A}"/>
                </a:ext>
              </a:extLst>
            </xdr:cNvPr>
            <xdr:cNvPicPr>
              <a:picLocks noChangeAspect="1" noChangeArrowheads="1"/>
              <a:extLst>
                <a:ext uri="{84589F7E-364E-4C9E-8A38-B11213B215E9}">
                  <a14:cameraTool cellRange="'KPI YOY'!$L$10" spid="_x0000_s8340"/>
                </a:ext>
              </a:extLst>
            </xdr:cNvPicPr>
          </xdr:nvPicPr>
          <xdr:blipFill>
            <a:blip xmlns:r="http://schemas.openxmlformats.org/officeDocument/2006/relationships" r:embed="rId10"/>
            <a:srcRect/>
            <a:stretch>
              <a:fillRect/>
            </a:stretch>
          </xdr:blipFill>
          <xdr:spPr bwMode="auto">
            <a:xfrm>
              <a:off x="8740140" y="1562100"/>
              <a:ext cx="830580" cy="190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373380</xdr:colOff>
          <xdr:row>8</xdr:row>
          <xdr:rowOff>144780</xdr:rowOff>
        </xdr:from>
        <xdr:to>
          <xdr:col>20</xdr:col>
          <xdr:colOff>60960</xdr:colOff>
          <xdr:row>9</xdr:row>
          <xdr:rowOff>160020</xdr:rowOff>
        </xdr:to>
        <xdr:pic>
          <xdr:nvPicPr>
            <xdr:cNvPr id="96" name="Picture 95">
              <a:extLst>
                <a:ext uri="{FF2B5EF4-FFF2-40B4-BE49-F238E27FC236}">
                  <a16:creationId xmlns:a16="http://schemas.microsoft.com/office/drawing/2014/main" id="{4DE79892-DCBD-2C25-94ED-1379912ECA00}"/>
                </a:ext>
              </a:extLst>
            </xdr:cNvPr>
            <xdr:cNvPicPr>
              <a:picLocks noChangeAspect="1" noChangeArrowheads="1"/>
              <a:extLst>
                <a:ext uri="{84589F7E-364E-4C9E-8A38-B11213B215E9}">
                  <a14:cameraTool cellRange="'KPI YOY'!$M$10" spid="_x0000_s8341"/>
                </a:ext>
              </a:extLst>
            </xdr:cNvPicPr>
          </xdr:nvPicPr>
          <xdr:blipFill>
            <a:blip xmlns:r="http://schemas.openxmlformats.org/officeDocument/2006/relationships" r:embed="rId11"/>
            <a:srcRect/>
            <a:stretch>
              <a:fillRect/>
            </a:stretch>
          </xdr:blipFill>
          <xdr:spPr bwMode="auto">
            <a:xfrm>
              <a:off x="11071860" y="1546860"/>
              <a:ext cx="876300" cy="1905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441960</xdr:colOff>
      <xdr:row>13</xdr:row>
      <xdr:rowOff>60960</xdr:rowOff>
    </xdr:from>
    <xdr:to>
      <xdr:col>7</xdr:col>
      <xdr:colOff>160020</xdr:colOff>
      <xdr:row>21</xdr:row>
      <xdr:rowOff>152401</xdr:rowOff>
    </xdr:to>
    <xdr:graphicFrame macro="">
      <xdr:nvGraphicFramePr>
        <xdr:cNvPr id="97" name="Chart 96">
          <a:extLst>
            <a:ext uri="{FF2B5EF4-FFF2-40B4-BE49-F238E27FC236}">
              <a16:creationId xmlns:a16="http://schemas.microsoft.com/office/drawing/2014/main" id="{403E78D6-458D-4D55-AF8C-BEC46F1201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8</xdr:col>
      <xdr:colOff>502920</xdr:colOff>
      <xdr:row>13</xdr:row>
      <xdr:rowOff>22860</xdr:rowOff>
    </xdr:from>
    <xdr:to>
      <xdr:col>15</xdr:col>
      <xdr:colOff>91440</xdr:colOff>
      <xdr:row>22</xdr:row>
      <xdr:rowOff>0</xdr:rowOff>
    </xdr:to>
    <mc:AlternateContent xmlns:mc="http://schemas.openxmlformats.org/markup-compatibility/2006">
      <mc:Choice xmlns:cx1="http://schemas.microsoft.com/office/drawing/2015/9/8/chartex" Requires="cx1">
        <xdr:graphicFrame macro="">
          <xdr:nvGraphicFramePr>
            <xdr:cNvPr id="98" name="Chart 97">
              <a:extLst>
                <a:ext uri="{FF2B5EF4-FFF2-40B4-BE49-F238E27FC236}">
                  <a16:creationId xmlns:a16="http://schemas.microsoft.com/office/drawing/2014/main" id="{2184FE1E-E1DA-43D7-89D4-F855A569B2D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5257800" y="2301240"/>
              <a:ext cx="3749040" cy="15544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502920</xdr:colOff>
      <xdr:row>12</xdr:row>
      <xdr:rowOff>30480</xdr:rowOff>
    </xdr:from>
    <xdr:to>
      <xdr:col>20</xdr:col>
      <xdr:colOff>30480</xdr:colOff>
      <xdr:row>21</xdr:row>
      <xdr:rowOff>99060</xdr:rowOff>
    </xdr:to>
    <xdr:graphicFrame macro="">
      <xdr:nvGraphicFramePr>
        <xdr:cNvPr id="39" name="Chart 38">
          <a:extLst>
            <a:ext uri="{FF2B5EF4-FFF2-40B4-BE49-F238E27FC236}">
              <a16:creationId xmlns:a16="http://schemas.microsoft.com/office/drawing/2014/main" id="{6F836E3B-1482-43DA-AEDE-33E1184390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464820</xdr:colOff>
      <xdr:row>24</xdr:row>
      <xdr:rowOff>53340</xdr:rowOff>
    </xdr:from>
    <xdr:to>
      <xdr:col>7</xdr:col>
      <xdr:colOff>22860</xdr:colOff>
      <xdr:row>33</xdr:row>
      <xdr:rowOff>129540</xdr:rowOff>
    </xdr:to>
    <mc:AlternateContent xmlns:mc="http://schemas.openxmlformats.org/markup-compatibility/2006">
      <mc:Choice xmlns:cx4="http://schemas.microsoft.com/office/drawing/2016/5/10/chartex" Requires="cx4">
        <xdr:graphicFrame macro="">
          <xdr:nvGraphicFramePr>
            <xdr:cNvPr id="40" name="Chart 39">
              <a:extLst>
                <a:ext uri="{FF2B5EF4-FFF2-40B4-BE49-F238E27FC236}">
                  <a16:creationId xmlns:a16="http://schemas.microsoft.com/office/drawing/2014/main" id="{30A1C38F-148A-4D1C-BB48-DFEB1B34D5B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464820" y="4259580"/>
              <a:ext cx="3718560" cy="16535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53340</xdr:colOff>
      <xdr:row>24</xdr:row>
      <xdr:rowOff>83821</xdr:rowOff>
    </xdr:from>
    <xdr:to>
      <xdr:col>14</xdr:col>
      <xdr:colOff>289560</xdr:colOff>
      <xdr:row>33</xdr:row>
      <xdr:rowOff>60961</xdr:rowOff>
    </xdr:to>
    <xdr:graphicFrame macro="">
      <xdr:nvGraphicFramePr>
        <xdr:cNvPr id="44" name="Chart 43">
          <a:extLst>
            <a:ext uri="{FF2B5EF4-FFF2-40B4-BE49-F238E27FC236}">
              <a16:creationId xmlns:a16="http://schemas.microsoft.com/office/drawing/2014/main" id="{03D4F963-76C9-4185-AF1D-4FDEDBDEC6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14</xdr:col>
      <xdr:colOff>396240</xdr:colOff>
      <xdr:row>24</xdr:row>
      <xdr:rowOff>30481</xdr:rowOff>
    </xdr:from>
    <xdr:to>
      <xdr:col>16</xdr:col>
      <xdr:colOff>213360</xdr:colOff>
      <xdr:row>33</xdr:row>
      <xdr:rowOff>76201</xdr:rowOff>
    </xdr:to>
    <mc:AlternateContent xmlns:mc="http://schemas.openxmlformats.org/markup-compatibility/2006">
      <mc:Choice xmlns:a14="http://schemas.microsoft.com/office/drawing/2010/main" Requires="a14">
        <xdr:graphicFrame macro="">
          <xdr:nvGraphicFramePr>
            <xdr:cNvPr id="45" name="Year 1">
              <a:extLst>
                <a:ext uri="{FF2B5EF4-FFF2-40B4-BE49-F238E27FC236}">
                  <a16:creationId xmlns:a16="http://schemas.microsoft.com/office/drawing/2014/main" id="{92F8970F-572C-47A7-9077-2DDC2AE075E2}"/>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8717280" y="4236721"/>
              <a:ext cx="1005840" cy="16230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266700</xdr:colOff>
      <xdr:row>24</xdr:row>
      <xdr:rowOff>30481</xdr:rowOff>
    </xdr:from>
    <xdr:to>
      <xdr:col>18</xdr:col>
      <xdr:colOff>373380</xdr:colOff>
      <xdr:row>33</xdr:row>
      <xdr:rowOff>68581</xdr:rowOff>
    </xdr:to>
    <mc:AlternateContent xmlns:mc="http://schemas.openxmlformats.org/markup-compatibility/2006">
      <mc:Choice xmlns:a14="http://schemas.microsoft.com/office/drawing/2010/main" Requires="a14">
        <xdr:graphicFrame macro="">
          <xdr:nvGraphicFramePr>
            <xdr:cNvPr id="46" name="Segment 1">
              <a:extLst>
                <a:ext uri="{FF2B5EF4-FFF2-40B4-BE49-F238E27FC236}">
                  <a16:creationId xmlns:a16="http://schemas.microsoft.com/office/drawing/2014/main" id="{72E0F4AE-8744-4059-8550-2FB07AD4C306}"/>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9776460" y="4236721"/>
              <a:ext cx="1295400" cy="16154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403860</xdr:colOff>
      <xdr:row>24</xdr:row>
      <xdr:rowOff>38099</xdr:rowOff>
    </xdr:from>
    <xdr:to>
      <xdr:col>20</xdr:col>
      <xdr:colOff>342900</xdr:colOff>
      <xdr:row>33</xdr:row>
      <xdr:rowOff>114300</xdr:rowOff>
    </xdr:to>
    <mc:AlternateContent xmlns:mc="http://schemas.openxmlformats.org/markup-compatibility/2006">
      <mc:Choice xmlns:a14="http://schemas.microsoft.com/office/drawing/2010/main" Requires="a14">
        <xdr:graphicFrame macro="">
          <xdr:nvGraphicFramePr>
            <xdr:cNvPr id="47" name="Region 1">
              <a:extLst>
                <a:ext uri="{FF2B5EF4-FFF2-40B4-BE49-F238E27FC236}">
                  <a16:creationId xmlns:a16="http://schemas.microsoft.com/office/drawing/2014/main" id="{846C8920-7BB1-44EC-9B2C-DD1A56D47B0A}"/>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1102340" y="4244339"/>
              <a:ext cx="1127760" cy="165354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hawan,Aryan" refreshedDate="45674.125705787039" createdVersion="8" refreshedVersion="8" minRefreshableVersion="3" recordCount="9994" xr:uid="{BD9C536F-F13A-409B-87E7-264D514D1EDB}">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2011-01-04"/>
          <s v="Jan"/>
          <s v="Feb"/>
          <s v="Mar"/>
          <s v="Apr"/>
          <s v="May"/>
          <s v="Jun"/>
          <s v="Jul"/>
          <s v="Aug"/>
          <s v="Sep"/>
          <s v="Oct"/>
          <s v="Nov"/>
          <s v="Dec"/>
          <s v="&gt;2015-01-01"/>
        </groupItems>
      </fieldGroup>
    </cacheField>
    <cacheField name="Quarters (Order Date)" numFmtId="0" databaseField="0">
      <fieldGroup base="3">
        <rangePr groupBy="quarters" startDate="2011-01-04T00:00:00" endDate="2015-01-01T00:00:00"/>
        <groupItems count="6">
          <s v="&lt;2011-01-04"/>
          <s v="Qtr1"/>
          <s v="Qtr2"/>
          <s v="Qtr3"/>
          <s v="Qtr4"/>
          <s v="&gt;2015-01-01"/>
        </groupItems>
      </fieldGroup>
    </cacheField>
    <cacheField name="Years (Order Date)" numFmtId="0" databaseField="0">
      <fieldGroup base="3">
        <rangePr groupBy="years" startDate="2011-01-04T00:00:00" endDate="2015-01-01T00:00:00"/>
        <groupItems count="7">
          <s v="&lt;2011-01-04"/>
          <s v="2011"/>
          <s v="2012"/>
          <s v="2013"/>
          <s v="2014"/>
          <s v="2015"/>
          <s v="&gt;2015-01-01"/>
        </groupItems>
      </fieldGroup>
    </cacheField>
    <cacheField name="Profit Margin" numFmtId="0" formula="Profit/Sales" databaseField="0"/>
  </cacheFields>
  <extLst>
    <ext xmlns:x14="http://schemas.microsoft.com/office/spreadsheetml/2009/9/main" uri="{725AE2AE-9491-48be-B2B4-4EB974FC3084}">
      <x14:pivotCacheDefinition pivotCacheId="47203207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405BAF1-5D25-4154-95B8-C92F541463DB}"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C16" firstHeaderRow="0"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8">
    <format dxfId="79">
      <pivotArea collapsedLevelsAreSubtotals="1" fieldPosition="0">
        <references count="1">
          <reference field="22" count="1">
            <x v="1"/>
          </reference>
        </references>
      </pivotArea>
    </format>
    <format dxfId="78">
      <pivotArea collapsedLevelsAreSubtotals="1" fieldPosition="0">
        <references count="1">
          <reference field="22" count="1">
            <x v="2"/>
          </reference>
        </references>
      </pivotArea>
    </format>
    <format dxfId="77">
      <pivotArea collapsedLevelsAreSubtotals="1" fieldPosition="0">
        <references count="1">
          <reference field="22" count="1">
            <x v="3"/>
          </reference>
        </references>
      </pivotArea>
    </format>
    <format dxfId="76">
      <pivotArea collapsedLevelsAreSubtotals="1" fieldPosition="0">
        <references count="1">
          <reference field="22" count="1">
            <x v="4"/>
          </reference>
        </references>
      </pivotArea>
    </format>
    <format dxfId="75">
      <pivotArea collapsedLevelsAreSubtotals="1" fieldPosition="0">
        <references count="1">
          <reference field="22" count="1">
            <x v="5"/>
          </reference>
        </references>
      </pivotArea>
    </format>
    <format dxfId="74">
      <pivotArea collapsedLevelsAreSubtotals="1" fieldPosition="0">
        <references count="1">
          <reference field="22" count="1">
            <x v="6"/>
          </reference>
        </references>
      </pivotArea>
    </format>
    <format dxfId="73">
      <pivotArea collapsedLevelsAreSubtotals="1" fieldPosition="0">
        <references count="1">
          <reference field="22" count="1">
            <x v="7"/>
          </reference>
        </references>
      </pivotArea>
    </format>
    <format dxfId="72">
      <pivotArea collapsedLevelsAreSubtotals="1" fieldPosition="0">
        <references count="1">
          <reference field="22" count="1">
            <x v="8"/>
          </reference>
        </references>
      </pivotArea>
    </format>
    <format dxfId="71">
      <pivotArea collapsedLevelsAreSubtotals="1" fieldPosition="0">
        <references count="1">
          <reference field="22" count="1">
            <x v="9"/>
          </reference>
        </references>
      </pivotArea>
    </format>
    <format dxfId="70">
      <pivotArea collapsedLevelsAreSubtotals="1" fieldPosition="0">
        <references count="1">
          <reference field="22" count="1">
            <x v="10"/>
          </reference>
        </references>
      </pivotArea>
    </format>
    <format dxfId="69">
      <pivotArea collapsedLevelsAreSubtotals="1" fieldPosition="0">
        <references count="1">
          <reference field="22" count="1">
            <x v="11"/>
          </reference>
        </references>
      </pivotArea>
    </format>
    <format dxfId="68">
      <pivotArea collapsedLevelsAreSubtotals="1" fieldPosition="0">
        <references count="1">
          <reference field="22" count="1">
            <x v="12"/>
          </reference>
        </references>
      </pivotArea>
    </format>
    <format dxfId="20">
      <pivotArea type="all" dataOnly="0" outline="0" fieldPosition="0"/>
    </format>
    <format dxfId="18">
      <pivotArea outline="0" collapsedLevelsAreSubtotals="1" fieldPosition="0"/>
    </format>
    <format dxfId="17">
      <pivotArea field="22" type="button" dataOnly="0" labelOnly="1" outline="0" axis="axisRow" fieldPosition="0"/>
    </format>
    <format dxfId="16">
      <pivotArea dataOnly="0" labelOnly="1" fieldPosition="0">
        <references count="1">
          <reference field="22" count="12">
            <x v="1"/>
            <x v="2"/>
            <x v="3"/>
            <x v="4"/>
            <x v="5"/>
            <x v="6"/>
            <x v="7"/>
            <x v="8"/>
            <x v="9"/>
            <x v="10"/>
            <x v="11"/>
            <x v="12"/>
          </reference>
        </references>
      </pivotArea>
    </format>
    <format dxfId="15">
      <pivotArea dataOnly="0" labelOnly="1" grandRow="1" outline="0" fieldPosition="0"/>
    </format>
    <format dxfId="14">
      <pivotArea dataOnly="0" labelOnly="1" outline="0" fieldPosition="0">
        <references count="1">
          <reference field="4294967294" count="2">
            <x v="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name="PivotStyleLight2"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F153681-8B41-4764-A070-783265205CAD}"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formats count="6">
    <format dxfId="13">
      <pivotArea type="all" dataOnly="0" outline="0" fieldPosition="0"/>
    </format>
    <format dxfId="10">
      <pivotArea outline="0" collapsedLevelsAreSubtotals="1" fieldPosition="0"/>
    </format>
    <format dxfId="9">
      <pivotArea field="15" type="button" dataOnly="0" labelOnly="1" outline="0" axis="axisRow" fieldPosition="0"/>
    </format>
    <format dxfId="8">
      <pivotArea dataOnly="0" labelOnly="1" fieldPosition="0">
        <references count="1">
          <reference field="15" count="0"/>
        </references>
      </pivotArea>
    </format>
    <format dxfId="7">
      <pivotArea dataOnly="0" labelOnly="1" grandRow="1" outline="0" fieldPosition="0"/>
    </format>
    <format dxfId="6">
      <pivotArea dataOnly="0" labelOnly="1" outline="0" axis="axisValues" fieldPosition="0"/>
    </format>
  </formats>
  <pivotTableStyleInfo name="PivotStyleLight2"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7C7A454-2FF1-4027-A9A9-5406D552D363}" name="PivotTable6"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formats count="7">
    <format dxfId="67">
      <pivotArea type="all" dataOnly="0" outline="0" fieldPosition="0"/>
    </format>
    <format dxfId="66">
      <pivotArea outline="0" collapsedLevelsAreSubtotals="1" fieldPosition="0"/>
    </format>
    <format dxfId="65">
      <pivotArea field="15" type="button" dataOnly="0" labelOnly="1" outline="0" axis="axisRow" fieldPosition="0"/>
    </format>
    <format dxfId="64">
      <pivotArea dataOnly="0" labelOnly="1" fieldPosition="0">
        <references count="1">
          <reference field="15" count="0"/>
        </references>
      </pivotArea>
    </format>
    <format dxfId="63">
      <pivotArea dataOnly="0" labelOnly="1" grandRow="1" outline="0" fieldPosition="0"/>
    </format>
    <format dxfId="62">
      <pivotArea dataOnly="0" labelOnly="1" outline="0" axis="axisValues" fieldPosition="0"/>
    </format>
    <format dxfId="61">
      <pivotArea outline="0" fieldPosition="0">
        <references count="1">
          <reference field="4294967294" count="1">
            <x v="0"/>
          </reference>
        </references>
      </pivotArea>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5" count="1" selected="0">
            <x v="0"/>
          </reference>
        </references>
      </pivotArea>
    </chartFormat>
    <chartFormat chart="2" format="10">
      <pivotArea type="data" outline="0" fieldPosition="0">
        <references count="2">
          <reference field="4294967294" count="1" selected="0">
            <x v="0"/>
          </reference>
          <reference field="15" count="1" selected="0">
            <x v="1"/>
          </reference>
        </references>
      </pivotArea>
    </chartFormat>
    <chartFormat chart="2" format="11">
      <pivotArea type="data" outline="0" fieldPosition="0">
        <references count="2">
          <reference field="4294967294" count="1" selected="0">
            <x v="0"/>
          </reference>
          <reference field="15" count="1" selected="0">
            <x v="2"/>
          </reference>
        </references>
      </pivotArea>
    </chartFormat>
  </chartFormats>
  <pivotTableStyleInfo name="PivotStyleLight2"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8A6033F-E1B5-4F8E-91E7-AD6B3342418F}" name="PivotTable7"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formats count="6">
    <format dxfId="60">
      <pivotArea type="all" dataOnly="0" outline="0" fieldPosition="0"/>
    </format>
    <format dxfId="59">
      <pivotArea outline="0" collapsedLevelsAreSubtotals="1" fieldPosition="0"/>
    </format>
    <format dxfId="58">
      <pivotArea field="11" type="button" dataOnly="0" labelOnly="1" outline="0" axis="axisRow" fieldPosition="0"/>
    </format>
    <format dxfId="57">
      <pivotArea dataOnly="0" labelOnly="1" fieldPosition="0">
        <references count="1">
          <reference field="11" count="0"/>
        </references>
      </pivotArea>
    </format>
    <format dxfId="56">
      <pivotArea dataOnly="0" labelOnly="1" grandRow="1" outline="0" fieldPosition="0"/>
    </format>
    <format dxfId="55">
      <pivotArea dataOnly="0" labelOnly="1" outline="0" axis="axisValues" fieldPosition="0"/>
    </format>
  </formats>
  <pivotTableStyleInfo name="PivotStyleLight2"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B6202C1-292A-4D41-8CA3-66135F41EF8A}" name="PivotTable8"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formats count="6">
    <format dxfId="54">
      <pivotArea type="all" dataOnly="0" outline="0" fieldPosition="0"/>
    </format>
    <format dxfId="53">
      <pivotArea outline="0" collapsedLevelsAreSubtotals="1" fieldPosition="0"/>
    </format>
    <format dxfId="52">
      <pivotArea field="16" type="button" dataOnly="0" labelOnly="1" outline="0" axis="axisRow" fieldPosition="0"/>
    </format>
    <format dxfId="51">
      <pivotArea dataOnly="0" labelOnly="1" fieldPosition="0">
        <references count="1">
          <reference field="16" count="0"/>
        </references>
      </pivotArea>
    </format>
    <format dxfId="50">
      <pivotArea dataOnly="0" labelOnly="1" grandRow="1" outline="0" fieldPosition="0"/>
    </format>
    <format dxfId="49">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2" showRowHeaders="1" showColHeaders="1" showRowStripes="1"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644D7F1-3F51-4CDE-808F-7D5BAB4E11DE}" name="PivotTable1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M3:N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formats count="5">
    <format dxfId="27">
      <pivotArea type="all" dataOnly="0" outline="0" fieldPosition="0"/>
    </format>
    <format dxfId="26">
      <pivotArea outline="0" collapsedLevelsAreSubtotals="1" fieldPosition="0"/>
    </format>
    <format dxfId="25">
      <pivotArea field="22" type="button" dataOnly="0" labelOnly="1" outline="0" axis="axisRow" fieldPosition="0"/>
    </format>
    <format dxfId="24">
      <pivotArea dataOnly="0" labelOnly="1" grandRow="1" outline="0" fieldPosition="0"/>
    </format>
    <format dxfId="23">
      <pivotArea dataOnly="0" labelOnly="1" outline="0" axis="axisValues" fieldPosition="0"/>
    </format>
  </formats>
  <chartFormats count="2">
    <chartFormat chart="3" format="0"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s>
  <pivotTableStyleInfo name="PivotStyleLight2"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BE2D8E9-A1F4-4533-BDE9-7932048D43F7}" name="PivotTable1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J3:K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formats count="5">
    <format dxfId="32">
      <pivotArea type="all" dataOnly="0" outline="0" fieldPosition="0"/>
    </format>
    <format dxfId="31">
      <pivotArea outline="0" collapsedLevelsAreSubtotals="1" fieldPosition="0"/>
    </format>
    <format dxfId="30">
      <pivotArea field="22" type="button" dataOnly="0" labelOnly="1" outline="0" axis="axisRow" fieldPosition="0"/>
    </format>
    <format dxfId="29">
      <pivotArea dataOnly="0" labelOnly="1" grandRow="1" outline="0" fieldPosition="0"/>
    </format>
    <format dxfId="28">
      <pivotArea dataOnly="0" labelOnly="1" outline="0" axis="axisValues" fieldPosition="0"/>
    </format>
  </format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2"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6832B04-0984-4088-A685-E46707CB8812}" name="PivotTable10"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E3:F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formats count="6">
    <format dxfId="38">
      <pivotArea type="all" dataOnly="0" outline="0" fieldPosition="0"/>
    </format>
    <format dxfId="37">
      <pivotArea outline="0" collapsedLevelsAreSubtotals="1" fieldPosition="0"/>
    </format>
    <format dxfId="36">
      <pivotArea field="22" type="button" dataOnly="0" labelOnly="1" outline="0" axis="axisRow" fieldPosition="0"/>
    </format>
    <format dxfId="35">
      <pivotArea dataOnly="0" labelOnly="1" fieldPosition="0">
        <references count="1">
          <reference field="22" count="12">
            <x v="1"/>
            <x v="2"/>
            <x v="3"/>
            <x v="4"/>
            <x v="5"/>
            <x v="6"/>
            <x v="7"/>
            <x v="8"/>
            <x v="9"/>
            <x v="10"/>
            <x v="11"/>
            <x v="12"/>
          </reference>
        </references>
      </pivotArea>
    </format>
    <format dxfId="34">
      <pivotArea dataOnly="0" labelOnly="1" grandRow="1" outline="0" fieldPosition="0"/>
    </format>
    <format dxfId="33">
      <pivotArea dataOnly="0" labelOnly="1" outline="0" axis="axisValues" fieldPosition="0"/>
    </format>
  </formats>
  <chartFormats count="2">
    <chartFormat chart="1" format="0"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2"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4ABA1B8-EA46-47CE-ADB7-A68EA0E77388}" name="PivotTable9"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formats count="6">
    <format dxfId="44">
      <pivotArea type="all" dataOnly="0" outline="0" fieldPosition="0"/>
    </format>
    <format dxfId="43">
      <pivotArea outline="0" collapsedLevelsAreSubtotals="1" fieldPosition="0"/>
    </format>
    <format dxfId="42">
      <pivotArea field="22" type="button" dataOnly="0" labelOnly="1" outline="0" axis="axisRow" fieldPosition="0"/>
    </format>
    <format dxfId="41">
      <pivotArea dataOnly="0" labelOnly="1" fieldPosition="0">
        <references count="1">
          <reference field="22" count="12">
            <x v="1"/>
            <x v="2"/>
            <x v="3"/>
            <x v="4"/>
            <x v="5"/>
            <x v="6"/>
            <x v="7"/>
            <x v="8"/>
            <x v="9"/>
            <x v="10"/>
            <x v="11"/>
            <x v="12"/>
          </reference>
        </references>
      </pivotArea>
    </format>
    <format dxfId="40">
      <pivotArea dataOnly="0" labelOnly="1" grandRow="1" outline="0" fieldPosition="0"/>
    </format>
    <format dxfId="39">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2"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E0D2F13-A196-4AD9-BCFB-C7B4A89C90C4}" name="PivotTable1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P3:Q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formats count="4">
    <format dxfId="48">
      <pivotArea type="all" dataOnly="0" outline="0" fieldPosition="0"/>
    </format>
    <format dxfId="47">
      <pivotArea outline="0" collapsedLevelsAreSubtotals="1" fieldPosition="0"/>
    </format>
    <format dxfId="46">
      <pivotArea field="22" type="button" dataOnly="0" labelOnly="1" outline="0" axis="axisRow" fieldPosition="0"/>
    </format>
    <format dxfId="45">
      <pivotArea dataOnly="0" labelOnly="1" grandRow="1" outline="0" fieldPosition="0"/>
    </format>
  </format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2"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5ED31DA-39D0-45BB-8D54-B9AFDAAC20F5}" name="PivotTable15"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numFmtId="14" showAll="0">
      <items count="1239">
        <item sd="0"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defaultSubtotal="0">
      <items count="7">
        <item sd="0" x="0"/>
        <item sd="0" x="1"/>
        <item sd="0" x="2"/>
        <item sd="0" x="3"/>
        <item sd="0" x="4"/>
        <item sd="0" x="5"/>
        <item sd="0"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formats count="5">
    <format dxfId="4">
      <pivotArea type="all" dataOnly="0" outline="0" fieldPosition="0"/>
    </format>
    <format dxfId="3">
      <pivotArea outline="0" collapsedLevelsAreSubtotals="1" fieldPosition="0"/>
    </format>
    <format dxfId="2">
      <pivotArea field="24" type="button" dataOnly="0" labelOnly="1" outline="0" axis="axisRow" fieldPosition="0"/>
    </format>
    <format dxfId="1">
      <pivotArea dataOnly="0" labelOnly="1" fieldPosition="0">
        <references count="1">
          <reference field="24" count="4">
            <x v="1"/>
            <x v="2"/>
            <x v="3"/>
            <x v="4"/>
          </reference>
        </references>
      </pivotArea>
    </format>
    <format dxfId="0">
      <pivotArea dataOnly="0" labelOnly="1" outline="0" fieldPosition="0">
        <references count="1">
          <reference field="4294967294" count="5">
            <x v="0"/>
            <x v="1"/>
            <x v="2"/>
            <x v="3"/>
            <x v="4"/>
          </reference>
        </references>
      </pivotArea>
    </format>
  </formats>
  <pivotTableStyleInfo name="PivotStyleLight2"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CA40E3C7-12A4-4B1F-B56F-0313C2C0AEDF}" sourceName="Year">
  <pivotTables>
    <pivotTable tabId="5" name="PivotTable2"/>
    <pivotTable tabId="3" name="PivotTable1"/>
    <pivotTable tabId="9" name="PivotTable10"/>
    <pivotTable tabId="9" name="PivotTable11"/>
    <pivotTable tabId="9" name="PivotTable13"/>
    <pivotTable tabId="9" name="PivotTable14"/>
    <pivotTable tabId="9" name="PivotTable9"/>
    <pivotTable tabId="7" name="PivotTable7"/>
    <pivotTable tabId="6" name="PivotTable6"/>
    <pivotTable tabId="8" name="PivotTable8"/>
  </pivotTables>
  <data>
    <tabular pivotCacheId="472032078">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467DC1C9-E528-4B9C-94A1-8EF34E614EC0}" sourceName="Segment">
  <pivotTables>
    <pivotTable tabId="5" name="PivotTable2"/>
    <pivotTable tabId="3" name="PivotTable1"/>
    <pivotTable tabId="9" name="PivotTable10"/>
    <pivotTable tabId="9" name="PivotTable11"/>
    <pivotTable tabId="9" name="PivotTable13"/>
    <pivotTable tabId="9" name="PivotTable14"/>
    <pivotTable tabId="9" name="PivotTable9"/>
    <pivotTable tabId="10" name="PivotTable15"/>
    <pivotTable tabId="7" name="PivotTable7"/>
    <pivotTable tabId="6" name="PivotTable6"/>
    <pivotTable tabId="8" name="PivotTable8"/>
  </pivotTables>
  <data>
    <tabular pivotCacheId="472032078">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B2D9281-4E5B-4A97-9BDE-58D7F7DCA175}" sourceName="Region">
  <pivotTables>
    <pivotTable tabId="5" name="PivotTable2"/>
    <pivotTable tabId="3" name="PivotTable1"/>
    <pivotTable tabId="9" name="PivotTable10"/>
    <pivotTable tabId="9" name="PivotTable11"/>
    <pivotTable tabId="9" name="PivotTable13"/>
    <pivotTable tabId="9" name="PivotTable14"/>
    <pivotTable tabId="9" name="PivotTable9"/>
    <pivotTable tabId="7" name="PivotTable7"/>
    <pivotTable tabId="6" name="PivotTable6"/>
    <pivotTable tabId="8" name="PivotTable8"/>
    <pivotTable tabId="10" name="PivotTable15"/>
  </pivotTables>
  <data>
    <tabular pivotCacheId="472032078">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8D8D4750-A2D5-4938-A7BD-DC13F30A840C}" cache="Slicer_Year" caption="Year" rowHeight="234950"/>
  <slicer name="Segment" xr10:uid="{B078C7C0-B5F9-41D6-BF7E-DC937044869B}" cache="Slicer_Segment" caption="Segment" rowHeight="234950"/>
  <slicer name="Region" xr10:uid="{847D4D5E-624D-45EA-82A6-95322D168460}"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94BBA028-894D-4B71-8986-A21BBBD9912B}" cache="Slicer_Year" caption="Year" style="Dasboard Design" rowHeight="234950"/>
  <slicer name="Segment 1" xr10:uid="{EE6F5BC4-2A17-426B-B22A-AFC270C1B7AA}" cache="Slicer_Segment" caption="Segment" style="Dasboard Design" rowHeight="234950"/>
  <slicer name="Region 1" xr10:uid="{A06797ED-6BB1-470C-84AB-001E348988C9}" cache="Slicer_Region" caption="Region" style="Dasboard Design"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autoFilter ref="A1:V9995" xr:uid="{00000000-000C-0000-FFFF-FFFF00000000}"/>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Light16"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18F08B-5D09-4BDA-A41E-D87A17A76805}">
  <dimension ref="A2:C16"/>
  <sheetViews>
    <sheetView workbookViewId="0">
      <selection activeCell="C37" sqref="C37"/>
    </sheetView>
  </sheetViews>
  <sheetFormatPr defaultRowHeight="14.4" x14ac:dyDescent="0.3"/>
  <cols>
    <col min="1" max="1" width="12.5546875" bestFit="1" customWidth="1"/>
    <col min="2" max="2" width="11.6640625" bestFit="1" customWidth="1"/>
    <col min="3" max="3" width="12.109375" bestFit="1" customWidth="1"/>
  </cols>
  <sheetData>
    <row r="2" spans="1:3" ht="15" thickBot="1" x14ac:dyDescent="0.35"/>
    <row r="3" spans="1:3" ht="15" thickBot="1" x14ac:dyDescent="0.35">
      <c r="A3" s="20" t="s">
        <v>10933</v>
      </c>
      <c r="B3" s="34" t="s">
        <v>10951</v>
      </c>
      <c r="C3" s="21" t="s">
        <v>10952</v>
      </c>
    </row>
    <row r="4" spans="1:3" ht="15" thickBot="1" x14ac:dyDescent="0.35">
      <c r="A4" s="6" t="s">
        <v>10939</v>
      </c>
      <c r="B4" s="33">
        <v>95365.937600000019</v>
      </c>
      <c r="C4" s="35">
        <v>9199.2699999999986</v>
      </c>
    </row>
    <row r="5" spans="1:3" x14ac:dyDescent="0.3">
      <c r="A5" s="6" t="s">
        <v>10940</v>
      </c>
      <c r="B5" s="36">
        <v>60172.649400000024</v>
      </c>
      <c r="C5" s="35">
        <v>10288.898699999991</v>
      </c>
    </row>
    <row r="6" spans="1:3" x14ac:dyDescent="0.3">
      <c r="A6" s="6" t="s">
        <v>10941</v>
      </c>
      <c r="B6" s="36">
        <v>199252.98399999991</v>
      </c>
      <c r="C6" s="35">
        <v>26806.573700000015</v>
      </c>
    </row>
    <row r="7" spans="1:3" x14ac:dyDescent="0.3">
      <c r="A7" s="6" t="s">
        <v>10942</v>
      </c>
      <c r="B7" s="36">
        <v>141851.5674</v>
      </c>
      <c r="C7" s="35">
        <v>13437.806799999998</v>
      </c>
    </row>
    <row r="8" spans="1:3" x14ac:dyDescent="0.3">
      <c r="A8" s="6" t="s">
        <v>10943</v>
      </c>
      <c r="B8" s="36">
        <v>156122.28669999994</v>
      </c>
      <c r="C8" s="35">
        <v>22308.51279999999</v>
      </c>
    </row>
    <row r="9" spans="1:3" x14ac:dyDescent="0.3">
      <c r="A9" s="6" t="s">
        <v>10944</v>
      </c>
      <c r="B9" s="36">
        <v>147082.61130000011</v>
      </c>
      <c r="C9" s="35">
        <v>20899.334500000012</v>
      </c>
    </row>
    <row r="10" spans="1:3" x14ac:dyDescent="0.3">
      <c r="A10" s="6" t="s">
        <v>10945</v>
      </c>
      <c r="B10" s="36">
        <v>149580.83800000031</v>
      </c>
      <c r="C10" s="35">
        <v>13535.38299999998</v>
      </c>
    </row>
    <row r="11" spans="1:3" x14ac:dyDescent="0.3">
      <c r="A11" s="6" t="s">
        <v>10946</v>
      </c>
      <c r="B11" s="36">
        <v>159589.45099999988</v>
      </c>
      <c r="C11" s="35">
        <v>21896.715399999972</v>
      </c>
    </row>
    <row r="12" spans="1:3" x14ac:dyDescent="0.3">
      <c r="A12" s="6" t="s">
        <v>10947</v>
      </c>
      <c r="B12" s="36">
        <v>309770.09970000025</v>
      </c>
      <c r="C12" s="35">
        <v>37293.192500000034</v>
      </c>
    </row>
    <row r="13" spans="1:3" x14ac:dyDescent="0.3">
      <c r="A13" s="6" t="s">
        <v>10948</v>
      </c>
      <c r="B13" s="36">
        <v>197115.20170000009</v>
      </c>
      <c r="C13" s="35">
        <v>31469.663800000035</v>
      </c>
    </row>
    <row r="14" spans="1:3" x14ac:dyDescent="0.3">
      <c r="A14" s="6" t="s">
        <v>10949</v>
      </c>
      <c r="B14" s="36">
        <v>349120.07400000008</v>
      </c>
      <c r="C14" s="35">
        <v>35825.536599999927</v>
      </c>
    </row>
    <row r="15" spans="1:3" x14ac:dyDescent="0.3">
      <c r="A15" s="6" t="s">
        <v>10950</v>
      </c>
      <c r="B15" s="36">
        <v>332177.15950000001</v>
      </c>
      <c r="C15" s="35">
        <v>43436.13390000003</v>
      </c>
    </row>
    <row r="16" spans="1:3" ht="15" thickBot="1" x14ac:dyDescent="0.35">
      <c r="A16" s="23" t="s">
        <v>10934</v>
      </c>
      <c r="B16" s="37">
        <v>2297200.8603000008</v>
      </c>
      <c r="C16" s="24">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E68C87-6273-429F-AC52-06AEB8B9495B}">
  <dimension ref="A2:E7"/>
  <sheetViews>
    <sheetView workbookViewId="0">
      <selection activeCell="D30" sqref="D30"/>
    </sheetView>
  </sheetViews>
  <sheetFormatPr defaultRowHeight="14.4" x14ac:dyDescent="0.3"/>
  <cols>
    <col min="1" max="1" width="13.109375" bestFit="1" customWidth="1"/>
    <col min="2" max="2" width="12.109375" bestFit="1" customWidth="1"/>
    <col min="4" max="4" width="14.5546875" bestFit="1" customWidth="1"/>
    <col min="5" max="5" width="12" bestFit="1" customWidth="1"/>
  </cols>
  <sheetData>
    <row r="2" spans="1:5" ht="15" thickBot="1" x14ac:dyDescent="0.35"/>
    <row r="3" spans="1:5" ht="15" thickBot="1" x14ac:dyDescent="0.35">
      <c r="A3" s="10" t="s">
        <v>10933</v>
      </c>
      <c r="B3" s="21" t="s">
        <v>10952</v>
      </c>
      <c r="D3" s="38" t="s">
        <v>15</v>
      </c>
      <c r="E3" s="21" t="s">
        <v>21</v>
      </c>
    </row>
    <row r="4" spans="1:5" x14ac:dyDescent="0.3">
      <c r="A4" s="6" t="s">
        <v>71</v>
      </c>
      <c r="B4" s="22">
        <v>145454.9480999998</v>
      </c>
      <c r="D4" s="39" t="str">
        <f>A4</f>
        <v>Technology</v>
      </c>
      <c r="E4" s="35">
        <f>GETPIVOTDATA("Profit",$A$3,"Category",A4)</f>
        <v>145454.9480999998</v>
      </c>
    </row>
    <row r="5" spans="1:5" ht="15" thickBot="1" x14ac:dyDescent="0.35">
      <c r="A5" s="6" t="s">
        <v>46</v>
      </c>
      <c r="B5" s="22">
        <v>122490.8008000001</v>
      </c>
      <c r="D5" s="39" t="str">
        <f t="shared" ref="D5:D7" si="0">A5</f>
        <v>Office Supplies</v>
      </c>
      <c r="E5" s="35">
        <f t="shared" ref="E5:E6" si="1">GETPIVOTDATA("Profit",$A$3,"Category",A5)</f>
        <v>122490.8008000001</v>
      </c>
    </row>
    <row r="6" spans="1:5" ht="15" thickBot="1" x14ac:dyDescent="0.35">
      <c r="A6" s="6" t="s">
        <v>32</v>
      </c>
      <c r="B6" s="32">
        <v>18451.272799999992</v>
      </c>
      <c r="D6" s="39" t="str">
        <f t="shared" si="0"/>
        <v>Furniture</v>
      </c>
      <c r="E6" s="35">
        <f t="shared" si="1"/>
        <v>18451.272799999992</v>
      </c>
    </row>
    <row r="7" spans="1:5" ht="15" thickBot="1" x14ac:dyDescent="0.35">
      <c r="A7" s="23" t="s">
        <v>10934</v>
      </c>
      <c r="B7" s="24">
        <v>286397.02169999992</v>
      </c>
      <c r="D7" s="40" t="str">
        <f t="shared" si="0"/>
        <v>Grand Total</v>
      </c>
      <c r="E7" s="41">
        <f>GETPIVOTDATA("Profit",$A$3)</f>
        <v>286397.02169999992</v>
      </c>
    </row>
  </sheetData>
  <sheetProtection pivotTables="0"/>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88CEC2-6EE1-49D3-86BB-A5C5289CEC52}">
  <dimension ref="A2:B7"/>
  <sheetViews>
    <sheetView workbookViewId="0">
      <selection activeCell="C26" sqref="C26"/>
    </sheetView>
  </sheetViews>
  <sheetFormatPr defaultRowHeight="14.4" x14ac:dyDescent="0.3"/>
  <cols>
    <col min="1" max="1" width="13.109375" bestFit="1" customWidth="1"/>
    <col min="2" max="2" width="11.6640625" bestFit="1" customWidth="1"/>
  </cols>
  <sheetData>
    <row r="2" spans="1:2" ht="15" thickBot="1" x14ac:dyDescent="0.35"/>
    <row r="3" spans="1:2" ht="15" thickBot="1" x14ac:dyDescent="0.35">
      <c r="A3" s="10" t="s">
        <v>10933</v>
      </c>
      <c r="B3" s="15" t="s">
        <v>10951</v>
      </c>
    </row>
    <row r="4" spans="1:2" x14ac:dyDescent="0.3">
      <c r="A4" s="11" t="s">
        <v>32</v>
      </c>
      <c r="B4" s="7">
        <v>0.32300170530281774</v>
      </c>
    </row>
    <row r="5" spans="1:2" x14ac:dyDescent="0.3">
      <c r="A5" s="12" t="s">
        <v>46</v>
      </c>
      <c r="B5" s="8">
        <v>0.31301008302169103</v>
      </c>
    </row>
    <row r="6" spans="1:2" ht="15" thickBot="1" x14ac:dyDescent="0.35">
      <c r="A6" s="13" t="s">
        <v>71</v>
      </c>
      <c r="B6" s="8">
        <v>0.36398821167549117</v>
      </c>
    </row>
    <row r="7" spans="1:2" ht="15" thickBot="1" x14ac:dyDescent="0.35">
      <c r="A7" s="14" t="s">
        <v>10934</v>
      </c>
      <c r="B7" s="9">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C7C7E5-FE2D-4BD7-8979-F3B512AC1B6C}">
  <dimension ref="A2:E53"/>
  <sheetViews>
    <sheetView topLeftCell="A13" workbookViewId="0">
      <selection activeCell="H18" sqref="H18"/>
    </sheetView>
  </sheetViews>
  <sheetFormatPr defaultRowHeight="14.4" x14ac:dyDescent="0.3"/>
  <cols>
    <col min="1" max="1" width="17.33203125" bestFit="1" customWidth="1"/>
    <col min="2" max="2" width="12" bestFit="1" customWidth="1"/>
    <col min="4" max="4" width="18.6640625" bestFit="1" customWidth="1"/>
    <col min="5" max="5" width="12" bestFit="1" customWidth="1"/>
  </cols>
  <sheetData>
    <row r="2" spans="1:5" ht="15" thickBot="1" x14ac:dyDescent="0.35"/>
    <row r="3" spans="1:5" ht="15" thickBot="1" x14ac:dyDescent="0.35">
      <c r="A3" s="10" t="s">
        <v>10933</v>
      </c>
      <c r="B3" s="15" t="s">
        <v>10951</v>
      </c>
      <c r="D3" t="s">
        <v>11</v>
      </c>
      <c r="E3" t="s">
        <v>18</v>
      </c>
    </row>
    <row r="4" spans="1:5" x14ac:dyDescent="0.3">
      <c r="A4" s="11" t="s">
        <v>358</v>
      </c>
      <c r="B4" s="25">
        <v>19510.639999999992</v>
      </c>
      <c r="D4" t="str">
        <f>A4</f>
        <v>Alabama</v>
      </c>
      <c r="E4" s="5">
        <f>GETPIVOTDATA("Sales",$A$3,"State",A4)</f>
        <v>19510.639999999992</v>
      </c>
    </row>
    <row r="5" spans="1:5" x14ac:dyDescent="0.3">
      <c r="A5" s="12" t="s">
        <v>310</v>
      </c>
      <c r="B5" s="26">
        <v>35282.000999999997</v>
      </c>
      <c r="D5" t="str">
        <f t="shared" ref="D5:D52" si="0">A5</f>
        <v>Arizona</v>
      </c>
      <c r="E5" s="5">
        <f t="shared" ref="E5:E52" si="1">GETPIVOTDATA("Sales",$A$3,"State",A5)</f>
        <v>35282.000999999997</v>
      </c>
    </row>
    <row r="6" spans="1:5" x14ac:dyDescent="0.3">
      <c r="A6" s="12" t="s">
        <v>1707</v>
      </c>
      <c r="B6" s="26">
        <v>11678.129999999997</v>
      </c>
      <c r="D6" t="str">
        <f t="shared" si="0"/>
        <v>Arkansas</v>
      </c>
      <c r="E6" s="5">
        <f t="shared" si="1"/>
        <v>11678.129999999997</v>
      </c>
    </row>
    <row r="7" spans="1:5" x14ac:dyDescent="0.3">
      <c r="A7" s="12" t="s">
        <v>43</v>
      </c>
      <c r="B7" s="26">
        <v>457687.63150000101</v>
      </c>
      <c r="D7" t="str">
        <f t="shared" si="0"/>
        <v>California</v>
      </c>
      <c r="E7" s="5">
        <f t="shared" si="1"/>
        <v>457687.63150000101</v>
      </c>
    </row>
    <row r="8" spans="1:5" x14ac:dyDescent="0.3">
      <c r="A8" s="12" t="s">
        <v>457</v>
      </c>
      <c r="B8" s="26">
        <v>32108.117999999995</v>
      </c>
      <c r="D8" t="str">
        <f t="shared" si="0"/>
        <v>Colorado</v>
      </c>
      <c r="E8" s="5">
        <f t="shared" si="1"/>
        <v>32108.117999999995</v>
      </c>
    </row>
    <row r="9" spans="1:5" x14ac:dyDescent="0.3">
      <c r="A9" s="12" t="s">
        <v>747</v>
      </c>
      <c r="B9" s="26">
        <v>13384.356999999996</v>
      </c>
      <c r="D9" t="str">
        <f t="shared" si="0"/>
        <v>Connecticut</v>
      </c>
      <c r="E9" s="5">
        <f t="shared" si="1"/>
        <v>13384.356999999996</v>
      </c>
    </row>
    <row r="10" spans="1:5" x14ac:dyDescent="0.3">
      <c r="A10" s="12" t="s">
        <v>245</v>
      </c>
      <c r="B10" s="26">
        <v>27451.068999999992</v>
      </c>
      <c r="D10" t="str">
        <f t="shared" si="0"/>
        <v>Delaware</v>
      </c>
      <c r="E10" s="5">
        <f t="shared" si="1"/>
        <v>27451.068999999992</v>
      </c>
    </row>
    <row r="11" spans="1:5" x14ac:dyDescent="0.3">
      <c r="A11" s="12" t="s">
        <v>3034</v>
      </c>
      <c r="B11" s="26">
        <v>2865.0199999999995</v>
      </c>
      <c r="D11" t="str">
        <f t="shared" si="0"/>
        <v>District of Columbia</v>
      </c>
      <c r="E11" s="5">
        <f t="shared" si="1"/>
        <v>2865.0199999999995</v>
      </c>
    </row>
    <row r="12" spans="1:5" x14ac:dyDescent="0.3">
      <c r="A12" s="12" t="s">
        <v>54</v>
      </c>
      <c r="B12" s="26">
        <v>89473.707999999999</v>
      </c>
      <c r="D12" t="str">
        <f t="shared" si="0"/>
        <v>Florida</v>
      </c>
      <c r="E12" s="5">
        <f t="shared" si="1"/>
        <v>89473.707999999999</v>
      </c>
    </row>
    <row r="13" spans="1:5" x14ac:dyDescent="0.3">
      <c r="A13" s="12" t="s">
        <v>1272</v>
      </c>
      <c r="B13" s="26">
        <v>49095.840000000004</v>
      </c>
      <c r="D13" t="str">
        <f t="shared" si="0"/>
        <v>Georgia</v>
      </c>
      <c r="E13" s="5">
        <f t="shared" si="1"/>
        <v>49095.840000000004</v>
      </c>
    </row>
    <row r="14" spans="1:5" x14ac:dyDescent="0.3">
      <c r="A14" s="12" t="s">
        <v>6260</v>
      </c>
      <c r="B14" s="26">
        <v>4382.4860000000017</v>
      </c>
      <c r="D14" t="str">
        <f t="shared" si="0"/>
        <v>Idaho</v>
      </c>
      <c r="E14" s="5">
        <f t="shared" si="1"/>
        <v>4382.4860000000017</v>
      </c>
    </row>
    <row r="15" spans="1:5" x14ac:dyDescent="0.3">
      <c r="A15" s="12" t="s">
        <v>211</v>
      </c>
      <c r="B15" s="26">
        <v>80166.10099999985</v>
      </c>
      <c r="D15" t="str">
        <f t="shared" si="0"/>
        <v>Illinois</v>
      </c>
      <c r="E15" s="5">
        <f t="shared" si="1"/>
        <v>80166.10099999985</v>
      </c>
    </row>
    <row r="16" spans="1:5" x14ac:dyDescent="0.3">
      <c r="A16" s="12" t="s">
        <v>254</v>
      </c>
      <c r="B16" s="26">
        <v>53555.360000000001</v>
      </c>
      <c r="D16" t="str">
        <f t="shared" si="0"/>
        <v>Indiana</v>
      </c>
      <c r="E16" s="5">
        <f t="shared" si="1"/>
        <v>53555.360000000001</v>
      </c>
    </row>
    <row r="17" spans="1:5" x14ac:dyDescent="0.3">
      <c r="A17" s="12" t="s">
        <v>489</v>
      </c>
      <c r="B17" s="26">
        <v>4579.7599999999993</v>
      </c>
      <c r="D17" t="str">
        <f t="shared" si="0"/>
        <v>Iowa</v>
      </c>
      <c r="E17" s="5">
        <f t="shared" si="1"/>
        <v>4579.7599999999993</v>
      </c>
    </row>
    <row r="18" spans="1:5" x14ac:dyDescent="0.3">
      <c r="A18" s="12" t="s">
        <v>4530</v>
      </c>
      <c r="B18" s="26">
        <v>2914.31</v>
      </c>
      <c r="D18" t="str">
        <f t="shared" si="0"/>
        <v>Kansas</v>
      </c>
      <c r="E18" s="5">
        <f t="shared" si="1"/>
        <v>2914.31</v>
      </c>
    </row>
    <row r="19" spans="1:5" x14ac:dyDescent="0.3">
      <c r="A19" s="12" t="s">
        <v>29</v>
      </c>
      <c r="B19" s="26">
        <v>36591.749999999971</v>
      </c>
      <c r="D19" t="str">
        <f t="shared" si="0"/>
        <v>Kentucky</v>
      </c>
      <c r="E19" s="5">
        <f t="shared" si="1"/>
        <v>36591.749999999971</v>
      </c>
    </row>
    <row r="20" spans="1:5" x14ac:dyDescent="0.3">
      <c r="A20" s="12" t="s">
        <v>736</v>
      </c>
      <c r="B20" s="26">
        <v>9217.0299999999988</v>
      </c>
      <c r="D20" t="str">
        <f t="shared" si="0"/>
        <v>Louisiana</v>
      </c>
      <c r="E20" s="5">
        <f t="shared" si="1"/>
        <v>9217.0299999999988</v>
      </c>
    </row>
    <row r="21" spans="1:5" x14ac:dyDescent="0.3">
      <c r="A21" s="12" t="s">
        <v>5235</v>
      </c>
      <c r="B21" s="26">
        <v>1270.53</v>
      </c>
      <c r="D21" t="str">
        <f t="shared" si="0"/>
        <v>Maine</v>
      </c>
      <c r="E21" s="5">
        <f t="shared" si="1"/>
        <v>1270.53</v>
      </c>
    </row>
    <row r="22" spans="1:5" x14ac:dyDescent="0.3">
      <c r="A22" s="12" t="s">
        <v>2735</v>
      </c>
      <c r="B22" s="26">
        <v>23705.523000000005</v>
      </c>
      <c r="D22" t="str">
        <f t="shared" si="0"/>
        <v>Maryland</v>
      </c>
      <c r="E22" s="5">
        <f t="shared" si="1"/>
        <v>23705.523000000005</v>
      </c>
    </row>
    <row r="23" spans="1:5" x14ac:dyDescent="0.3">
      <c r="A23" s="12" t="s">
        <v>1245</v>
      </c>
      <c r="B23" s="26">
        <v>28634.43399999999</v>
      </c>
      <c r="D23" t="str">
        <f t="shared" si="0"/>
        <v>Massachusetts</v>
      </c>
      <c r="E23" s="5">
        <f t="shared" si="1"/>
        <v>28634.43399999999</v>
      </c>
    </row>
    <row r="24" spans="1:5" x14ac:dyDescent="0.3">
      <c r="A24" s="12" t="s">
        <v>238</v>
      </c>
      <c r="B24" s="26">
        <v>76269.614000000016</v>
      </c>
      <c r="D24" t="str">
        <f t="shared" si="0"/>
        <v>Michigan</v>
      </c>
      <c r="E24" s="5">
        <f t="shared" si="1"/>
        <v>76269.614000000016</v>
      </c>
    </row>
    <row r="25" spans="1:5" x14ac:dyDescent="0.3">
      <c r="A25" s="12" t="s">
        <v>229</v>
      </c>
      <c r="B25" s="26">
        <v>29863.149999999994</v>
      </c>
      <c r="D25" t="str">
        <f t="shared" si="0"/>
        <v>Minnesota</v>
      </c>
      <c r="E25" s="5">
        <f t="shared" si="1"/>
        <v>29863.149999999994</v>
      </c>
    </row>
    <row r="26" spans="1:5" x14ac:dyDescent="0.3">
      <c r="A26" s="12" t="s">
        <v>1487</v>
      </c>
      <c r="B26" s="26">
        <v>10771.34</v>
      </c>
      <c r="D26" t="str">
        <f t="shared" si="0"/>
        <v>Mississippi</v>
      </c>
      <c r="E26" s="5">
        <f t="shared" si="1"/>
        <v>10771.34</v>
      </c>
    </row>
    <row r="27" spans="1:5" x14ac:dyDescent="0.3">
      <c r="A27" s="12" t="s">
        <v>596</v>
      </c>
      <c r="B27" s="26">
        <v>22205.149999999998</v>
      </c>
      <c r="D27" t="str">
        <f t="shared" si="0"/>
        <v>Missouri</v>
      </c>
      <c r="E27" s="5">
        <f t="shared" si="1"/>
        <v>22205.149999999998</v>
      </c>
    </row>
    <row r="28" spans="1:5" x14ac:dyDescent="0.3">
      <c r="A28" s="12" t="s">
        <v>1762</v>
      </c>
      <c r="B28" s="26">
        <v>5589.3519999999971</v>
      </c>
      <c r="D28" t="str">
        <f t="shared" si="0"/>
        <v>Montana</v>
      </c>
      <c r="E28" s="5">
        <f t="shared" si="1"/>
        <v>5589.3519999999971</v>
      </c>
    </row>
    <row r="29" spans="1:5" x14ac:dyDescent="0.3">
      <c r="A29" s="12" t="s">
        <v>138</v>
      </c>
      <c r="B29" s="26">
        <v>7464.9299999999985</v>
      </c>
      <c r="D29" t="str">
        <f t="shared" si="0"/>
        <v>Nebraska</v>
      </c>
      <c r="E29" s="5">
        <f t="shared" si="1"/>
        <v>7464.9299999999985</v>
      </c>
    </row>
    <row r="30" spans="1:5" x14ac:dyDescent="0.3">
      <c r="A30" s="12" t="s">
        <v>1392</v>
      </c>
      <c r="B30" s="26">
        <v>16729.101999999999</v>
      </c>
      <c r="D30" t="str">
        <f t="shared" si="0"/>
        <v>Nevada</v>
      </c>
      <c r="E30" s="5">
        <f t="shared" si="1"/>
        <v>16729.101999999999</v>
      </c>
    </row>
    <row r="31" spans="1:5" x14ac:dyDescent="0.3">
      <c r="A31" s="12" t="s">
        <v>2694</v>
      </c>
      <c r="B31" s="26">
        <v>7292.5239999999994</v>
      </c>
      <c r="D31" t="str">
        <f t="shared" si="0"/>
        <v>New Hampshire</v>
      </c>
      <c r="E31" s="5">
        <f t="shared" si="1"/>
        <v>7292.5239999999994</v>
      </c>
    </row>
    <row r="32" spans="1:5" x14ac:dyDescent="0.3">
      <c r="A32" s="12" t="s">
        <v>788</v>
      </c>
      <c r="B32" s="26">
        <v>35764.312000000013</v>
      </c>
      <c r="D32" t="str">
        <f t="shared" si="0"/>
        <v>New Jersey</v>
      </c>
      <c r="E32" s="5">
        <f t="shared" si="1"/>
        <v>35764.312000000013</v>
      </c>
    </row>
    <row r="33" spans="1:5" x14ac:dyDescent="0.3">
      <c r="A33" s="12" t="s">
        <v>668</v>
      </c>
      <c r="B33" s="26">
        <v>4783.5220000000008</v>
      </c>
      <c r="D33" t="str">
        <f t="shared" si="0"/>
        <v>New Mexico</v>
      </c>
      <c r="E33" s="5">
        <f t="shared" si="1"/>
        <v>4783.5220000000008</v>
      </c>
    </row>
    <row r="34" spans="1:5" x14ac:dyDescent="0.3">
      <c r="A34" s="12" t="s">
        <v>267</v>
      </c>
      <c r="B34" s="26">
        <v>310876.27099999978</v>
      </c>
      <c r="D34" t="str">
        <f t="shared" si="0"/>
        <v>New York</v>
      </c>
      <c r="E34" s="5">
        <f t="shared" si="1"/>
        <v>310876.27099999978</v>
      </c>
    </row>
    <row r="35" spans="1:5" x14ac:dyDescent="0.3">
      <c r="A35" s="12" t="s">
        <v>88</v>
      </c>
      <c r="B35" s="26">
        <v>55603.163999999968</v>
      </c>
      <c r="D35" t="str">
        <f t="shared" si="0"/>
        <v>North Carolina</v>
      </c>
      <c r="E35" s="5">
        <f t="shared" si="1"/>
        <v>55603.163999999968</v>
      </c>
    </row>
    <row r="36" spans="1:5" x14ac:dyDescent="0.3">
      <c r="A36" s="12" t="s">
        <v>7449</v>
      </c>
      <c r="B36" s="26">
        <v>919.91</v>
      </c>
      <c r="D36" t="str">
        <f t="shared" si="0"/>
        <v>North Dakota</v>
      </c>
      <c r="E36" s="5">
        <f t="shared" si="1"/>
        <v>919.91</v>
      </c>
    </row>
    <row r="37" spans="1:5" x14ac:dyDescent="0.3">
      <c r="A37" s="12" t="s">
        <v>498</v>
      </c>
      <c r="B37" s="26">
        <v>78258.135999999926</v>
      </c>
      <c r="D37" t="str">
        <f t="shared" si="0"/>
        <v>Ohio</v>
      </c>
      <c r="E37" s="5">
        <f t="shared" si="1"/>
        <v>78258.135999999926</v>
      </c>
    </row>
    <row r="38" spans="1:5" x14ac:dyDescent="0.3">
      <c r="A38" s="12" t="s">
        <v>649</v>
      </c>
      <c r="B38" s="26">
        <v>19683.390000000003</v>
      </c>
      <c r="D38" t="str">
        <f t="shared" si="0"/>
        <v>Oklahoma</v>
      </c>
      <c r="E38" s="5">
        <f t="shared" si="1"/>
        <v>19683.390000000003</v>
      </c>
    </row>
    <row r="39" spans="1:5" x14ac:dyDescent="0.3">
      <c r="A39" s="12" t="s">
        <v>420</v>
      </c>
      <c r="B39" s="26">
        <v>17431.149999999991</v>
      </c>
      <c r="D39" t="str">
        <f t="shared" si="0"/>
        <v>Oregon</v>
      </c>
      <c r="E39" s="5">
        <f t="shared" si="1"/>
        <v>17431.149999999991</v>
      </c>
    </row>
    <row r="40" spans="1:5" x14ac:dyDescent="0.3">
      <c r="A40" s="12" t="s">
        <v>147</v>
      </c>
      <c r="B40" s="26">
        <v>116511.91400000003</v>
      </c>
      <c r="D40" t="str">
        <f t="shared" si="0"/>
        <v>Pennsylvania</v>
      </c>
      <c r="E40" s="5">
        <f t="shared" si="1"/>
        <v>116511.91400000003</v>
      </c>
    </row>
    <row r="41" spans="1:5" x14ac:dyDescent="0.3">
      <c r="A41" s="12" t="s">
        <v>1399</v>
      </c>
      <c r="B41" s="26">
        <v>22627.955999999995</v>
      </c>
      <c r="D41" t="str">
        <f t="shared" si="0"/>
        <v>Rhode Island</v>
      </c>
      <c r="E41" s="5">
        <f t="shared" si="1"/>
        <v>22627.955999999995</v>
      </c>
    </row>
    <row r="42" spans="1:5" x14ac:dyDescent="0.3">
      <c r="A42" s="12" t="s">
        <v>383</v>
      </c>
      <c r="B42" s="26">
        <v>8481.7099999999991</v>
      </c>
      <c r="D42" t="str">
        <f t="shared" si="0"/>
        <v>South Carolina</v>
      </c>
      <c r="E42" s="5">
        <f t="shared" si="1"/>
        <v>8481.7099999999991</v>
      </c>
    </row>
    <row r="43" spans="1:5" x14ac:dyDescent="0.3">
      <c r="A43" s="12" t="s">
        <v>5326</v>
      </c>
      <c r="B43" s="26">
        <v>1315.5600000000002</v>
      </c>
      <c r="D43" t="str">
        <f t="shared" si="0"/>
        <v>South Dakota</v>
      </c>
      <c r="E43" s="5">
        <f t="shared" si="1"/>
        <v>1315.5600000000002</v>
      </c>
    </row>
    <row r="44" spans="1:5" x14ac:dyDescent="0.3">
      <c r="A44" s="12" t="s">
        <v>335</v>
      </c>
      <c r="B44" s="26">
        <v>30661.872999999981</v>
      </c>
      <c r="D44" t="str">
        <f t="shared" si="0"/>
        <v>Tennessee</v>
      </c>
      <c r="E44" s="5">
        <f t="shared" si="1"/>
        <v>30661.872999999981</v>
      </c>
    </row>
    <row r="45" spans="1:5" x14ac:dyDescent="0.3">
      <c r="A45" s="12" t="s">
        <v>104</v>
      </c>
      <c r="B45" s="26">
        <v>170188.04580000002</v>
      </c>
      <c r="D45" t="str">
        <f t="shared" si="0"/>
        <v>Texas</v>
      </c>
      <c r="E45" s="5">
        <f t="shared" si="1"/>
        <v>170188.04580000002</v>
      </c>
    </row>
    <row r="46" spans="1:5" x14ac:dyDescent="0.3">
      <c r="A46" s="12" t="s">
        <v>121</v>
      </c>
      <c r="B46" s="26">
        <v>11220.055999999999</v>
      </c>
      <c r="D46" t="str">
        <f t="shared" si="0"/>
        <v>Utah</v>
      </c>
      <c r="E46" s="5">
        <f t="shared" si="1"/>
        <v>11220.055999999999</v>
      </c>
    </row>
    <row r="47" spans="1:5" x14ac:dyDescent="0.3">
      <c r="A47" s="12" t="s">
        <v>5203</v>
      </c>
      <c r="B47" s="26">
        <v>8929.369999999999</v>
      </c>
      <c r="D47" t="str">
        <f t="shared" si="0"/>
        <v>Vermont</v>
      </c>
      <c r="E47" s="5">
        <f t="shared" si="1"/>
        <v>8929.369999999999</v>
      </c>
    </row>
    <row r="48" spans="1:5" x14ac:dyDescent="0.3">
      <c r="A48" s="12" t="s">
        <v>319</v>
      </c>
      <c r="B48" s="26">
        <v>70636.719999999987</v>
      </c>
      <c r="D48" t="str">
        <f t="shared" si="0"/>
        <v>Virginia</v>
      </c>
      <c r="E48" s="5">
        <f t="shared" si="1"/>
        <v>70636.719999999987</v>
      </c>
    </row>
    <row r="49" spans="1:5" x14ac:dyDescent="0.3">
      <c r="A49" s="12" t="s">
        <v>96</v>
      </c>
      <c r="B49" s="26">
        <v>138641.26999999993</v>
      </c>
      <c r="D49" t="str">
        <f t="shared" si="0"/>
        <v>Washington</v>
      </c>
      <c r="E49" s="5">
        <f t="shared" si="1"/>
        <v>138641.26999999993</v>
      </c>
    </row>
    <row r="50" spans="1:5" x14ac:dyDescent="0.3">
      <c r="A50" s="12" t="s">
        <v>9726</v>
      </c>
      <c r="B50" s="26">
        <v>1209.8240000000001</v>
      </c>
      <c r="D50" t="str">
        <f t="shared" si="0"/>
        <v>West Virginia</v>
      </c>
      <c r="E50" s="5">
        <f t="shared" si="1"/>
        <v>1209.8240000000001</v>
      </c>
    </row>
    <row r="51" spans="1:5" x14ac:dyDescent="0.3">
      <c r="A51" s="12" t="s">
        <v>114</v>
      </c>
      <c r="B51" s="26">
        <v>32114.610000000019</v>
      </c>
      <c r="D51" t="str">
        <f t="shared" si="0"/>
        <v>Wisconsin</v>
      </c>
      <c r="E51" s="5">
        <f t="shared" si="1"/>
        <v>32114.610000000019</v>
      </c>
    </row>
    <row r="52" spans="1:5" ht="15" thickBot="1" x14ac:dyDescent="0.35">
      <c r="A52" s="13" t="s">
        <v>8542</v>
      </c>
      <c r="B52" s="26">
        <v>1603.1360000000002</v>
      </c>
      <c r="D52" t="str">
        <f t="shared" si="0"/>
        <v>Wyoming</v>
      </c>
      <c r="E52" s="5">
        <f t="shared" si="1"/>
        <v>1603.1360000000002</v>
      </c>
    </row>
    <row r="53" spans="1:5" ht="15" thickBot="1" x14ac:dyDescent="0.35">
      <c r="A53" s="14" t="s">
        <v>10934</v>
      </c>
      <c r="B53" s="27">
        <v>2297200.8603000003</v>
      </c>
      <c r="E53" s="5">
        <f>GETPIVOTDATA("Sales",$A$3)</f>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E08C88-A1B0-434E-B07F-50BAB2BCB64C}">
  <dimension ref="A2:B21"/>
  <sheetViews>
    <sheetView workbookViewId="0">
      <selection activeCell="G9" sqref="G9"/>
    </sheetView>
  </sheetViews>
  <sheetFormatPr defaultRowHeight="14.4" x14ac:dyDescent="0.3"/>
  <cols>
    <col min="1" max="1" width="12.5546875" bestFit="1" customWidth="1"/>
    <col min="2" max="2" width="11.6640625" bestFit="1" customWidth="1"/>
  </cols>
  <sheetData>
    <row r="2" spans="1:2" ht="15" thickBot="1" x14ac:dyDescent="0.35"/>
    <row r="3" spans="1:2" ht="15" thickBot="1" x14ac:dyDescent="0.35">
      <c r="A3" s="10" t="s">
        <v>10933</v>
      </c>
      <c r="B3" s="15" t="s">
        <v>10951</v>
      </c>
    </row>
    <row r="4" spans="1:2" x14ac:dyDescent="0.3">
      <c r="A4" s="11" t="s">
        <v>75</v>
      </c>
      <c r="B4" s="25">
        <v>203412.73300000009</v>
      </c>
    </row>
    <row r="5" spans="1:2" x14ac:dyDescent="0.3">
      <c r="A5" s="12" t="s">
        <v>56</v>
      </c>
      <c r="B5" s="26">
        <v>206965.53200000009</v>
      </c>
    </row>
    <row r="6" spans="1:2" x14ac:dyDescent="0.3">
      <c r="A6" s="12" t="s">
        <v>59</v>
      </c>
      <c r="B6" s="26">
        <v>223843.60800000012</v>
      </c>
    </row>
    <row r="7" spans="1:2" x14ac:dyDescent="0.3">
      <c r="A7" s="12" t="s">
        <v>36</v>
      </c>
      <c r="B7" s="26">
        <v>328449.1030000007</v>
      </c>
    </row>
    <row r="8" spans="1:2" ht="15" thickBot="1" x14ac:dyDescent="0.35">
      <c r="A8" s="13" t="s">
        <v>72</v>
      </c>
      <c r="B8" s="26">
        <v>330007.05400000012</v>
      </c>
    </row>
    <row r="9" spans="1:2" ht="15" thickBot="1" x14ac:dyDescent="0.35">
      <c r="A9" s="14" t="s">
        <v>10934</v>
      </c>
      <c r="B9" s="27">
        <v>1292678.0300000012</v>
      </c>
    </row>
    <row r="20" ht="15" thickBot="1" x14ac:dyDescent="0.35"/>
    <row r="21" ht="15" thickBot="1" x14ac:dyDescent="0.35"/>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76A0C4-F003-4356-AC04-98B8A2882625}">
  <dimension ref="A2:Q1242"/>
  <sheetViews>
    <sheetView workbookViewId="0">
      <selection activeCell="K30" sqref="K30"/>
    </sheetView>
  </sheetViews>
  <sheetFormatPr defaultRowHeight="14.4" x14ac:dyDescent="0.3"/>
  <cols>
    <col min="1" max="1" width="18.88671875" customWidth="1"/>
    <col min="2" max="2" width="14.44140625" customWidth="1"/>
    <col min="3" max="3" width="8.6640625" customWidth="1"/>
    <col min="5" max="6" width="12.5546875" bestFit="1" customWidth="1"/>
    <col min="8" max="8" width="0.6640625" customWidth="1"/>
    <col min="9" max="9" width="9.109375" hidden="1" customWidth="1"/>
    <col min="10" max="10" width="12.5546875" bestFit="1" customWidth="1"/>
    <col min="11" max="11" width="14.88671875" bestFit="1" customWidth="1"/>
    <col min="13" max="13" width="12.5546875" bestFit="1" customWidth="1"/>
    <col min="14" max="14" width="15.88671875" bestFit="1" customWidth="1"/>
    <col min="16" max="16" width="12.5546875" bestFit="1" customWidth="1"/>
    <col min="17" max="17" width="18.77734375" bestFit="1" customWidth="1"/>
  </cols>
  <sheetData>
    <row r="2" spans="1:17" ht="15" thickBot="1" x14ac:dyDescent="0.35"/>
    <row r="3" spans="1:17" ht="15" thickBot="1" x14ac:dyDescent="0.35">
      <c r="A3" s="10" t="s">
        <v>10933</v>
      </c>
      <c r="B3" s="15" t="s">
        <v>10951</v>
      </c>
      <c r="E3" s="10" t="s">
        <v>10933</v>
      </c>
      <c r="F3" s="15" t="s">
        <v>10952</v>
      </c>
      <c r="J3" s="10" t="s">
        <v>10933</v>
      </c>
      <c r="K3" s="15" t="s">
        <v>10953</v>
      </c>
      <c r="M3" s="10" t="s">
        <v>10933</v>
      </c>
      <c r="N3" s="15" t="s">
        <v>10954</v>
      </c>
      <c r="P3" s="10" t="s">
        <v>10933</v>
      </c>
      <c r="Q3" s="21" t="s">
        <v>10955</v>
      </c>
    </row>
    <row r="4" spans="1:17" x14ac:dyDescent="0.3">
      <c r="A4" s="11" t="s">
        <v>10939</v>
      </c>
      <c r="B4" s="25">
        <v>95365.937600000019</v>
      </c>
      <c r="E4" s="11" t="s">
        <v>10939</v>
      </c>
      <c r="F4" s="25">
        <v>9199.2699999999986</v>
      </c>
      <c r="J4" s="6" t="s">
        <v>10939</v>
      </c>
      <c r="K4" s="25">
        <v>1500</v>
      </c>
      <c r="M4" s="6" t="s">
        <v>10939</v>
      </c>
      <c r="N4" s="25">
        <v>387</v>
      </c>
      <c r="P4" s="6" t="s">
        <v>10939</v>
      </c>
      <c r="Q4" s="25">
        <v>9.6462848596792869E-2</v>
      </c>
    </row>
    <row r="5" spans="1:17" x14ac:dyDescent="0.3">
      <c r="A5" s="12" t="s">
        <v>10940</v>
      </c>
      <c r="B5" s="26">
        <v>60172.649400000024</v>
      </c>
      <c r="E5" s="12" t="s">
        <v>10940</v>
      </c>
      <c r="F5" s="26">
        <v>10288.898699999991</v>
      </c>
      <c r="J5" s="6" t="s">
        <v>10940</v>
      </c>
      <c r="K5" s="26">
        <v>1068</v>
      </c>
      <c r="M5" s="6" t="s">
        <v>10940</v>
      </c>
      <c r="N5" s="26">
        <v>301</v>
      </c>
      <c r="P5" s="6" t="s">
        <v>10940</v>
      </c>
      <c r="Q5" s="26">
        <v>0.17098962406664425</v>
      </c>
    </row>
    <row r="6" spans="1:17" x14ac:dyDescent="0.3">
      <c r="A6" s="12" t="s">
        <v>10941</v>
      </c>
      <c r="B6" s="26">
        <v>199252.98399999991</v>
      </c>
      <c r="E6" s="12" t="s">
        <v>10941</v>
      </c>
      <c r="F6" s="26">
        <v>26806.573700000015</v>
      </c>
      <c r="J6" s="6" t="s">
        <v>10941</v>
      </c>
      <c r="K6" s="26">
        <v>2491</v>
      </c>
      <c r="M6" s="6" t="s">
        <v>10941</v>
      </c>
      <c r="N6" s="26">
        <v>680</v>
      </c>
      <c r="P6" s="6" t="s">
        <v>10941</v>
      </c>
      <c r="Q6" s="26">
        <v>0.13453536886554246</v>
      </c>
    </row>
    <row r="7" spans="1:17" x14ac:dyDescent="0.3">
      <c r="A7" s="12" t="s">
        <v>10942</v>
      </c>
      <c r="B7" s="26">
        <v>141851.5674</v>
      </c>
      <c r="E7" s="12" t="s">
        <v>10942</v>
      </c>
      <c r="F7" s="26">
        <v>13437.806799999998</v>
      </c>
      <c r="J7" s="6" t="s">
        <v>10942</v>
      </c>
      <c r="K7" s="26">
        <v>2441</v>
      </c>
      <c r="M7" s="6" t="s">
        <v>10942</v>
      </c>
      <c r="N7" s="26">
        <v>663</v>
      </c>
      <c r="P7" s="6" t="s">
        <v>10942</v>
      </c>
      <c r="Q7" s="26">
        <v>9.4731465053942004E-2</v>
      </c>
    </row>
    <row r="8" spans="1:17" x14ac:dyDescent="0.3">
      <c r="A8" s="12" t="s">
        <v>10943</v>
      </c>
      <c r="B8" s="26">
        <v>156122.28669999994</v>
      </c>
      <c r="E8" s="12" t="s">
        <v>10943</v>
      </c>
      <c r="F8" s="26">
        <v>22308.51279999999</v>
      </c>
      <c r="J8" s="6" t="s">
        <v>10943</v>
      </c>
      <c r="K8" s="26">
        <v>2850</v>
      </c>
      <c r="M8" s="6" t="s">
        <v>10943</v>
      </c>
      <c r="N8" s="26">
        <v>750</v>
      </c>
      <c r="P8" s="6" t="s">
        <v>10943</v>
      </c>
      <c r="Q8" s="26">
        <v>0.14289127626517142</v>
      </c>
    </row>
    <row r="9" spans="1:17" x14ac:dyDescent="0.3">
      <c r="A9" s="12" t="s">
        <v>10944</v>
      </c>
      <c r="B9" s="26">
        <v>147082.61130000011</v>
      </c>
      <c r="E9" s="12" t="s">
        <v>10944</v>
      </c>
      <c r="F9" s="26">
        <v>20899.334500000012</v>
      </c>
      <c r="J9" s="6" t="s">
        <v>10944</v>
      </c>
      <c r="K9" s="26">
        <v>2644</v>
      </c>
      <c r="M9" s="6" t="s">
        <v>10944</v>
      </c>
      <c r="N9" s="26">
        <v>709</v>
      </c>
      <c r="P9" s="6" t="s">
        <v>10944</v>
      </c>
      <c r="Q9" s="26">
        <v>0.1420924901678027</v>
      </c>
    </row>
    <row r="10" spans="1:17" x14ac:dyDescent="0.3">
      <c r="A10" s="12" t="s">
        <v>10945</v>
      </c>
      <c r="B10" s="26">
        <v>149580.83800000031</v>
      </c>
      <c r="E10" s="12" t="s">
        <v>10945</v>
      </c>
      <c r="F10" s="26">
        <v>13535.38299999998</v>
      </c>
      <c r="J10" s="6" t="s">
        <v>10945</v>
      </c>
      <c r="K10" s="26">
        <v>2705</v>
      </c>
      <c r="M10" s="6" t="s">
        <v>10945</v>
      </c>
      <c r="N10" s="26">
        <v>708</v>
      </c>
      <c r="P10" s="6" t="s">
        <v>10945</v>
      </c>
      <c r="Q10" s="26">
        <v>9.0488749635163512E-2</v>
      </c>
    </row>
    <row r="11" spans="1:17" x14ac:dyDescent="0.3">
      <c r="A11" s="12" t="s">
        <v>10946</v>
      </c>
      <c r="B11" s="26">
        <v>159589.45099999988</v>
      </c>
      <c r="E11" s="12" t="s">
        <v>10946</v>
      </c>
      <c r="F11" s="26">
        <v>21896.715399999972</v>
      </c>
      <c r="J11" s="6" t="s">
        <v>10946</v>
      </c>
      <c r="K11" s="26">
        <v>2796</v>
      </c>
      <c r="M11" s="6" t="s">
        <v>10946</v>
      </c>
      <c r="N11" s="26">
        <v>710</v>
      </c>
      <c r="P11" s="6" t="s">
        <v>10946</v>
      </c>
      <c r="Q11" s="26">
        <v>0.13720653378273723</v>
      </c>
    </row>
    <row r="12" spans="1:17" x14ac:dyDescent="0.3">
      <c r="A12" s="12" t="s">
        <v>10947</v>
      </c>
      <c r="B12" s="26">
        <v>309770.09970000025</v>
      </c>
      <c r="E12" s="12" t="s">
        <v>10947</v>
      </c>
      <c r="F12" s="26">
        <v>37293.192500000034</v>
      </c>
      <c r="J12" s="6" t="s">
        <v>10947</v>
      </c>
      <c r="K12" s="26">
        <v>5073</v>
      </c>
      <c r="M12" s="6" t="s">
        <v>10947</v>
      </c>
      <c r="N12" s="26">
        <v>1386</v>
      </c>
      <c r="P12" s="6" t="s">
        <v>10947</v>
      </c>
      <c r="Q12" s="26">
        <v>0.12038990379031732</v>
      </c>
    </row>
    <row r="13" spans="1:17" x14ac:dyDescent="0.3">
      <c r="A13" s="12" t="s">
        <v>10948</v>
      </c>
      <c r="B13" s="26">
        <v>197115.20170000009</v>
      </c>
      <c r="E13" s="12" t="s">
        <v>10948</v>
      </c>
      <c r="F13" s="26">
        <v>31469.663800000035</v>
      </c>
      <c r="J13" s="6" t="s">
        <v>10948</v>
      </c>
      <c r="K13" s="26">
        <v>3095</v>
      </c>
      <c r="M13" s="6" t="s">
        <v>10948</v>
      </c>
      <c r="N13" s="26">
        <v>817</v>
      </c>
      <c r="P13" s="6" t="s">
        <v>10948</v>
      </c>
      <c r="Q13" s="26">
        <v>0.15965112547684351</v>
      </c>
    </row>
    <row r="14" spans="1:17" x14ac:dyDescent="0.3">
      <c r="A14" s="12" t="s">
        <v>10949</v>
      </c>
      <c r="B14" s="26">
        <v>349120.07400000008</v>
      </c>
      <c r="E14" s="12" t="s">
        <v>10949</v>
      </c>
      <c r="F14" s="26">
        <v>35825.536599999927</v>
      </c>
      <c r="J14" s="6" t="s">
        <v>10949</v>
      </c>
      <c r="K14" s="26">
        <v>5741</v>
      </c>
      <c r="M14" s="6" t="s">
        <v>10949</v>
      </c>
      <c r="N14" s="26">
        <v>1462</v>
      </c>
      <c r="P14" s="6" t="s">
        <v>10949</v>
      </c>
      <c r="Q14" s="26">
        <v>0.10261666191099604</v>
      </c>
    </row>
    <row r="15" spans="1:17" ht="15" thickBot="1" x14ac:dyDescent="0.35">
      <c r="A15" s="13" t="s">
        <v>10950</v>
      </c>
      <c r="B15" s="26">
        <v>332177.15950000001</v>
      </c>
      <c r="E15" s="13" t="s">
        <v>10950</v>
      </c>
      <c r="F15" s="26">
        <v>43436.13390000003</v>
      </c>
      <c r="J15" s="6" t="s">
        <v>10950</v>
      </c>
      <c r="K15" s="26">
        <v>5469</v>
      </c>
      <c r="M15" s="6" t="s">
        <v>10950</v>
      </c>
      <c r="N15" s="26">
        <v>1421</v>
      </c>
      <c r="P15" s="6" t="s">
        <v>10950</v>
      </c>
      <c r="Q15" s="26">
        <v>0.13076195234308405</v>
      </c>
    </row>
    <row r="16" spans="1:17" ht="15" thickBot="1" x14ac:dyDescent="0.35">
      <c r="A16" s="14" t="s">
        <v>10934</v>
      </c>
      <c r="B16" s="27">
        <v>2297200.8603000008</v>
      </c>
      <c r="E16" s="14" t="s">
        <v>10934</v>
      </c>
      <c r="F16" s="27">
        <v>286397.02169999998</v>
      </c>
      <c r="J16" s="14" t="s">
        <v>10934</v>
      </c>
      <c r="K16" s="27">
        <v>37873</v>
      </c>
      <c r="M16" s="14" t="s">
        <v>10934</v>
      </c>
      <c r="N16" s="27">
        <v>9994</v>
      </c>
      <c r="P16" s="14" t="s">
        <v>10934</v>
      </c>
      <c r="Q16" s="27">
        <v>0.12467217240315856</v>
      </c>
    </row>
    <row r="18" spans="2:17" x14ac:dyDescent="0.3">
      <c r="B18" s="16">
        <f>GETPIVOTDATA("Sales",$A$3)</f>
        <v>2297200.8603000008</v>
      </c>
      <c r="F18" s="16">
        <f>GETPIVOTDATA("Profit",$E$3)</f>
        <v>286397.02169999998</v>
      </c>
      <c r="K18" s="17">
        <f>GETPIVOTDATA("Quantity",$J$3)</f>
        <v>37873</v>
      </c>
      <c r="N18" s="17">
        <f>GETPIVOTDATA("Order ID",$M$3)</f>
        <v>9994</v>
      </c>
      <c r="Q18" s="18">
        <f>GETPIVOTDATA("Profit Margin",$P$3)</f>
        <v>0.12467217240315856</v>
      </c>
    </row>
    <row r="20" spans="2:17" x14ac:dyDescent="0.3">
      <c r="B20" s="28" t="s">
        <v>10961</v>
      </c>
      <c r="C20" s="29"/>
      <c r="D20" s="29"/>
      <c r="E20" s="29"/>
      <c r="F20" s="29"/>
      <c r="G20" s="29"/>
      <c r="H20" s="29"/>
      <c r="I20" s="29"/>
      <c r="J20" s="29"/>
      <c r="K20" s="29"/>
      <c r="L20" s="29"/>
      <c r="M20" s="29"/>
      <c r="N20" s="29"/>
      <c r="O20" s="29"/>
      <c r="P20" s="29"/>
      <c r="Q20" s="29"/>
    </row>
    <row r="21" spans="2:17" x14ac:dyDescent="0.3">
      <c r="B21" s="29"/>
      <c r="C21" s="29"/>
      <c r="D21" s="29"/>
      <c r="E21" s="29"/>
      <c r="F21" s="29"/>
      <c r="G21" s="29"/>
      <c r="H21" s="29"/>
      <c r="I21" s="29"/>
      <c r="J21" s="29"/>
      <c r="K21" s="29"/>
      <c r="L21" s="29"/>
      <c r="M21" s="29"/>
      <c r="N21" s="29"/>
      <c r="O21" s="29"/>
      <c r="P21" s="29"/>
      <c r="Q21" s="29"/>
    </row>
    <row r="1241" ht="15" thickBot="1" x14ac:dyDescent="0.35"/>
    <row r="1242" ht="15" thickBot="1" x14ac:dyDescent="0.35"/>
  </sheetData>
  <mergeCells count="1">
    <mergeCell ref="B20:Q21"/>
  </mergeCells>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66D0F1-4287-4B2C-B867-EFC529C6687F}">
  <dimension ref="A2:M10"/>
  <sheetViews>
    <sheetView workbookViewId="0">
      <selection activeCell="D20" sqref="D20"/>
    </sheetView>
  </sheetViews>
  <sheetFormatPr defaultRowHeight="14.4" x14ac:dyDescent="0.3"/>
  <cols>
    <col min="1" max="1" width="12.5546875" bestFit="1" customWidth="1"/>
    <col min="2" max="2" width="12" bestFit="1" customWidth="1"/>
    <col min="3" max="3" width="12.109375" bestFit="1" customWidth="1"/>
    <col min="4" max="4" width="14.88671875" bestFit="1" customWidth="1"/>
    <col min="5" max="5" width="15.88671875" bestFit="1" customWidth="1"/>
    <col min="6" max="6" width="18.77734375" bestFit="1" customWidth="1"/>
    <col min="9" max="9" width="9.5546875" bestFit="1" customWidth="1"/>
    <col min="10" max="10" width="10.6640625" bestFit="1" customWidth="1"/>
    <col min="11" max="11" width="13.5546875" bestFit="1" customWidth="1"/>
    <col min="12" max="12" width="11.6640625" bestFit="1" customWidth="1"/>
    <col min="13" max="13" width="15.5546875" bestFit="1" customWidth="1"/>
  </cols>
  <sheetData>
    <row r="2" spans="1:13" ht="15" thickBot="1" x14ac:dyDescent="0.35"/>
    <row r="3" spans="1:13" x14ac:dyDescent="0.3">
      <c r="A3" s="20" t="s">
        <v>10933</v>
      </c>
      <c r="B3" s="34" t="s">
        <v>10951</v>
      </c>
      <c r="C3" s="34" t="s">
        <v>10952</v>
      </c>
      <c r="D3" s="34" t="s">
        <v>10953</v>
      </c>
      <c r="E3" s="34" t="s">
        <v>10954</v>
      </c>
      <c r="F3" s="21" t="s">
        <v>10955</v>
      </c>
    </row>
    <row r="4" spans="1:13" x14ac:dyDescent="0.3">
      <c r="A4" s="6" t="s">
        <v>10935</v>
      </c>
      <c r="B4" s="42">
        <v>484247.49810000096</v>
      </c>
      <c r="C4" s="42">
        <v>49543.974100000007</v>
      </c>
      <c r="D4" s="42">
        <v>7581</v>
      </c>
      <c r="E4" s="42">
        <v>1993</v>
      </c>
      <c r="F4" s="22">
        <v>0.10231126499236715</v>
      </c>
    </row>
    <row r="5" spans="1:13" x14ac:dyDescent="0.3">
      <c r="A5" s="6" t="s">
        <v>10936</v>
      </c>
      <c r="B5" s="42">
        <v>470532.50899999985</v>
      </c>
      <c r="C5" s="42">
        <v>61618.603700000051</v>
      </c>
      <c r="D5" s="42">
        <v>7979</v>
      </c>
      <c r="E5" s="42">
        <v>2102</v>
      </c>
      <c r="F5" s="22">
        <v>0.13095504034557592</v>
      </c>
    </row>
    <row r="6" spans="1:13" x14ac:dyDescent="0.3">
      <c r="A6" s="6" t="s">
        <v>10937</v>
      </c>
      <c r="B6" s="42">
        <v>608473.83000000066</v>
      </c>
      <c r="C6" s="42">
        <v>81726.930800000177</v>
      </c>
      <c r="D6" s="42">
        <v>9810</v>
      </c>
      <c r="E6" s="42">
        <v>2580</v>
      </c>
      <c r="F6" s="22">
        <v>0.13431461924993568</v>
      </c>
    </row>
    <row r="7" spans="1:13" ht="15" thickBot="1" x14ac:dyDescent="0.35">
      <c r="A7" s="23" t="s">
        <v>10938</v>
      </c>
      <c r="B7" s="37">
        <v>733947.0231999997</v>
      </c>
      <c r="C7" s="37">
        <v>93507.513099999967</v>
      </c>
      <c r="D7" s="37">
        <v>12503</v>
      </c>
      <c r="E7" s="37">
        <v>3319</v>
      </c>
      <c r="F7" s="24">
        <v>0.12740362743390987</v>
      </c>
    </row>
    <row r="9" spans="1:13" x14ac:dyDescent="0.3">
      <c r="I9" s="30" t="s">
        <v>10956</v>
      </c>
      <c r="J9" s="30" t="s">
        <v>10957</v>
      </c>
      <c r="K9" s="30" t="s">
        <v>10958</v>
      </c>
      <c r="L9" s="30" t="s">
        <v>10959</v>
      </c>
      <c r="M9" s="30" t="s">
        <v>10960</v>
      </c>
    </row>
    <row r="10" spans="1:13" ht="16.8" x14ac:dyDescent="0.4">
      <c r="I10" s="31">
        <f>GETPIVOTDATA("Sum of Sales",$A$3,"Years (Order Date)",2014)/GETPIVOTDATA("Sum of Sales",$A$3,"Years (Order Date)",2013)-1</f>
        <v>0.20620967905883303</v>
      </c>
      <c r="J10" s="31">
        <f>GETPIVOTDATA("Sum of Profit",$A$3,"Years (Order Date)",2014)/GETPIVOTDATA("Sum of Profit",$A$3,"Years (Order Date)",2013)-1</f>
        <v>0.14414565902185772</v>
      </c>
      <c r="K10" s="31">
        <f>GETPIVOTDATA("Sum of Quantity",$A$3,"Years (Order Date)",2014)/GETPIVOTDATA("Sum of Quantity",$A$3,"Years (Order Date)",2013)-1</f>
        <v>0.27451580020387367</v>
      </c>
      <c r="L10" s="31">
        <f>GETPIVOTDATA("Count of Order ID",$A$3,"Years (Order Date)",2014)/GETPIVOTDATA("Count of Order ID",$A$3,"Years (Order Date)",2013)-1</f>
        <v>0.2864341085271318</v>
      </c>
      <c r="M10" s="31">
        <f>GETPIVOTDATA("Sum of Profit Margin",$A$3,"Years (Order Date)",2014)/GETPIVOTDATA("Sum of Profit Margin",$A$3,"Years (Order Date)",2013)-1</f>
        <v>-5.1453757264990463E-2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zoomScaleNormal="100" workbookViewId="0">
      <selection activeCell="F9" sqref="F9"/>
    </sheetView>
  </sheetViews>
  <sheetFormatPr defaultColWidth="14.44140625" defaultRowHeight="15" customHeight="1" x14ac:dyDescent="0.3"/>
  <cols>
    <col min="1" max="1" width="10.109375" bestFit="1" customWidth="1"/>
    <col min="2" max="2" width="15" bestFit="1" customWidth="1"/>
    <col min="3" max="3" width="7.5546875" bestFit="1" customWidth="1"/>
    <col min="4" max="4" width="14.109375" bestFit="1" customWidth="1"/>
    <col min="5" max="5" width="12.6640625" bestFit="1" customWidth="1"/>
    <col min="6" max="6" width="13.88671875" bestFit="1" customWidth="1"/>
    <col min="7" max="7" width="15.109375" bestFit="1" customWidth="1"/>
    <col min="8" max="8" width="22.6640625" bestFit="1" customWidth="1"/>
    <col min="9" max="9" width="12.109375" bestFit="1" customWidth="1"/>
    <col min="10" max="10" width="12.88671875" bestFit="1" customWidth="1"/>
    <col min="11" max="11" width="18.33203125" bestFit="1" customWidth="1"/>
    <col min="12" max="12" width="18.6640625" bestFit="1" customWidth="1"/>
    <col min="13" max="13" width="14.6640625" bestFit="1" customWidth="1"/>
    <col min="14" max="14" width="10" bestFit="1" customWidth="1"/>
    <col min="15" max="15" width="16.6640625" bestFit="1" customWidth="1"/>
    <col min="16" max="16" width="14.5546875" bestFit="1" customWidth="1"/>
    <col min="17" max="17" width="16.5546875" bestFit="1" customWidth="1"/>
    <col min="18" max="18" width="119.33203125" bestFit="1" customWidth="1"/>
    <col min="19" max="19" width="10" bestFit="1" customWidth="1"/>
    <col min="20" max="20" width="12" bestFit="1" customWidth="1"/>
    <col min="21" max="21" width="11.88671875" bestFit="1" customWidth="1"/>
    <col min="22" max="22" width="10.6640625" bestFit="1"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1000"/>
  <sheetViews>
    <sheetView showGridLines="0" tabSelected="1" workbookViewId="0">
      <selection activeCell="V21" sqref="V21"/>
    </sheetView>
  </sheetViews>
  <sheetFormatPr defaultColWidth="14.44140625" defaultRowHeight="15" customHeight="1" x14ac:dyDescent="0.3"/>
  <cols>
    <col min="1" max="21" width="8.6640625" customWidth="1"/>
    <col min="22" max="22" width="6.21875" bestFit="1" customWidth="1"/>
    <col min="23"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4">
      <c r="A11" s="4" t="s">
        <v>10932</v>
      </c>
      <c r="B11" s="2" t="e">
        <f>#REF!</f>
        <v>#REF!</v>
      </c>
      <c r="Q11" s="4"/>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spans="22:22" ht="14.25" customHeight="1" x14ac:dyDescent="0.3"/>
    <row r="18" spans="22:22" ht="14.25" customHeight="1" x14ac:dyDescent="0.3"/>
    <row r="19" spans="22:22" ht="14.25" customHeight="1" x14ac:dyDescent="0.3"/>
    <row r="20" spans="22:22" ht="14.25" customHeight="1" x14ac:dyDescent="0.3"/>
    <row r="21" spans="22:22" ht="14.25" customHeight="1" x14ac:dyDescent="0.3"/>
    <row r="22" spans="22:22" ht="14.25" customHeight="1" x14ac:dyDescent="0.3"/>
    <row r="23" spans="22:22" ht="14.25" customHeight="1" x14ac:dyDescent="0.4">
      <c r="V23" s="19"/>
    </row>
    <row r="24" spans="22:22" ht="14.25" customHeight="1" x14ac:dyDescent="0.3"/>
    <row r="25" spans="22:22" ht="14.25" customHeight="1" x14ac:dyDescent="0.3"/>
    <row r="26" spans="22:22" ht="14.25" customHeight="1" x14ac:dyDescent="0.3"/>
    <row r="27" spans="22:22" ht="14.25" customHeight="1" x14ac:dyDescent="0.3"/>
    <row r="28" spans="22:22" ht="14.25" customHeight="1" x14ac:dyDescent="0.3"/>
    <row r="29" spans="22:22" ht="14.25" customHeight="1" x14ac:dyDescent="0.3"/>
    <row r="30" spans="22:22" ht="14.25" customHeight="1" x14ac:dyDescent="0.3"/>
    <row r="31" spans="22:22" ht="14.25" customHeight="1" x14ac:dyDescent="0.3"/>
    <row r="32" spans="22:2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legacy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Waterfall Chart</vt:lpstr>
      <vt:lpstr>Pie Chart</vt:lpstr>
      <vt:lpstr>Map Chart</vt:lpstr>
      <vt:lpstr>Top 5</vt:lpstr>
      <vt:lpstr>KPI</vt:lpstr>
      <vt:lpstr>KPI YOY</vt:lpstr>
      <vt:lpstr>Data</vt:lpstr>
      <vt:lpstr>Final 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Aryan Dhawan</cp:lastModifiedBy>
  <dcterms:created xsi:type="dcterms:W3CDTF">2015-06-05T18:17:20Z</dcterms:created>
  <dcterms:modified xsi:type="dcterms:W3CDTF">2025-01-18T22:57:12Z</dcterms:modified>
</cp:coreProperties>
</file>