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externalLinks/externalLink1.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drawings/drawing4.xml" ContentType="application/vnd.openxmlformats-officedocument.drawingml.chartshapes+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tables/table2.xml" ContentType="application/vnd.openxmlformats-officedocument.spreadsheetml.table+xml"/>
  <Override PartName="/xl/slicers/slicer2.xml" ContentType="application/vnd.ms-excel.slicer+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drawings/drawing6.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925"/>
  <workbookPr updateLinks="always" hidePivotFieldList="1" defaultThemeVersion="124226"/>
  <mc:AlternateContent xmlns:mc="http://schemas.openxmlformats.org/markup-compatibility/2006">
    <mc:Choice Requires="x15">
      <x15ac:absPath xmlns:x15ac="http://schemas.microsoft.com/office/spreadsheetml/2010/11/ac" url="C:\Users\phuongthao.phan\Desktop\Thảo\1.Imp 2025\12. New system\2. Plan\"/>
    </mc:Choice>
  </mc:AlternateContent>
  <xr:revisionPtr revIDLastSave="0" documentId="13_ncr:1_{1F97A9E9-C54D-42B9-960F-98C9D4B11CF5}" xr6:coauthVersionLast="47" xr6:coauthVersionMax="47" xr10:uidLastSave="{00000000-0000-0000-0000-000000000000}"/>
  <bookViews>
    <workbookView xWindow="-120" yWindow="-120" windowWidth="20730" windowHeight="11040" tabRatio="814" firstSheet="43" activeTab="43" xr2:uid="{00000000-000D-0000-FFFF-FFFF00000000}"/>
  </bookViews>
  <sheets>
    <sheet name="W10" sheetId="40" state="hidden" r:id="rId1"/>
    <sheet name="W10 check store" sheetId="74" state="hidden" r:id="rId2"/>
    <sheet name="Task Data W10" sheetId="75" state="hidden" r:id="rId3"/>
    <sheet name="W11" sheetId="47" state="hidden" r:id="rId4"/>
    <sheet name="W11 check store" sheetId="76" state="hidden" r:id="rId5"/>
    <sheet name="Task Data W11" sheetId="77" state="hidden" r:id="rId6"/>
    <sheet name="W12" sheetId="48" state="hidden" r:id="rId7"/>
    <sheet name="W12 check store" sheetId="78" state="hidden" r:id="rId8"/>
    <sheet name="Task Data W12" sheetId="79" state="hidden" r:id="rId9"/>
    <sheet name="W13" sheetId="49" state="hidden" r:id="rId10"/>
    <sheet name="W13 check store" sheetId="58" state="hidden" r:id="rId11"/>
    <sheet name="Task Data W13" sheetId="60" state="hidden" r:id="rId12"/>
    <sheet name="Data" sheetId="45" state="hidden" r:id="rId13"/>
    <sheet name="Name Dept" sheetId="44" state="hidden" r:id="rId14"/>
    <sheet name="Flow" sheetId="50" r:id="rId15"/>
    <sheet name="W14" sheetId="53" state="hidden" r:id="rId16"/>
    <sheet name="W14 check store" sheetId="80" state="hidden" r:id="rId17"/>
    <sheet name="Task Data W14" sheetId="81" state="hidden" r:id="rId18"/>
    <sheet name="W15" sheetId="54" state="hidden" r:id="rId19"/>
    <sheet name="W15 check store" sheetId="61" state="hidden" r:id="rId20"/>
    <sheet name="Task Data W15" sheetId="63" state="hidden" r:id="rId21"/>
    <sheet name="W16" sheetId="55" state="hidden" r:id="rId22"/>
    <sheet name="W16 check store" sheetId="66" state="hidden" r:id="rId23"/>
    <sheet name="Task Data W16" sheetId="67" state="hidden" r:id="rId24"/>
    <sheet name="W17" sheetId="56" state="hidden" r:id="rId25"/>
    <sheet name="W17 check store" sheetId="68" state="hidden" r:id="rId26"/>
    <sheet name="Task Data W17" sheetId="69" state="hidden" r:id="rId27"/>
    <sheet name="Summary Q1" sheetId="83" r:id="rId28"/>
    <sheet name="W18" sheetId="57" state="hidden" r:id="rId29"/>
    <sheet name="W18 check store" sheetId="72" state="hidden" r:id="rId30"/>
    <sheet name="Task Data W18" sheetId="73" state="hidden" r:id="rId31"/>
    <sheet name="W19" sheetId="64" state="hidden" r:id="rId32"/>
    <sheet name="W19 check store" sheetId="84" state="hidden" r:id="rId33"/>
    <sheet name="Task Data W19" sheetId="85" state="hidden" r:id="rId34"/>
    <sheet name="W20 check store" sheetId="88" state="hidden" r:id="rId35"/>
    <sheet name="Task Data W20" sheetId="89" state="hidden" r:id="rId36"/>
    <sheet name="W20" sheetId="65" state="hidden" r:id="rId37"/>
    <sheet name="Task Data W21" sheetId="91" state="hidden" r:id="rId38"/>
    <sheet name="W21 check store" sheetId="90" state="hidden" r:id="rId39"/>
    <sheet name="W21" sheetId="70" state="hidden" r:id="rId40"/>
    <sheet name="Task Data W22 " sheetId="92" state="hidden" r:id="rId41"/>
    <sheet name="W22 check store" sheetId="93" state="hidden" r:id="rId42"/>
    <sheet name="W22" sheetId="71" state="hidden" r:id="rId43"/>
    <sheet name="Summary Q2" sheetId="102" r:id="rId44"/>
    <sheet name="Sheet3" sheetId="115" r:id="rId45"/>
    <sheet name="Sheet2" sheetId="114" r:id="rId46"/>
    <sheet name="W23 check store" sheetId="100" state="hidden" r:id="rId47"/>
    <sheet name="Task Data W23 " sheetId="101" state="hidden" r:id="rId48"/>
    <sheet name="W23" sheetId="86" state="hidden" r:id="rId49"/>
    <sheet name="W24 check store" sheetId="103" state="hidden" r:id="rId50"/>
    <sheet name="Task Data W24" sheetId="104" state="hidden" r:id="rId51"/>
    <sheet name="W24" sheetId="87" state="hidden" r:id="rId52"/>
    <sheet name="Task Data W25" sheetId="105" state="hidden" r:id="rId53"/>
    <sheet name="W25 check store" sheetId="106" state="hidden" r:id="rId54"/>
    <sheet name="W25" sheetId="94" state="hidden" r:id="rId55"/>
    <sheet name="Task Data W26" sheetId="107" state="hidden" r:id="rId56"/>
    <sheet name="W26 check store " sheetId="108" state="hidden" r:id="rId57"/>
    <sheet name="W26" sheetId="95" state="hidden" r:id="rId58"/>
    <sheet name="Task Data W27" sheetId="109" state="hidden" r:id="rId59"/>
    <sheet name="W27 check store" sheetId="110" state="hidden" r:id="rId60"/>
    <sheet name="W27" sheetId="96" state="hidden" r:id="rId61"/>
    <sheet name="W28 check store" sheetId="112" r:id="rId62"/>
    <sheet name="Task Data W28" sheetId="111" r:id="rId63"/>
    <sheet name="W28" sheetId="97" r:id="rId64"/>
    <sheet name="W29" sheetId="98" r:id="rId65"/>
    <sheet name="HQ Screen" sheetId="113" r:id="rId66"/>
    <sheet name="Tạo task-Picture" sheetId="116" r:id="rId67"/>
    <sheet name="Tạo task- Yes No" sheetId="117" r:id="rId68"/>
    <sheet name="Tạo task - Check list" sheetId="118" r:id="rId69"/>
  </sheets>
  <externalReferences>
    <externalReference r:id="rId70"/>
  </externalReferences>
  <definedNames>
    <definedName name="\a">#REF!</definedName>
    <definedName name="\d">#REF!</definedName>
    <definedName name="\x">#REF!</definedName>
    <definedName name="\z">#REF!</definedName>
    <definedName name="_xlnm._FilterDatabase" localSheetId="65" hidden="1">'HQ Screen'!$A$35:$H$35</definedName>
    <definedName name="_xlnm._FilterDatabase" localSheetId="2" hidden="1">'Task Data W10'!$A$1:$J$25</definedName>
    <definedName name="_xlnm._FilterDatabase" localSheetId="5" hidden="1">'Task Data W11'!$A$1:$J$26</definedName>
    <definedName name="_xlnm._FilterDatabase" localSheetId="8" hidden="1">'Task Data W12'!$A$1:$J$14</definedName>
    <definedName name="_xlnm._FilterDatabase" localSheetId="17" hidden="1">'Task Data W14'!$A$1:$J$31</definedName>
    <definedName name="_xlnm._FilterDatabase" localSheetId="20" hidden="1">'Task Data W15'!$A$1:$J$20</definedName>
    <definedName name="_xlnm._FilterDatabase" localSheetId="23" hidden="1">'Task Data W16'!$A$1:$J$20</definedName>
    <definedName name="_xlnm._FilterDatabase" localSheetId="26" hidden="1">'Task Data W17'!$A$1:$J$20</definedName>
    <definedName name="_xlnm._FilterDatabase" localSheetId="30" hidden="1">'Task Data W18'!$A$1:$J$19</definedName>
    <definedName name="_xlnm._FilterDatabase" localSheetId="33" hidden="1">'Task Data W19'!$A$1:$J$16</definedName>
    <definedName name="_xlnm._FilterDatabase" localSheetId="35" hidden="1">'Task Data W20'!$A$1:$J$22</definedName>
    <definedName name="_xlnm._FilterDatabase" localSheetId="37" hidden="1">'Task Data W21'!$A$1:$J$22</definedName>
    <definedName name="_xlnm._FilterDatabase" localSheetId="40" hidden="1">'Task Data W22 '!$A$1:$J$14</definedName>
    <definedName name="_xlnm._FilterDatabase" localSheetId="47" hidden="1">'Task Data W23 '!$A$1:$J$14</definedName>
    <definedName name="_xlnm._FilterDatabase" localSheetId="50" hidden="1">'Task Data W24'!$A$1:$J$14</definedName>
    <definedName name="_xlnm._FilterDatabase" localSheetId="52" hidden="1">'Task Data W25'!$A$1:$J$12</definedName>
    <definedName name="_xlnm._FilterDatabase" localSheetId="55" hidden="1">'Task Data W26'!$A$1:$J$12</definedName>
    <definedName name="_xlnm._FilterDatabase" localSheetId="58" hidden="1">'Task Data W27'!$A$1:$J$12</definedName>
    <definedName name="_xlnm._FilterDatabase" localSheetId="62" hidden="1">'Task Data W28'!$A$1:$J$15</definedName>
    <definedName name="a">#REF!</definedName>
    <definedName name="_xlnm.Print_Area" localSheetId="0">'W10'!$A$1:$CH$45</definedName>
    <definedName name="_xlnm.Print_Area" localSheetId="3">'W11'!$A$1:$CH$45</definedName>
    <definedName name="_xlnm.Print_Area" localSheetId="6">'W12'!$A$1:$CH$45</definedName>
    <definedName name="_xlnm.Print_Area" localSheetId="9">'W13'!$A$1:$CH$45</definedName>
    <definedName name="_xlnm.Print_Area" localSheetId="15">'W14'!$A$1:$CN$34</definedName>
    <definedName name="_xlnm.Print_Area" localSheetId="18">'W15'!$A$1:$CN$34</definedName>
    <definedName name="_xlnm.Print_Area" localSheetId="21">'W16'!$A$1:$CN$34</definedName>
    <definedName name="_xlnm.Print_Area" localSheetId="24">'W17'!$A$1:$CN$34</definedName>
    <definedName name="_xlnm.Print_Area" localSheetId="28">'W18'!$A$1:$CN$34</definedName>
    <definedName name="_xlnm.Print_Area" localSheetId="31">'W19'!$A$1:$CN$34</definedName>
    <definedName name="_xlnm.Print_Area" localSheetId="36">'W20'!$A$1:$CN$34</definedName>
    <definedName name="_xlnm.Print_Area" localSheetId="39">'W21'!$A$1:$CN$34</definedName>
    <definedName name="_xlnm.Print_Area" localSheetId="42">'W22'!$A$1:$CN$34</definedName>
    <definedName name="_xlnm.Print_Area" localSheetId="48">'W23'!$A$1:$CN$34</definedName>
    <definedName name="_xlnm.Print_Area" localSheetId="51">'W24'!$A$1:$CN$34</definedName>
    <definedName name="_xlnm.Print_Area" localSheetId="54">'W25'!$A$1:$CN$34</definedName>
    <definedName name="_xlnm.Print_Area" localSheetId="57">'W26'!$A$1:$CN$34</definedName>
    <definedName name="_xlnm.Print_Area" localSheetId="60">'W27'!$A$1:$CN$34</definedName>
    <definedName name="_xlnm.Print_Area" localSheetId="63">'W28'!$A$1:$CN$34</definedName>
    <definedName name="_xlnm.Print_Area" localSheetId="64">'W29'!$A$1:$CN$34</definedName>
    <definedName name="Slicer_Store">#N/A</definedName>
    <definedName name="Slicer_Store1">#N/A</definedName>
  </definedNames>
  <calcPr calcId="191028"/>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71"/>
        <x14:slicerCache r:id="rId72"/>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93" i="83" l="1"/>
  <c r="M92" i="83"/>
  <c r="AE87" i="83"/>
  <c r="AD87" i="83"/>
  <c r="AD88" i="83" s="1"/>
  <c r="AC87" i="83"/>
  <c r="AB87" i="83"/>
  <c r="AB88" i="83" s="1"/>
  <c r="AA87" i="83"/>
  <c r="Z87" i="83"/>
  <c r="Z88" i="83" s="1"/>
  <c r="N92" i="83" s="1"/>
  <c r="Y87" i="83"/>
  <c r="X87" i="83"/>
  <c r="W87" i="83"/>
  <c r="V87" i="83"/>
  <c r="V88" i="83" s="1"/>
  <c r="U87" i="83"/>
  <c r="T87" i="83"/>
  <c r="T88" i="83" s="1"/>
  <c r="X88" i="83"/>
  <c r="N88" i="83"/>
  <c r="H93" i="83" s="1"/>
  <c r="B88" i="83"/>
  <c r="B93" i="83" s="1"/>
  <c r="S87" i="83"/>
  <c r="R87" i="83"/>
  <c r="R88" i="83" s="1"/>
  <c r="J93" i="83" s="1"/>
  <c r="Q87" i="83"/>
  <c r="P88" i="83" s="1"/>
  <c r="P87" i="83"/>
  <c r="O87" i="83"/>
  <c r="N87" i="83"/>
  <c r="M87" i="83"/>
  <c r="L87" i="83"/>
  <c r="L88" i="83" s="1"/>
  <c r="G93" i="83" s="1"/>
  <c r="K87" i="83"/>
  <c r="J87" i="83"/>
  <c r="J88" i="83" s="1"/>
  <c r="F92" i="83" s="1"/>
  <c r="I87" i="83"/>
  <c r="H87" i="83"/>
  <c r="H88" i="83" s="1"/>
  <c r="E93" i="83" s="1"/>
  <c r="G87" i="83"/>
  <c r="F87" i="83"/>
  <c r="F88" i="83" s="1"/>
  <c r="D93" i="83" s="1"/>
  <c r="E87" i="83"/>
  <c r="D87" i="83"/>
  <c r="C87" i="83"/>
  <c r="B87" i="83"/>
  <c r="G2" i="111"/>
  <c r="G3" i="111"/>
  <c r="G14" i="111"/>
  <c r="E26" i="112"/>
  <c r="O26" i="112"/>
  <c r="L93" i="83" l="1"/>
  <c r="L92" i="83"/>
  <c r="I93" i="83"/>
  <c r="I92" i="83"/>
  <c r="O93" i="83"/>
  <c r="O92" i="83"/>
  <c r="P93" i="83"/>
  <c r="P92" i="83"/>
  <c r="E92" i="83"/>
  <c r="F93" i="83"/>
  <c r="G92" i="83"/>
  <c r="N93" i="83"/>
  <c r="J92" i="83"/>
  <c r="D92" i="83"/>
  <c r="B92" i="83"/>
  <c r="H92" i="83"/>
  <c r="D88" i="83"/>
  <c r="K93" i="83"/>
  <c r="K92" i="83"/>
  <c r="AJ27" i="112"/>
  <c r="AG27" i="112"/>
  <c r="AD27" i="112"/>
  <c r="AA27" i="112"/>
  <c r="X27" i="112"/>
  <c r="U27" i="112"/>
  <c r="R27" i="112"/>
  <c r="O27" i="112"/>
  <c r="L27" i="112"/>
  <c r="I27" i="112"/>
  <c r="E27" i="112"/>
  <c r="D27" i="112"/>
  <c r="AJ26" i="112"/>
  <c r="AG26" i="112"/>
  <c r="AD26" i="112"/>
  <c r="AA26" i="112"/>
  <c r="X26" i="112"/>
  <c r="U26" i="112"/>
  <c r="R26" i="112"/>
  <c r="L26" i="112"/>
  <c r="I26" i="112"/>
  <c r="D26" i="112"/>
  <c r="AJ25" i="112"/>
  <c r="AG25" i="112"/>
  <c r="AD25" i="112"/>
  <c r="AA25" i="112"/>
  <c r="X25" i="112"/>
  <c r="U25" i="112"/>
  <c r="R25" i="112"/>
  <c r="O25" i="112"/>
  <c r="L25" i="112"/>
  <c r="I25" i="112"/>
  <c r="E25" i="112"/>
  <c r="D25" i="112"/>
  <c r="AJ24" i="112"/>
  <c r="AG24" i="112"/>
  <c r="AD24" i="112"/>
  <c r="AA24" i="112"/>
  <c r="X24" i="112"/>
  <c r="U24" i="112"/>
  <c r="R24" i="112"/>
  <c r="O24" i="112"/>
  <c r="L24" i="112"/>
  <c r="I24" i="112"/>
  <c r="E24" i="112"/>
  <c r="D24" i="112"/>
  <c r="AJ23" i="112"/>
  <c r="AG23" i="112"/>
  <c r="AD23" i="112"/>
  <c r="AA23" i="112"/>
  <c r="X23" i="112"/>
  <c r="U23" i="112"/>
  <c r="R23" i="112"/>
  <c r="O23" i="112"/>
  <c r="L23" i="112"/>
  <c r="I23" i="112"/>
  <c r="E23" i="112"/>
  <c r="D23" i="112"/>
  <c r="AJ22" i="112"/>
  <c r="AG22" i="112"/>
  <c r="AD22" i="112"/>
  <c r="AA22" i="112"/>
  <c r="X22" i="112"/>
  <c r="U22" i="112"/>
  <c r="R22" i="112"/>
  <c r="O22" i="112"/>
  <c r="L22" i="112"/>
  <c r="I22" i="112"/>
  <c r="E22" i="112"/>
  <c r="D22" i="112"/>
  <c r="AJ21" i="112"/>
  <c r="AG21" i="112"/>
  <c r="AD21" i="112"/>
  <c r="AA21" i="112"/>
  <c r="X21" i="112"/>
  <c r="U21" i="112"/>
  <c r="R21" i="112"/>
  <c r="O21" i="112"/>
  <c r="L21" i="112"/>
  <c r="I21" i="112"/>
  <c r="E21" i="112"/>
  <c r="D21" i="112"/>
  <c r="AJ20" i="112"/>
  <c r="AG20" i="112"/>
  <c r="AD20" i="112"/>
  <c r="AA20" i="112"/>
  <c r="X20" i="112"/>
  <c r="U20" i="112"/>
  <c r="R20" i="112"/>
  <c r="O20" i="112"/>
  <c r="L20" i="112"/>
  <c r="I20" i="112"/>
  <c r="E20" i="112"/>
  <c r="D20" i="112"/>
  <c r="AJ19" i="112"/>
  <c r="AG19" i="112"/>
  <c r="AD19" i="112"/>
  <c r="AA19" i="112"/>
  <c r="X19" i="112"/>
  <c r="U19" i="112"/>
  <c r="R19" i="112"/>
  <c r="O19" i="112"/>
  <c r="L19" i="112"/>
  <c r="I19" i="112"/>
  <c r="E19" i="112"/>
  <c r="D19" i="112"/>
  <c r="AJ18" i="112"/>
  <c r="AG18" i="112"/>
  <c r="AD18" i="112"/>
  <c r="AA18" i="112"/>
  <c r="X18" i="112"/>
  <c r="U18" i="112"/>
  <c r="R18" i="112"/>
  <c r="O18" i="112"/>
  <c r="L18" i="112"/>
  <c r="I18" i="112"/>
  <c r="E18" i="112"/>
  <c r="D18" i="112"/>
  <c r="AJ17" i="112"/>
  <c r="AG17" i="112"/>
  <c r="AD17" i="112"/>
  <c r="AA17" i="112"/>
  <c r="X17" i="112"/>
  <c r="U17" i="112"/>
  <c r="R17" i="112"/>
  <c r="O17" i="112"/>
  <c r="L17" i="112"/>
  <c r="I17" i="112"/>
  <c r="E17" i="112"/>
  <c r="D17" i="112"/>
  <c r="AJ16" i="112"/>
  <c r="AG16" i="112"/>
  <c r="AD16" i="112"/>
  <c r="AA16" i="112"/>
  <c r="X16" i="112"/>
  <c r="U16" i="112"/>
  <c r="R16" i="112"/>
  <c r="O16" i="112"/>
  <c r="L16" i="112"/>
  <c r="I16" i="112"/>
  <c r="E16" i="112"/>
  <c r="D16" i="112"/>
  <c r="AJ15" i="112"/>
  <c r="AG15" i="112"/>
  <c r="AD15" i="112"/>
  <c r="AA15" i="112"/>
  <c r="X15" i="112"/>
  <c r="U15" i="112"/>
  <c r="R15" i="112"/>
  <c r="O15" i="112"/>
  <c r="L15" i="112"/>
  <c r="I15" i="112"/>
  <c r="E15" i="112"/>
  <c r="D15" i="112"/>
  <c r="AJ14" i="112"/>
  <c r="AG14" i="112"/>
  <c r="AD14" i="112"/>
  <c r="AA14" i="112"/>
  <c r="X14" i="112"/>
  <c r="U14" i="112"/>
  <c r="R14" i="112"/>
  <c r="O14" i="112"/>
  <c r="L14" i="112"/>
  <c r="I14" i="112"/>
  <c r="E14" i="112"/>
  <c r="D14" i="112"/>
  <c r="AJ13" i="112"/>
  <c r="AG13" i="112"/>
  <c r="AD13" i="112"/>
  <c r="AA13" i="112"/>
  <c r="X13" i="112"/>
  <c r="U13" i="112"/>
  <c r="R13" i="112"/>
  <c r="O13" i="112"/>
  <c r="L13" i="112"/>
  <c r="I13" i="112"/>
  <c r="E13" i="112"/>
  <c r="D13" i="112"/>
  <c r="AJ12" i="112"/>
  <c r="AG12" i="112"/>
  <c r="AD12" i="112"/>
  <c r="AA12" i="112"/>
  <c r="X12" i="112"/>
  <c r="U12" i="112"/>
  <c r="R12" i="112"/>
  <c r="O12" i="112"/>
  <c r="L12" i="112"/>
  <c r="I12" i="112"/>
  <c r="E12" i="112"/>
  <c r="D12" i="112"/>
  <c r="AJ11" i="112"/>
  <c r="AG11" i="112"/>
  <c r="AD11" i="112"/>
  <c r="AA11" i="112"/>
  <c r="X11" i="112"/>
  <c r="U11" i="112"/>
  <c r="R11" i="112"/>
  <c r="O11" i="112"/>
  <c r="L11" i="112"/>
  <c r="I11" i="112"/>
  <c r="E11" i="112"/>
  <c r="D11" i="112"/>
  <c r="AJ10" i="112"/>
  <c r="AG10" i="112"/>
  <c r="AD10" i="112"/>
  <c r="AA10" i="112"/>
  <c r="X10" i="112"/>
  <c r="U10" i="112"/>
  <c r="R10" i="112"/>
  <c r="O10" i="112"/>
  <c r="L10" i="112"/>
  <c r="I10" i="112"/>
  <c r="E10" i="112"/>
  <c r="D10" i="112"/>
  <c r="AJ9" i="112"/>
  <c r="AG9" i="112"/>
  <c r="AD9" i="112"/>
  <c r="AA9" i="112"/>
  <c r="X9" i="112"/>
  <c r="U9" i="112"/>
  <c r="R9" i="112"/>
  <c r="O9" i="112"/>
  <c r="L9" i="112"/>
  <c r="I9" i="112"/>
  <c r="E9" i="112"/>
  <c r="D9" i="112"/>
  <c r="AJ8" i="112"/>
  <c r="AG8" i="112"/>
  <c r="AD8" i="112"/>
  <c r="AA8" i="112"/>
  <c r="X8" i="112"/>
  <c r="U8" i="112"/>
  <c r="R8" i="112"/>
  <c r="O8" i="112"/>
  <c r="L8" i="112"/>
  <c r="I8" i="112"/>
  <c r="E8" i="112"/>
  <c r="D8" i="112"/>
  <c r="AJ7" i="112"/>
  <c r="AG7" i="112"/>
  <c r="AD7" i="112"/>
  <c r="AA7" i="112"/>
  <c r="X7" i="112"/>
  <c r="U7" i="112"/>
  <c r="R7" i="112"/>
  <c r="O7" i="112"/>
  <c r="L7" i="112"/>
  <c r="I7" i="112"/>
  <c r="E7" i="112"/>
  <c r="D7" i="112"/>
  <c r="AJ6" i="112"/>
  <c r="AG6" i="112"/>
  <c r="AD6" i="112"/>
  <c r="AA6" i="112"/>
  <c r="X6" i="112"/>
  <c r="U6" i="112"/>
  <c r="R6" i="112"/>
  <c r="O6" i="112"/>
  <c r="L6" i="112"/>
  <c r="I6" i="112"/>
  <c r="E6" i="112"/>
  <c r="D6" i="112"/>
  <c r="AJ5" i="112"/>
  <c r="AG5" i="112"/>
  <c r="AD5" i="112"/>
  <c r="AA5" i="112"/>
  <c r="X5" i="112"/>
  <c r="U5" i="112"/>
  <c r="R5" i="112"/>
  <c r="O5" i="112"/>
  <c r="L5" i="112"/>
  <c r="I5" i="112"/>
  <c r="E5" i="112"/>
  <c r="D5" i="112"/>
  <c r="AJ4" i="112"/>
  <c r="AG4" i="112"/>
  <c r="AD4" i="112"/>
  <c r="AA4" i="112"/>
  <c r="X4" i="112"/>
  <c r="U4" i="112"/>
  <c r="R4" i="112"/>
  <c r="O4" i="112"/>
  <c r="L4" i="112"/>
  <c r="I4" i="112"/>
  <c r="E4" i="112"/>
  <c r="D4" i="112"/>
  <c r="AJ3" i="112"/>
  <c r="AG3" i="112"/>
  <c r="AD3" i="112"/>
  <c r="AA3" i="112"/>
  <c r="X3" i="112"/>
  <c r="U3" i="112"/>
  <c r="R3" i="112"/>
  <c r="O3" i="112"/>
  <c r="L3" i="112"/>
  <c r="I3" i="112"/>
  <c r="E3" i="112"/>
  <c r="D3" i="112"/>
  <c r="G13" i="111"/>
  <c r="G11" i="111"/>
  <c r="G10" i="111"/>
  <c r="G9" i="111"/>
  <c r="G5" i="111"/>
  <c r="G15" i="111"/>
  <c r="G7" i="111"/>
  <c r="G6" i="111"/>
  <c r="G8" i="111"/>
  <c r="G12" i="111"/>
  <c r="G4" i="111"/>
  <c r="C93" i="83" l="1"/>
  <c r="C92" i="83"/>
  <c r="F8" i="112"/>
  <c r="F15" i="112"/>
  <c r="F25" i="112"/>
  <c r="F3" i="112"/>
  <c r="F20" i="112"/>
  <c r="F13" i="112"/>
  <c r="F18" i="112"/>
  <c r="F4" i="112"/>
  <c r="F5" i="112"/>
  <c r="F6" i="112"/>
  <c r="F7" i="112"/>
  <c r="F9" i="112"/>
  <c r="F10" i="112"/>
  <c r="F11" i="112"/>
  <c r="F12" i="112"/>
  <c r="F14" i="112"/>
  <c r="F16" i="112"/>
  <c r="F17" i="112"/>
  <c r="F19" i="112"/>
  <c r="F21" i="112"/>
  <c r="F22" i="112"/>
  <c r="F23" i="112"/>
  <c r="F24" i="112"/>
  <c r="F26" i="112"/>
  <c r="F27" i="112"/>
  <c r="AJ27" i="110"/>
  <c r="AG27" i="110"/>
  <c r="AD27" i="110"/>
  <c r="AA27" i="110"/>
  <c r="X27" i="110"/>
  <c r="U27" i="110"/>
  <c r="R27" i="110"/>
  <c r="O27" i="110"/>
  <c r="L27" i="110"/>
  <c r="I27" i="110"/>
  <c r="E27" i="110"/>
  <c r="D27" i="110"/>
  <c r="AJ26" i="110"/>
  <c r="AG26" i="110"/>
  <c r="AD26" i="110"/>
  <c r="AA26" i="110"/>
  <c r="X26" i="110"/>
  <c r="U26" i="110"/>
  <c r="R26" i="110"/>
  <c r="O26" i="110"/>
  <c r="L26" i="110"/>
  <c r="I26" i="110"/>
  <c r="E26" i="110"/>
  <c r="D26" i="110"/>
  <c r="AJ25" i="110"/>
  <c r="AG25" i="110"/>
  <c r="AD25" i="110"/>
  <c r="AA25" i="110"/>
  <c r="X25" i="110"/>
  <c r="U25" i="110"/>
  <c r="R25" i="110"/>
  <c r="O25" i="110"/>
  <c r="L25" i="110"/>
  <c r="I25" i="110"/>
  <c r="E25" i="110"/>
  <c r="D25" i="110"/>
  <c r="AJ24" i="110"/>
  <c r="AG24" i="110"/>
  <c r="AD24" i="110"/>
  <c r="AA24" i="110"/>
  <c r="X24" i="110"/>
  <c r="U24" i="110"/>
  <c r="R24" i="110"/>
  <c r="O24" i="110"/>
  <c r="L24" i="110"/>
  <c r="I24" i="110"/>
  <c r="E24" i="110"/>
  <c r="D24" i="110"/>
  <c r="AJ23" i="110"/>
  <c r="AG23" i="110"/>
  <c r="AD23" i="110"/>
  <c r="AA23" i="110"/>
  <c r="X23" i="110"/>
  <c r="U23" i="110"/>
  <c r="R23" i="110"/>
  <c r="O23" i="110"/>
  <c r="L23" i="110"/>
  <c r="I23" i="110"/>
  <c r="E23" i="110"/>
  <c r="D23" i="110"/>
  <c r="AJ22" i="110"/>
  <c r="AG22" i="110"/>
  <c r="AD22" i="110"/>
  <c r="AA22" i="110"/>
  <c r="X22" i="110"/>
  <c r="U22" i="110"/>
  <c r="R22" i="110"/>
  <c r="O22" i="110"/>
  <c r="L22" i="110"/>
  <c r="I22" i="110"/>
  <c r="E22" i="110"/>
  <c r="D22" i="110"/>
  <c r="AJ21" i="110"/>
  <c r="AG21" i="110"/>
  <c r="AD21" i="110"/>
  <c r="AA21" i="110"/>
  <c r="X21" i="110"/>
  <c r="U21" i="110"/>
  <c r="R21" i="110"/>
  <c r="O21" i="110"/>
  <c r="L21" i="110"/>
  <c r="I21" i="110"/>
  <c r="E21" i="110"/>
  <c r="D21" i="110"/>
  <c r="AJ20" i="110"/>
  <c r="AG20" i="110"/>
  <c r="AD20" i="110"/>
  <c r="AA20" i="110"/>
  <c r="X20" i="110"/>
  <c r="U20" i="110"/>
  <c r="R20" i="110"/>
  <c r="O20" i="110"/>
  <c r="L20" i="110"/>
  <c r="I20" i="110"/>
  <c r="E20" i="110"/>
  <c r="D20" i="110"/>
  <c r="AJ19" i="110"/>
  <c r="AG19" i="110"/>
  <c r="AD19" i="110"/>
  <c r="AA19" i="110"/>
  <c r="X19" i="110"/>
  <c r="U19" i="110"/>
  <c r="R19" i="110"/>
  <c r="O19" i="110"/>
  <c r="L19" i="110"/>
  <c r="I19" i="110"/>
  <c r="E19" i="110"/>
  <c r="D19" i="110"/>
  <c r="AJ18" i="110"/>
  <c r="AG18" i="110"/>
  <c r="AD18" i="110"/>
  <c r="AA18" i="110"/>
  <c r="X18" i="110"/>
  <c r="U18" i="110"/>
  <c r="R18" i="110"/>
  <c r="O18" i="110"/>
  <c r="L18" i="110"/>
  <c r="I18" i="110"/>
  <c r="E18" i="110"/>
  <c r="D18" i="110"/>
  <c r="AJ17" i="110"/>
  <c r="AG17" i="110"/>
  <c r="AD17" i="110"/>
  <c r="AA17" i="110"/>
  <c r="X17" i="110"/>
  <c r="U17" i="110"/>
  <c r="R17" i="110"/>
  <c r="O17" i="110"/>
  <c r="L17" i="110"/>
  <c r="I17" i="110"/>
  <c r="E17" i="110"/>
  <c r="D17" i="110"/>
  <c r="AJ16" i="110"/>
  <c r="AG16" i="110"/>
  <c r="AD16" i="110"/>
  <c r="AA16" i="110"/>
  <c r="X16" i="110"/>
  <c r="U16" i="110"/>
  <c r="R16" i="110"/>
  <c r="O16" i="110"/>
  <c r="L16" i="110"/>
  <c r="I16" i="110"/>
  <c r="E16" i="110"/>
  <c r="D16" i="110"/>
  <c r="AJ15" i="110"/>
  <c r="AG15" i="110"/>
  <c r="AD15" i="110"/>
  <c r="AA15" i="110"/>
  <c r="X15" i="110"/>
  <c r="U15" i="110"/>
  <c r="R15" i="110"/>
  <c r="O15" i="110"/>
  <c r="L15" i="110"/>
  <c r="I15" i="110"/>
  <c r="E15" i="110"/>
  <c r="D15" i="110"/>
  <c r="AJ14" i="110"/>
  <c r="AG14" i="110"/>
  <c r="AD14" i="110"/>
  <c r="AA14" i="110"/>
  <c r="X14" i="110"/>
  <c r="U14" i="110"/>
  <c r="R14" i="110"/>
  <c r="O14" i="110"/>
  <c r="L14" i="110"/>
  <c r="I14" i="110"/>
  <c r="E14" i="110"/>
  <c r="D14" i="110"/>
  <c r="AJ13" i="110"/>
  <c r="AG13" i="110"/>
  <c r="AD13" i="110"/>
  <c r="AA13" i="110"/>
  <c r="X13" i="110"/>
  <c r="U13" i="110"/>
  <c r="R13" i="110"/>
  <c r="O13" i="110"/>
  <c r="L13" i="110"/>
  <c r="I13" i="110"/>
  <c r="E13" i="110"/>
  <c r="D13" i="110"/>
  <c r="AJ12" i="110"/>
  <c r="AG12" i="110"/>
  <c r="AD12" i="110"/>
  <c r="AA12" i="110"/>
  <c r="X12" i="110"/>
  <c r="U12" i="110"/>
  <c r="R12" i="110"/>
  <c r="O12" i="110"/>
  <c r="L12" i="110"/>
  <c r="I12" i="110"/>
  <c r="E12" i="110"/>
  <c r="D12" i="110"/>
  <c r="AJ11" i="110"/>
  <c r="AG11" i="110"/>
  <c r="AD11" i="110"/>
  <c r="AA11" i="110"/>
  <c r="X11" i="110"/>
  <c r="U11" i="110"/>
  <c r="R11" i="110"/>
  <c r="O11" i="110"/>
  <c r="L11" i="110"/>
  <c r="I11" i="110"/>
  <c r="E11" i="110"/>
  <c r="D11" i="110"/>
  <c r="AJ10" i="110"/>
  <c r="AG10" i="110"/>
  <c r="AD10" i="110"/>
  <c r="AA10" i="110"/>
  <c r="X10" i="110"/>
  <c r="U10" i="110"/>
  <c r="R10" i="110"/>
  <c r="O10" i="110"/>
  <c r="L10" i="110"/>
  <c r="I10" i="110"/>
  <c r="E10" i="110"/>
  <c r="D10" i="110"/>
  <c r="AJ9" i="110"/>
  <c r="AG9" i="110"/>
  <c r="AD9" i="110"/>
  <c r="AA9" i="110"/>
  <c r="X9" i="110"/>
  <c r="U9" i="110"/>
  <c r="R9" i="110"/>
  <c r="O9" i="110"/>
  <c r="L9" i="110"/>
  <c r="I9" i="110"/>
  <c r="E9" i="110"/>
  <c r="D9" i="110"/>
  <c r="AJ8" i="110"/>
  <c r="AG8" i="110"/>
  <c r="AD8" i="110"/>
  <c r="AA8" i="110"/>
  <c r="X8" i="110"/>
  <c r="U8" i="110"/>
  <c r="R8" i="110"/>
  <c r="O8" i="110"/>
  <c r="L8" i="110"/>
  <c r="I8" i="110"/>
  <c r="E8" i="110"/>
  <c r="D8" i="110"/>
  <c r="AJ7" i="110"/>
  <c r="AG7" i="110"/>
  <c r="AD7" i="110"/>
  <c r="AA7" i="110"/>
  <c r="X7" i="110"/>
  <c r="U7" i="110"/>
  <c r="R7" i="110"/>
  <c r="O7" i="110"/>
  <c r="L7" i="110"/>
  <c r="I7" i="110"/>
  <c r="E7" i="110"/>
  <c r="D7" i="110"/>
  <c r="AJ6" i="110"/>
  <c r="AG6" i="110"/>
  <c r="AD6" i="110"/>
  <c r="AA6" i="110"/>
  <c r="X6" i="110"/>
  <c r="U6" i="110"/>
  <c r="R6" i="110"/>
  <c r="O6" i="110"/>
  <c r="L6" i="110"/>
  <c r="I6" i="110"/>
  <c r="E6" i="110"/>
  <c r="D6" i="110"/>
  <c r="AJ5" i="110"/>
  <c r="AG5" i="110"/>
  <c r="AD5" i="110"/>
  <c r="AA5" i="110"/>
  <c r="X5" i="110"/>
  <c r="U5" i="110"/>
  <c r="R5" i="110"/>
  <c r="O5" i="110"/>
  <c r="L5" i="110"/>
  <c r="I5" i="110"/>
  <c r="E5" i="110"/>
  <c r="D5" i="110"/>
  <c r="AJ4" i="110"/>
  <c r="AG4" i="110"/>
  <c r="AD4" i="110"/>
  <c r="AA4" i="110"/>
  <c r="X4" i="110"/>
  <c r="U4" i="110"/>
  <c r="R4" i="110"/>
  <c r="O4" i="110"/>
  <c r="L4" i="110"/>
  <c r="I4" i="110"/>
  <c r="E4" i="110"/>
  <c r="D4" i="110"/>
  <c r="AJ3" i="110"/>
  <c r="AG3" i="110"/>
  <c r="AD3" i="110"/>
  <c r="AA3" i="110"/>
  <c r="X3" i="110"/>
  <c r="U3" i="110"/>
  <c r="R3" i="110"/>
  <c r="O3" i="110"/>
  <c r="L3" i="110"/>
  <c r="I3" i="110"/>
  <c r="E3" i="110"/>
  <c r="D3" i="110"/>
  <c r="G2" i="109"/>
  <c r="G6" i="109"/>
  <c r="G5" i="109"/>
  <c r="G9" i="109"/>
  <c r="G8" i="109"/>
  <c r="G7" i="109"/>
  <c r="G3" i="109"/>
  <c r="G12" i="109"/>
  <c r="G11" i="109"/>
  <c r="G4" i="109"/>
  <c r="G10" i="109"/>
  <c r="G7" i="107"/>
  <c r="G8" i="107"/>
  <c r="G2" i="107"/>
  <c r="G12" i="107"/>
  <c r="G6" i="107"/>
  <c r="G5" i="107"/>
  <c r="G13" i="107"/>
  <c r="G3" i="107"/>
  <c r="G9" i="107"/>
  <c r="G10" i="107"/>
  <c r="G11" i="107"/>
  <c r="G4" i="107"/>
  <c r="G15" i="107"/>
  <c r="G14" i="107"/>
  <c r="AJ27" i="108"/>
  <c r="AG27" i="108"/>
  <c r="AD27" i="108"/>
  <c r="AA27" i="108"/>
  <c r="X27" i="108"/>
  <c r="U27" i="108"/>
  <c r="R27" i="108"/>
  <c r="O27" i="108"/>
  <c r="L27" i="108"/>
  <c r="I27" i="108"/>
  <c r="E27" i="108"/>
  <c r="D27" i="108"/>
  <c r="AJ26" i="108"/>
  <c r="AG26" i="108"/>
  <c r="AD26" i="108"/>
  <c r="AA26" i="108"/>
  <c r="X26" i="108"/>
  <c r="U26" i="108"/>
  <c r="R26" i="108"/>
  <c r="O26" i="108"/>
  <c r="L26" i="108"/>
  <c r="I26" i="108"/>
  <c r="E26" i="108"/>
  <c r="D26" i="108"/>
  <c r="AJ25" i="108"/>
  <c r="AG25" i="108"/>
  <c r="AD25" i="108"/>
  <c r="AA25" i="108"/>
  <c r="X25" i="108"/>
  <c r="U25" i="108"/>
  <c r="R25" i="108"/>
  <c r="O25" i="108"/>
  <c r="L25" i="108"/>
  <c r="I25" i="108"/>
  <c r="E25" i="108"/>
  <c r="D25" i="108"/>
  <c r="AJ24" i="108"/>
  <c r="AG24" i="108"/>
  <c r="AD24" i="108"/>
  <c r="AA24" i="108"/>
  <c r="X24" i="108"/>
  <c r="U24" i="108"/>
  <c r="R24" i="108"/>
  <c r="O24" i="108"/>
  <c r="L24" i="108"/>
  <c r="I24" i="108"/>
  <c r="E24" i="108"/>
  <c r="D24" i="108"/>
  <c r="AJ23" i="108"/>
  <c r="AG23" i="108"/>
  <c r="AD23" i="108"/>
  <c r="AA23" i="108"/>
  <c r="X23" i="108"/>
  <c r="U23" i="108"/>
  <c r="R23" i="108"/>
  <c r="O23" i="108"/>
  <c r="L23" i="108"/>
  <c r="I23" i="108"/>
  <c r="E23" i="108"/>
  <c r="D23" i="108"/>
  <c r="AJ22" i="108"/>
  <c r="AG22" i="108"/>
  <c r="AD22" i="108"/>
  <c r="AA22" i="108"/>
  <c r="X22" i="108"/>
  <c r="U22" i="108"/>
  <c r="R22" i="108"/>
  <c r="O22" i="108"/>
  <c r="L22" i="108"/>
  <c r="I22" i="108"/>
  <c r="E22" i="108"/>
  <c r="D22" i="108"/>
  <c r="AJ21" i="108"/>
  <c r="AG21" i="108"/>
  <c r="AD21" i="108"/>
  <c r="AA21" i="108"/>
  <c r="X21" i="108"/>
  <c r="U21" i="108"/>
  <c r="R21" i="108"/>
  <c r="O21" i="108"/>
  <c r="L21" i="108"/>
  <c r="I21" i="108"/>
  <c r="E21" i="108"/>
  <c r="D21" i="108"/>
  <c r="AJ20" i="108"/>
  <c r="AG20" i="108"/>
  <c r="AD20" i="108"/>
  <c r="AA20" i="108"/>
  <c r="X20" i="108"/>
  <c r="U20" i="108"/>
  <c r="R20" i="108"/>
  <c r="O20" i="108"/>
  <c r="L20" i="108"/>
  <c r="I20" i="108"/>
  <c r="E20" i="108"/>
  <c r="D20" i="108"/>
  <c r="AJ19" i="108"/>
  <c r="AG19" i="108"/>
  <c r="AD19" i="108"/>
  <c r="AA19" i="108"/>
  <c r="X19" i="108"/>
  <c r="U19" i="108"/>
  <c r="R19" i="108"/>
  <c r="O19" i="108"/>
  <c r="L19" i="108"/>
  <c r="I19" i="108"/>
  <c r="E19" i="108"/>
  <c r="D19" i="108"/>
  <c r="AJ18" i="108"/>
  <c r="AG18" i="108"/>
  <c r="AD18" i="108"/>
  <c r="AA18" i="108"/>
  <c r="X18" i="108"/>
  <c r="U18" i="108"/>
  <c r="R18" i="108"/>
  <c r="O18" i="108"/>
  <c r="L18" i="108"/>
  <c r="I18" i="108"/>
  <c r="E18" i="108"/>
  <c r="D18" i="108"/>
  <c r="AJ17" i="108"/>
  <c r="AG17" i="108"/>
  <c r="AD17" i="108"/>
  <c r="AA17" i="108"/>
  <c r="X17" i="108"/>
  <c r="U17" i="108"/>
  <c r="R17" i="108"/>
  <c r="O17" i="108"/>
  <c r="L17" i="108"/>
  <c r="I17" i="108"/>
  <c r="E17" i="108"/>
  <c r="D17" i="108"/>
  <c r="AJ16" i="108"/>
  <c r="AG16" i="108"/>
  <c r="AD16" i="108"/>
  <c r="AA16" i="108"/>
  <c r="X16" i="108"/>
  <c r="U16" i="108"/>
  <c r="R16" i="108"/>
  <c r="O16" i="108"/>
  <c r="L16" i="108"/>
  <c r="I16" i="108"/>
  <c r="E16" i="108"/>
  <c r="D16" i="108"/>
  <c r="AJ15" i="108"/>
  <c r="AG15" i="108"/>
  <c r="AD15" i="108"/>
  <c r="AA15" i="108"/>
  <c r="X15" i="108"/>
  <c r="U15" i="108"/>
  <c r="R15" i="108"/>
  <c r="O15" i="108"/>
  <c r="L15" i="108"/>
  <c r="I15" i="108"/>
  <c r="E15" i="108"/>
  <c r="D15" i="108"/>
  <c r="AJ14" i="108"/>
  <c r="AG14" i="108"/>
  <c r="AD14" i="108"/>
  <c r="AA14" i="108"/>
  <c r="X14" i="108"/>
  <c r="U14" i="108"/>
  <c r="R14" i="108"/>
  <c r="O14" i="108"/>
  <c r="L14" i="108"/>
  <c r="I14" i="108"/>
  <c r="E14" i="108"/>
  <c r="D14" i="108"/>
  <c r="AJ13" i="108"/>
  <c r="AG13" i="108"/>
  <c r="AD13" i="108"/>
  <c r="AA13" i="108"/>
  <c r="X13" i="108"/>
  <c r="U13" i="108"/>
  <c r="R13" i="108"/>
  <c r="O13" i="108"/>
  <c r="L13" i="108"/>
  <c r="I13" i="108"/>
  <c r="E13" i="108"/>
  <c r="D13" i="108"/>
  <c r="AJ12" i="108"/>
  <c r="AG12" i="108"/>
  <c r="AD12" i="108"/>
  <c r="AA12" i="108"/>
  <c r="X12" i="108"/>
  <c r="U12" i="108"/>
  <c r="R12" i="108"/>
  <c r="O12" i="108"/>
  <c r="L12" i="108"/>
  <c r="I12" i="108"/>
  <c r="E12" i="108"/>
  <c r="D12" i="108"/>
  <c r="AJ11" i="108"/>
  <c r="AG11" i="108"/>
  <c r="AD11" i="108"/>
  <c r="AA11" i="108"/>
  <c r="X11" i="108"/>
  <c r="U11" i="108"/>
  <c r="R11" i="108"/>
  <c r="O11" i="108"/>
  <c r="L11" i="108"/>
  <c r="I11" i="108"/>
  <c r="E11" i="108"/>
  <c r="D11" i="108"/>
  <c r="AJ10" i="108"/>
  <c r="AG10" i="108"/>
  <c r="AD10" i="108"/>
  <c r="AA10" i="108"/>
  <c r="X10" i="108"/>
  <c r="U10" i="108"/>
  <c r="R10" i="108"/>
  <c r="O10" i="108"/>
  <c r="L10" i="108"/>
  <c r="I10" i="108"/>
  <c r="E10" i="108"/>
  <c r="D10" i="108"/>
  <c r="AJ9" i="108"/>
  <c r="AG9" i="108"/>
  <c r="AD9" i="108"/>
  <c r="AA9" i="108"/>
  <c r="X9" i="108"/>
  <c r="U9" i="108"/>
  <c r="R9" i="108"/>
  <c r="O9" i="108"/>
  <c r="L9" i="108"/>
  <c r="I9" i="108"/>
  <c r="E9" i="108"/>
  <c r="D9" i="108"/>
  <c r="AJ8" i="108"/>
  <c r="AG8" i="108"/>
  <c r="AD8" i="108"/>
  <c r="AA8" i="108"/>
  <c r="X8" i="108"/>
  <c r="U8" i="108"/>
  <c r="R8" i="108"/>
  <c r="O8" i="108"/>
  <c r="L8" i="108"/>
  <c r="I8" i="108"/>
  <c r="E8" i="108"/>
  <c r="D8" i="108"/>
  <c r="AJ7" i="108"/>
  <c r="AG7" i="108"/>
  <c r="AD7" i="108"/>
  <c r="AA7" i="108"/>
  <c r="X7" i="108"/>
  <c r="U7" i="108"/>
  <c r="R7" i="108"/>
  <c r="O7" i="108"/>
  <c r="L7" i="108"/>
  <c r="I7" i="108"/>
  <c r="E7" i="108"/>
  <c r="D7" i="108"/>
  <c r="AJ6" i="108"/>
  <c r="AG6" i="108"/>
  <c r="AD6" i="108"/>
  <c r="AA6" i="108"/>
  <c r="X6" i="108"/>
  <c r="U6" i="108"/>
  <c r="R6" i="108"/>
  <c r="O6" i="108"/>
  <c r="L6" i="108"/>
  <c r="I6" i="108"/>
  <c r="E6" i="108"/>
  <c r="D6" i="108"/>
  <c r="AJ5" i="108"/>
  <c r="AG5" i="108"/>
  <c r="AD5" i="108"/>
  <c r="AA5" i="108"/>
  <c r="X5" i="108"/>
  <c r="U5" i="108"/>
  <c r="R5" i="108"/>
  <c r="O5" i="108"/>
  <c r="L5" i="108"/>
  <c r="I5" i="108"/>
  <c r="E5" i="108"/>
  <c r="D5" i="108"/>
  <c r="AJ4" i="108"/>
  <c r="AG4" i="108"/>
  <c r="AD4" i="108"/>
  <c r="AA4" i="108"/>
  <c r="X4" i="108"/>
  <c r="U4" i="108"/>
  <c r="R4" i="108"/>
  <c r="O4" i="108"/>
  <c r="L4" i="108"/>
  <c r="I4" i="108"/>
  <c r="E4" i="108"/>
  <c r="D4" i="108"/>
  <c r="AJ3" i="108"/>
  <c r="AG3" i="108"/>
  <c r="AD3" i="108"/>
  <c r="AA3" i="108"/>
  <c r="X3" i="108"/>
  <c r="U3" i="108"/>
  <c r="R3" i="108"/>
  <c r="O3" i="108"/>
  <c r="L3" i="108"/>
  <c r="I3" i="108"/>
  <c r="E3" i="108"/>
  <c r="D3" i="108"/>
  <c r="G11" i="105"/>
  <c r="G12" i="105"/>
  <c r="G5" i="105"/>
  <c r="G20" i="105"/>
  <c r="G9" i="105"/>
  <c r="AJ27" i="106"/>
  <c r="AG27" i="106"/>
  <c r="AD27" i="106"/>
  <c r="AA27" i="106"/>
  <c r="X27" i="106"/>
  <c r="U27" i="106"/>
  <c r="R27" i="106"/>
  <c r="O27" i="106"/>
  <c r="L27" i="106"/>
  <c r="I27" i="106"/>
  <c r="E27" i="106"/>
  <c r="D27" i="106"/>
  <c r="AJ26" i="106"/>
  <c r="AG26" i="106"/>
  <c r="AD26" i="106"/>
  <c r="AA26" i="106"/>
  <c r="X26" i="106"/>
  <c r="U26" i="106"/>
  <c r="R26" i="106"/>
  <c r="O26" i="106"/>
  <c r="L26" i="106"/>
  <c r="I26" i="106"/>
  <c r="E26" i="106"/>
  <c r="D26" i="106"/>
  <c r="AJ25" i="106"/>
  <c r="AG25" i="106"/>
  <c r="AD25" i="106"/>
  <c r="AA25" i="106"/>
  <c r="X25" i="106"/>
  <c r="U25" i="106"/>
  <c r="R25" i="106"/>
  <c r="O25" i="106"/>
  <c r="L25" i="106"/>
  <c r="I25" i="106"/>
  <c r="E25" i="106"/>
  <c r="D25" i="106"/>
  <c r="AJ24" i="106"/>
  <c r="AG24" i="106"/>
  <c r="AD24" i="106"/>
  <c r="AA24" i="106"/>
  <c r="X24" i="106"/>
  <c r="U24" i="106"/>
  <c r="R24" i="106"/>
  <c r="O24" i="106"/>
  <c r="L24" i="106"/>
  <c r="I24" i="106"/>
  <c r="E24" i="106"/>
  <c r="D24" i="106"/>
  <c r="AJ23" i="106"/>
  <c r="AG23" i="106"/>
  <c r="AD23" i="106"/>
  <c r="AA23" i="106"/>
  <c r="X23" i="106"/>
  <c r="U23" i="106"/>
  <c r="R23" i="106"/>
  <c r="O23" i="106"/>
  <c r="L23" i="106"/>
  <c r="I23" i="106"/>
  <c r="E23" i="106"/>
  <c r="D23" i="106"/>
  <c r="AJ22" i="106"/>
  <c r="AG22" i="106"/>
  <c r="AD22" i="106"/>
  <c r="AA22" i="106"/>
  <c r="X22" i="106"/>
  <c r="U22" i="106"/>
  <c r="R22" i="106"/>
  <c r="O22" i="106"/>
  <c r="L22" i="106"/>
  <c r="I22" i="106"/>
  <c r="E22" i="106"/>
  <c r="D22" i="106"/>
  <c r="AJ21" i="106"/>
  <c r="AG21" i="106"/>
  <c r="AD21" i="106"/>
  <c r="AA21" i="106"/>
  <c r="X21" i="106"/>
  <c r="U21" i="106"/>
  <c r="R21" i="106"/>
  <c r="O21" i="106"/>
  <c r="L21" i="106"/>
  <c r="I21" i="106"/>
  <c r="E21" i="106"/>
  <c r="D21" i="106"/>
  <c r="AJ20" i="106"/>
  <c r="AG20" i="106"/>
  <c r="AD20" i="106"/>
  <c r="AA20" i="106"/>
  <c r="X20" i="106"/>
  <c r="U20" i="106"/>
  <c r="R20" i="106"/>
  <c r="O20" i="106"/>
  <c r="L20" i="106"/>
  <c r="I20" i="106"/>
  <c r="E20" i="106"/>
  <c r="D20" i="106"/>
  <c r="AJ19" i="106"/>
  <c r="AG19" i="106"/>
  <c r="AD19" i="106"/>
  <c r="AA19" i="106"/>
  <c r="X19" i="106"/>
  <c r="U19" i="106"/>
  <c r="R19" i="106"/>
  <c r="O19" i="106"/>
  <c r="L19" i="106"/>
  <c r="I19" i="106"/>
  <c r="E19" i="106"/>
  <c r="D19" i="106"/>
  <c r="AJ18" i="106"/>
  <c r="AG18" i="106"/>
  <c r="AD18" i="106"/>
  <c r="AA18" i="106"/>
  <c r="X18" i="106"/>
  <c r="U18" i="106"/>
  <c r="R18" i="106"/>
  <c r="O18" i="106"/>
  <c r="L18" i="106"/>
  <c r="I18" i="106"/>
  <c r="E18" i="106"/>
  <c r="D18" i="106"/>
  <c r="AJ17" i="106"/>
  <c r="AG17" i="106"/>
  <c r="AD17" i="106"/>
  <c r="AA17" i="106"/>
  <c r="X17" i="106"/>
  <c r="U17" i="106"/>
  <c r="R17" i="106"/>
  <c r="O17" i="106"/>
  <c r="L17" i="106"/>
  <c r="I17" i="106"/>
  <c r="E17" i="106"/>
  <c r="D17" i="106"/>
  <c r="AJ16" i="106"/>
  <c r="AG16" i="106"/>
  <c r="AD16" i="106"/>
  <c r="AA16" i="106"/>
  <c r="X16" i="106"/>
  <c r="U16" i="106"/>
  <c r="R16" i="106"/>
  <c r="O16" i="106"/>
  <c r="L16" i="106"/>
  <c r="I16" i="106"/>
  <c r="E16" i="106"/>
  <c r="D16" i="106"/>
  <c r="AJ15" i="106"/>
  <c r="AG15" i="106"/>
  <c r="AD15" i="106"/>
  <c r="AA15" i="106"/>
  <c r="X15" i="106"/>
  <c r="U15" i="106"/>
  <c r="R15" i="106"/>
  <c r="O15" i="106"/>
  <c r="L15" i="106"/>
  <c r="I15" i="106"/>
  <c r="E15" i="106"/>
  <c r="D15" i="106"/>
  <c r="AJ14" i="106"/>
  <c r="AG14" i="106"/>
  <c r="AD14" i="106"/>
  <c r="AA14" i="106"/>
  <c r="X14" i="106"/>
  <c r="U14" i="106"/>
  <c r="R14" i="106"/>
  <c r="O14" i="106"/>
  <c r="L14" i="106"/>
  <c r="I14" i="106"/>
  <c r="E14" i="106"/>
  <c r="D14" i="106"/>
  <c r="AJ13" i="106"/>
  <c r="AG13" i="106"/>
  <c r="AD13" i="106"/>
  <c r="AA13" i="106"/>
  <c r="X13" i="106"/>
  <c r="U13" i="106"/>
  <c r="R13" i="106"/>
  <c r="O13" i="106"/>
  <c r="L13" i="106"/>
  <c r="I13" i="106"/>
  <c r="E13" i="106"/>
  <c r="D13" i="106"/>
  <c r="AJ12" i="106"/>
  <c r="AG12" i="106"/>
  <c r="AD12" i="106"/>
  <c r="AA12" i="106"/>
  <c r="X12" i="106"/>
  <c r="U12" i="106"/>
  <c r="R12" i="106"/>
  <c r="O12" i="106"/>
  <c r="L12" i="106"/>
  <c r="I12" i="106"/>
  <c r="E12" i="106"/>
  <c r="D12" i="106"/>
  <c r="AJ11" i="106"/>
  <c r="AG11" i="106"/>
  <c r="AD11" i="106"/>
  <c r="AA11" i="106"/>
  <c r="X11" i="106"/>
  <c r="U11" i="106"/>
  <c r="R11" i="106"/>
  <c r="O11" i="106"/>
  <c r="L11" i="106"/>
  <c r="I11" i="106"/>
  <c r="E11" i="106"/>
  <c r="D11" i="106"/>
  <c r="AJ10" i="106"/>
  <c r="AG10" i="106"/>
  <c r="AD10" i="106"/>
  <c r="AA10" i="106"/>
  <c r="X10" i="106"/>
  <c r="U10" i="106"/>
  <c r="R10" i="106"/>
  <c r="O10" i="106"/>
  <c r="L10" i="106"/>
  <c r="I10" i="106"/>
  <c r="E10" i="106"/>
  <c r="D10" i="106"/>
  <c r="AJ9" i="106"/>
  <c r="AG9" i="106"/>
  <c r="AD9" i="106"/>
  <c r="AA9" i="106"/>
  <c r="X9" i="106"/>
  <c r="U9" i="106"/>
  <c r="R9" i="106"/>
  <c r="O9" i="106"/>
  <c r="L9" i="106"/>
  <c r="I9" i="106"/>
  <c r="E9" i="106"/>
  <c r="D9" i="106"/>
  <c r="AJ8" i="106"/>
  <c r="AG8" i="106"/>
  <c r="AD8" i="106"/>
  <c r="AA8" i="106"/>
  <c r="X8" i="106"/>
  <c r="U8" i="106"/>
  <c r="R8" i="106"/>
  <c r="O8" i="106"/>
  <c r="L8" i="106"/>
  <c r="I8" i="106"/>
  <c r="E8" i="106"/>
  <c r="D8" i="106"/>
  <c r="AJ7" i="106"/>
  <c r="AG7" i="106"/>
  <c r="AD7" i="106"/>
  <c r="AA7" i="106"/>
  <c r="X7" i="106"/>
  <c r="U7" i="106"/>
  <c r="R7" i="106"/>
  <c r="O7" i="106"/>
  <c r="L7" i="106"/>
  <c r="I7" i="106"/>
  <c r="E7" i="106"/>
  <c r="D7" i="106"/>
  <c r="AJ6" i="106"/>
  <c r="AG6" i="106"/>
  <c r="AD6" i="106"/>
  <c r="AA6" i="106"/>
  <c r="X6" i="106"/>
  <c r="U6" i="106"/>
  <c r="R6" i="106"/>
  <c r="O6" i="106"/>
  <c r="L6" i="106"/>
  <c r="I6" i="106"/>
  <c r="E6" i="106"/>
  <c r="D6" i="106"/>
  <c r="AJ5" i="106"/>
  <c r="AG5" i="106"/>
  <c r="AD5" i="106"/>
  <c r="AA5" i="106"/>
  <c r="X5" i="106"/>
  <c r="U5" i="106"/>
  <c r="R5" i="106"/>
  <c r="O5" i="106"/>
  <c r="L5" i="106"/>
  <c r="I5" i="106"/>
  <c r="E5" i="106"/>
  <c r="D5" i="106"/>
  <c r="AJ4" i="106"/>
  <c r="AG4" i="106"/>
  <c r="AD4" i="106"/>
  <c r="AA4" i="106"/>
  <c r="X4" i="106"/>
  <c r="U4" i="106"/>
  <c r="R4" i="106"/>
  <c r="O4" i="106"/>
  <c r="L4" i="106"/>
  <c r="I4" i="106"/>
  <c r="E4" i="106"/>
  <c r="D4" i="106"/>
  <c r="AJ3" i="106"/>
  <c r="AG3" i="106"/>
  <c r="AD3" i="106"/>
  <c r="AA3" i="106"/>
  <c r="X3" i="106"/>
  <c r="U3" i="106"/>
  <c r="R3" i="106"/>
  <c r="O3" i="106"/>
  <c r="L3" i="106"/>
  <c r="I3" i="106"/>
  <c r="E3" i="106"/>
  <c r="D3" i="106"/>
  <c r="G10" i="105"/>
  <c r="G8" i="105"/>
  <c r="G4" i="105"/>
  <c r="G3" i="105"/>
  <c r="G2" i="105"/>
  <c r="G17" i="105"/>
  <c r="G6" i="105"/>
  <c r="G19" i="105"/>
  <c r="G7" i="105"/>
  <c r="G18" i="105"/>
  <c r="G16" i="105"/>
  <c r="G15" i="105"/>
  <c r="G14" i="105"/>
  <c r="G13" i="105"/>
  <c r="G17" i="104"/>
  <c r="G16" i="104"/>
  <c r="G15" i="104"/>
  <c r="G14" i="104"/>
  <c r="G13" i="104"/>
  <c r="G12" i="104"/>
  <c r="G11" i="104"/>
  <c r="G10" i="104"/>
  <c r="G9" i="104"/>
  <c r="G8" i="104"/>
  <c r="G7" i="104"/>
  <c r="G6" i="104"/>
  <c r="G5" i="104"/>
  <c r="G4" i="104"/>
  <c r="G3" i="104"/>
  <c r="G2" i="104"/>
  <c r="AJ27" i="103"/>
  <c r="AG27" i="103"/>
  <c r="AD27" i="103"/>
  <c r="AA27" i="103"/>
  <c r="X27" i="103"/>
  <c r="U27" i="103"/>
  <c r="R27" i="103"/>
  <c r="O27" i="103"/>
  <c r="L27" i="103"/>
  <c r="I27" i="103"/>
  <c r="E27" i="103"/>
  <c r="F27" i="103" s="1"/>
  <c r="D27" i="103"/>
  <c r="AJ26" i="103"/>
  <c r="AG26" i="103"/>
  <c r="AD26" i="103"/>
  <c r="AA26" i="103"/>
  <c r="X26" i="103"/>
  <c r="U26" i="103"/>
  <c r="R26" i="103"/>
  <c r="O26" i="103"/>
  <c r="L26" i="103"/>
  <c r="I26" i="103"/>
  <c r="F26" i="103"/>
  <c r="E26" i="103"/>
  <c r="D26" i="103"/>
  <c r="AJ25" i="103"/>
  <c r="AG25" i="103"/>
  <c r="AD25" i="103"/>
  <c r="AA25" i="103"/>
  <c r="X25" i="103"/>
  <c r="U25" i="103"/>
  <c r="R25" i="103"/>
  <c r="O25" i="103"/>
  <c r="L25" i="103"/>
  <c r="I25" i="103"/>
  <c r="F25" i="103"/>
  <c r="E25" i="103"/>
  <c r="D25" i="103"/>
  <c r="AJ24" i="103"/>
  <c r="AG24" i="103"/>
  <c r="AD24" i="103"/>
  <c r="AA24" i="103"/>
  <c r="X24" i="103"/>
  <c r="U24" i="103"/>
  <c r="R24" i="103"/>
  <c r="O24" i="103"/>
  <c r="L24" i="103"/>
  <c r="I24" i="103"/>
  <c r="F24" i="103"/>
  <c r="E24" i="103"/>
  <c r="D24" i="103"/>
  <c r="AJ23" i="103"/>
  <c r="AG23" i="103"/>
  <c r="AD23" i="103"/>
  <c r="AA23" i="103"/>
  <c r="X23" i="103"/>
  <c r="U23" i="103"/>
  <c r="R23" i="103"/>
  <c r="O23" i="103"/>
  <c r="L23" i="103"/>
  <c r="I23" i="103"/>
  <c r="E23" i="103"/>
  <c r="F23" i="103" s="1"/>
  <c r="D23" i="103"/>
  <c r="AJ22" i="103"/>
  <c r="AG22" i="103"/>
  <c r="AD22" i="103"/>
  <c r="AA22" i="103"/>
  <c r="X22" i="103"/>
  <c r="U22" i="103"/>
  <c r="R22" i="103"/>
  <c r="O22" i="103"/>
  <c r="L22" i="103"/>
  <c r="I22" i="103"/>
  <c r="F22" i="103"/>
  <c r="E22" i="103"/>
  <c r="D22" i="103"/>
  <c r="AJ21" i="103"/>
  <c r="AG21" i="103"/>
  <c r="AD21" i="103"/>
  <c r="AA21" i="103"/>
  <c r="X21" i="103"/>
  <c r="U21" i="103"/>
  <c r="R21" i="103"/>
  <c r="O21" i="103"/>
  <c r="L21" i="103"/>
  <c r="I21" i="103"/>
  <c r="E21" i="103"/>
  <c r="D21" i="103"/>
  <c r="F21" i="103" s="1"/>
  <c r="AJ20" i="103"/>
  <c r="AG20" i="103"/>
  <c r="AD20" i="103"/>
  <c r="AA20" i="103"/>
  <c r="X20" i="103"/>
  <c r="U20" i="103"/>
  <c r="R20" i="103"/>
  <c r="O20" i="103"/>
  <c r="L20" i="103"/>
  <c r="I20" i="103"/>
  <c r="F20" i="103"/>
  <c r="E20" i="103"/>
  <c r="D20" i="103"/>
  <c r="AJ19" i="103"/>
  <c r="AG19" i="103"/>
  <c r="AD19" i="103"/>
  <c r="AA19" i="103"/>
  <c r="X19" i="103"/>
  <c r="U19" i="103"/>
  <c r="R19" i="103"/>
  <c r="O19" i="103"/>
  <c r="L19" i="103"/>
  <c r="I19" i="103"/>
  <c r="E19" i="103"/>
  <c r="F19" i="103" s="1"/>
  <c r="D19" i="103"/>
  <c r="AJ18" i="103"/>
  <c r="AG18" i="103"/>
  <c r="AD18" i="103"/>
  <c r="AA18" i="103"/>
  <c r="X18" i="103"/>
  <c r="U18" i="103"/>
  <c r="R18" i="103"/>
  <c r="O18" i="103"/>
  <c r="L18" i="103"/>
  <c r="I18" i="103"/>
  <c r="E18" i="103"/>
  <c r="F18" i="103" s="1"/>
  <c r="D18" i="103"/>
  <c r="AJ17" i="103"/>
  <c r="AG17" i="103"/>
  <c r="AD17" i="103"/>
  <c r="AA17" i="103"/>
  <c r="X17" i="103"/>
  <c r="U17" i="103"/>
  <c r="R17" i="103"/>
  <c r="O17" i="103"/>
  <c r="L17" i="103"/>
  <c r="I17" i="103"/>
  <c r="E17" i="103"/>
  <c r="F17" i="103" s="1"/>
  <c r="D17" i="103"/>
  <c r="AJ16" i="103"/>
  <c r="AG16" i="103"/>
  <c r="AD16" i="103"/>
  <c r="AA16" i="103"/>
  <c r="X16" i="103"/>
  <c r="U16" i="103"/>
  <c r="R16" i="103"/>
  <c r="O16" i="103"/>
  <c r="L16" i="103"/>
  <c r="I16" i="103"/>
  <c r="E16" i="103"/>
  <c r="F16" i="103" s="1"/>
  <c r="D16" i="103"/>
  <c r="AJ15" i="103"/>
  <c r="AG15" i="103"/>
  <c r="AD15" i="103"/>
  <c r="AA15" i="103"/>
  <c r="X15" i="103"/>
  <c r="U15" i="103"/>
  <c r="R15" i="103"/>
  <c r="O15" i="103"/>
  <c r="L15" i="103"/>
  <c r="I15" i="103"/>
  <c r="E15" i="103"/>
  <c r="F15" i="103" s="1"/>
  <c r="D15" i="103"/>
  <c r="AJ14" i="103"/>
  <c r="AG14" i="103"/>
  <c r="AD14" i="103"/>
  <c r="AA14" i="103"/>
  <c r="X14" i="103"/>
  <c r="U14" i="103"/>
  <c r="R14" i="103"/>
  <c r="O14" i="103"/>
  <c r="L14" i="103"/>
  <c r="I14" i="103"/>
  <c r="F14" i="103"/>
  <c r="E14" i="103"/>
  <c r="D14" i="103"/>
  <c r="AJ13" i="103"/>
  <c r="AG13" i="103"/>
  <c r="AD13" i="103"/>
  <c r="AA13" i="103"/>
  <c r="X13" i="103"/>
  <c r="U13" i="103"/>
  <c r="R13" i="103"/>
  <c r="O13" i="103"/>
  <c r="L13" i="103"/>
  <c r="I13" i="103"/>
  <c r="E13" i="103"/>
  <c r="F13" i="103" s="1"/>
  <c r="D13" i="103"/>
  <c r="AJ12" i="103"/>
  <c r="AG12" i="103"/>
  <c r="AD12" i="103"/>
  <c r="AA12" i="103"/>
  <c r="X12" i="103"/>
  <c r="U12" i="103"/>
  <c r="R12" i="103"/>
  <c r="O12" i="103"/>
  <c r="L12" i="103"/>
  <c r="I12" i="103"/>
  <c r="E12" i="103"/>
  <c r="D12" i="103"/>
  <c r="F12" i="103" s="1"/>
  <c r="AJ11" i="103"/>
  <c r="AG11" i="103"/>
  <c r="AD11" i="103"/>
  <c r="AA11" i="103"/>
  <c r="X11" i="103"/>
  <c r="U11" i="103"/>
  <c r="R11" i="103"/>
  <c r="O11" i="103"/>
  <c r="L11" i="103"/>
  <c r="I11" i="103"/>
  <c r="E11" i="103"/>
  <c r="F11" i="103" s="1"/>
  <c r="D11" i="103"/>
  <c r="AJ10" i="103"/>
  <c r="AG10" i="103"/>
  <c r="AD10" i="103"/>
  <c r="AA10" i="103"/>
  <c r="X10" i="103"/>
  <c r="U10" i="103"/>
  <c r="R10" i="103"/>
  <c r="O10" i="103"/>
  <c r="L10" i="103"/>
  <c r="I10" i="103"/>
  <c r="F10" i="103"/>
  <c r="E10" i="103"/>
  <c r="D10" i="103"/>
  <c r="AJ9" i="103"/>
  <c r="AG9" i="103"/>
  <c r="AD9" i="103"/>
  <c r="AA9" i="103"/>
  <c r="X9" i="103"/>
  <c r="U9" i="103"/>
  <c r="R9" i="103"/>
  <c r="O9" i="103"/>
  <c r="L9" i="103"/>
  <c r="I9" i="103"/>
  <c r="E9" i="103"/>
  <c r="F9" i="103" s="1"/>
  <c r="D9" i="103"/>
  <c r="AJ8" i="103"/>
  <c r="AG8" i="103"/>
  <c r="AD8" i="103"/>
  <c r="AA8" i="103"/>
  <c r="X8" i="103"/>
  <c r="U8" i="103"/>
  <c r="R8" i="103"/>
  <c r="O8" i="103"/>
  <c r="L8" i="103"/>
  <c r="I8" i="103"/>
  <c r="F8" i="103"/>
  <c r="E8" i="103"/>
  <c r="D8" i="103"/>
  <c r="AJ7" i="103"/>
  <c r="AG7" i="103"/>
  <c r="AD7" i="103"/>
  <c r="AA7" i="103"/>
  <c r="X7" i="103"/>
  <c r="U7" i="103"/>
  <c r="R7" i="103"/>
  <c r="O7" i="103"/>
  <c r="L7" i="103"/>
  <c r="I7" i="103"/>
  <c r="E7" i="103"/>
  <c r="F7" i="103" s="1"/>
  <c r="D7" i="103"/>
  <c r="AJ6" i="103"/>
  <c r="AG6" i="103"/>
  <c r="AD6" i="103"/>
  <c r="AA6" i="103"/>
  <c r="X6" i="103"/>
  <c r="U6" i="103"/>
  <c r="R6" i="103"/>
  <c r="O6" i="103"/>
  <c r="L6" i="103"/>
  <c r="I6" i="103"/>
  <c r="E6" i="103"/>
  <c r="F6" i="103" s="1"/>
  <c r="D6" i="103"/>
  <c r="AJ5" i="103"/>
  <c r="AG5" i="103"/>
  <c r="AD5" i="103"/>
  <c r="AA5" i="103"/>
  <c r="X5" i="103"/>
  <c r="U5" i="103"/>
  <c r="R5" i="103"/>
  <c r="O5" i="103"/>
  <c r="L5" i="103"/>
  <c r="I5" i="103"/>
  <c r="E5" i="103"/>
  <c r="F5" i="103" s="1"/>
  <c r="D5" i="103"/>
  <c r="AJ4" i="103"/>
  <c r="AG4" i="103"/>
  <c r="AD4" i="103"/>
  <c r="AA4" i="103"/>
  <c r="X4" i="103"/>
  <c r="U4" i="103"/>
  <c r="R4" i="103"/>
  <c r="O4" i="103"/>
  <c r="L4" i="103"/>
  <c r="I4" i="103"/>
  <c r="E4" i="103"/>
  <c r="F4" i="103" s="1"/>
  <c r="D4" i="103"/>
  <c r="AJ3" i="103"/>
  <c r="AG3" i="103"/>
  <c r="AD3" i="103"/>
  <c r="AA3" i="103"/>
  <c r="X3" i="103"/>
  <c r="U3" i="103"/>
  <c r="R3" i="103"/>
  <c r="O3" i="103"/>
  <c r="L3" i="103"/>
  <c r="I3" i="103"/>
  <c r="E3" i="103"/>
  <c r="F3" i="103" s="1"/>
  <c r="D3" i="103"/>
  <c r="F20" i="110" l="1"/>
  <c r="F7" i="110"/>
  <c r="F5" i="110"/>
  <c r="F10" i="110"/>
  <c r="F8" i="110"/>
  <c r="F6" i="110"/>
  <c r="F16" i="110"/>
  <c r="F22" i="110"/>
  <c r="F4" i="110"/>
  <c r="F21" i="110"/>
  <c r="F3" i="110"/>
  <c r="F26" i="110"/>
  <c r="F11" i="110"/>
  <c r="F12" i="110"/>
  <c r="F13" i="110"/>
  <c r="F14" i="110"/>
  <c r="F15" i="110"/>
  <c r="F23" i="110"/>
  <c r="F24" i="110"/>
  <c r="F25" i="110"/>
  <c r="F27" i="110"/>
  <c r="F9" i="110"/>
  <c r="F17" i="110"/>
  <c r="F18" i="110"/>
  <c r="F19" i="110"/>
  <c r="F15" i="108"/>
  <c r="F20" i="108"/>
  <c r="F3" i="108"/>
  <c r="F21" i="108"/>
  <c r="F10" i="108"/>
  <c r="F14" i="108"/>
  <c r="F18" i="108"/>
  <c r="F23" i="108"/>
  <c r="F22" i="108"/>
  <c r="F26" i="108"/>
  <c r="F27" i="108"/>
  <c r="F24" i="108"/>
  <c r="F5" i="108"/>
  <c r="F8" i="108"/>
  <c r="F13" i="108"/>
  <c r="F17" i="108"/>
  <c r="F19" i="108"/>
  <c r="F4" i="108"/>
  <c r="F6" i="108"/>
  <c r="F16" i="108"/>
  <c r="F7" i="108"/>
  <c r="F9" i="108"/>
  <c r="F11" i="108"/>
  <c r="F12" i="108"/>
  <c r="F25" i="108"/>
  <c r="F12" i="106"/>
  <c r="F10" i="106"/>
  <c r="F24" i="106"/>
  <c r="F13" i="106"/>
  <c r="F26" i="106"/>
  <c r="F25" i="106"/>
  <c r="F7" i="106"/>
  <c r="F19" i="106"/>
  <c r="F22" i="106"/>
  <c r="F27" i="106"/>
  <c r="F3" i="106"/>
  <c r="F5" i="106"/>
  <c r="F6" i="106"/>
  <c r="F8" i="106"/>
  <c r="F11" i="106"/>
  <c r="F4" i="106"/>
  <c r="F9" i="106"/>
  <c r="F14" i="106"/>
  <c r="F15" i="106"/>
  <c r="F16" i="106"/>
  <c r="F17" i="106"/>
  <c r="F18" i="106"/>
  <c r="F20" i="106"/>
  <c r="F21" i="106"/>
  <c r="F23" i="106"/>
  <c r="N91" i="102"/>
  <c r="N90" i="102"/>
  <c r="M91" i="102"/>
  <c r="M90" i="102"/>
  <c r="L91" i="102"/>
  <c r="L90" i="102"/>
  <c r="K91" i="102"/>
  <c r="K90" i="102"/>
  <c r="J91" i="102"/>
  <c r="J90" i="102"/>
  <c r="I91" i="102"/>
  <c r="I90" i="102"/>
  <c r="O48" i="102"/>
  <c r="G13" i="101"/>
  <c r="G14" i="101"/>
  <c r="G4" i="101"/>
  <c r="G5" i="101"/>
  <c r="G6" i="101"/>
  <c r="G7" i="101"/>
  <c r="G10" i="101"/>
  <c r="G23" i="101"/>
  <c r="G15" i="101"/>
  <c r="E27" i="100"/>
  <c r="D27" i="100"/>
  <c r="AJ27" i="100"/>
  <c r="AG27" i="100"/>
  <c r="AD27" i="100"/>
  <c r="AA27" i="100"/>
  <c r="X27" i="100"/>
  <c r="U27" i="100"/>
  <c r="R27" i="100"/>
  <c r="O27" i="100"/>
  <c r="L27" i="100"/>
  <c r="I27" i="100"/>
  <c r="AA87" i="102"/>
  <c r="Z87" i="102"/>
  <c r="Y87" i="102"/>
  <c r="X87" i="102"/>
  <c r="W87" i="102"/>
  <c r="V87" i="102"/>
  <c r="U87" i="102"/>
  <c r="T87" i="102"/>
  <c r="S87" i="102"/>
  <c r="R87" i="102"/>
  <c r="R88" i="102" s="1"/>
  <c r="Q87" i="102"/>
  <c r="P87" i="102"/>
  <c r="P88" i="102" s="1"/>
  <c r="O87" i="102"/>
  <c r="H90" i="102" s="1"/>
  <c r="N87" i="102"/>
  <c r="H91" i="102" s="1"/>
  <c r="M87" i="102"/>
  <c r="G90" i="102" s="1"/>
  <c r="L87" i="102"/>
  <c r="G91" i="102" s="1"/>
  <c r="K87" i="102"/>
  <c r="F90" i="102" s="1"/>
  <c r="J87" i="102"/>
  <c r="I87" i="102"/>
  <c r="E90" i="102" s="1"/>
  <c r="H87" i="102"/>
  <c r="G87" i="102"/>
  <c r="D90" i="102" s="1"/>
  <c r="F87" i="102"/>
  <c r="E87" i="102"/>
  <c r="C90" i="102" s="1"/>
  <c r="D87" i="102"/>
  <c r="C87" i="102"/>
  <c r="B87" i="102"/>
  <c r="B88" i="102" s="1"/>
  <c r="O47" i="102"/>
  <c r="O46" i="102"/>
  <c r="O45" i="102"/>
  <c r="O44" i="102"/>
  <c r="O43" i="102"/>
  <c r="O42" i="102"/>
  <c r="O41" i="102"/>
  <c r="O40" i="102"/>
  <c r="O39" i="102"/>
  <c r="O38" i="102"/>
  <c r="O37" i="102"/>
  <c r="O36" i="102"/>
  <c r="O35" i="102"/>
  <c r="O34" i="102"/>
  <c r="O33" i="102"/>
  <c r="O32" i="102"/>
  <c r="O31" i="102"/>
  <c r="O30" i="102"/>
  <c r="O29" i="102"/>
  <c r="O28" i="102"/>
  <c r="O27" i="102"/>
  <c r="O26" i="102"/>
  <c r="O25" i="102"/>
  <c r="O24" i="102"/>
  <c r="G12" i="101"/>
  <c r="G21" i="101"/>
  <c r="G22" i="101"/>
  <c r="G20" i="101"/>
  <c r="G19" i="101"/>
  <c r="G18" i="101"/>
  <c r="G17" i="101"/>
  <c r="G8" i="101"/>
  <c r="G3" i="101"/>
  <c r="G2" i="101"/>
  <c r="G9" i="101"/>
  <c r="G11" i="101"/>
  <c r="G16" i="101"/>
  <c r="AJ26" i="100"/>
  <c r="AG26" i="100"/>
  <c r="AD26" i="100"/>
  <c r="AA26" i="100"/>
  <c r="X26" i="100"/>
  <c r="U26" i="100"/>
  <c r="R26" i="100"/>
  <c r="O26" i="100"/>
  <c r="L26" i="100"/>
  <c r="I26" i="100"/>
  <c r="E26" i="100"/>
  <c r="D26" i="100"/>
  <c r="AJ25" i="100"/>
  <c r="AG25" i="100"/>
  <c r="AD25" i="100"/>
  <c r="AA25" i="100"/>
  <c r="X25" i="100"/>
  <c r="U25" i="100"/>
  <c r="R25" i="100"/>
  <c r="O25" i="100"/>
  <c r="L25" i="100"/>
  <c r="I25" i="100"/>
  <c r="E25" i="100"/>
  <c r="D25" i="100"/>
  <c r="AJ24" i="100"/>
  <c r="AG24" i="100"/>
  <c r="AD24" i="100"/>
  <c r="AA24" i="100"/>
  <c r="X24" i="100"/>
  <c r="U24" i="100"/>
  <c r="R24" i="100"/>
  <c r="O24" i="100"/>
  <c r="L24" i="100"/>
  <c r="I24" i="100"/>
  <c r="E24" i="100"/>
  <c r="D24" i="100"/>
  <c r="AJ23" i="100"/>
  <c r="AG23" i="100"/>
  <c r="AD23" i="100"/>
  <c r="AA23" i="100"/>
  <c r="X23" i="100"/>
  <c r="U23" i="100"/>
  <c r="R23" i="100"/>
  <c r="O23" i="100"/>
  <c r="L23" i="100"/>
  <c r="I23" i="100"/>
  <c r="E23" i="100"/>
  <c r="D23" i="100"/>
  <c r="AJ22" i="100"/>
  <c r="AG22" i="100"/>
  <c r="AD22" i="100"/>
  <c r="AA22" i="100"/>
  <c r="X22" i="100"/>
  <c r="U22" i="100"/>
  <c r="R22" i="100"/>
  <c r="O22" i="100"/>
  <c r="L22" i="100"/>
  <c r="I22" i="100"/>
  <c r="E22" i="100"/>
  <c r="D22" i="100"/>
  <c r="AJ21" i="100"/>
  <c r="AG21" i="100"/>
  <c r="AD21" i="100"/>
  <c r="AA21" i="100"/>
  <c r="X21" i="100"/>
  <c r="U21" i="100"/>
  <c r="R21" i="100"/>
  <c r="O21" i="100"/>
  <c r="L21" i="100"/>
  <c r="I21" i="100"/>
  <c r="E21" i="100"/>
  <c r="D21" i="100"/>
  <c r="AJ20" i="100"/>
  <c r="AG20" i="100"/>
  <c r="AD20" i="100"/>
  <c r="AA20" i="100"/>
  <c r="X20" i="100"/>
  <c r="U20" i="100"/>
  <c r="R20" i="100"/>
  <c r="O20" i="100"/>
  <c r="L20" i="100"/>
  <c r="I20" i="100"/>
  <c r="E20" i="100"/>
  <c r="D20" i="100"/>
  <c r="AJ19" i="100"/>
  <c r="AG19" i="100"/>
  <c r="AD19" i="100"/>
  <c r="AA19" i="100"/>
  <c r="X19" i="100"/>
  <c r="U19" i="100"/>
  <c r="R19" i="100"/>
  <c r="O19" i="100"/>
  <c r="L19" i="100"/>
  <c r="I19" i="100"/>
  <c r="E19" i="100"/>
  <c r="D19" i="100"/>
  <c r="AJ18" i="100"/>
  <c r="AG18" i="100"/>
  <c r="AD18" i="100"/>
  <c r="AA18" i="100"/>
  <c r="X18" i="100"/>
  <c r="U18" i="100"/>
  <c r="R18" i="100"/>
  <c r="O18" i="100"/>
  <c r="L18" i="100"/>
  <c r="I18" i="100"/>
  <c r="E18" i="100"/>
  <c r="D18" i="100"/>
  <c r="AJ17" i="100"/>
  <c r="AG17" i="100"/>
  <c r="AD17" i="100"/>
  <c r="AA17" i="100"/>
  <c r="X17" i="100"/>
  <c r="U17" i="100"/>
  <c r="R17" i="100"/>
  <c r="O17" i="100"/>
  <c r="L17" i="100"/>
  <c r="I17" i="100"/>
  <c r="E17" i="100"/>
  <c r="D17" i="100"/>
  <c r="AJ16" i="100"/>
  <c r="AG16" i="100"/>
  <c r="AD16" i="100"/>
  <c r="AA16" i="100"/>
  <c r="X16" i="100"/>
  <c r="U16" i="100"/>
  <c r="R16" i="100"/>
  <c r="O16" i="100"/>
  <c r="L16" i="100"/>
  <c r="I16" i="100"/>
  <c r="E16" i="100"/>
  <c r="D16" i="100"/>
  <c r="AJ15" i="100"/>
  <c r="AG15" i="100"/>
  <c r="AD15" i="100"/>
  <c r="AA15" i="100"/>
  <c r="X15" i="100"/>
  <c r="U15" i="100"/>
  <c r="R15" i="100"/>
  <c r="O15" i="100"/>
  <c r="L15" i="100"/>
  <c r="I15" i="100"/>
  <c r="E15" i="100"/>
  <c r="D15" i="100"/>
  <c r="AJ14" i="100"/>
  <c r="AG14" i="100"/>
  <c r="AD14" i="100"/>
  <c r="AA14" i="100"/>
  <c r="X14" i="100"/>
  <c r="U14" i="100"/>
  <c r="R14" i="100"/>
  <c r="O14" i="100"/>
  <c r="L14" i="100"/>
  <c r="I14" i="100"/>
  <c r="E14" i="100"/>
  <c r="D14" i="100"/>
  <c r="AJ13" i="100"/>
  <c r="AG13" i="100"/>
  <c r="AD13" i="100"/>
  <c r="AA13" i="100"/>
  <c r="X13" i="100"/>
  <c r="U13" i="100"/>
  <c r="R13" i="100"/>
  <c r="O13" i="100"/>
  <c r="L13" i="100"/>
  <c r="I13" i="100"/>
  <c r="E13" i="100"/>
  <c r="D13" i="100"/>
  <c r="AJ12" i="100"/>
  <c r="AG12" i="100"/>
  <c r="AD12" i="100"/>
  <c r="AA12" i="100"/>
  <c r="X12" i="100"/>
  <c r="U12" i="100"/>
  <c r="R12" i="100"/>
  <c r="O12" i="100"/>
  <c r="L12" i="100"/>
  <c r="I12" i="100"/>
  <c r="E12" i="100"/>
  <c r="D12" i="100"/>
  <c r="AJ11" i="100"/>
  <c r="AG11" i="100"/>
  <c r="AD11" i="100"/>
  <c r="AA11" i="100"/>
  <c r="X11" i="100"/>
  <c r="U11" i="100"/>
  <c r="R11" i="100"/>
  <c r="O11" i="100"/>
  <c r="L11" i="100"/>
  <c r="I11" i="100"/>
  <c r="E11" i="100"/>
  <c r="D11" i="100"/>
  <c r="AJ10" i="100"/>
  <c r="AG10" i="100"/>
  <c r="AD10" i="100"/>
  <c r="AA10" i="100"/>
  <c r="X10" i="100"/>
  <c r="U10" i="100"/>
  <c r="R10" i="100"/>
  <c r="O10" i="100"/>
  <c r="L10" i="100"/>
  <c r="I10" i="100"/>
  <c r="E10" i="100"/>
  <c r="D10" i="100"/>
  <c r="AJ9" i="100"/>
  <c r="AG9" i="100"/>
  <c r="AD9" i="100"/>
  <c r="AA9" i="100"/>
  <c r="X9" i="100"/>
  <c r="U9" i="100"/>
  <c r="R9" i="100"/>
  <c r="O9" i="100"/>
  <c r="L9" i="100"/>
  <c r="I9" i="100"/>
  <c r="E9" i="100"/>
  <c r="D9" i="100"/>
  <c r="AJ8" i="100"/>
  <c r="AG8" i="100"/>
  <c r="AD8" i="100"/>
  <c r="AA8" i="100"/>
  <c r="X8" i="100"/>
  <c r="U8" i="100"/>
  <c r="R8" i="100"/>
  <c r="O8" i="100"/>
  <c r="L8" i="100"/>
  <c r="I8" i="100"/>
  <c r="E8" i="100"/>
  <c r="D8" i="100"/>
  <c r="AJ7" i="100"/>
  <c r="AG7" i="100"/>
  <c r="AD7" i="100"/>
  <c r="AA7" i="100"/>
  <c r="X7" i="100"/>
  <c r="U7" i="100"/>
  <c r="R7" i="100"/>
  <c r="O7" i="100"/>
  <c r="L7" i="100"/>
  <c r="I7" i="100"/>
  <c r="E7" i="100"/>
  <c r="D7" i="100"/>
  <c r="AJ6" i="100"/>
  <c r="AG6" i="100"/>
  <c r="AD6" i="100"/>
  <c r="AA6" i="100"/>
  <c r="X6" i="100"/>
  <c r="U6" i="100"/>
  <c r="R6" i="100"/>
  <c r="O6" i="100"/>
  <c r="L6" i="100"/>
  <c r="I6" i="100"/>
  <c r="E6" i="100"/>
  <c r="D6" i="100"/>
  <c r="AJ5" i="100"/>
  <c r="AG5" i="100"/>
  <c r="AD5" i="100"/>
  <c r="AA5" i="100"/>
  <c r="X5" i="100"/>
  <c r="U5" i="100"/>
  <c r="R5" i="100"/>
  <c r="O5" i="100"/>
  <c r="L5" i="100"/>
  <c r="I5" i="100"/>
  <c r="E5" i="100"/>
  <c r="D5" i="100"/>
  <c r="AJ4" i="100"/>
  <c r="AG4" i="100"/>
  <c r="AD4" i="100"/>
  <c r="AA4" i="100"/>
  <c r="X4" i="100"/>
  <c r="U4" i="100"/>
  <c r="R4" i="100"/>
  <c r="O4" i="100"/>
  <c r="L4" i="100"/>
  <c r="I4" i="100"/>
  <c r="E4" i="100"/>
  <c r="D4" i="100"/>
  <c r="AJ3" i="100"/>
  <c r="AG3" i="100"/>
  <c r="AD3" i="100"/>
  <c r="AA3" i="100"/>
  <c r="X3" i="100"/>
  <c r="U3" i="100"/>
  <c r="R3" i="100"/>
  <c r="O3" i="100"/>
  <c r="L3" i="100"/>
  <c r="I3" i="100"/>
  <c r="E3" i="100"/>
  <c r="D3" i="100"/>
  <c r="O7" i="98"/>
  <c r="M7" i="98"/>
  <c r="K7" i="98"/>
  <c r="I7" i="98"/>
  <c r="G7" i="98"/>
  <c r="E7" i="98"/>
  <c r="C7" i="98"/>
  <c r="C5" i="98"/>
  <c r="AC7" i="98" s="1"/>
  <c r="AC4" i="98"/>
  <c r="C4" i="98"/>
  <c r="AC6" i="98" s="1"/>
  <c r="C3" i="98"/>
  <c r="AC5" i="98" s="1"/>
  <c r="E2" i="98"/>
  <c r="K1" i="98"/>
  <c r="AB3" i="98" s="1"/>
  <c r="G1" i="98"/>
  <c r="O7" i="97"/>
  <c r="M7" i="97"/>
  <c r="K7" i="97"/>
  <c r="I7" i="97"/>
  <c r="G7" i="97"/>
  <c r="E7" i="97"/>
  <c r="C7" i="97"/>
  <c r="C5" i="97"/>
  <c r="AC7" i="97" s="1"/>
  <c r="AC4" i="97"/>
  <c r="C4" i="97"/>
  <c r="AC6" i="97" s="1"/>
  <c r="C3" i="97"/>
  <c r="AC5" i="97" s="1"/>
  <c r="E2" i="97"/>
  <c r="G2" i="97" s="1"/>
  <c r="K1" i="97"/>
  <c r="AB3" i="97" s="1"/>
  <c r="G1" i="97"/>
  <c r="O7" i="96"/>
  <c r="M7" i="96"/>
  <c r="K7" i="96"/>
  <c r="I7" i="96"/>
  <c r="G7" i="96"/>
  <c r="E7" i="96"/>
  <c r="C7" i="96"/>
  <c r="C5" i="96"/>
  <c r="AC7" i="96" s="1"/>
  <c r="AC4" i="96"/>
  <c r="C4" i="96"/>
  <c r="AC6" i="96" s="1"/>
  <c r="C3" i="96"/>
  <c r="AC5" i="96" s="1"/>
  <c r="E2" i="96"/>
  <c r="AE5" i="96" s="1"/>
  <c r="K1" i="96"/>
  <c r="AB3" i="96" s="1"/>
  <c r="O7" i="95"/>
  <c r="M7" i="95"/>
  <c r="K7" i="95"/>
  <c r="I7" i="95"/>
  <c r="G7" i="95"/>
  <c r="E7" i="95"/>
  <c r="C7" i="95"/>
  <c r="E5" i="95"/>
  <c r="AE7" i="95" s="1"/>
  <c r="C5" i="95"/>
  <c r="AC7" i="95" s="1"/>
  <c r="AC4" i="95"/>
  <c r="E4" i="95"/>
  <c r="AE6" i="95" s="1"/>
  <c r="C4" i="95"/>
  <c r="AC6" i="95" s="1"/>
  <c r="E3" i="95"/>
  <c r="C3" i="95"/>
  <c r="AC5" i="95" s="1"/>
  <c r="E2" i="95"/>
  <c r="AE5" i="95" s="1"/>
  <c r="K1" i="95"/>
  <c r="AB3" i="95" s="1"/>
  <c r="G1" i="95"/>
  <c r="O7" i="94"/>
  <c r="M7" i="94"/>
  <c r="K7" i="94"/>
  <c r="I7" i="94"/>
  <c r="G7" i="94"/>
  <c r="E7" i="94"/>
  <c r="C7" i="94"/>
  <c r="C5" i="94"/>
  <c r="AC7" i="94" s="1"/>
  <c r="AC4" i="94"/>
  <c r="C4" i="94"/>
  <c r="AC6" i="94" s="1"/>
  <c r="C3" i="94"/>
  <c r="AC5" i="94" s="1"/>
  <c r="E2" i="94"/>
  <c r="K1" i="94"/>
  <c r="AB3" i="94" s="1"/>
  <c r="O24" i="83"/>
  <c r="AJ26" i="93"/>
  <c r="AG26" i="93"/>
  <c r="AD26" i="93"/>
  <c r="AA26" i="93"/>
  <c r="X26" i="93"/>
  <c r="U26" i="93"/>
  <c r="R26" i="93"/>
  <c r="O26" i="93"/>
  <c r="L26" i="93"/>
  <c r="I26" i="93"/>
  <c r="E26" i="93"/>
  <c r="D26" i="93"/>
  <c r="AJ25" i="93"/>
  <c r="AG25" i="93"/>
  <c r="AD25" i="93"/>
  <c r="AA25" i="93"/>
  <c r="X25" i="93"/>
  <c r="U25" i="93"/>
  <c r="R25" i="93"/>
  <c r="O25" i="93"/>
  <c r="L25" i="93"/>
  <c r="I25" i="93"/>
  <c r="E25" i="93"/>
  <c r="D25" i="93"/>
  <c r="AJ24" i="93"/>
  <c r="AG24" i="93"/>
  <c r="AD24" i="93"/>
  <c r="AA24" i="93"/>
  <c r="X24" i="93"/>
  <c r="U24" i="93"/>
  <c r="R24" i="93"/>
  <c r="O24" i="93"/>
  <c r="L24" i="93"/>
  <c r="I24" i="93"/>
  <c r="E24" i="93"/>
  <c r="D24" i="93"/>
  <c r="AJ23" i="93"/>
  <c r="AG23" i="93"/>
  <c r="AD23" i="93"/>
  <c r="AA23" i="93"/>
  <c r="X23" i="93"/>
  <c r="U23" i="93"/>
  <c r="R23" i="93"/>
  <c r="O23" i="93"/>
  <c r="L23" i="93"/>
  <c r="I23" i="93"/>
  <c r="E23" i="93"/>
  <c r="D23" i="93"/>
  <c r="AJ22" i="93"/>
  <c r="AG22" i="93"/>
  <c r="AD22" i="93"/>
  <c r="AA22" i="93"/>
  <c r="X22" i="93"/>
  <c r="U22" i="93"/>
  <c r="R22" i="93"/>
  <c r="O22" i="93"/>
  <c r="L22" i="93"/>
  <c r="I22" i="93"/>
  <c r="E22" i="93"/>
  <c r="D22" i="93"/>
  <c r="AJ21" i="93"/>
  <c r="AG21" i="93"/>
  <c r="AD21" i="93"/>
  <c r="AA21" i="93"/>
  <c r="X21" i="93"/>
  <c r="U21" i="93"/>
  <c r="R21" i="93"/>
  <c r="O21" i="93"/>
  <c r="L21" i="93"/>
  <c r="I21" i="93"/>
  <c r="E21" i="93"/>
  <c r="D21" i="93"/>
  <c r="AJ20" i="93"/>
  <c r="AG20" i="93"/>
  <c r="AD20" i="93"/>
  <c r="AA20" i="93"/>
  <c r="X20" i="93"/>
  <c r="U20" i="93"/>
  <c r="R20" i="93"/>
  <c r="O20" i="93"/>
  <c r="L20" i="93"/>
  <c r="I20" i="93"/>
  <c r="E20" i="93"/>
  <c r="D20" i="93"/>
  <c r="AJ19" i="93"/>
  <c r="AG19" i="93"/>
  <c r="AD19" i="93"/>
  <c r="AA19" i="93"/>
  <c r="X19" i="93"/>
  <c r="U19" i="93"/>
  <c r="R19" i="93"/>
  <c r="O19" i="93"/>
  <c r="L19" i="93"/>
  <c r="I19" i="93"/>
  <c r="E19" i="93"/>
  <c r="D19" i="93"/>
  <c r="AJ18" i="93"/>
  <c r="AG18" i="93"/>
  <c r="AD18" i="93"/>
  <c r="AA18" i="93"/>
  <c r="X18" i="93"/>
  <c r="U18" i="93"/>
  <c r="R18" i="93"/>
  <c r="O18" i="93"/>
  <c r="L18" i="93"/>
  <c r="I18" i="93"/>
  <c r="E18" i="93"/>
  <c r="D18" i="93"/>
  <c r="AJ17" i="93"/>
  <c r="AG17" i="93"/>
  <c r="AD17" i="93"/>
  <c r="AA17" i="93"/>
  <c r="X17" i="93"/>
  <c r="U17" i="93"/>
  <c r="R17" i="93"/>
  <c r="O17" i="93"/>
  <c r="L17" i="93"/>
  <c r="I17" i="93"/>
  <c r="E17" i="93"/>
  <c r="D17" i="93"/>
  <c r="AJ16" i="93"/>
  <c r="AG16" i="93"/>
  <c r="AD16" i="93"/>
  <c r="AA16" i="93"/>
  <c r="X16" i="93"/>
  <c r="U16" i="93"/>
  <c r="R16" i="93"/>
  <c r="O16" i="93"/>
  <c r="L16" i="93"/>
  <c r="I16" i="93"/>
  <c r="E16" i="93"/>
  <c r="D16" i="93"/>
  <c r="AJ15" i="93"/>
  <c r="AG15" i="93"/>
  <c r="AD15" i="93"/>
  <c r="AA15" i="93"/>
  <c r="X15" i="93"/>
  <c r="U15" i="93"/>
  <c r="R15" i="93"/>
  <c r="O15" i="93"/>
  <c r="L15" i="93"/>
  <c r="I15" i="93"/>
  <c r="E15" i="93"/>
  <c r="D15" i="93"/>
  <c r="AJ14" i="93"/>
  <c r="AG14" i="93"/>
  <c r="AD14" i="93"/>
  <c r="AA14" i="93"/>
  <c r="X14" i="93"/>
  <c r="U14" i="93"/>
  <c r="R14" i="93"/>
  <c r="O14" i="93"/>
  <c r="L14" i="93"/>
  <c r="I14" i="93"/>
  <c r="E14" i="93"/>
  <c r="D14" i="93"/>
  <c r="AJ13" i="93"/>
  <c r="AG13" i="93"/>
  <c r="AD13" i="93"/>
  <c r="AA13" i="93"/>
  <c r="X13" i="93"/>
  <c r="U13" i="93"/>
  <c r="R13" i="93"/>
  <c r="O13" i="93"/>
  <c r="L13" i="93"/>
  <c r="I13" i="93"/>
  <c r="E13" i="93"/>
  <c r="D13" i="93"/>
  <c r="AJ12" i="93"/>
  <c r="AG12" i="93"/>
  <c r="AD12" i="93"/>
  <c r="AA12" i="93"/>
  <c r="X12" i="93"/>
  <c r="U12" i="93"/>
  <c r="R12" i="93"/>
  <c r="O12" i="93"/>
  <c r="L12" i="93"/>
  <c r="I12" i="93"/>
  <c r="E12" i="93"/>
  <c r="D12" i="93"/>
  <c r="AJ11" i="93"/>
  <c r="AG11" i="93"/>
  <c r="AD11" i="93"/>
  <c r="AA11" i="93"/>
  <c r="X11" i="93"/>
  <c r="U11" i="93"/>
  <c r="R11" i="93"/>
  <c r="O11" i="93"/>
  <c r="L11" i="93"/>
  <c r="I11" i="93"/>
  <c r="E11" i="93"/>
  <c r="D11" i="93"/>
  <c r="AJ10" i="93"/>
  <c r="AG10" i="93"/>
  <c r="AD10" i="93"/>
  <c r="AA10" i="93"/>
  <c r="X10" i="93"/>
  <c r="U10" i="93"/>
  <c r="R10" i="93"/>
  <c r="O10" i="93"/>
  <c r="L10" i="93"/>
  <c r="I10" i="93"/>
  <c r="E10" i="93"/>
  <c r="D10" i="93"/>
  <c r="AJ9" i="93"/>
  <c r="AG9" i="93"/>
  <c r="AD9" i="93"/>
  <c r="AA9" i="93"/>
  <c r="X9" i="93"/>
  <c r="U9" i="93"/>
  <c r="R9" i="93"/>
  <c r="O9" i="93"/>
  <c r="L9" i="93"/>
  <c r="I9" i="93"/>
  <c r="E9" i="93"/>
  <c r="D9" i="93"/>
  <c r="AJ8" i="93"/>
  <c r="AG8" i="93"/>
  <c r="AD8" i="93"/>
  <c r="AA8" i="93"/>
  <c r="X8" i="93"/>
  <c r="U8" i="93"/>
  <c r="R8" i="93"/>
  <c r="O8" i="93"/>
  <c r="L8" i="93"/>
  <c r="I8" i="93"/>
  <c r="E8" i="93"/>
  <c r="D8" i="93"/>
  <c r="AJ7" i="93"/>
  <c r="AG7" i="93"/>
  <c r="AD7" i="93"/>
  <c r="AA7" i="93"/>
  <c r="X7" i="93"/>
  <c r="U7" i="93"/>
  <c r="R7" i="93"/>
  <c r="O7" i="93"/>
  <c r="L7" i="93"/>
  <c r="I7" i="93"/>
  <c r="E7" i="93"/>
  <c r="D7" i="93"/>
  <c r="AJ6" i="93"/>
  <c r="AG6" i="93"/>
  <c r="AD6" i="93"/>
  <c r="AA6" i="93"/>
  <c r="X6" i="93"/>
  <c r="U6" i="93"/>
  <c r="R6" i="93"/>
  <c r="O6" i="93"/>
  <c r="L6" i="93"/>
  <c r="I6" i="93"/>
  <c r="E6" i="93"/>
  <c r="D6" i="93"/>
  <c r="AJ5" i="93"/>
  <c r="AG5" i="93"/>
  <c r="AD5" i="93"/>
  <c r="AA5" i="93"/>
  <c r="X5" i="93"/>
  <c r="U5" i="93"/>
  <c r="R5" i="93"/>
  <c r="O5" i="93"/>
  <c r="L5" i="93"/>
  <c r="I5" i="93"/>
  <c r="E5" i="93"/>
  <c r="D5" i="93"/>
  <c r="AJ4" i="93"/>
  <c r="AG4" i="93"/>
  <c r="AD4" i="93"/>
  <c r="AA4" i="93"/>
  <c r="X4" i="93"/>
  <c r="U4" i="93"/>
  <c r="R4" i="93"/>
  <c r="O4" i="93"/>
  <c r="L4" i="93"/>
  <c r="I4" i="93"/>
  <c r="E4" i="93"/>
  <c r="D4" i="93"/>
  <c r="AJ3" i="93"/>
  <c r="AG3" i="93"/>
  <c r="AD3" i="93"/>
  <c r="AA3" i="93"/>
  <c r="X3" i="93"/>
  <c r="U3" i="93"/>
  <c r="R3" i="93"/>
  <c r="O3" i="93"/>
  <c r="L3" i="93"/>
  <c r="I3" i="93"/>
  <c r="E3" i="93"/>
  <c r="D3" i="93"/>
  <c r="G8" i="92"/>
  <c r="G12" i="92"/>
  <c r="G11" i="92"/>
  <c r="G10" i="92"/>
  <c r="G9" i="92"/>
  <c r="G14" i="92"/>
  <c r="G5" i="92"/>
  <c r="G4" i="92"/>
  <c r="G7" i="92"/>
  <c r="G3" i="92"/>
  <c r="G6" i="92"/>
  <c r="G2" i="92"/>
  <c r="G13" i="92"/>
  <c r="O25" i="83"/>
  <c r="O26" i="83"/>
  <c r="O27" i="83"/>
  <c r="O28" i="83"/>
  <c r="O29" i="83"/>
  <c r="O30" i="83"/>
  <c r="O31" i="83"/>
  <c r="O32" i="83"/>
  <c r="O33" i="83"/>
  <c r="O34" i="83"/>
  <c r="O35" i="83"/>
  <c r="O36" i="83"/>
  <c r="O37" i="83"/>
  <c r="O38" i="83"/>
  <c r="O39" i="83"/>
  <c r="O40" i="83"/>
  <c r="O41" i="83"/>
  <c r="O42" i="83"/>
  <c r="O43" i="83"/>
  <c r="O44" i="83"/>
  <c r="O45" i="83"/>
  <c r="O46" i="83"/>
  <c r="O47" i="83"/>
  <c r="G22" i="91"/>
  <c r="G3" i="91"/>
  <c r="G10" i="91"/>
  <c r="G4" i="91"/>
  <c r="G11" i="91"/>
  <c r="G14" i="91"/>
  <c r="G23" i="91"/>
  <c r="G17" i="91"/>
  <c r="G5" i="91"/>
  <c r="G15" i="91"/>
  <c r="G16" i="91"/>
  <c r="G2" i="91"/>
  <c r="G6" i="91"/>
  <c r="G7" i="91"/>
  <c r="G8" i="91"/>
  <c r="G9" i="91"/>
  <c r="G12" i="91"/>
  <c r="G18" i="91"/>
  <c r="G19" i="91"/>
  <c r="G20" i="91"/>
  <c r="G24" i="91"/>
  <c r="G21" i="91"/>
  <c r="G13" i="91"/>
  <c r="AJ26" i="90"/>
  <c r="AG26" i="90"/>
  <c r="AD26" i="90"/>
  <c r="AA26" i="90"/>
  <c r="X26" i="90"/>
  <c r="U26" i="90"/>
  <c r="R26" i="90"/>
  <c r="O26" i="90"/>
  <c r="L26" i="90"/>
  <c r="I26" i="90"/>
  <c r="E26" i="90"/>
  <c r="D26" i="90"/>
  <c r="AJ25" i="90"/>
  <c r="AG25" i="90"/>
  <c r="AD25" i="90"/>
  <c r="AA25" i="90"/>
  <c r="X25" i="90"/>
  <c r="U25" i="90"/>
  <c r="R25" i="90"/>
  <c r="O25" i="90"/>
  <c r="L25" i="90"/>
  <c r="I25" i="90"/>
  <c r="E25" i="90"/>
  <c r="D25" i="90"/>
  <c r="AJ24" i="90"/>
  <c r="AG24" i="90"/>
  <c r="AD24" i="90"/>
  <c r="AA24" i="90"/>
  <c r="X24" i="90"/>
  <c r="U24" i="90"/>
  <c r="R24" i="90"/>
  <c r="O24" i="90"/>
  <c r="L24" i="90"/>
  <c r="I24" i="90"/>
  <c r="E24" i="90"/>
  <c r="D24" i="90"/>
  <c r="AJ23" i="90"/>
  <c r="AG23" i="90"/>
  <c r="AD23" i="90"/>
  <c r="AA23" i="90"/>
  <c r="X23" i="90"/>
  <c r="U23" i="90"/>
  <c r="R23" i="90"/>
  <c r="O23" i="90"/>
  <c r="L23" i="90"/>
  <c r="I23" i="90"/>
  <c r="E23" i="90"/>
  <c r="D23" i="90"/>
  <c r="AJ22" i="90"/>
  <c r="AG22" i="90"/>
  <c r="AD22" i="90"/>
  <c r="AA22" i="90"/>
  <c r="X22" i="90"/>
  <c r="U22" i="90"/>
  <c r="R22" i="90"/>
  <c r="O22" i="90"/>
  <c r="L22" i="90"/>
  <c r="I22" i="90"/>
  <c r="E22" i="90"/>
  <c r="D22" i="90"/>
  <c r="AJ21" i="90"/>
  <c r="AG21" i="90"/>
  <c r="AD21" i="90"/>
  <c r="AA21" i="90"/>
  <c r="X21" i="90"/>
  <c r="U21" i="90"/>
  <c r="R21" i="90"/>
  <c r="O21" i="90"/>
  <c r="L21" i="90"/>
  <c r="I21" i="90"/>
  <c r="E21" i="90"/>
  <c r="D21" i="90"/>
  <c r="AJ20" i="90"/>
  <c r="AG20" i="90"/>
  <c r="AD20" i="90"/>
  <c r="AA20" i="90"/>
  <c r="X20" i="90"/>
  <c r="U20" i="90"/>
  <c r="R20" i="90"/>
  <c r="O20" i="90"/>
  <c r="L20" i="90"/>
  <c r="I20" i="90"/>
  <c r="E20" i="90"/>
  <c r="D20" i="90"/>
  <c r="AJ19" i="90"/>
  <c r="AG19" i="90"/>
  <c r="AD19" i="90"/>
  <c r="AA19" i="90"/>
  <c r="X19" i="90"/>
  <c r="U19" i="90"/>
  <c r="R19" i="90"/>
  <c r="O19" i="90"/>
  <c r="L19" i="90"/>
  <c r="I19" i="90"/>
  <c r="E19" i="90"/>
  <c r="D19" i="90"/>
  <c r="AJ18" i="90"/>
  <c r="AG18" i="90"/>
  <c r="AD18" i="90"/>
  <c r="AA18" i="90"/>
  <c r="X18" i="90"/>
  <c r="U18" i="90"/>
  <c r="R18" i="90"/>
  <c r="O18" i="90"/>
  <c r="L18" i="90"/>
  <c r="I18" i="90"/>
  <c r="E18" i="90"/>
  <c r="D18" i="90"/>
  <c r="AJ17" i="90"/>
  <c r="AG17" i="90"/>
  <c r="AD17" i="90"/>
  <c r="AA17" i="90"/>
  <c r="X17" i="90"/>
  <c r="U17" i="90"/>
  <c r="R17" i="90"/>
  <c r="O17" i="90"/>
  <c r="L17" i="90"/>
  <c r="I17" i="90"/>
  <c r="E17" i="90"/>
  <c r="D17" i="90"/>
  <c r="AJ16" i="90"/>
  <c r="AG16" i="90"/>
  <c r="AD16" i="90"/>
  <c r="AA16" i="90"/>
  <c r="X16" i="90"/>
  <c r="U16" i="90"/>
  <c r="R16" i="90"/>
  <c r="O16" i="90"/>
  <c r="L16" i="90"/>
  <c r="I16" i="90"/>
  <c r="E16" i="90"/>
  <c r="D16" i="90"/>
  <c r="AJ15" i="90"/>
  <c r="AG15" i="90"/>
  <c r="AD15" i="90"/>
  <c r="AA15" i="90"/>
  <c r="X15" i="90"/>
  <c r="U15" i="90"/>
  <c r="R15" i="90"/>
  <c r="O15" i="90"/>
  <c r="L15" i="90"/>
  <c r="I15" i="90"/>
  <c r="E15" i="90"/>
  <c r="D15" i="90"/>
  <c r="AJ14" i="90"/>
  <c r="AG14" i="90"/>
  <c r="AD14" i="90"/>
  <c r="AA14" i="90"/>
  <c r="X14" i="90"/>
  <c r="U14" i="90"/>
  <c r="R14" i="90"/>
  <c r="O14" i="90"/>
  <c r="L14" i="90"/>
  <c r="I14" i="90"/>
  <c r="E14" i="90"/>
  <c r="D14" i="90"/>
  <c r="AJ13" i="90"/>
  <c r="AG13" i="90"/>
  <c r="AD13" i="90"/>
  <c r="AA13" i="90"/>
  <c r="X13" i="90"/>
  <c r="U13" i="90"/>
  <c r="R13" i="90"/>
  <c r="O13" i="90"/>
  <c r="L13" i="90"/>
  <c r="I13" i="90"/>
  <c r="E13" i="90"/>
  <c r="D13" i="90"/>
  <c r="AJ12" i="90"/>
  <c r="AG12" i="90"/>
  <c r="AD12" i="90"/>
  <c r="AA12" i="90"/>
  <c r="X12" i="90"/>
  <c r="U12" i="90"/>
  <c r="R12" i="90"/>
  <c r="O12" i="90"/>
  <c r="L12" i="90"/>
  <c r="I12" i="90"/>
  <c r="E12" i="90"/>
  <c r="D12" i="90"/>
  <c r="AJ11" i="90"/>
  <c r="AG11" i="90"/>
  <c r="AD11" i="90"/>
  <c r="AA11" i="90"/>
  <c r="X11" i="90"/>
  <c r="U11" i="90"/>
  <c r="R11" i="90"/>
  <c r="O11" i="90"/>
  <c r="L11" i="90"/>
  <c r="I11" i="90"/>
  <c r="E11" i="90"/>
  <c r="D11" i="90"/>
  <c r="AJ10" i="90"/>
  <c r="AG10" i="90"/>
  <c r="AD10" i="90"/>
  <c r="AA10" i="90"/>
  <c r="X10" i="90"/>
  <c r="U10" i="90"/>
  <c r="R10" i="90"/>
  <c r="O10" i="90"/>
  <c r="L10" i="90"/>
  <c r="I10" i="90"/>
  <c r="E10" i="90"/>
  <c r="D10" i="90"/>
  <c r="AJ9" i="90"/>
  <c r="AG9" i="90"/>
  <c r="AD9" i="90"/>
  <c r="AA9" i="90"/>
  <c r="X9" i="90"/>
  <c r="U9" i="90"/>
  <c r="R9" i="90"/>
  <c r="O9" i="90"/>
  <c r="L9" i="90"/>
  <c r="I9" i="90"/>
  <c r="E9" i="90"/>
  <c r="D9" i="90"/>
  <c r="AJ8" i="90"/>
  <c r="AG8" i="90"/>
  <c r="AD8" i="90"/>
  <c r="AA8" i="90"/>
  <c r="X8" i="90"/>
  <c r="U8" i="90"/>
  <c r="R8" i="90"/>
  <c r="O8" i="90"/>
  <c r="L8" i="90"/>
  <c r="I8" i="90"/>
  <c r="E8" i="90"/>
  <c r="D8" i="90"/>
  <c r="AJ7" i="90"/>
  <c r="AG7" i="90"/>
  <c r="AD7" i="90"/>
  <c r="AA7" i="90"/>
  <c r="X7" i="90"/>
  <c r="U7" i="90"/>
  <c r="R7" i="90"/>
  <c r="O7" i="90"/>
  <c r="L7" i="90"/>
  <c r="I7" i="90"/>
  <c r="E7" i="90"/>
  <c r="D7" i="90"/>
  <c r="AJ6" i="90"/>
  <c r="AG6" i="90"/>
  <c r="AD6" i="90"/>
  <c r="AA6" i="90"/>
  <c r="X6" i="90"/>
  <c r="U6" i="90"/>
  <c r="R6" i="90"/>
  <c r="O6" i="90"/>
  <c r="L6" i="90"/>
  <c r="I6" i="90"/>
  <c r="E6" i="90"/>
  <c r="D6" i="90"/>
  <c r="AJ5" i="90"/>
  <c r="AG5" i="90"/>
  <c r="AD5" i="90"/>
  <c r="AA5" i="90"/>
  <c r="X5" i="90"/>
  <c r="U5" i="90"/>
  <c r="R5" i="90"/>
  <c r="O5" i="90"/>
  <c r="L5" i="90"/>
  <c r="I5" i="90"/>
  <c r="E5" i="90"/>
  <c r="D5" i="90"/>
  <c r="AJ4" i="90"/>
  <c r="AG4" i="90"/>
  <c r="AD4" i="90"/>
  <c r="AA4" i="90"/>
  <c r="X4" i="90"/>
  <c r="U4" i="90"/>
  <c r="R4" i="90"/>
  <c r="O4" i="90"/>
  <c r="L4" i="90"/>
  <c r="I4" i="90"/>
  <c r="E4" i="90"/>
  <c r="D4" i="90"/>
  <c r="AJ3" i="90"/>
  <c r="AG3" i="90"/>
  <c r="AD3" i="90"/>
  <c r="AA3" i="90"/>
  <c r="X3" i="90"/>
  <c r="U3" i="90"/>
  <c r="R3" i="90"/>
  <c r="O3" i="90"/>
  <c r="L3" i="90"/>
  <c r="I3" i="90"/>
  <c r="E3" i="90"/>
  <c r="D3" i="90"/>
  <c r="G19" i="89"/>
  <c r="G3" i="89"/>
  <c r="G8" i="89"/>
  <c r="G16" i="89"/>
  <c r="G9" i="89"/>
  <c r="G10" i="89"/>
  <c r="G20" i="89"/>
  <c r="G18" i="89"/>
  <c r="G4" i="89"/>
  <c r="G11" i="89"/>
  <c r="G12" i="89"/>
  <c r="G5" i="89"/>
  <c r="G6" i="89"/>
  <c r="G7" i="89"/>
  <c r="G21" i="89"/>
  <c r="G22" i="89"/>
  <c r="G2" i="89"/>
  <c r="G13" i="89"/>
  <c r="G14" i="89"/>
  <c r="G17" i="89"/>
  <c r="G15" i="89"/>
  <c r="G2" i="98" l="1"/>
  <c r="E5" i="98"/>
  <c r="AE7" i="98" s="1"/>
  <c r="AE4" i="98"/>
  <c r="E4" i="98"/>
  <c r="AE6" i="98" s="1"/>
  <c r="E3" i="98"/>
  <c r="J88" i="102"/>
  <c r="F91" i="102"/>
  <c r="H88" i="102"/>
  <c r="E91" i="102"/>
  <c r="F88" i="102"/>
  <c r="D91" i="102"/>
  <c r="G2" i="94"/>
  <c r="E5" i="94"/>
  <c r="AE7" i="94" s="1"/>
  <c r="D88" i="102"/>
  <c r="C91" i="102"/>
  <c r="V88" i="102"/>
  <c r="T88" i="102"/>
  <c r="L88" i="102"/>
  <c r="N88" i="102"/>
  <c r="X88" i="102"/>
  <c r="Z88" i="102"/>
  <c r="F27" i="100"/>
  <c r="F11" i="100"/>
  <c r="F13" i="100"/>
  <c r="F9" i="100"/>
  <c r="F23" i="100"/>
  <c r="F6" i="100"/>
  <c r="F14" i="100"/>
  <c r="F20" i="100"/>
  <c r="F22" i="100"/>
  <c r="F24" i="100"/>
  <c r="F21" i="100"/>
  <c r="F3" i="100"/>
  <c r="F4" i="100"/>
  <c r="F5" i="100"/>
  <c r="F7" i="100"/>
  <c r="F8" i="100"/>
  <c r="F10" i="100"/>
  <c r="F12" i="100"/>
  <c r="F15" i="100"/>
  <c r="F16" i="100"/>
  <c r="F17" i="100"/>
  <c r="F18" i="100"/>
  <c r="F19" i="100"/>
  <c r="F25" i="100"/>
  <c r="F26" i="100"/>
  <c r="E3" i="97"/>
  <c r="E4" i="97"/>
  <c r="AE6" i="97" s="1"/>
  <c r="AE4" i="97"/>
  <c r="E5" i="97"/>
  <c r="AE7" i="97" s="1"/>
  <c r="AG5" i="98"/>
  <c r="AG4" i="98"/>
  <c r="G3" i="98"/>
  <c r="I2" i="98"/>
  <c r="G5" i="98"/>
  <c r="AG7" i="98" s="1"/>
  <c r="G4" i="98"/>
  <c r="AG6" i="98" s="1"/>
  <c r="AE5" i="98"/>
  <c r="AG5" i="97"/>
  <c r="G5" i="97"/>
  <c r="AG7" i="97" s="1"/>
  <c r="G3" i="97"/>
  <c r="G4" i="97"/>
  <c r="AG6" i="97" s="1"/>
  <c r="AG4" i="97"/>
  <c r="I2" i="97"/>
  <c r="AE5" i="97"/>
  <c r="E5" i="96"/>
  <c r="AE7" i="96" s="1"/>
  <c r="E3" i="96"/>
  <c r="AE4" i="96"/>
  <c r="G2" i="96"/>
  <c r="E4" i="96"/>
  <c r="AE6" i="96" s="1"/>
  <c r="G1" i="96"/>
  <c r="AG4" i="96"/>
  <c r="AE4" i="95"/>
  <c r="G2" i="95"/>
  <c r="E4" i="94"/>
  <c r="AE6" i="94" s="1"/>
  <c r="AG5" i="94"/>
  <c r="G4" i="94"/>
  <c r="AG6" i="94" s="1"/>
  <c r="AG4" i="94"/>
  <c r="I2" i="94"/>
  <c r="G5" i="94"/>
  <c r="AG7" i="94" s="1"/>
  <c r="G3" i="94"/>
  <c r="E3" i="94"/>
  <c r="G1" i="94"/>
  <c r="AE4" i="94"/>
  <c r="AE5" i="94"/>
  <c r="F13" i="93"/>
  <c r="F11" i="93"/>
  <c r="F15" i="93"/>
  <c r="F25" i="93"/>
  <c r="F17" i="93"/>
  <c r="F18" i="93"/>
  <c r="F14" i="93"/>
  <c r="F23" i="93"/>
  <c r="F22" i="93"/>
  <c r="F16" i="93"/>
  <c r="F20" i="93"/>
  <c r="F26" i="93"/>
  <c r="F7" i="93"/>
  <c r="F9" i="93"/>
  <c r="F12" i="93"/>
  <c r="F3" i="93"/>
  <c r="F4" i="93"/>
  <c r="F5" i="93"/>
  <c r="F6" i="93"/>
  <c r="F8" i="93"/>
  <c r="F10" i="93"/>
  <c r="F24" i="93"/>
  <c r="F19" i="93"/>
  <c r="F21" i="93"/>
  <c r="F25" i="90"/>
  <c r="F3" i="90"/>
  <c r="F17" i="90"/>
  <c r="F23" i="90"/>
  <c r="F11" i="90"/>
  <c r="F21" i="90"/>
  <c r="F24" i="90"/>
  <c r="F8" i="90"/>
  <c r="F20" i="90"/>
  <c r="F22" i="90"/>
  <c r="F26" i="90"/>
  <c r="F4" i="90"/>
  <c r="F6" i="90"/>
  <c r="F10" i="90"/>
  <c r="F12" i="90"/>
  <c r="F14" i="90"/>
  <c r="F16" i="90"/>
  <c r="F18" i="90"/>
  <c r="F5" i="90"/>
  <c r="F7" i="90"/>
  <c r="F9" i="90"/>
  <c r="F13" i="90"/>
  <c r="F15" i="90"/>
  <c r="F19" i="90"/>
  <c r="AJ26" i="88"/>
  <c r="AG26" i="88"/>
  <c r="AD26" i="88"/>
  <c r="AA26" i="88"/>
  <c r="X26" i="88"/>
  <c r="U26" i="88"/>
  <c r="R26" i="88"/>
  <c r="O26" i="88"/>
  <c r="L26" i="88"/>
  <c r="I26" i="88"/>
  <c r="E26" i="88"/>
  <c r="D26" i="88"/>
  <c r="AJ25" i="88"/>
  <c r="AG25" i="88"/>
  <c r="AD25" i="88"/>
  <c r="AA25" i="88"/>
  <c r="X25" i="88"/>
  <c r="U25" i="88"/>
  <c r="R25" i="88"/>
  <c r="O25" i="88"/>
  <c r="L25" i="88"/>
  <c r="I25" i="88"/>
  <c r="E25" i="88"/>
  <c r="D25" i="88"/>
  <c r="AJ24" i="88"/>
  <c r="AG24" i="88"/>
  <c r="AD24" i="88"/>
  <c r="AA24" i="88"/>
  <c r="X24" i="88"/>
  <c r="U24" i="88"/>
  <c r="R24" i="88"/>
  <c r="O24" i="88"/>
  <c r="L24" i="88"/>
  <c r="I24" i="88"/>
  <c r="E24" i="88"/>
  <c r="D24" i="88"/>
  <c r="AJ23" i="88"/>
  <c r="AG23" i="88"/>
  <c r="AD23" i="88"/>
  <c r="AA23" i="88"/>
  <c r="X23" i="88"/>
  <c r="U23" i="88"/>
  <c r="R23" i="88"/>
  <c r="O23" i="88"/>
  <c r="L23" i="88"/>
  <c r="I23" i="88"/>
  <c r="E23" i="88"/>
  <c r="D23" i="88"/>
  <c r="AJ22" i="88"/>
  <c r="AG22" i="88"/>
  <c r="AD22" i="88"/>
  <c r="AA22" i="88"/>
  <c r="X22" i="88"/>
  <c r="U22" i="88"/>
  <c r="R22" i="88"/>
  <c r="O22" i="88"/>
  <c r="L22" i="88"/>
  <c r="I22" i="88"/>
  <c r="E22" i="88"/>
  <c r="D22" i="88"/>
  <c r="AJ21" i="88"/>
  <c r="AG21" i="88"/>
  <c r="AD21" i="88"/>
  <c r="AA21" i="88"/>
  <c r="X21" i="88"/>
  <c r="U21" i="88"/>
  <c r="R21" i="88"/>
  <c r="O21" i="88"/>
  <c r="L21" i="88"/>
  <c r="I21" i="88"/>
  <c r="E21" i="88"/>
  <c r="D21" i="88"/>
  <c r="AJ20" i="88"/>
  <c r="AG20" i="88"/>
  <c r="AD20" i="88"/>
  <c r="AA20" i="88"/>
  <c r="X20" i="88"/>
  <c r="U20" i="88"/>
  <c r="R20" i="88"/>
  <c r="O20" i="88"/>
  <c r="L20" i="88"/>
  <c r="I20" i="88"/>
  <c r="E20" i="88"/>
  <c r="D20" i="88"/>
  <c r="AJ19" i="88"/>
  <c r="AG19" i="88"/>
  <c r="AD19" i="88"/>
  <c r="AA19" i="88"/>
  <c r="X19" i="88"/>
  <c r="U19" i="88"/>
  <c r="R19" i="88"/>
  <c r="O19" i="88"/>
  <c r="L19" i="88"/>
  <c r="I19" i="88"/>
  <c r="E19" i="88"/>
  <c r="D19" i="88"/>
  <c r="AJ18" i="88"/>
  <c r="AG18" i="88"/>
  <c r="AD18" i="88"/>
  <c r="AA18" i="88"/>
  <c r="X18" i="88"/>
  <c r="U18" i="88"/>
  <c r="R18" i="88"/>
  <c r="O18" i="88"/>
  <c r="L18" i="88"/>
  <c r="I18" i="88"/>
  <c r="E18" i="88"/>
  <c r="D18" i="88"/>
  <c r="AJ17" i="88"/>
  <c r="AG17" i="88"/>
  <c r="AD17" i="88"/>
  <c r="AA17" i="88"/>
  <c r="X17" i="88"/>
  <c r="U17" i="88"/>
  <c r="R17" i="88"/>
  <c r="O17" i="88"/>
  <c r="L17" i="88"/>
  <c r="I17" i="88"/>
  <c r="E17" i="88"/>
  <c r="D17" i="88"/>
  <c r="AJ16" i="88"/>
  <c r="AG16" i="88"/>
  <c r="AD16" i="88"/>
  <c r="AA16" i="88"/>
  <c r="X16" i="88"/>
  <c r="U16" i="88"/>
  <c r="R16" i="88"/>
  <c r="O16" i="88"/>
  <c r="L16" i="88"/>
  <c r="I16" i="88"/>
  <c r="E16" i="88"/>
  <c r="D16" i="88"/>
  <c r="AJ15" i="88"/>
  <c r="AG15" i="88"/>
  <c r="AD15" i="88"/>
  <c r="AA15" i="88"/>
  <c r="X15" i="88"/>
  <c r="U15" i="88"/>
  <c r="R15" i="88"/>
  <c r="O15" i="88"/>
  <c r="L15" i="88"/>
  <c r="I15" i="88"/>
  <c r="E15" i="88"/>
  <c r="D15" i="88"/>
  <c r="AJ14" i="88"/>
  <c r="AG14" i="88"/>
  <c r="AD14" i="88"/>
  <c r="AA14" i="88"/>
  <c r="X14" i="88"/>
  <c r="U14" i="88"/>
  <c r="R14" i="88"/>
  <c r="O14" i="88"/>
  <c r="L14" i="88"/>
  <c r="I14" i="88"/>
  <c r="E14" i="88"/>
  <c r="D14" i="88"/>
  <c r="AJ13" i="88"/>
  <c r="AG13" i="88"/>
  <c r="AD13" i="88"/>
  <c r="AA13" i="88"/>
  <c r="X13" i="88"/>
  <c r="U13" i="88"/>
  <c r="R13" i="88"/>
  <c r="O13" i="88"/>
  <c r="L13" i="88"/>
  <c r="I13" i="88"/>
  <c r="E13" i="88"/>
  <c r="D13" i="88"/>
  <c r="AJ12" i="88"/>
  <c r="AG12" i="88"/>
  <c r="AD12" i="88"/>
  <c r="AA12" i="88"/>
  <c r="X12" i="88"/>
  <c r="U12" i="88"/>
  <c r="R12" i="88"/>
  <c r="O12" i="88"/>
  <c r="L12" i="88"/>
  <c r="I12" i="88"/>
  <c r="E12" i="88"/>
  <c r="D12" i="88"/>
  <c r="AJ11" i="88"/>
  <c r="AG11" i="88"/>
  <c r="AD11" i="88"/>
  <c r="AA11" i="88"/>
  <c r="X11" i="88"/>
  <c r="U11" i="88"/>
  <c r="R11" i="88"/>
  <c r="O11" i="88"/>
  <c r="L11" i="88"/>
  <c r="I11" i="88"/>
  <c r="E11" i="88"/>
  <c r="D11" i="88"/>
  <c r="AJ10" i="88"/>
  <c r="AG10" i="88"/>
  <c r="AD10" i="88"/>
  <c r="AA10" i="88"/>
  <c r="X10" i="88"/>
  <c r="U10" i="88"/>
  <c r="R10" i="88"/>
  <c r="O10" i="88"/>
  <c r="L10" i="88"/>
  <c r="I10" i="88"/>
  <c r="E10" i="88"/>
  <c r="D10" i="88"/>
  <c r="AJ9" i="88"/>
  <c r="AG9" i="88"/>
  <c r="AD9" i="88"/>
  <c r="AA9" i="88"/>
  <c r="X9" i="88"/>
  <c r="U9" i="88"/>
  <c r="R9" i="88"/>
  <c r="O9" i="88"/>
  <c r="L9" i="88"/>
  <c r="I9" i="88"/>
  <c r="E9" i="88"/>
  <c r="D9" i="88"/>
  <c r="AJ8" i="88"/>
  <c r="AG8" i="88"/>
  <c r="AD8" i="88"/>
  <c r="AA8" i="88"/>
  <c r="X8" i="88"/>
  <c r="U8" i="88"/>
  <c r="R8" i="88"/>
  <c r="O8" i="88"/>
  <c r="L8" i="88"/>
  <c r="I8" i="88"/>
  <c r="E8" i="88"/>
  <c r="D8" i="88"/>
  <c r="AJ7" i="88"/>
  <c r="AG7" i="88"/>
  <c r="AD7" i="88"/>
  <c r="AA7" i="88"/>
  <c r="X7" i="88"/>
  <c r="U7" i="88"/>
  <c r="R7" i="88"/>
  <c r="O7" i="88"/>
  <c r="L7" i="88"/>
  <c r="I7" i="88"/>
  <c r="E7" i="88"/>
  <c r="D7" i="88"/>
  <c r="AJ6" i="88"/>
  <c r="AG6" i="88"/>
  <c r="AD6" i="88"/>
  <c r="AA6" i="88"/>
  <c r="X6" i="88"/>
  <c r="U6" i="88"/>
  <c r="R6" i="88"/>
  <c r="O6" i="88"/>
  <c r="L6" i="88"/>
  <c r="I6" i="88"/>
  <c r="E6" i="88"/>
  <c r="D6" i="88"/>
  <c r="AJ5" i="88"/>
  <c r="AG5" i="88"/>
  <c r="AD5" i="88"/>
  <c r="AA5" i="88"/>
  <c r="X5" i="88"/>
  <c r="U5" i="88"/>
  <c r="R5" i="88"/>
  <c r="O5" i="88"/>
  <c r="L5" i="88"/>
  <c r="I5" i="88"/>
  <c r="E5" i="88"/>
  <c r="D5" i="88"/>
  <c r="AJ4" i="88"/>
  <c r="AG4" i="88"/>
  <c r="AD4" i="88"/>
  <c r="AA4" i="88"/>
  <c r="X4" i="88"/>
  <c r="U4" i="88"/>
  <c r="R4" i="88"/>
  <c r="O4" i="88"/>
  <c r="L4" i="88"/>
  <c r="I4" i="88"/>
  <c r="E4" i="88"/>
  <c r="D4" i="88"/>
  <c r="AJ3" i="88"/>
  <c r="AG3" i="88"/>
  <c r="AD3" i="88"/>
  <c r="AA3" i="88"/>
  <c r="X3" i="88"/>
  <c r="U3" i="88"/>
  <c r="R3" i="88"/>
  <c r="O3" i="88"/>
  <c r="L3" i="88"/>
  <c r="I3" i="88"/>
  <c r="E3" i="88"/>
  <c r="D3" i="88"/>
  <c r="O7" i="87"/>
  <c r="M7" i="87"/>
  <c r="K7" i="87"/>
  <c r="I7" i="87"/>
  <c r="G7" i="87"/>
  <c r="E7" i="87"/>
  <c r="C7" i="87"/>
  <c r="C5" i="87"/>
  <c r="AC7" i="87" s="1"/>
  <c r="AC4" i="87"/>
  <c r="E4" i="87"/>
  <c r="AE6" i="87" s="1"/>
  <c r="C4" i="87"/>
  <c r="AC6" i="87" s="1"/>
  <c r="C3" i="87"/>
  <c r="AC5" i="87" s="1"/>
  <c r="E2" i="87"/>
  <c r="G2" i="87" s="1"/>
  <c r="K1" i="87"/>
  <c r="AB3" i="87" s="1"/>
  <c r="O7" i="86"/>
  <c r="M7" i="86"/>
  <c r="K7" i="86"/>
  <c r="I7" i="86"/>
  <c r="G7" i="86"/>
  <c r="E7" i="86"/>
  <c r="C7" i="86"/>
  <c r="AC5" i="86"/>
  <c r="E5" i="86"/>
  <c r="AE7" i="86" s="1"/>
  <c r="C5" i="86"/>
  <c r="AC7" i="86" s="1"/>
  <c r="AC4" i="86"/>
  <c r="C4" i="86"/>
  <c r="AC6" i="86" s="1"/>
  <c r="C3" i="86"/>
  <c r="E2" i="86"/>
  <c r="AE5" i="86" s="1"/>
  <c r="K1" i="86"/>
  <c r="AB3" i="86" s="1"/>
  <c r="E26" i="84"/>
  <c r="D26" i="84"/>
  <c r="E25" i="84"/>
  <c r="D25" i="84"/>
  <c r="E24" i="84"/>
  <c r="D24" i="84"/>
  <c r="E23" i="84"/>
  <c r="D23" i="84"/>
  <c r="E22" i="84"/>
  <c r="D22" i="84"/>
  <c r="E21" i="84"/>
  <c r="D21" i="84"/>
  <c r="E20" i="84"/>
  <c r="D20" i="84"/>
  <c r="E19" i="84"/>
  <c r="D19" i="84"/>
  <c r="E18" i="84"/>
  <c r="D18" i="84"/>
  <c r="E17" i="84"/>
  <c r="D17" i="84"/>
  <c r="E16" i="84"/>
  <c r="D16" i="84"/>
  <c r="E15" i="84"/>
  <c r="D15" i="84"/>
  <c r="E14" i="84"/>
  <c r="D14" i="84"/>
  <c r="E13" i="84"/>
  <c r="D13" i="84"/>
  <c r="E12" i="84"/>
  <c r="D12" i="84"/>
  <c r="E11" i="84"/>
  <c r="D11" i="84"/>
  <c r="E10" i="84"/>
  <c r="D10" i="84"/>
  <c r="E9" i="84"/>
  <c r="D9" i="84"/>
  <c r="E8" i="84"/>
  <c r="D8" i="84"/>
  <c r="E7" i="84"/>
  <c r="D7" i="84"/>
  <c r="E6" i="84"/>
  <c r="D6" i="84"/>
  <c r="E5" i="84"/>
  <c r="D5" i="84"/>
  <c r="E4" i="84"/>
  <c r="D4" i="84"/>
  <c r="F3" i="84"/>
  <c r="E3" i="84"/>
  <c r="D3" i="84"/>
  <c r="G8" i="85"/>
  <c r="G12" i="85"/>
  <c r="G2" i="85"/>
  <c r="G11" i="85"/>
  <c r="G10" i="85"/>
  <c r="G9" i="85"/>
  <c r="G16" i="85"/>
  <c r="G14" i="85"/>
  <c r="G15" i="85"/>
  <c r="G5" i="85"/>
  <c r="G4" i="85"/>
  <c r="G13" i="85"/>
  <c r="G3" i="85"/>
  <c r="G7" i="85"/>
  <c r="G6" i="85"/>
  <c r="AJ26" i="84"/>
  <c r="AG26" i="84"/>
  <c r="AD26" i="84"/>
  <c r="AA26" i="84"/>
  <c r="X26" i="84"/>
  <c r="U26" i="84"/>
  <c r="R26" i="84"/>
  <c r="O26" i="84"/>
  <c r="L26" i="84"/>
  <c r="I26" i="84"/>
  <c r="AJ25" i="84"/>
  <c r="AG25" i="84"/>
  <c r="AD25" i="84"/>
  <c r="AA25" i="84"/>
  <c r="X25" i="84"/>
  <c r="U25" i="84"/>
  <c r="R25" i="84"/>
  <c r="O25" i="84"/>
  <c r="L25" i="84"/>
  <c r="I25" i="84"/>
  <c r="AJ24" i="84"/>
  <c r="AG24" i="84"/>
  <c r="AD24" i="84"/>
  <c r="AA24" i="84"/>
  <c r="X24" i="84"/>
  <c r="U24" i="84"/>
  <c r="R24" i="84"/>
  <c r="O24" i="84"/>
  <c r="L24" i="84"/>
  <c r="I24" i="84"/>
  <c r="AJ23" i="84"/>
  <c r="AG23" i="84"/>
  <c r="AD23" i="84"/>
  <c r="AA23" i="84"/>
  <c r="X23" i="84"/>
  <c r="U23" i="84"/>
  <c r="R23" i="84"/>
  <c r="O23" i="84"/>
  <c r="L23" i="84"/>
  <c r="I23" i="84"/>
  <c r="AJ22" i="84"/>
  <c r="AG22" i="84"/>
  <c r="AD22" i="84"/>
  <c r="AA22" i="84"/>
  <c r="X22" i="84"/>
  <c r="U22" i="84"/>
  <c r="R22" i="84"/>
  <c r="O22" i="84"/>
  <c r="L22" i="84"/>
  <c r="I22" i="84"/>
  <c r="AJ21" i="84"/>
  <c r="AG21" i="84"/>
  <c r="AD21" i="84"/>
  <c r="AA21" i="84"/>
  <c r="X21" i="84"/>
  <c r="U21" i="84"/>
  <c r="R21" i="84"/>
  <c r="O21" i="84"/>
  <c r="L21" i="84"/>
  <c r="I21" i="84"/>
  <c r="AJ20" i="84"/>
  <c r="AG20" i="84"/>
  <c r="AD20" i="84"/>
  <c r="AA20" i="84"/>
  <c r="X20" i="84"/>
  <c r="U20" i="84"/>
  <c r="R20" i="84"/>
  <c r="O20" i="84"/>
  <c r="L20" i="84"/>
  <c r="I20" i="84"/>
  <c r="AJ19" i="84"/>
  <c r="AG19" i="84"/>
  <c r="AD19" i="84"/>
  <c r="AA19" i="84"/>
  <c r="X19" i="84"/>
  <c r="U19" i="84"/>
  <c r="R19" i="84"/>
  <c r="O19" i="84"/>
  <c r="L19" i="84"/>
  <c r="I19" i="84"/>
  <c r="AJ18" i="84"/>
  <c r="AG18" i="84"/>
  <c r="AD18" i="84"/>
  <c r="AA18" i="84"/>
  <c r="X18" i="84"/>
  <c r="U18" i="84"/>
  <c r="R18" i="84"/>
  <c r="O18" i="84"/>
  <c r="L18" i="84"/>
  <c r="I18" i="84"/>
  <c r="AJ17" i="84"/>
  <c r="AG17" i="84"/>
  <c r="AD17" i="84"/>
  <c r="AA17" i="84"/>
  <c r="X17" i="84"/>
  <c r="U17" i="84"/>
  <c r="R17" i="84"/>
  <c r="O17" i="84"/>
  <c r="L17" i="84"/>
  <c r="I17" i="84"/>
  <c r="AJ16" i="84"/>
  <c r="AG16" i="84"/>
  <c r="AD16" i="84"/>
  <c r="AA16" i="84"/>
  <c r="X16" i="84"/>
  <c r="U16" i="84"/>
  <c r="R16" i="84"/>
  <c r="O16" i="84"/>
  <c r="L16" i="84"/>
  <c r="I16" i="84"/>
  <c r="AJ15" i="84"/>
  <c r="AG15" i="84"/>
  <c r="AD15" i="84"/>
  <c r="AA15" i="84"/>
  <c r="X15" i="84"/>
  <c r="U15" i="84"/>
  <c r="R15" i="84"/>
  <c r="O15" i="84"/>
  <c r="L15" i="84"/>
  <c r="I15" i="84"/>
  <c r="AJ14" i="84"/>
  <c r="AG14" i="84"/>
  <c r="AD14" i="84"/>
  <c r="AA14" i="84"/>
  <c r="X14" i="84"/>
  <c r="U14" i="84"/>
  <c r="R14" i="84"/>
  <c r="O14" i="84"/>
  <c r="L14" i="84"/>
  <c r="I14" i="84"/>
  <c r="AJ13" i="84"/>
  <c r="AG13" i="84"/>
  <c r="AD13" i="84"/>
  <c r="AA13" i="84"/>
  <c r="X13" i="84"/>
  <c r="U13" i="84"/>
  <c r="R13" i="84"/>
  <c r="O13" i="84"/>
  <c r="L13" i="84"/>
  <c r="I13" i="84"/>
  <c r="AJ12" i="84"/>
  <c r="AG12" i="84"/>
  <c r="AD12" i="84"/>
  <c r="AA12" i="84"/>
  <c r="X12" i="84"/>
  <c r="U12" i="84"/>
  <c r="R12" i="84"/>
  <c r="O12" i="84"/>
  <c r="L12" i="84"/>
  <c r="I12" i="84"/>
  <c r="AJ11" i="84"/>
  <c r="AG11" i="84"/>
  <c r="AD11" i="84"/>
  <c r="AA11" i="84"/>
  <c r="X11" i="84"/>
  <c r="U11" i="84"/>
  <c r="R11" i="84"/>
  <c r="O11" i="84"/>
  <c r="L11" i="84"/>
  <c r="I11" i="84"/>
  <c r="AJ10" i="84"/>
  <c r="AG10" i="84"/>
  <c r="AD10" i="84"/>
  <c r="AA10" i="84"/>
  <c r="X10" i="84"/>
  <c r="U10" i="84"/>
  <c r="R10" i="84"/>
  <c r="O10" i="84"/>
  <c r="L10" i="84"/>
  <c r="I10" i="84"/>
  <c r="AJ9" i="84"/>
  <c r="AG9" i="84"/>
  <c r="AD9" i="84"/>
  <c r="AA9" i="84"/>
  <c r="X9" i="84"/>
  <c r="U9" i="84"/>
  <c r="R9" i="84"/>
  <c r="O9" i="84"/>
  <c r="L9" i="84"/>
  <c r="I9" i="84"/>
  <c r="AJ8" i="84"/>
  <c r="AG8" i="84"/>
  <c r="AD8" i="84"/>
  <c r="AA8" i="84"/>
  <c r="X8" i="84"/>
  <c r="U8" i="84"/>
  <c r="R8" i="84"/>
  <c r="O8" i="84"/>
  <c r="L8" i="84"/>
  <c r="I8" i="84"/>
  <c r="AJ7" i="84"/>
  <c r="AG7" i="84"/>
  <c r="AD7" i="84"/>
  <c r="AA7" i="84"/>
  <c r="X7" i="84"/>
  <c r="U7" i="84"/>
  <c r="R7" i="84"/>
  <c r="O7" i="84"/>
  <c r="L7" i="84"/>
  <c r="I7" i="84"/>
  <c r="AJ6" i="84"/>
  <c r="AG6" i="84"/>
  <c r="AD6" i="84"/>
  <c r="AA6" i="84"/>
  <c r="X6" i="84"/>
  <c r="U6" i="84"/>
  <c r="R6" i="84"/>
  <c r="O6" i="84"/>
  <c r="L6" i="84"/>
  <c r="I6" i="84"/>
  <c r="AJ5" i="84"/>
  <c r="AG5" i="84"/>
  <c r="AD5" i="84"/>
  <c r="AA5" i="84"/>
  <c r="X5" i="84"/>
  <c r="U5" i="84"/>
  <c r="R5" i="84"/>
  <c r="O5" i="84"/>
  <c r="L5" i="84"/>
  <c r="I5" i="84"/>
  <c r="AJ4" i="84"/>
  <c r="AG4" i="84"/>
  <c r="AD4" i="84"/>
  <c r="AA4" i="84"/>
  <c r="X4" i="84"/>
  <c r="U4" i="84"/>
  <c r="R4" i="84"/>
  <c r="O4" i="84"/>
  <c r="L4" i="84"/>
  <c r="I4" i="84"/>
  <c r="AJ3" i="84"/>
  <c r="AG3" i="84"/>
  <c r="AD3" i="84"/>
  <c r="AA3" i="84"/>
  <c r="X3" i="84"/>
  <c r="U3" i="84"/>
  <c r="R3" i="84"/>
  <c r="O3" i="84"/>
  <c r="L3" i="84"/>
  <c r="I3" i="84"/>
  <c r="G31" i="81"/>
  <c r="G30" i="81"/>
  <c r="G29" i="81"/>
  <c r="G28" i="81"/>
  <c r="G27" i="81"/>
  <c r="G26" i="81"/>
  <c r="G25" i="81"/>
  <c r="G24" i="81"/>
  <c r="G23" i="81"/>
  <c r="G22" i="81"/>
  <c r="G21" i="81"/>
  <c r="G20" i="81"/>
  <c r="G19" i="81"/>
  <c r="G18" i="81"/>
  <c r="G17" i="81"/>
  <c r="G16" i="81"/>
  <c r="G15" i="81"/>
  <c r="G14" i="81"/>
  <c r="G13" i="81"/>
  <c r="G12" i="81"/>
  <c r="G11" i="81"/>
  <c r="G10" i="81"/>
  <c r="G9" i="81"/>
  <c r="G8" i="81"/>
  <c r="G7" i="81"/>
  <c r="G6" i="81"/>
  <c r="G5" i="81"/>
  <c r="G4" i="81"/>
  <c r="G3" i="81"/>
  <c r="G2" i="81"/>
  <c r="AJ24" i="80"/>
  <c r="AG24" i="80"/>
  <c r="AD24" i="80"/>
  <c r="AA24" i="80"/>
  <c r="X24" i="80"/>
  <c r="U24" i="80"/>
  <c r="R24" i="80"/>
  <c r="O24" i="80"/>
  <c r="L24" i="80"/>
  <c r="I24" i="80"/>
  <c r="E24" i="80"/>
  <c r="F24" i="80" s="1"/>
  <c r="D24" i="80"/>
  <c r="AJ23" i="80"/>
  <c r="AG23" i="80"/>
  <c r="AD23" i="80"/>
  <c r="AA23" i="80"/>
  <c r="X23" i="80"/>
  <c r="U23" i="80"/>
  <c r="R23" i="80"/>
  <c r="O23" i="80"/>
  <c r="L23" i="80"/>
  <c r="I23" i="80"/>
  <c r="F23" i="80"/>
  <c r="E23" i="80"/>
  <c r="D23" i="80"/>
  <c r="AJ22" i="80"/>
  <c r="AG22" i="80"/>
  <c r="AD22" i="80"/>
  <c r="AA22" i="80"/>
  <c r="X22" i="80"/>
  <c r="U22" i="80"/>
  <c r="R22" i="80"/>
  <c r="O22" i="80"/>
  <c r="L22" i="80"/>
  <c r="I22" i="80"/>
  <c r="F22" i="80"/>
  <c r="E22" i="80"/>
  <c r="D22" i="80"/>
  <c r="AJ21" i="80"/>
  <c r="AG21" i="80"/>
  <c r="AD21" i="80"/>
  <c r="AA21" i="80"/>
  <c r="X21" i="80"/>
  <c r="U21" i="80"/>
  <c r="R21" i="80"/>
  <c r="O21" i="80"/>
  <c r="L21" i="80"/>
  <c r="I21" i="80"/>
  <c r="E21" i="80"/>
  <c r="D21" i="80"/>
  <c r="F21" i="80" s="1"/>
  <c r="AJ20" i="80"/>
  <c r="AG20" i="80"/>
  <c r="AD20" i="80"/>
  <c r="AA20" i="80"/>
  <c r="X20" i="80"/>
  <c r="U20" i="80"/>
  <c r="R20" i="80"/>
  <c r="O20" i="80"/>
  <c r="L20" i="80"/>
  <c r="I20" i="80"/>
  <c r="E20" i="80"/>
  <c r="F20" i="80" s="1"/>
  <c r="D20" i="80"/>
  <c r="AJ19" i="80"/>
  <c r="AG19" i="80"/>
  <c r="AD19" i="80"/>
  <c r="AA19" i="80"/>
  <c r="X19" i="80"/>
  <c r="U19" i="80"/>
  <c r="R19" i="80"/>
  <c r="O19" i="80"/>
  <c r="L19" i="80"/>
  <c r="I19" i="80"/>
  <c r="E19" i="80"/>
  <c r="F19" i="80" s="1"/>
  <c r="D19" i="80"/>
  <c r="AJ18" i="80"/>
  <c r="AG18" i="80"/>
  <c r="AD18" i="80"/>
  <c r="AA18" i="80"/>
  <c r="X18" i="80"/>
  <c r="U18" i="80"/>
  <c r="R18" i="80"/>
  <c r="O18" i="80"/>
  <c r="L18" i="80"/>
  <c r="I18" i="80"/>
  <c r="E18" i="80"/>
  <c r="F18" i="80" s="1"/>
  <c r="D18" i="80"/>
  <c r="AJ17" i="80"/>
  <c r="AG17" i="80"/>
  <c r="AD17" i="80"/>
  <c r="AA17" i="80"/>
  <c r="X17" i="80"/>
  <c r="U17" i="80"/>
  <c r="R17" i="80"/>
  <c r="O17" i="80"/>
  <c r="L17" i="80"/>
  <c r="I17" i="80"/>
  <c r="E17" i="80"/>
  <c r="F17" i="80" s="1"/>
  <c r="D17" i="80"/>
  <c r="AJ16" i="80"/>
  <c r="AG16" i="80"/>
  <c r="AD16" i="80"/>
  <c r="AA16" i="80"/>
  <c r="X16" i="80"/>
  <c r="U16" i="80"/>
  <c r="R16" i="80"/>
  <c r="O16" i="80"/>
  <c r="L16" i="80"/>
  <c r="I16" i="80"/>
  <c r="E16" i="80"/>
  <c r="F16" i="80" s="1"/>
  <c r="D16" i="80"/>
  <c r="AJ15" i="80"/>
  <c r="AG15" i="80"/>
  <c r="AD15" i="80"/>
  <c r="AA15" i="80"/>
  <c r="X15" i="80"/>
  <c r="U15" i="80"/>
  <c r="R15" i="80"/>
  <c r="O15" i="80"/>
  <c r="L15" i="80"/>
  <c r="I15" i="80"/>
  <c r="F15" i="80"/>
  <c r="E15" i="80"/>
  <c r="D15" i="80"/>
  <c r="AJ14" i="80"/>
  <c r="AG14" i="80"/>
  <c r="AD14" i="80"/>
  <c r="AA14" i="80"/>
  <c r="X14" i="80"/>
  <c r="U14" i="80"/>
  <c r="R14" i="80"/>
  <c r="O14" i="80"/>
  <c r="L14" i="80"/>
  <c r="I14" i="80"/>
  <c r="F14" i="80"/>
  <c r="E14" i="80"/>
  <c r="D14" i="80"/>
  <c r="AJ13" i="80"/>
  <c r="AG13" i="80"/>
  <c r="AD13" i="80"/>
  <c r="AA13" i="80"/>
  <c r="X13" i="80"/>
  <c r="U13" i="80"/>
  <c r="R13" i="80"/>
  <c r="O13" i="80"/>
  <c r="L13" i="80"/>
  <c r="I13" i="80"/>
  <c r="E13" i="80"/>
  <c r="F13" i="80" s="1"/>
  <c r="D13" i="80"/>
  <c r="AJ12" i="80"/>
  <c r="AG12" i="80"/>
  <c r="AD12" i="80"/>
  <c r="AA12" i="80"/>
  <c r="X12" i="80"/>
  <c r="U12" i="80"/>
  <c r="R12" i="80"/>
  <c r="O12" i="80"/>
  <c r="L12" i="80"/>
  <c r="I12" i="80"/>
  <c r="E12" i="80"/>
  <c r="F12" i="80" s="1"/>
  <c r="D12" i="80"/>
  <c r="AJ11" i="80"/>
  <c r="AG11" i="80"/>
  <c r="AD11" i="80"/>
  <c r="AA11" i="80"/>
  <c r="X11" i="80"/>
  <c r="U11" i="80"/>
  <c r="R11" i="80"/>
  <c r="O11" i="80"/>
  <c r="L11" i="80"/>
  <c r="I11" i="80"/>
  <c r="F11" i="80"/>
  <c r="E11" i="80"/>
  <c r="D11" i="80"/>
  <c r="AJ10" i="80"/>
  <c r="AG10" i="80"/>
  <c r="AD10" i="80"/>
  <c r="AA10" i="80"/>
  <c r="X10" i="80"/>
  <c r="U10" i="80"/>
  <c r="R10" i="80"/>
  <c r="O10" i="80"/>
  <c r="L10" i="80"/>
  <c r="I10" i="80"/>
  <c r="F10" i="80"/>
  <c r="E10" i="80"/>
  <c r="D10" i="80"/>
  <c r="AJ9" i="80"/>
  <c r="AG9" i="80"/>
  <c r="AD9" i="80"/>
  <c r="AA9" i="80"/>
  <c r="X9" i="80"/>
  <c r="U9" i="80"/>
  <c r="R9" i="80"/>
  <c r="O9" i="80"/>
  <c r="L9" i="80"/>
  <c r="I9" i="80"/>
  <c r="E9" i="80"/>
  <c r="F9" i="80" s="1"/>
  <c r="D9" i="80"/>
  <c r="AJ8" i="80"/>
  <c r="AG8" i="80"/>
  <c r="AD8" i="80"/>
  <c r="AA8" i="80"/>
  <c r="X8" i="80"/>
  <c r="U8" i="80"/>
  <c r="R8" i="80"/>
  <c r="O8" i="80"/>
  <c r="L8" i="80"/>
  <c r="I8" i="80"/>
  <c r="E8" i="80"/>
  <c r="F8" i="80" s="1"/>
  <c r="D8" i="80"/>
  <c r="AJ7" i="80"/>
  <c r="AG7" i="80"/>
  <c r="AD7" i="80"/>
  <c r="AA7" i="80"/>
  <c r="X7" i="80"/>
  <c r="U7" i="80"/>
  <c r="R7" i="80"/>
  <c r="O7" i="80"/>
  <c r="L7" i="80"/>
  <c r="I7" i="80"/>
  <c r="E7" i="80"/>
  <c r="F7" i="80" s="1"/>
  <c r="D7" i="80"/>
  <c r="AJ6" i="80"/>
  <c r="AG6" i="80"/>
  <c r="AD6" i="80"/>
  <c r="AA6" i="80"/>
  <c r="X6" i="80"/>
  <c r="U6" i="80"/>
  <c r="R6" i="80"/>
  <c r="O6" i="80"/>
  <c r="L6" i="80"/>
  <c r="I6" i="80"/>
  <c r="E6" i="80"/>
  <c r="F6" i="80" s="1"/>
  <c r="D6" i="80"/>
  <c r="AJ5" i="80"/>
  <c r="AG5" i="80"/>
  <c r="AD5" i="80"/>
  <c r="AA5" i="80"/>
  <c r="X5" i="80"/>
  <c r="U5" i="80"/>
  <c r="R5" i="80"/>
  <c r="O5" i="80"/>
  <c r="L5" i="80"/>
  <c r="I5" i="80"/>
  <c r="E5" i="80"/>
  <c r="F5" i="80" s="1"/>
  <c r="D5" i="80"/>
  <c r="AJ4" i="80"/>
  <c r="AG4" i="80"/>
  <c r="AD4" i="80"/>
  <c r="AA4" i="80"/>
  <c r="X4" i="80"/>
  <c r="U4" i="80"/>
  <c r="R4" i="80"/>
  <c r="O4" i="80"/>
  <c r="L4" i="80"/>
  <c r="I4" i="80"/>
  <c r="E4" i="80"/>
  <c r="F4" i="80" s="1"/>
  <c r="D4" i="80"/>
  <c r="AJ3" i="80"/>
  <c r="AG3" i="80"/>
  <c r="AD3" i="80"/>
  <c r="AA3" i="80"/>
  <c r="X3" i="80"/>
  <c r="U3" i="80"/>
  <c r="R3" i="80"/>
  <c r="O3" i="80"/>
  <c r="L3" i="80"/>
  <c r="I3" i="80"/>
  <c r="F3" i="80"/>
  <c r="E3" i="80"/>
  <c r="D3" i="80"/>
  <c r="H14" i="79"/>
  <c r="G14" i="79"/>
  <c r="H13" i="79"/>
  <c r="G13" i="79"/>
  <c r="H12" i="79"/>
  <c r="G12" i="79"/>
  <c r="H11" i="79"/>
  <c r="G11" i="79"/>
  <c r="H10" i="79"/>
  <c r="G10" i="79"/>
  <c r="H9" i="79"/>
  <c r="G9" i="79"/>
  <c r="H8" i="79"/>
  <c r="G8" i="79"/>
  <c r="H7" i="79"/>
  <c r="G7" i="79"/>
  <c r="H6" i="79"/>
  <c r="G6" i="79"/>
  <c r="H5" i="79"/>
  <c r="G5" i="79"/>
  <c r="H4" i="79"/>
  <c r="G4" i="79"/>
  <c r="H3" i="79"/>
  <c r="G3" i="79"/>
  <c r="A3" i="79"/>
  <c r="A4" i="79" s="1"/>
  <c r="A5" i="79" s="1"/>
  <c r="A6" i="79" s="1"/>
  <c r="A7" i="79" s="1"/>
  <c r="A8" i="79" s="1"/>
  <c r="A9" i="79" s="1"/>
  <c r="A10" i="79" s="1"/>
  <c r="A11" i="79" s="1"/>
  <c r="A12" i="79" s="1"/>
  <c r="A13" i="79" s="1"/>
  <c r="A14" i="79" s="1"/>
  <c r="H2" i="79"/>
  <c r="G2" i="79"/>
  <c r="AJ24" i="78"/>
  <c r="AG24" i="78"/>
  <c r="AD24" i="78"/>
  <c r="AA24" i="78"/>
  <c r="X24" i="78"/>
  <c r="U24" i="78"/>
  <c r="R24" i="78"/>
  <c r="O24" i="78"/>
  <c r="L24" i="78"/>
  <c r="I24" i="78"/>
  <c r="E24" i="78"/>
  <c r="F24" i="78" s="1"/>
  <c r="D24" i="78"/>
  <c r="AJ23" i="78"/>
  <c r="AG23" i="78"/>
  <c r="AD23" i="78"/>
  <c r="AA23" i="78"/>
  <c r="X23" i="78"/>
  <c r="U23" i="78"/>
  <c r="R23" i="78"/>
  <c r="O23" i="78"/>
  <c r="L23" i="78"/>
  <c r="I23" i="78"/>
  <c r="F23" i="78"/>
  <c r="E23" i="78"/>
  <c r="D23" i="78"/>
  <c r="AJ22" i="78"/>
  <c r="AG22" i="78"/>
  <c r="AD22" i="78"/>
  <c r="AA22" i="78"/>
  <c r="X22" i="78"/>
  <c r="U22" i="78"/>
  <c r="R22" i="78"/>
  <c r="O22" i="78"/>
  <c r="L22" i="78"/>
  <c r="I22" i="78"/>
  <c r="E22" i="78"/>
  <c r="F22" i="78" s="1"/>
  <c r="D22" i="78"/>
  <c r="AJ21" i="78"/>
  <c r="AG21" i="78"/>
  <c r="AD21" i="78"/>
  <c r="AA21" i="78"/>
  <c r="X21" i="78"/>
  <c r="U21" i="78"/>
  <c r="R21" i="78"/>
  <c r="O21" i="78"/>
  <c r="L21" i="78"/>
  <c r="I21" i="78"/>
  <c r="F21" i="78"/>
  <c r="E21" i="78"/>
  <c r="D21" i="78"/>
  <c r="AJ20" i="78"/>
  <c r="AG20" i="78"/>
  <c r="AD20" i="78"/>
  <c r="AA20" i="78"/>
  <c r="X20" i="78"/>
  <c r="U20" i="78"/>
  <c r="R20" i="78"/>
  <c r="O20" i="78"/>
  <c r="L20" i="78"/>
  <c r="I20" i="78"/>
  <c r="E20" i="78"/>
  <c r="F20" i="78" s="1"/>
  <c r="D20" i="78"/>
  <c r="AJ19" i="78"/>
  <c r="AG19" i="78"/>
  <c r="AD19" i="78"/>
  <c r="AA19" i="78"/>
  <c r="X19" i="78"/>
  <c r="U19" i="78"/>
  <c r="R19" i="78"/>
  <c r="O19" i="78"/>
  <c r="L19" i="78"/>
  <c r="I19" i="78"/>
  <c r="F19" i="78"/>
  <c r="E19" i="78"/>
  <c r="D19" i="78"/>
  <c r="AJ18" i="78"/>
  <c r="AG18" i="78"/>
  <c r="AD18" i="78"/>
  <c r="AA18" i="78"/>
  <c r="X18" i="78"/>
  <c r="U18" i="78"/>
  <c r="R18" i="78"/>
  <c r="O18" i="78"/>
  <c r="L18" i="78"/>
  <c r="I18" i="78"/>
  <c r="E18" i="78"/>
  <c r="F18" i="78" s="1"/>
  <c r="D18" i="78"/>
  <c r="AJ17" i="78"/>
  <c r="AG17" i="78"/>
  <c r="AD17" i="78"/>
  <c r="AA17" i="78"/>
  <c r="X17" i="78"/>
  <c r="U17" i="78"/>
  <c r="R17" i="78"/>
  <c r="O17" i="78"/>
  <c r="L17" i="78"/>
  <c r="I17" i="78"/>
  <c r="E17" i="78"/>
  <c r="F17" i="78" s="1"/>
  <c r="D17" i="78"/>
  <c r="AJ16" i="78"/>
  <c r="AG16" i="78"/>
  <c r="AD16" i="78"/>
  <c r="AA16" i="78"/>
  <c r="X16" i="78"/>
  <c r="U16" i="78"/>
  <c r="R16" i="78"/>
  <c r="O16" i="78"/>
  <c r="L16" i="78"/>
  <c r="I16" i="78"/>
  <c r="E16" i="78"/>
  <c r="F16" i="78" s="1"/>
  <c r="D16" i="78"/>
  <c r="AJ15" i="78"/>
  <c r="AG15" i="78"/>
  <c r="AD15" i="78"/>
  <c r="AA15" i="78"/>
  <c r="X15" i="78"/>
  <c r="U15" i="78"/>
  <c r="R15" i="78"/>
  <c r="O15" i="78"/>
  <c r="L15" i="78"/>
  <c r="I15" i="78"/>
  <c r="F15" i="78"/>
  <c r="E15" i="78"/>
  <c r="D15" i="78"/>
  <c r="AJ14" i="78"/>
  <c r="AG14" i="78"/>
  <c r="AD14" i="78"/>
  <c r="AA14" i="78"/>
  <c r="X14" i="78"/>
  <c r="U14" i="78"/>
  <c r="R14" i="78"/>
  <c r="O14" i="78"/>
  <c r="L14" i="78"/>
  <c r="I14" i="78"/>
  <c r="E14" i="78"/>
  <c r="F14" i="78" s="1"/>
  <c r="D14" i="78"/>
  <c r="AJ13" i="78"/>
  <c r="AG13" i="78"/>
  <c r="AD13" i="78"/>
  <c r="AA13" i="78"/>
  <c r="X13" i="78"/>
  <c r="U13" i="78"/>
  <c r="R13" i="78"/>
  <c r="O13" i="78"/>
  <c r="L13" i="78"/>
  <c r="I13" i="78"/>
  <c r="E13" i="78"/>
  <c r="F13" i="78" s="1"/>
  <c r="D13" i="78"/>
  <c r="AJ12" i="78"/>
  <c r="AG12" i="78"/>
  <c r="AD12" i="78"/>
  <c r="AA12" i="78"/>
  <c r="X12" i="78"/>
  <c r="U12" i="78"/>
  <c r="R12" i="78"/>
  <c r="O12" i="78"/>
  <c r="L12" i="78"/>
  <c r="I12" i="78"/>
  <c r="E12" i="78"/>
  <c r="F12" i="78" s="1"/>
  <c r="D12" i="78"/>
  <c r="AJ11" i="78"/>
  <c r="AG11" i="78"/>
  <c r="AD11" i="78"/>
  <c r="AA11" i="78"/>
  <c r="X11" i="78"/>
  <c r="U11" i="78"/>
  <c r="R11" i="78"/>
  <c r="O11" i="78"/>
  <c r="L11" i="78"/>
  <c r="I11" i="78"/>
  <c r="F11" i="78"/>
  <c r="E11" i="78"/>
  <c r="D11" i="78"/>
  <c r="AJ10" i="78"/>
  <c r="AG10" i="78"/>
  <c r="AD10" i="78"/>
  <c r="AA10" i="78"/>
  <c r="X10" i="78"/>
  <c r="U10" i="78"/>
  <c r="R10" i="78"/>
  <c r="O10" i="78"/>
  <c r="L10" i="78"/>
  <c r="I10" i="78"/>
  <c r="E10" i="78"/>
  <c r="F10" i="78" s="1"/>
  <c r="D10" i="78"/>
  <c r="AJ9" i="78"/>
  <c r="AG9" i="78"/>
  <c r="AD9" i="78"/>
  <c r="AA9" i="78"/>
  <c r="X9" i="78"/>
  <c r="U9" i="78"/>
  <c r="R9" i="78"/>
  <c r="O9" i="78"/>
  <c r="L9" i="78"/>
  <c r="I9" i="78"/>
  <c r="F9" i="78"/>
  <c r="E9" i="78"/>
  <c r="D9" i="78"/>
  <c r="AJ8" i="78"/>
  <c r="AG8" i="78"/>
  <c r="AD8" i="78"/>
  <c r="AA8" i="78"/>
  <c r="X8" i="78"/>
  <c r="U8" i="78"/>
  <c r="R8" i="78"/>
  <c r="O8" i="78"/>
  <c r="L8" i="78"/>
  <c r="I8" i="78"/>
  <c r="E8" i="78"/>
  <c r="F8" i="78" s="1"/>
  <c r="D8" i="78"/>
  <c r="AJ7" i="78"/>
  <c r="AG7" i="78"/>
  <c r="AD7" i="78"/>
  <c r="AA7" i="78"/>
  <c r="X7" i="78"/>
  <c r="U7" i="78"/>
  <c r="R7" i="78"/>
  <c r="O7" i="78"/>
  <c r="L7" i="78"/>
  <c r="I7" i="78"/>
  <c r="F7" i="78"/>
  <c r="E7" i="78"/>
  <c r="D7" i="78"/>
  <c r="AJ6" i="78"/>
  <c r="AG6" i="78"/>
  <c r="AD6" i="78"/>
  <c r="AA6" i="78"/>
  <c r="X6" i="78"/>
  <c r="U6" i="78"/>
  <c r="R6" i="78"/>
  <c r="O6" i="78"/>
  <c r="L6" i="78"/>
  <c r="I6" i="78"/>
  <c r="E6" i="78"/>
  <c r="F6" i="78" s="1"/>
  <c r="D6" i="78"/>
  <c r="AJ5" i="78"/>
  <c r="AG5" i="78"/>
  <c r="AD5" i="78"/>
  <c r="AA5" i="78"/>
  <c r="X5" i="78"/>
  <c r="U5" i="78"/>
  <c r="R5" i="78"/>
  <c r="O5" i="78"/>
  <c r="L5" i="78"/>
  <c r="I5" i="78"/>
  <c r="E5" i="78"/>
  <c r="F5" i="78" s="1"/>
  <c r="D5" i="78"/>
  <c r="AJ4" i="78"/>
  <c r="AG4" i="78"/>
  <c r="AD4" i="78"/>
  <c r="AA4" i="78"/>
  <c r="X4" i="78"/>
  <c r="U4" i="78"/>
  <c r="R4" i="78"/>
  <c r="O4" i="78"/>
  <c r="L4" i="78"/>
  <c r="I4" i="78"/>
  <c r="E4" i="78"/>
  <c r="F4" i="78" s="1"/>
  <c r="D4" i="78"/>
  <c r="AJ3" i="78"/>
  <c r="AG3" i="78"/>
  <c r="AD3" i="78"/>
  <c r="AA3" i="78"/>
  <c r="X3" i="78"/>
  <c r="U3" i="78"/>
  <c r="R3" i="78"/>
  <c r="O3" i="78"/>
  <c r="L3" i="78"/>
  <c r="I3" i="78"/>
  <c r="F3" i="78"/>
  <c r="E3" i="78"/>
  <c r="D3" i="78"/>
  <c r="G26" i="77"/>
  <c r="G25" i="77"/>
  <c r="G24" i="77"/>
  <c r="G23" i="77"/>
  <c r="G22" i="77"/>
  <c r="G21" i="77"/>
  <c r="G20" i="77"/>
  <c r="G19" i="77"/>
  <c r="G18" i="77"/>
  <c r="G17" i="77"/>
  <c r="G16" i="77"/>
  <c r="G15" i="77"/>
  <c r="G14" i="77"/>
  <c r="G13" i="77"/>
  <c r="G12" i="77"/>
  <c r="G11" i="77"/>
  <c r="G10" i="77"/>
  <c r="G9" i="77"/>
  <c r="G8" i="77"/>
  <c r="G7" i="77"/>
  <c r="G6" i="77"/>
  <c r="G5" i="77"/>
  <c r="G4" i="77"/>
  <c r="G3" i="77"/>
  <c r="G2" i="77"/>
  <c r="AG24" i="76"/>
  <c r="AD24" i="76"/>
  <c r="AA24" i="76"/>
  <c r="X24" i="76"/>
  <c r="U24" i="76"/>
  <c r="R24" i="76"/>
  <c r="O24" i="76"/>
  <c r="L24" i="76"/>
  <c r="I24" i="76"/>
  <c r="E24" i="76"/>
  <c r="F24" i="76" s="1"/>
  <c r="D24" i="76"/>
  <c r="AG23" i="76"/>
  <c r="AD23" i="76"/>
  <c r="AA23" i="76"/>
  <c r="X23" i="76"/>
  <c r="U23" i="76"/>
  <c r="R23" i="76"/>
  <c r="O23" i="76"/>
  <c r="L23" i="76"/>
  <c r="I23" i="76"/>
  <c r="E23" i="76"/>
  <c r="F23" i="76" s="1"/>
  <c r="D23" i="76"/>
  <c r="AG22" i="76"/>
  <c r="AD22" i="76"/>
  <c r="AA22" i="76"/>
  <c r="X22" i="76"/>
  <c r="U22" i="76"/>
  <c r="R22" i="76"/>
  <c r="O22" i="76"/>
  <c r="L22" i="76"/>
  <c r="I22" i="76"/>
  <c r="E22" i="76"/>
  <c r="F22" i="76" s="1"/>
  <c r="D22" i="76"/>
  <c r="AG21" i="76"/>
  <c r="AD21" i="76"/>
  <c r="AA21" i="76"/>
  <c r="X21" i="76"/>
  <c r="U21" i="76"/>
  <c r="R21" i="76"/>
  <c r="O21" i="76"/>
  <c r="L21" i="76"/>
  <c r="I21" i="76"/>
  <c r="E21" i="76"/>
  <c r="F21" i="76" s="1"/>
  <c r="D21" i="76"/>
  <c r="AG20" i="76"/>
  <c r="AD20" i="76"/>
  <c r="AA20" i="76"/>
  <c r="X20" i="76"/>
  <c r="U20" i="76"/>
  <c r="R20" i="76"/>
  <c r="O20" i="76"/>
  <c r="L20" i="76"/>
  <c r="I20" i="76"/>
  <c r="E20" i="76"/>
  <c r="F20" i="76" s="1"/>
  <c r="D20" i="76"/>
  <c r="AG19" i="76"/>
  <c r="AD19" i="76"/>
  <c r="AA19" i="76"/>
  <c r="X19" i="76"/>
  <c r="U19" i="76"/>
  <c r="R19" i="76"/>
  <c r="O19" i="76"/>
  <c r="L19" i="76"/>
  <c r="I19" i="76"/>
  <c r="E19" i="76"/>
  <c r="F19" i="76" s="1"/>
  <c r="D19" i="76"/>
  <c r="AG18" i="76"/>
  <c r="AD18" i="76"/>
  <c r="AA18" i="76"/>
  <c r="X18" i="76"/>
  <c r="U18" i="76"/>
  <c r="R18" i="76"/>
  <c r="O18" i="76"/>
  <c r="L18" i="76"/>
  <c r="I18" i="76"/>
  <c r="E18" i="76"/>
  <c r="F18" i="76" s="1"/>
  <c r="D18" i="76"/>
  <c r="AG17" i="76"/>
  <c r="AD17" i="76"/>
  <c r="AA17" i="76"/>
  <c r="X17" i="76"/>
  <c r="U17" i="76"/>
  <c r="R17" i="76"/>
  <c r="O17" i="76"/>
  <c r="L17" i="76"/>
  <c r="I17" i="76"/>
  <c r="E17" i="76"/>
  <c r="F17" i="76" s="1"/>
  <c r="D17" i="76"/>
  <c r="AG16" i="76"/>
  <c r="AD16" i="76"/>
  <c r="AA16" i="76"/>
  <c r="X16" i="76"/>
  <c r="U16" i="76"/>
  <c r="R16" i="76"/>
  <c r="O16" i="76"/>
  <c r="L16" i="76"/>
  <c r="I16" i="76"/>
  <c r="E16" i="76"/>
  <c r="F16" i="76" s="1"/>
  <c r="D16" i="76"/>
  <c r="AG15" i="76"/>
  <c r="AD15" i="76"/>
  <c r="AA15" i="76"/>
  <c r="X15" i="76"/>
  <c r="U15" i="76"/>
  <c r="R15" i="76"/>
  <c r="O15" i="76"/>
  <c r="L15" i="76"/>
  <c r="I15" i="76"/>
  <c r="E15" i="76"/>
  <c r="F15" i="76" s="1"/>
  <c r="D15" i="76"/>
  <c r="AG14" i="76"/>
  <c r="AD14" i="76"/>
  <c r="AA14" i="76"/>
  <c r="X14" i="76"/>
  <c r="U14" i="76"/>
  <c r="R14" i="76"/>
  <c r="O14" i="76"/>
  <c r="L14" i="76"/>
  <c r="I14" i="76"/>
  <c r="E14" i="76"/>
  <c r="F14" i="76" s="1"/>
  <c r="D14" i="76"/>
  <c r="AG13" i="76"/>
  <c r="AD13" i="76"/>
  <c r="AA13" i="76"/>
  <c r="X13" i="76"/>
  <c r="U13" i="76"/>
  <c r="R13" i="76"/>
  <c r="O13" i="76"/>
  <c r="L13" i="76"/>
  <c r="I13" i="76"/>
  <c r="E13" i="76"/>
  <c r="F13" i="76" s="1"/>
  <c r="D13" i="76"/>
  <c r="AG12" i="76"/>
  <c r="AD12" i="76"/>
  <c r="AA12" i="76"/>
  <c r="X12" i="76"/>
  <c r="U12" i="76"/>
  <c r="R12" i="76"/>
  <c r="O12" i="76"/>
  <c r="L12" i="76"/>
  <c r="I12" i="76"/>
  <c r="E12" i="76"/>
  <c r="F12" i="76" s="1"/>
  <c r="D12" i="76"/>
  <c r="AG11" i="76"/>
  <c r="AD11" i="76"/>
  <c r="AA11" i="76"/>
  <c r="X11" i="76"/>
  <c r="U11" i="76"/>
  <c r="R11" i="76"/>
  <c r="O11" i="76"/>
  <c r="L11" i="76"/>
  <c r="I11" i="76"/>
  <c r="E11" i="76"/>
  <c r="F11" i="76" s="1"/>
  <c r="D11" i="76"/>
  <c r="AG10" i="76"/>
  <c r="AD10" i="76"/>
  <c r="AA10" i="76"/>
  <c r="X10" i="76"/>
  <c r="U10" i="76"/>
  <c r="R10" i="76"/>
  <c r="O10" i="76"/>
  <c r="L10" i="76"/>
  <c r="I10" i="76"/>
  <c r="E10" i="76"/>
  <c r="F10" i="76" s="1"/>
  <c r="D10" i="76"/>
  <c r="AG9" i="76"/>
  <c r="AD9" i="76"/>
  <c r="AA9" i="76"/>
  <c r="X9" i="76"/>
  <c r="U9" i="76"/>
  <c r="R9" i="76"/>
  <c r="O9" i="76"/>
  <c r="L9" i="76"/>
  <c r="I9" i="76"/>
  <c r="E9" i="76"/>
  <c r="F9" i="76" s="1"/>
  <c r="D9" i="76"/>
  <c r="AG8" i="76"/>
  <c r="AD8" i="76"/>
  <c r="AA8" i="76"/>
  <c r="X8" i="76"/>
  <c r="U8" i="76"/>
  <c r="R8" i="76"/>
  <c r="O8" i="76"/>
  <c r="L8" i="76"/>
  <c r="I8" i="76"/>
  <c r="E8" i="76"/>
  <c r="F8" i="76" s="1"/>
  <c r="D8" i="76"/>
  <c r="AG7" i="76"/>
  <c r="AD7" i="76"/>
  <c r="AA7" i="76"/>
  <c r="X7" i="76"/>
  <c r="U7" i="76"/>
  <c r="R7" i="76"/>
  <c r="O7" i="76"/>
  <c r="L7" i="76"/>
  <c r="I7" i="76"/>
  <c r="E7" i="76"/>
  <c r="F7" i="76" s="1"/>
  <c r="D7" i="76"/>
  <c r="AG6" i="76"/>
  <c r="AD6" i="76"/>
  <c r="AA6" i="76"/>
  <c r="X6" i="76"/>
  <c r="U6" i="76"/>
  <c r="R6" i="76"/>
  <c r="O6" i="76"/>
  <c r="L6" i="76"/>
  <c r="I6" i="76"/>
  <c r="E6" i="76"/>
  <c r="F6" i="76" s="1"/>
  <c r="D6" i="76"/>
  <c r="AG5" i="76"/>
  <c r="AD5" i="76"/>
  <c r="AA5" i="76"/>
  <c r="X5" i="76"/>
  <c r="U5" i="76"/>
  <c r="R5" i="76"/>
  <c r="O5" i="76"/>
  <c r="L5" i="76"/>
  <c r="I5" i="76"/>
  <c r="E5" i="76"/>
  <c r="F5" i="76" s="1"/>
  <c r="D5" i="76"/>
  <c r="AG4" i="76"/>
  <c r="AD4" i="76"/>
  <c r="AA4" i="76"/>
  <c r="X4" i="76"/>
  <c r="U4" i="76"/>
  <c r="R4" i="76"/>
  <c r="O4" i="76"/>
  <c r="L4" i="76"/>
  <c r="I4" i="76"/>
  <c r="E4" i="76"/>
  <c r="F4" i="76" s="1"/>
  <c r="D4" i="76"/>
  <c r="AG3" i="76"/>
  <c r="AD3" i="76"/>
  <c r="AA3" i="76"/>
  <c r="X3" i="76"/>
  <c r="U3" i="76"/>
  <c r="R3" i="76"/>
  <c r="O3" i="76"/>
  <c r="L3" i="76"/>
  <c r="I3" i="76"/>
  <c r="E3" i="76"/>
  <c r="F3" i="76" s="1"/>
  <c r="D3" i="76"/>
  <c r="G25" i="75"/>
  <c r="G24" i="75"/>
  <c r="G23" i="75"/>
  <c r="G22" i="75"/>
  <c r="G21" i="75"/>
  <c r="G20" i="75"/>
  <c r="G19" i="75"/>
  <c r="G18" i="75"/>
  <c r="G17" i="75"/>
  <c r="G16" i="75"/>
  <c r="G15" i="75"/>
  <c r="G14" i="75"/>
  <c r="G13" i="75"/>
  <c r="G12" i="75"/>
  <c r="G11" i="75"/>
  <c r="G10" i="75"/>
  <c r="G9" i="75"/>
  <c r="G8" i="75"/>
  <c r="G7" i="75"/>
  <c r="G6" i="75"/>
  <c r="G5" i="75"/>
  <c r="G4" i="75"/>
  <c r="G3" i="75"/>
  <c r="G2" i="75"/>
  <c r="AG24" i="74"/>
  <c r="AD24" i="74"/>
  <c r="AA24" i="74"/>
  <c r="X24" i="74"/>
  <c r="U24" i="74"/>
  <c r="R24" i="74"/>
  <c r="O24" i="74"/>
  <c r="L24" i="74"/>
  <c r="I24" i="74"/>
  <c r="F24" i="74"/>
  <c r="E24" i="74"/>
  <c r="D24" i="74"/>
  <c r="AG23" i="74"/>
  <c r="AD23" i="74"/>
  <c r="AA23" i="74"/>
  <c r="X23" i="74"/>
  <c r="U23" i="74"/>
  <c r="R23" i="74"/>
  <c r="O23" i="74"/>
  <c r="L23" i="74"/>
  <c r="I23" i="74"/>
  <c r="E23" i="74"/>
  <c r="F23" i="74" s="1"/>
  <c r="D23" i="74"/>
  <c r="AG22" i="74"/>
  <c r="AD22" i="74"/>
  <c r="AA22" i="74"/>
  <c r="X22" i="74"/>
  <c r="U22" i="74"/>
  <c r="R22" i="74"/>
  <c r="O22" i="74"/>
  <c r="L22" i="74"/>
  <c r="I22" i="74"/>
  <c r="E22" i="74"/>
  <c r="F22" i="74" s="1"/>
  <c r="D22" i="74"/>
  <c r="AG21" i="74"/>
  <c r="AD21" i="74"/>
  <c r="AA21" i="74"/>
  <c r="X21" i="74"/>
  <c r="U21" i="74"/>
  <c r="R21" i="74"/>
  <c r="O21" i="74"/>
  <c r="L21" i="74"/>
  <c r="I21" i="74"/>
  <c r="E21" i="74"/>
  <c r="F21" i="74" s="1"/>
  <c r="D21" i="74"/>
  <c r="AG20" i="74"/>
  <c r="AD20" i="74"/>
  <c r="AA20" i="74"/>
  <c r="X20" i="74"/>
  <c r="U20" i="74"/>
  <c r="R20" i="74"/>
  <c r="O20" i="74"/>
  <c r="L20" i="74"/>
  <c r="I20" i="74"/>
  <c r="E20" i="74"/>
  <c r="F20" i="74" s="1"/>
  <c r="D20" i="74"/>
  <c r="AG19" i="74"/>
  <c r="AD19" i="74"/>
  <c r="AA19" i="74"/>
  <c r="X19" i="74"/>
  <c r="U19" i="74"/>
  <c r="R19" i="74"/>
  <c r="O19" i="74"/>
  <c r="L19" i="74"/>
  <c r="I19" i="74"/>
  <c r="E19" i="74"/>
  <c r="F19" i="74" s="1"/>
  <c r="D19" i="74"/>
  <c r="AG18" i="74"/>
  <c r="AD18" i="74"/>
  <c r="AA18" i="74"/>
  <c r="X18" i="74"/>
  <c r="U18" i="74"/>
  <c r="R18" i="74"/>
  <c r="O18" i="74"/>
  <c r="L18" i="74"/>
  <c r="I18" i="74"/>
  <c r="E18" i="74"/>
  <c r="F18" i="74" s="1"/>
  <c r="D18" i="74"/>
  <c r="AG17" i="74"/>
  <c r="AD17" i="74"/>
  <c r="AA17" i="74"/>
  <c r="X17" i="74"/>
  <c r="U17" i="74"/>
  <c r="R17" i="74"/>
  <c r="O17" i="74"/>
  <c r="L17" i="74"/>
  <c r="I17" i="74"/>
  <c r="E17" i="74"/>
  <c r="F17" i="74" s="1"/>
  <c r="D17" i="74"/>
  <c r="AG16" i="74"/>
  <c r="AD16" i="74"/>
  <c r="AA16" i="74"/>
  <c r="X16" i="74"/>
  <c r="U16" i="74"/>
  <c r="R16" i="74"/>
  <c r="O16" i="74"/>
  <c r="L16" i="74"/>
  <c r="I16" i="74"/>
  <c r="E16" i="74"/>
  <c r="F16" i="74" s="1"/>
  <c r="D16" i="74"/>
  <c r="AG15" i="74"/>
  <c r="AD15" i="74"/>
  <c r="AA15" i="74"/>
  <c r="X15" i="74"/>
  <c r="U15" i="74"/>
  <c r="R15" i="74"/>
  <c r="O15" i="74"/>
  <c r="L15" i="74"/>
  <c r="I15" i="74"/>
  <c r="E15" i="74"/>
  <c r="F15" i="74" s="1"/>
  <c r="D15" i="74"/>
  <c r="AG14" i="74"/>
  <c r="AD14" i="74"/>
  <c r="AA14" i="74"/>
  <c r="X14" i="74"/>
  <c r="U14" i="74"/>
  <c r="R14" i="74"/>
  <c r="O14" i="74"/>
  <c r="L14" i="74"/>
  <c r="I14" i="74"/>
  <c r="E14" i="74"/>
  <c r="F14" i="74" s="1"/>
  <c r="D14" i="74"/>
  <c r="AG13" i="74"/>
  <c r="AD13" i="74"/>
  <c r="AA13" i="74"/>
  <c r="X13" i="74"/>
  <c r="U13" i="74"/>
  <c r="R13" i="74"/>
  <c r="O13" i="74"/>
  <c r="L13" i="74"/>
  <c r="I13" i="74"/>
  <c r="E13" i="74"/>
  <c r="F13" i="74" s="1"/>
  <c r="D13" i="74"/>
  <c r="AG12" i="74"/>
  <c r="AD12" i="74"/>
  <c r="AA12" i="74"/>
  <c r="X12" i="74"/>
  <c r="U12" i="74"/>
  <c r="R12" i="74"/>
  <c r="O12" i="74"/>
  <c r="L12" i="74"/>
  <c r="I12" i="74"/>
  <c r="E12" i="74"/>
  <c r="F12" i="74" s="1"/>
  <c r="D12" i="74"/>
  <c r="AG11" i="74"/>
  <c r="AD11" i="74"/>
  <c r="AA11" i="74"/>
  <c r="X11" i="74"/>
  <c r="U11" i="74"/>
  <c r="R11" i="74"/>
  <c r="O11" i="74"/>
  <c r="L11" i="74"/>
  <c r="I11" i="74"/>
  <c r="E11" i="74"/>
  <c r="F11" i="74" s="1"/>
  <c r="D11" i="74"/>
  <c r="AG10" i="74"/>
  <c r="AD10" i="74"/>
  <c r="AA10" i="74"/>
  <c r="X10" i="74"/>
  <c r="U10" i="74"/>
  <c r="R10" i="74"/>
  <c r="O10" i="74"/>
  <c r="L10" i="74"/>
  <c r="I10" i="74"/>
  <c r="E10" i="74"/>
  <c r="F10" i="74" s="1"/>
  <c r="D10" i="74"/>
  <c r="AG9" i="74"/>
  <c r="AD9" i="74"/>
  <c r="AA9" i="74"/>
  <c r="X9" i="74"/>
  <c r="U9" i="74"/>
  <c r="R9" i="74"/>
  <c r="O9" i="74"/>
  <c r="L9" i="74"/>
  <c r="I9" i="74"/>
  <c r="E9" i="74"/>
  <c r="F9" i="74" s="1"/>
  <c r="D9" i="74"/>
  <c r="AG8" i="74"/>
  <c r="AD8" i="74"/>
  <c r="AA8" i="74"/>
  <c r="X8" i="74"/>
  <c r="U8" i="74"/>
  <c r="R8" i="74"/>
  <c r="O8" i="74"/>
  <c r="L8" i="74"/>
  <c r="I8" i="74"/>
  <c r="E8" i="74"/>
  <c r="F8" i="74" s="1"/>
  <c r="D8" i="74"/>
  <c r="AG7" i="74"/>
  <c r="AD7" i="74"/>
  <c r="AA7" i="74"/>
  <c r="X7" i="74"/>
  <c r="U7" i="74"/>
  <c r="R7" i="74"/>
  <c r="O7" i="74"/>
  <c r="L7" i="74"/>
  <c r="I7" i="74"/>
  <c r="E7" i="74"/>
  <c r="F7" i="74" s="1"/>
  <c r="D7" i="74"/>
  <c r="AG6" i="74"/>
  <c r="AD6" i="74"/>
  <c r="AA6" i="74"/>
  <c r="X6" i="74"/>
  <c r="U6" i="74"/>
  <c r="R6" i="74"/>
  <c r="O6" i="74"/>
  <c r="L6" i="74"/>
  <c r="I6" i="74"/>
  <c r="E6" i="74"/>
  <c r="F6" i="74" s="1"/>
  <c r="D6" i="74"/>
  <c r="AG5" i="74"/>
  <c r="AD5" i="74"/>
  <c r="AA5" i="74"/>
  <c r="X5" i="74"/>
  <c r="U5" i="74"/>
  <c r="R5" i="74"/>
  <c r="O5" i="74"/>
  <c r="L5" i="74"/>
  <c r="I5" i="74"/>
  <c r="E5" i="74"/>
  <c r="F5" i="74" s="1"/>
  <c r="D5" i="74"/>
  <c r="AG4" i="74"/>
  <c r="AD4" i="74"/>
  <c r="AA4" i="74"/>
  <c r="X4" i="74"/>
  <c r="U4" i="74"/>
  <c r="R4" i="74"/>
  <c r="O4" i="74"/>
  <c r="L4" i="74"/>
  <c r="I4" i="74"/>
  <c r="E4" i="74"/>
  <c r="F4" i="74" s="1"/>
  <c r="D4" i="74"/>
  <c r="AG3" i="74"/>
  <c r="AD3" i="74"/>
  <c r="AA3" i="74"/>
  <c r="X3" i="74"/>
  <c r="U3" i="74"/>
  <c r="R3" i="74"/>
  <c r="O3" i="74"/>
  <c r="L3" i="74"/>
  <c r="I3" i="74"/>
  <c r="E3" i="74"/>
  <c r="F3" i="74" s="1"/>
  <c r="D3" i="74"/>
  <c r="G3" i="73"/>
  <c r="G4" i="73"/>
  <c r="G5" i="73"/>
  <c r="G6" i="73"/>
  <c r="G7" i="73"/>
  <c r="G8" i="73"/>
  <c r="G9" i="73"/>
  <c r="G10" i="73"/>
  <c r="G11" i="73"/>
  <c r="G12" i="73"/>
  <c r="G13" i="73"/>
  <c r="G14" i="73"/>
  <c r="G15" i="73"/>
  <c r="G16" i="73"/>
  <c r="G17" i="73"/>
  <c r="G18" i="73"/>
  <c r="G19" i="73"/>
  <c r="G2" i="73"/>
  <c r="AI5" i="98" l="1"/>
  <c r="AI4" i="98"/>
  <c r="I3" i="98"/>
  <c r="I5" i="98"/>
  <c r="AI7" i="98" s="1"/>
  <c r="K2" i="98"/>
  <c r="I4" i="98"/>
  <c r="AI6" i="98" s="1"/>
  <c r="AI5" i="97"/>
  <c r="AI4" i="97"/>
  <c r="I5" i="97"/>
  <c r="AI7" i="97" s="1"/>
  <c r="I4" i="97"/>
  <c r="AI6" i="97" s="1"/>
  <c r="I3" i="97"/>
  <c r="K2" i="97"/>
  <c r="AG5" i="96"/>
  <c r="G3" i="96"/>
  <c r="I2" i="96"/>
  <c r="G4" i="96"/>
  <c r="AG6" i="96" s="1"/>
  <c r="G5" i="96"/>
  <c r="AG7" i="96" s="1"/>
  <c r="AG5" i="95"/>
  <c r="AG4" i="95"/>
  <c r="G3" i="95"/>
  <c r="G5" i="95"/>
  <c r="AG7" i="95" s="1"/>
  <c r="G4" i="95"/>
  <c r="AG6" i="95" s="1"/>
  <c r="I2" i="95"/>
  <c r="AI4" i="94"/>
  <c r="I5" i="94"/>
  <c r="AI7" i="94" s="1"/>
  <c r="I4" i="94"/>
  <c r="AI6" i="94" s="1"/>
  <c r="K2" i="94"/>
  <c r="AI5" i="94"/>
  <c r="I3" i="94"/>
  <c r="F24" i="88"/>
  <c r="F23" i="88"/>
  <c r="F25" i="88"/>
  <c r="F5" i="88"/>
  <c r="F9" i="88"/>
  <c r="F11" i="88"/>
  <c r="F12" i="88"/>
  <c r="F13" i="88"/>
  <c r="F18" i="88"/>
  <c r="F19" i="88"/>
  <c r="F20" i="88"/>
  <c r="F21" i="88"/>
  <c r="F26" i="88"/>
  <c r="F3" i="88"/>
  <c r="F4" i="88"/>
  <c r="F6" i="88"/>
  <c r="F7" i="88"/>
  <c r="F8" i="88"/>
  <c r="F10" i="88"/>
  <c r="F17" i="88"/>
  <c r="F14" i="88"/>
  <c r="F15" i="88"/>
  <c r="F16" i="88"/>
  <c r="F22" i="88"/>
  <c r="E5" i="87"/>
  <c r="AE7" i="87" s="1"/>
  <c r="E3" i="87"/>
  <c r="I2" i="87"/>
  <c r="AG5" i="87"/>
  <c r="AG4" i="87"/>
  <c r="G3" i="87"/>
  <c r="G5" i="87"/>
  <c r="AG7" i="87" s="1"/>
  <c r="G4" i="87"/>
  <c r="AG6" i="87" s="1"/>
  <c r="G1" i="87"/>
  <c r="AE4" i="87"/>
  <c r="AE5" i="87"/>
  <c r="G2" i="86"/>
  <c r="E3" i="86"/>
  <c r="E4" i="86"/>
  <c r="AE6" i="86" s="1"/>
  <c r="G5" i="86"/>
  <c r="AG7" i="86" s="1"/>
  <c r="G1" i="86"/>
  <c r="AE4" i="86"/>
  <c r="F5" i="84"/>
  <c r="F25" i="84"/>
  <c r="F9" i="84"/>
  <c r="F21" i="84"/>
  <c r="F6" i="84"/>
  <c r="F7" i="84"/>
  <c r="F8" i="84"/>
  <c r="F10" i="84"/>
  <c r="F12" i="84"/>
  <c r="F13" i="84"/>
  <c r="F17" i="84"/>
  <c r="F22" i="84"/>
  <c r="F23" i="84"/>
  <c r="F24" i="84"/>
  <c r="F14" i="84"/>
  <c r="F15" i="84"/>
  <c r="F16" i="84"/>
  <c r="F18" i="84"/>
  <c r="F19" i="84"/>
  <c r="F20" i="84"/>
  <c r="F26" i="84"/>
  <c r="F4" i="84"/>
  <c r="F11" i="84"/>
  <c r="AJ26" i="72"/>
  <c r="AG26" i="72"/>
  <c r="AD26" i="72"/>
  <c r="AA26" i="72"/>
  <c r="X26" i="72"/>
  <c r="U26" i="72"/>
  <c r="R26" i="72"/>
  <c r="O26" i="72"/>
  <c r="L26" i="72"/>
  <c r="I26" i="72"/>
  <c r="E26" i="72"/>
  <c r="D26" i="72"/>
  <c r="AJ25" i="72"/>
  <c r="AG25" i="72"/>
  <c r="AD25" i="72"/>
  <c r="AA25" i="72"/>
  <c r="X25" i="72"/>
  <c r="U25" i="72"/>
  <c r="R25" i="72"/>
  <c r="O25" i="72"/>
  <c r="L25" i="72"/>
  <c r="I25" i="72"/>
  <c r="E25" i="72"/>
  <c r="D25" i="72"/>
  <c r="AJ24" i="72"/>
  <c r="AG24" i="72"/>
  <c r="AD24" i="72"/>
  <c r="AA24" i="72"/>
  <c r="X24" i="72"/>
  <c r="U24" i="72"/>
  <c r="R24" i="72"/>
  <c r="O24" i="72"/>
  <c r="L24" i="72"/>
  <c r="I24" i="72"/>
  <c r="E24" i="72"/>
  <c r="D24" i="72"/>
  <c r="AJ23" i="72"/>
  <c r="AG23" i="72"/>
  <c r="AD23" i="72"/>
  <c r="AA23" i="72"/>
  <c r="X23" i="72"/>
  <c r="U23" i="72"/>
  <c r="R23" i="72"/>
  <c r="O23" i="72"/>
  <c r="L23" i="72"/>
  <c r="I23" i="72"/>
  <c r="E23" i="72"/>
  <c r="D23" i="72"/>
  <c r="AJ22" i="72"/>
  <c r="AG22" i="72"/>
  <c r="AD22" i="72"/>
  <c r="AA22" i="72"/>
  <c r="X22" i="72"/>
  <c r="U22" i="72"/>
  <c r="R22" i="72"/>
  <c r="O22" i="72"/>
  <c r="L22" i="72"/>
  <c r="I22" i="72"/>
  <c r="E22" i="72"/>
  <c r="D22" i="72"/>
  <c r="AJ21" i="72"/>
  <c r="AG21" i="72"/>
  <c r="AD21" i="72"/>
  <c r="AA21" i="72"/>
  <c r="X21" i="72"/>
  <c r="U21" i="72"/>
  <c r="R21" i="72"/>
  <c r="O21" i="72"/>
  <c r="L21" i="72"/>
  <c r="I21" i="72"/>
  <c r="E21" i="72"/>
  <c r="D21" i="72"/>
  <c r="AJ20" i="72"/>
  <c r="AG20" i="72"/>
  <c r="AD20" i="72"/>
  <c r="AA20" i="72"/>
  <c r="X20" i="72"/>
  <c r="U20" i="72"/>
  <c r="R20" i="72"/>
  <c r="O20" i="72"/>
  <c r="L20" i="72"/>
  <c r="I20" i="72"/>
  <c r="E20" i="72"/>
  <c r="D20" i="72"/>
  <c r="AJ19" i="72"/>
  <c r="AG19" i="72"/>
  <c r="AD19" i="72"/>
  <c r="AA19" i="72"/>
  <c r="X19" i="72"/>
  <c r="U19" i="72"/>
  <c r="R19" i="72"/>
  <c r="O19" i="72"/>
  <c r="L19" i="72"/>
  <c r="I19" i="72"/>
  <c r="E19" i="72"/>
  <c r="D19" i="72"/>
  <c r="AJ18" i="72"/>
  <c r="AG18" i="72"/>
  <c r="AD18" i="72"/>
  <c r="AA18" i="72"/>
  <c r="X18" i="72"/>
  <c r="U18" i="72"/>
  <c r="R18" i="72"/>
  <c r="O18" i="72"/>
  <c r="L18" i="72"/>
  <c r="I18" i="72"/>
  <c r="E18" i="72"/>
  <c r="D18" i="72"/>
  <c r="AJ17" i="72"/>
  <c r="AG17" i="72"/>
  <c r="AD17" i="72"/>
  <c r="AA17" i="72"/>
  <c r="X17" i="72"/>
  <c r="U17" i="72"/>
  <c r="R17" i="72"/>
  <c r="O17" i="72"/>
  <c r="L17" i="72"/>
  <c r="I17" i="72"/>
  <c r="E17" i="72"/>
  <c r="D17" i="72"/>
  <c r="AJ16" i="72"/>
  <c r="AG16" i="72"/>
  <c r="AD16" i="72"/>
  <c r="AA16" i="72"/>
  <c r="X16" i="72"/>
  <c r="U16" i="72"/>
  <c r="R16" i="72"/>
  <c r="O16" i="72"/>
  <c r="L16" i="72"/>
  <c r="I16" i="72"/>
  <c r="E16" i="72"/>
  <c r="D16" i="72"/>
  <c r="AJ15" i="72"/>
  <c r="AG15" i="72"/>
  <c r="AD15" i="72"/>
  <c r="AA15" i="72"/>
  <c r="X15" i="72"/>
  <c r="U15" i="72"/>
  <c r="R15" i="72"/>
  <c r="O15" i="72"/>
  <c r="L15" i="72"/>
  <c r="I15" i="72"/>
  <c r="E15" i="72"/>
  <c r="D15" i="72"/>
  <c r="AJ14" i="72"/>
  <c r="AG14" i="72"/>
  <c r="AD14" i="72"/>
  <c r="AA14" i="72"/>
  <c r="X14" i="72"/>
  <c r="U14" i="72"/>
  <c r="R14" i="72"/>
  <c r="O14" i="72"/>
  <c r="L14" i="72"/>
  <c r="I14" i="72"/>
  <c r="E14" i="72"/>
  <c r="D14" i="72"/>
  <c r="AJ13" i="72"/>
  <c r="AG13" i="72"/>
  <c r="AD13" i="72"/>
  <c r="AA13" i="72"/>
  <c r="X13" i="72"/>
  <c r="U13" i="72"/>
  <c r="R13" i="72"/>
  <c r="O13" i="72"/>
  <c r="L13" i="72"/>
  <c r="I13" i="72"/>
  <c r="E13" i="72"/>
  <c r="D13" i="72"/>
  <c r="AJ12" i="72"/>
  <c r="AG12" i="72"/>
  <c r="AD12" i="72"/>
  <c r="AA12" i="72"/>
  <c r="X12" i="72"/>
  <c r="U12" i="72"/>
  <c r="R12" i="72"/>
  <c r="O12" i="72"/>
  <c r="L12" i="72"/>
  <c r="I12" i="72"/>
  <c r="E12" i="72"/>
  <c r="D12" i="72"/>
  <c r="AJ11" i="72"/>
  <c r="AG11" i="72"/>
  <c r="AD11" i="72"/>
  <c r="AA11" i="72"/>
  <c r="X11" i="72"/>
  <c r="U11" i="72"/>
  <c r="R11" i="72"/>
  <c r="O11" i="72"/>
  <c r="L11" i="72"/>
  <c r="I11" i="72"/>
  <c r="E11" i="72"/>
  <c r="D11" i="72"/>
  <c r="AJ10" i="72"/>
  <c r="AG10" i="72"/>
  <c r="AD10" i="72"/>
  <c r="AA10" i="72"/>
  <c r="X10" i="72"/>
  <c r="U10" i="72"/>
  <c r="R10" i="72"/>
  <c r="O10" i="72"/>
  <c r="L10" i="72"/>
  <c r="I10" i="72"/>
  <c r="E10" i="72"/>
  <c r="D10" i="72"/>
  <c r="AJ9" i="72"/>
  <c r="AG9" i="72"/>
  <c r="AD9" i="72"/>
  <c r="AA9" i="72"/>
  <c r="X9" i="72"/>
  <c r="U9" i="72"/>
  <c r="R9" i="72"/>
  <c r="O9" i="72"/>
  <c r="L9" i="72"/>
  <c r="I9" i="72"/>
  <c r="E9" i="72"/>
  <c r="D9" i="72"/>
  <c r="AJ8" i="72"/>
  <c r="AG8" i="72"/>
  <c r="AD8" i="72"/>
  <c r="AA8" i="72"/>
  <c r="X8" i="72"/>
  <c r="U8" i="72"/>
  <c r="R8" i="72"/>
  <c r="O8" i="72"/>
  <c r="L8" i="72"/>
  <c r="I8" i="72"/>
  <c r="E8" i="72"/>
  <c r="D8" i="72"/>
  <c r="AJ7" i="72"/>
  <c r="AG7" i="72"/>
  <c r="AD7" i="72"/>
  <c r="AA7" i="72"/>
  <c r="X7" i="72"/>
  <c r="U7" i="72"/>
  <c r="R7" i="72"/>
  <c r="O7" i="72"/>
  <c r="L7" i="72"/>
  <c r="I7" i="72"/>
  <c r="E7" i="72"/>
  <c r="D7" i="72"/>
  <c r="AJ6" i="72"/>
  <c r="AG6" i="72"/>
  <c r="AD6" i="72"/>
  <c r="AA6" i="72"/>
  <c r="X6" i="72"/>
  <c r="U6" i="72"/>
  <c r="R6" i="72"/>
  <c r="O6" i="72"/>
  <c r="L6" i="72"/>
  <c r="I6" i="72"/>
  <c r="E6" i="72"/>
  <c r="D6" i="72"/>
  <c r="AJ5" i="72"/>
  <c r="AG5" i="72"/>
  <c r="AD5" i="72"/>
  <c r="AA5" i="72"/>
  <c r="X5" i="72"/>
  <c r="U5" i="72"/>
  <c r="R5" i="72"/>
  <c r="O5" i="72"/>
  <c r="L5" i="72"/>
  <c r="I5" i="72"/>
  <c r="E5" i="72"/>
  <c r="D5" i="72"/>
  <c r="AJ4" i="72"/>
  <c r="AG4" i="72"/>
  <c r="AD4" i="72"/>
  <c r="AA4" i="72"/>
  <c r="X4" i="72"/>
  <c r="U4" i="72"/>
  <c r="R4" i="72"/>
  <c r="O4" i="72"/>
  <c r="L4" i="72"/>
  <c r="I4" i="72"/>
  <c r="E4" i="72"/>
  <c r="D4" i="72"/>
  <c r="AJ3" i="72"/>
  <c r="AG3" i="72"/>
  <c r="AD3" i="72"/>
  <c r="AA3" i="72"/>
  <c r="X3" i="72"/>
  <c r="U3" i="72"/>
  <c r="R3" i="72"/>
  <c r="O3" i="72"/>
  <c r="L3" i="72"/>
  <c r="I3" i="72"/>
  <c r="E3" i="72"/>
  <c r="D3" i="72"/>
  <c r="AK4" i="98" l="1"/>
  <c r="K5" i="98"/>
  <c r="AK7" i="98" s="1"/>
  <c r="K3" i="98"/>
  <c r="K4" i="98"/>
  <c r="AK6" i="98" s="1"/>
  <c r="M2" i="98"/>
  <c r="AK5" i="98"/>
  <c r="AK4" i="97"/>
  <c r="K5" i="97"/>
  <c r="AK7" i="97" s="1"/>
  <c r="K3" i="97"/>
  <c r="M2" i="97"/>
  <c r="AK5" i="97"/>
  <c r="K4" i="97"/>
  <c r="AK6" i="97" s="1"/>
  <c r="AI5" i="96"/>
  <c r="I4" i="96"/>
  <c r="AI6" i="96" s="1"/>
  <c r="K2" i="96"/>
  <c r="AI4" i="96"/>
  <c r="I5" i="96"/>
  <c r="AI7" i="96" s="1"/>
  <c r="I3" i="96"/>
  <c r="AI5" i="95"/>
  <c r="I4" i="95"/>
  <c r="AI6" i="95" s="1"/>
  <c r="I5" i="95"/>
  <c r="AI7" i="95" s="1"/>
  <c r="K2" i="95"/>
  <c r="I3" i="95"/>
  <c r="AI4" i="95"/>
  <c r="AK4" i="94"/>
  <c r="M2" i="94"/>
  <c r="K3" i="94"/>
  <c r="AK5" i="94"/>
  <c r="K4" i="94"/>
  <c r="AK6" i="94" s="1"/>
  <c r="K5" i="94"/>
  <c r="AK7" i="94" s="1"/>
  <c r="AI5" i="87"/>
  <c r="I5" i="87"/>
  <c r="AI7" i="87" s="1"/>
  <c r="AI4" i="87"/>
  <c r="I4" i="87"/>
  <c r="AI6" i="87" s="1"/>
  <c r="I3" i="87"/>
  <c r="K2" i="87"/>
  <c r="AG5" i="86"/>
  <c r="G4" i="86"/>
  <c r="AG6" i="86" s="1"/>
  <c r="I2" i="86"/>
  <c r="AG4" i="86"/>
  <c r="G3" i="86"/>
  <c r="F18" i="72"/>
  <c r="F12" i="72"/>
  <c r="F3" i="72"/>
  <c r="F8" i="72"/>
  <c r="F13" i="72"/>
  <c r="F14" i="72"/>
  <c r="F15" i="72"/>
  <c r="F16" i="72"/>
  <c r="F17" i="72"/>
  <c r="F20" i="72"/>
  <c r="F24" i="72"/>
  <c r="F4" i="72"/>
  <c r="F26" i="72"/>
  <c r="F19" i="72"/>
  <c r="F21" i="72"/>
  <c r="F22" i="72"/>
  <c r="F23" i="72"/>
  <c r="F25" i="72"/>
  <c r="F5" i="72"/>
  <c r="F6" i="72"/>
  <c r="F7" i="72"/>
  <c r="F9" i="72"/>
  <c r="F10" i="72"/>
  <c r="F11" i="72"/>
  <c r="O7" i="71"/>
  <c r="M7" i="71"/>
  <c r="K7" i="71"/>
  <c r="I7" i="71"/>
  <c r="G7" i="71"/>
  <c r="E7" i="71"/>
  <c r="C7" i="71"/>
  <c r="E5" i="71"/>
  <c r="AE7" i="71" s="1"/>
  <c r="C5" i="71"/>
  <c r="AC7" i="71" s="1"/>
  <c r="AE4" i="71"/>
  <c r="AC4" i="71"/>
  <c r="E4" i="71"/>
  <c r="AE6" i="71" s="1"/>
  <c r="C4" i="71"/>
  <c r="AC6" i="71" s="1"/>
  <c r="C3" i="71"/>
  <c r="AC5" i="71" s="1"/>
  <c r="E2" i="71"/>
  <c r="G2" i="71" s="1"/>
  <c r="K1" i="71"/>
  <c r="AB3" i="71" s="1"/>
  <c r="G1" i="71"/>
  <c r="O7" i="70"/>
  <c r="M7" i="70"/>
  <c r="K7" i="70"/>
  <c r="I7" i="70"/>
  <c r="G7" i="70"/>
  <c r="E7" i="70"/>
  <c r="C7" i="70"/>
  <c r="C5" i="70"/>
  <c r="AC7" i="70" s="1"/>
  <c r="AC4" i="70"/>
  <c r="C4" i="70"/>
  <c r="AC6" i="70" s="1"/>
  <c r="C3" i="70"/>
  <c r="AC5" i="70" s="1"/>
  <c r="E2" i="70"/>
  <c r="K1" i="70"/>
  <c r="AB3" i="70" s="1"/>
  <c r="G1" i="70"/>
  <c r="G21" i="69"/>
  <c r="G22" i="69"/>
  <c r="G23" i="69"/>
  <c r="G24" i="69"/>
  <c r="G20" i="69"/>
  <c r="G19" i="69"/>
  <c r="G18" i="69"/>
  <c r="G17" i="69"/>
  <c r="G16" i="69"/>
  <c r="G15" i="69"/>
  <c r="G14" i="69"/>
  <c r="G13" i="69"/>
  <c r="G12" i="69"/>
  <c r="G11" i="69"/>
  <c r="G10" i="69"/>
  <c r="G9" i="69"/>
  <c r="G8" i="69"/>
  <c r="G7" i="69"/>
  <c r="G6" i="69"/>
  <c r="G5" i="69"/>
  <c r="G4" i="69"/>
  <c r="G3" i="69"/>
  <c r="G2" i="69"/>
  <c r="AJ26" i="68"/>
  <c r="AG26" i="68"/>
  <c r="AD26" i="68"/>
  <c r="AA26" i="68"/>
  <c r="X26" i="68"/>
  <c r="U26" i="68"/>
  <c r="R26" i="68"/>
  <c r="O26" i="68"/>
  <c r="L26" i="68"/>
  <c r="I26" i="68"/>
  <c r="E26" i="68"/>
  <c r="D26" i="68"/>
  <c r="AJ25" i="68"/>
  <c r="AG25" i="68"/>
  <c r="AD25" i="68"/>
  <c r="AA25" i="68"/>
  <c r="X25" i="68"/>
  <c r="U25" i="68"/>
  <c r="R25" i="68"/>
  <c r="O25" i="68"/>
  <c r="L25" i="68"/>
  <c r="I25" i="68"/>
  <c r="E25" i="68"/>
  <c r="D25" i="68"/>
  <c r="AJ24" i="68"/>
  <c r="AG24" i="68"/>
  <c r="AD24" i="68"/>
  <c r="AA24" i="68"/>
  <c r="X24" i="68"/>
  <c r="U24" i="68"/>
  <c r="R24" i="68"/>
  <c r="O24" i="68"/>
  <c r="L24" i="68"/>
  <c r="I24" i="68"/>
  <c r="E24" i="68"/>
  <c r="D24" i="68"/>
  <c r="AJ23" i="68"/>
  <c r="AG23" i="68"/>
  <c r="AD23" i="68"/>
  <c r="AA23" i="68"/>
  <c r="X23" i="68"/>
  <c r="U23" i="68"/>
  <c r="R23" i="68"/>
  <c r="O23" i="68"/>
  <c r="L23" i="68"/>
  <c r="I23" i="68"/>
  <c r="E23" i="68"/>
  <c r="D23" i="68"/>
  <c r="AJ22" i="68"/>
  <c r="AG22" i="68"/>
  <c r="AD22" i="68"/>
  <c r="AA22" i="68"/>
  <c r="X22" i="68"/>
  <c r="U22" i="68"/>
  <c r="R22" i="68"/>
  <c r="O22" i="68"/>
  <c r="L22" i="68"/>
  <c r="I22" i="68"/>
  <c r="E22" i="68"/>
  <c r="D22" i="68"/>
  <c r="AJ21" i="68"/>
  <c r="AG21" i="68"/>
  <c r="AD21" i="68"/>
  <c r="AA21" i="68"/>
  <c r="X21" i="68"/>
  <c r="U21" i="68"/>
  <c r="R21" i="68"/>
  <c r="O21" i="68"/>
  <c r="L21" i="68"/>
  <c r="I21" i="68"/>
  <c r="E21" i="68"/>
  <c r="D21" i="68"/>
  <c r="AJ20" i="68"/>
  <c r="AG20" i="68"/>
  <c r="AD20" i="68"/>
  <c r="AA20" i="68"/>
  <c r="X20" i="68"/>
  <c r="U20" i="68"/>
  <c r="R20" i="68"/>
  <c r="O20" i="68"/>
  <c r="L20" i="68"/>
  <c r="I20" i="68"/>
  <c r="E20" i="68"/>
  <c r="D20" i="68"/>
  <c r="AJ19" i="68"/>
  <c r="AG19" i="68"/>
  <c r="AD19" i="68"/>
  <c r="AA19" i="68"/>
  <c r="X19" i="68"/>
  <c r="U19" i="68"/>
  <c r="R19" i="68"/>
  <c r="O19" i="68"/>
  <c r="L19" i="68"/>
  <c r="I19" i="68"/>
  <c r="E19" i="68"/>
  <c r="D19" i="68"/>
  <c r="AJ18" i="68"/>
  <c r="AG18" i="68"/>
  <c r="AD18" i="68"/>
  <c r="AA18" i="68"/>
  <c r="X18" i="68"/>
  <c r="U18" i="68"/>
  <c r="R18" i="68"/>
  <c r="O18" i="68"/>
  <c r="L18" i="68"/>
  <c r="I18" i="68"/>
  <c r="E18" i="68"/>
  <c r="D18" i="68"/>
  <c r="AJ17" i="68"/>
  <c r="AG17" i="68"/>
  <c r="AD17" i="68"/>
  <c r="AA17" i="68"/>
  <c r="X17" i="68"/>
  <c r="U17" i="68"/>
  <c r="R17" i="68"/>
  <c r="O17" i="68"/>
  <c r="L17" i="68"/>
  <c r="I17" i="68"/>
  <c r="E17" i="68"/>
  <c r="D17" i="68"/>
  <c r="AJ16" i="68"/>
  <c r="AG16" i="68"/>
  <c r="AD16" i="68"/>
  <c r="AA16" i="68"/>
  <c r="X16" i="68"/>
  <c r="U16" i="68"/>
  <c r="R16" i="68"/>
  <c r="O16" i="68"/>
  <c r="L16" i="68"/>
  <c r="I16" i="68"/>
  <c r="E16" i="68"/>
  <c r="D16" i="68"/>
  <c r="F16" i="68" s="1"/>
  <c r="AJ15" i="68"/>
  <c r="AG15" i="68"/>
  <c r="AD15" i="68"/>
  <c r="AA15" i="68"/>
  <c r="X15" i="68"/>
  <c r="U15" i="68"/>
  <c r="R15" i="68"/>
  <c r="O15" i="68"/>
  <c r="L15" i="68"/>
  <c r="I15" i="68"/>
  <c r="E15" i="68"/>
  <c r="D15" i="68"/>
  <c r="AJ14" i="68"/>
  <c r="AG14" i="68"/>
  <c r="AD14" i="68"/>
  <c r="AA14" i="68"/>
  <c r="X14" i="68"/>
  <c r="U14" i="68"/>
  <c r="R14" i="68"/>
  <c r="O14" i="68"/>
  <c r="L14" i="68"/>
  <c r="I14" i="68"/>
  <c r="E14" i="68"/>
  <c r="D14" i="68"/>
  <c r="AJ13" i="68"/>
  <c r="AG13" i="68"/>
  <c r="AD13" i="68"/>
  <c r="AA13" i="68"/>
  <c r="X13" i="68"/>
  <c r="U13" i="68"/>
  <c r="R13" i="68"/>
  <c r="O13" i="68"/>
  <c r="L13" i="68"/>
  <c r="I13" i="68"/>
  <c r="E13" i="68"/>
  <c r="D13" i="68"/>
  <c r="AJ12" i="68"/>
  <c r="AG12" i="68"/>
  <c r="AD12" i="68"/>
  <c r="AA12" i="68"/>
  <c r="X12" i="68"/>
  <c r="U12" i="68"/>
  <c r="R12" i="68"/>
  <c r="O12" i="68"/>
  <c r="L12" i="68"/>
  <c r="I12" i="68"/>
  <c r="E12" i="68"/>
  <c r="D12" i="68"/>
  <c r="AJ11" i="68"/>
  <c r="AG11" i="68"/>
  <c r="AD11" i="68"/>
  <c r="AA11" i="68"/>
  <c r="X11" i="68"/>
  <c r="U11" i="68"/>
  <c r="R11" i="68"/>
  <c r="O11" i="68"/>
  <c r="L11" i="68"/>
  <c r="I11" i="68"/>
  <c r="E11" i="68"/>
  <c r="D11" i="68"/>
  <c r="AJ10" i="68"/>
  <c r="AG10" i="68"/>
  <c r="AD10" i="68"/>
  <c r="AA10" i="68"/>
  <c r="X10" i="68"/>
  <c r="U10" i="68"/>
  <c r="R10" i="68"/>
  <c r="O10" i="68"/>
  <c r="L10" i="68"/>
  <c r="I10" i="68"/>
  <c r="E10" i="68"/>
  <c r="D10" i="68"/>
  <c r="AJ9" i="68"/>
  <c r="AG9" i="68"/>
  <c r="AD9" i="68"/>
  <c r="AA9" i="68"/>
  <c r="X9" i="68"/>
  <c r="U9" i="68"/>
  <c r="R9" i="68"/>
  <c r="O9" i="68"/>
  <c r="L9" i="68"/>
  <c r="I9" i="68"/>
  <c r="E9" i="68"/>
  <c r="D9" i="68"/>
  <c r="AJ8" i="68"/>
  <c r="AG8" i="68"/>
  <c r="AD8" i="68"/>
  <c r="AA8" i="68"/>
  <c r="X8" i="68"/>
  <c r="U8" i="68"/>
  <c r="R8" i="68"/>
  <c r="O8" i="68"/>
  <c r="L8" i="68"/>
  <c r="I8" i="68"/>
  <c r="E8" i="68"/>
  <c r="D8" i="68"/>
  <c r="AJ7" i="68"/>
  <c r="AG7" i="68"/>
  <c r="AD7" i="68"/>
  <c r="AA7" i="68"/>
  <c r="X7" i="68"/>
  <c r="U7" i="68"/>
  <c r="R7" i="68"/>
  <c r="O7" i="68"/>
  <c r="L7" i="68"/>
  <c r="I7" i="68"/>
  <c r="E7" i="68"/>
  <c r="D7" i="68"/>
  <c r="AJ6" i="68"/>
  <c r="AG6" i="68"/>
  <c r="AD6" i="68"/>
  <c r="AA6" i="68"/>
  <c r="X6" i="68"/>
  <c r="U6" i="68"/>
  <c r="R6" i="68"/>
  <c r="O6" i="68"/>
  <c r="L6" i="68"/>
  <c r="I6" i="68"/>
  <c r="E6" i="68"/>
  <c r="D6" i="68"/>
  <c r="AJ5" i="68"/>
  <c r="AG5" i="68"/>
  <c r="AD5" i="68"/>
  <c r="AA5" i="68"/>
  <c r="X5" i="68"/>
  <c r="U5" i="68"/>
  <c r="R5" i="68"/>
  <c r="O5" i="68"/>
  <c r="L5" i="68"/>
  <c r="I5" i="68"/>
  <c r="E5" i="68"/>
  <c r="D5" i="68"/>
  <c r="AJ4" i="68"/>
  <c r="AG4" i="68"/>
  <c r="AD4" i="68"/>
  <c r="AA4" i="68"/>
  <c r="X4" i="68"/>
  <c r="U4" i="68"/>
  <c r="R4" i="68"/>
  <c r="O4" i="68"/>
  <c r="L4" i="68"/>
  <c r="I4" i="68"/>
  <c r="E4" i="68"/>
  <c r="D4" i="68"/>
  <c r="AJ3" i="68"/>
  <c r="AG3" i="68"/>
  <c r="AD3" i="68"/>
  <c r="AA3" i="68"/>
  <c r="X3" i="68"/>
  <c r="U3" i="68"/>
  <c r="R3" i="68"/>
  <c r="O3" i="68"/>
  <c r="L3" i="68"/>
  <c r="I3" i="68"/>
  <c r="E3" i="68"/>
  <c r="D3" i="68"/>
  <c r="G3" i="67"/>
  <c r="G4" i="67"/>
  <c r="G5" i="67"/>
  <c r="G6" i="67"/>
  <c r="G7" i="67"/>
  <c r="G8" i="67"/>
  <c r="G9" i="67"/>
  <c r="G10" i="67"/>
  <c r="G11" i="67"/>
  <c r="G12" i="67"/>
  <c r="G13" i="67"/>
  <c r="G14" i="67"/>
  <c r="G15" i="67"/>
  <c r="G16" i="67"/>
  <c r="G17" i="67"/>
  <c r="G18" i="67"/>
  <c r="G19" i="67"/>
  <c r="G20" i="67"/>
  <c r="G21" i="67"/>
  <c r="AD25" i="66"/>
  <c r="AM4" i="98" l="1"/>
  <c r="M5" i="98"/>
  <c r="AM7" i="98" s="1"/>
  <c r="M4" i="98"/>
  <c r="AM6" i="98" s="1"/>
  <c r="O2" i="98"/>
  <c r="M3" i="98"/>
  <c r="AM5" i="98"/>
  <c r="AM4" i="97"/>
  <c r="M4" i="97"/>
  <c r="AM6" i="97" s="1"/>
  <c r="O2" i="97"/>
  <c r="M3" i="97"/>
  <c r="M5" i="97"/>
  <c r="AM7" i="97" s="1"/>
  <c r="AM5" i="97"/>
  <c r="AK4" i="96"/>
  <c r="K5" i="96"/>
  <c r="AK7" i="96" s="1"/>
  <c r="M2" i="96"/>
  <c r="AK5" i="96"/>
  <c r="K4" i="96"/>
  <c r="AK6" i="96" s="1"/>
  <c r="K3" i="96"/>
  <c r="K4" i="95"/>
  <c r="AK6" i="95" s="1"/>
  <c r="AK5" i="95"/>
  <c r="K5" i="95"/>
  <c r="AK7" i="95" s="1"/>
  <c r="K3" i="95"/>
  <c r="M2" i="95"/>
  <c r="AK4" i="95"/>
  <c r="AM5" i="94"/>
  <c r="M3" i="94"/>
  <c r="AM4" i="94"/>
  <c r="M5" i="94"/>
  <c r="AM7" i="94" s="1"/>
  <c r="M4" i="94"/>
  <c r="AM6" i="94" s="1"/>
  <c r="O2" i="94"/>
  <c r="AK4" i="87"/>
  <c r="K5" i="87"/>
  <c r="AK7" i="87" s="1"/>
  <c r="AK5" i="87"/>
  <c r="M2" i="87"/>
  <c r="K3" i="87"/>
  <c r="K4" i="87"/>
  <c r="AK6" i="87" s="1"/>
  <c r="AI5" i="86"/>
  <c r="I4" i="86"/>
  <c r="AI6" i="86" s="1"/>
  <c r="AI4" i="86"/>
  <c r="I5" i="86"/>
  <c r="AI7" i="86" s="1"/>
  <c r="K2" i="86"/>
  <c r="I3" i="86"/>
  <c r="AE5" i="70"/>
  <c r="E5" i="70"/>
  <c r="AE7" i="70" s="1"/>
  <c r="AE4" i="70"/>
  <c r="E4" i="70"/>
  <c r="AE6" i="70" s="1"/>
  <c r="E3" i="70"/>
  <c r="E3" i="71"/>
  <c r="G2" i="70"/>
  <c r="I2" i="71"/>
  <c r="G4" i="71"/>
  <c r="AG6" i="71" s="1"/>
  <c r="AG5" i="71"/>
  <c r="AG4" i="71"/>
  <c r="G3" i="71"/>
  <c r="G5" i="71"/>
  <c r="AG7" i="71" s="1"/>
  <c r="AE5" i="71"/>
  <c r="F21" i="68"/>
  <c r="F24" i="68"/>
  <c r="F14" i="68"/>
  <c r="F26" i="68"/>
  <c r="F4" i="68"/>
  <c r="F6" i="68"/>
  <c r="F7" i="68"/>
  <c r="F8" i="68"/>
  <c r="F10" i="68"/>
  <c r="F18" i="68"/>
  <c r="F19" i="68"/>
  <c r="F22" i="68"/>
  <c r="F17" i="68"/>
  <c r="F23" i="68"/>
  <c r="F11" i="68"/>
  <c r="F12" i="68"/>
  <c r="F13" i="68"/>
  <c r="F15" i="68"/>
  <c r="F20" i="68"/>
  <c r="F25" i="68"/>
  <c r="F3" i="68"/>
  <c r="F5" i="68"/>
  <c r="F9" i="68"/>
  <c r="AJ25" i="66"/>
  <c r="AG25" i="66"/>
  <c r="AA25" i="66"/>
  <c r="X25" i="66"/>
  <c r="U25" i="66"/>
  <c r="R25" i="66"/>
  <c r="O25" i="66"/>
  <c r="L25" i="66"/>
  <c r="I25" i="66"/>
  <c r="I24" i="66"/>
  <c r="E25" i="66"/>
  <c r="D25" i="66"/>
  <c r="G2" i="67"/>
  <c r="AJ26" i="66"/>
  <c r="AG26" i="66"/>
  <c r="AD26" i="66"/>
  <c r="AA26" i="66"/>
  <c r="X26" i="66"/>
  <c r="U26" i="66"/>
  <c r="R26" i="66"/>
  <c r="O26" i="66"/>
  <c r="L26" i="66"/>
  <c r="I26" i="66"/>
  <c r="E26" i="66"/>
  <c r="D26" i="66"/>
  <c r="AJ24" i="66"/>
  <c r="AG24" i="66"/>
  <c r="AD24" i="66"/>
  <c r="AA24" i="66"/>
  <c r="X24" i="66"/>
  <c r="U24" i="66"/>
  <c r="R24" i="66"/>
  <c r="O24" i="66"/>
  <c r="L24" i="66"/>
  <c r="E24" i="66"/>
  <c r="D24" i="66"/>
  <c r="AJ23" i="66"/>
  <c r="AG23" i="66"/>
  <c r="AD23" i="66"/>
  <c r="AA23" i="66"/>
  <c r="X23" i="66"/>
  <c r="U23" i="66"/>
  <c r="R23" i="66"/>
  <c r="O23" i="66"/>
  <c r="L23" i="66"/>
  <c r="I23" i="66"/>
  <c r="E23" i="66"/>
  <c r="D23" i="66"/>
  <c r="AJ22" i="66"/>
  <c r="AG22" i="66"/>
  <c r="AD22" i="66"/>
  <c r="AA22" i="66"/>
  <c r="X22" i="66"/>
  <c r="U22" i="66"/>
  <c r="R22" i="66"/>
  <c r="O22" i="66"/>
  <c r="L22" i="66"/>
  <c r="I22" i="66"/>
  <c r="E22" i="66"/>
  <c r="D22" i="66"/>
  <c r="AJ21" i="66"/>
  <c r="AG21" i="66"/>
  <c r="AD21" i="66"/>
  <c r="AA21" i="66"/>
  <c r="X21" i="66"/>
  <c r="U21" i="66"/>
  <c r="R21" i="66"/>
  <c r="O21" i="66"/>
  <c r="L21" i="66"/>
  <c r="I21" i="66"/>
  <c r="E21" i="66"/>
  <c r="D21" i="66"/>
  <c r="AJ20" i="66"/>
  <c r="AG20" i="66"/>
  <c r="AD20" i="66"/>
  <c r="AA20" i="66"/>
  <c r="X20" i="66"/>
  <c r="U20" i="66"/>
  <c r="R20" i="66"/>
  <c r="O20" i="66"/>
  <c r="L20" i="66"/>
  <c r="I20" i="66"/>
  <c r="E20" i="66"/>
  <c r="D20" i="66"/>
  <c r="AJ19" i="66"/>
  <c r="AG19" i="66"/>
  <c r="AD19" i="66"/>
  <c r="AA19" i="66"/>
  <c r="X19" i="66"/>
  <c r="U19" i="66"/>
  <c r="R19" i="66"/>
  <c r="O19" i="66"/>
  <c r="L19" i="66"/>
  <c r="I19" i="66"/>
  <c r="E19" i="66"/>
  <c r="D19" i="66"/>
  <c r="AJ18" i="66"/>
  <c r="AG18" i="66"/>
  <c r="AD18" i="66"/>
  <c r="AA18" i="66"/>
  <c r="X18" i="66"/>
  <c r="U18" i="66"/>
  <c r="R18" i="66"/>
  <c r="O18" i="66"/>
  <c r="L18" i="66"/>
  <c r="I18" i="66"/>
  <c r="E18" i="66"/>
  <c r="D18" i="66"/>
  <c r="AJ17" i="66"/>
  <c r="AG17" i="66"/>
  <c r="AD17" i="66"/>
  <c r="AA17" i="66"/>
  <c r="X17" i="66"/>
  <c r="U17" i="66"/>
  <c r="R17" i="66"/>
  <c r="O17" i="66"/>
  <c r="L17" i="66"/>
  <c r="I17" i="66"/>
  <c r="E17" i="66"/>
  <c r="D17" i="66"/>
  <c r="AJ16" i="66"/>
  <c r="AG16" i="66"/>
  <c r="AD16" i="66"/>
  <c r="AA16" i="66"/>
  <c r="X16" i="66"/>
  <c r="U16" i="66"/>
  <c r="R16" i="66"/>
  <c r="O16" i="66"/>
  <c r="L16" i="66"/>
  <c r="I16" i="66"/>
  <c r="E16" i="66"/>
  <c r="D16" i="66"/>
  <c r="AJ15" i="66"/>
  <c r="AG15" i="66"/>
  <c r="AD15" i="66"/>
  <c r="AA15" i="66"/>
  <c r="X15" i="66"/>
  <c r="U15" i="66"/>
  <c r="R15" i="66"/>
  <c r="O15" i="66"/>
  <c r="L15" i="66"/>
  <c r="I15" i="66"/>
  <c r="E15" i="66"/>
  <c r="D15" i="66"/>
  <c r="AJ14" i="66"/>
  <c r="AG14" i="66"/>
  <c r="AD14" i="66"/>
  <c r="AA14" i="66"/>
  <c r="X14" i="66"/>
  <c r="U14" i="66"/>
  <c r="R14" i="66"/>
  <c r="O14" i="66"/>
  <c r="L14" i="66"/>
  <c r="I14" i="66"/>
  <c r="E14" i="66"/>
  <c r="D14" i="66"/>
  <c r="AJ13" i="66"/>
  <c r="AG13" i="66"/>
  <c r="AD13" i="66"/>
  <c r="AA13" i="66"/>
  <c r="X13" i="66"/>
  <c r="U13" i="66"/>
  <c r="R13" i="66"/>
  <c r="O13" i="66"/>
  <c r="L13" i="66"/>
  <c r="I13" i="66"/>
  <c r="E13" i="66"/>
  <c r="D13" i="66"/>
  <c r="AJ12" i="66"/>
  <c r="AG12" i="66"/>
  <c r="AD12" i="66"/>
  <c r="AA12" i="66"/>
  <c r="X12" i="66"/>
  <c r="U12" i="66"/>
  <c r="R12" i="66"/>
  <c r="O12" i="66"/>
  <c r="L12" i="66"/>
  <c r="I12" i="66"/>
  <c r="E12" i="66"/>
  <c r="D12" i="66"/>
  <c r="AJ11" i="66"/>
  <c r="AG11" i="66"/>
  <c r="AD11" i="66"/>
  <c r="AA11" i="66"/>
  <c r="X11" i="66"/>
  <c r="U11" i="66"/>
  <c r="R11" i="66"/>
  <c r="O11" i="66"/>
  <c r="L11" i="66"/>
  <c r="I11" i="66"/>
  <c r="E11" i="66"/>
  <c r="D11" i="66"/>
  <c r="AJ10" i="66"/>
  <c r="AG10" i="66"/>
  <c r="AD10" i="66"/>
  <c r="AA10" i="66"/>
  <c r="X10" i="66"/>
  <c r="U10" i="66"/>
  <c r="R10" i="66"/>
  <c r="O10" i="66"/>
  <c r="L10" i="66"/>
  <c r="I10" i="66"/>
  <c r="E10" i="66"/>
  <c r="D10" i="66"/>
  <c r="AJ9" i="66"/>
  <c r="AG9" i="66"/>
  <c r="AD9" i="66"/>
  <c r="AA9" i="66"/>
  <c r="X9" i="66"/>
  <c r="U9" i="66"/>
  <c r="R9" i="66"/>
  <c r="O9" i="66"/>
  <c r="L9" i="66"/>
  <c r="I9" i="66"/>
  <c r="E9" i="66"/>
  <c r="D9" i="66"/>
  <c r="AJ8" i="66"/>
  <c r="AG8" i="66"/>
  <c r="AD8" i="66"/>
  <c r="AA8" i="66"/>
  <c r="X8" i="66"/>
  <c r="U8" i="66"/>
  <c r="R8" i="66"/>
  <c r="O8" i="66"/>
  <c r="L8" i="66"/>
  <c r="I8" i="66"/>
  <c r="E8" i="66"/>
  <c r="D8" i="66"/>
  <c r="AJ7" i="66"/>
  <c r="AG7" i="66"/>
  <c r="AD7" i="66"/>
  <c r="AA7" i="66"/>
  <c r="X7" i="66"/>
  <c r="U7" i="66"/>
  <c r="R7" i="66"/>
  <c r="O7" i="66"/>
  <c r="L7" i="66"/>
  <c r="I7" i="66"/>
  <c r="E7" i="66"/>
  <c r="D7" i="66"/>
  <c r="AJ6" i="66"/>
  <c r="AG6" i="66"/>
  <c r="AD6" i="66"/>
  <c r="AA6" i="66"/>
  <c r="X6" i="66"/>
  <c r="U6" i="66"/>
  <c r="R6" i="66"/>
  <c r="O6" i="66"/>
  <c r="L6" i="66"/>
  <c r="I6" i="66"/>
  <c r="E6" i="66"/>
  <c r="D6" i="66"/>
  <c r="AJ5" i="66"/>
  <c r="AG5" i="66"/>
  <c r="AD5" i="66"/>
  <c r="AA5" i="66"/>
  <c r="X5" i="66"/>
  <c r="U5" i="66"/>
  <c r="R5" i="66"/>
  <c r="O5" i="66"/>
  <c r="L5" i="66"/>
  <c r="I5" i="66"/>
  <c r="E5" i="66"/>
  <c r="D5" i="66"/>
  <c r="AJ4" i="66"/>
  <c r="AG4" i="66"/>
  <c r="AD4" i="66"/>
  <c r="AA4" i="66"/>
  <c r="X4" i="66"/>
  <c r="U4" i="66"/>
  <c r="R4" i="66"/>
  <c r="O4" i="66"/>
  <c r="L4" i="66"/>
  <c r="I4" i="66"/>
  <c r="E4" i="66"/>
  <c r="D4" i="66"/>
  <c r="AJ3" i="66"/>
  <c r="AG3" i="66"/>
  <c r="AD3" i="66"/>
  <c r="AA3" i="66"/>
  <c r="X3" i="66"/>
  <c r="U3" i="66"/>
  <c r="R3" i="66"/>
  <c r="O3" i="66"/>
  <c r="L3" i="66"/>
  <c r="I3" i="66"/>
  <c r="E3" i="66"/>
  <c r="D3" i="66"/>
  <c r="O3" i="98" l="1"/>
  <c r="O5" i="98"/>
  <c r="AO7" i="98" s="1"/>
  <c r="O4" i="98"/>
  <c r="AO6" i="98" s="1"/>
  <c r="AO5" i="98"/>
  <c r="AO4" i="98"/>
  <c r="O5" i="97"/>
  <c r="AO7" i="97" s="1"/>
  <c r="O3" i="97"/>
  <c r="AO5" i="97"/>
  <c r="AO4" i="97"/>
  <c r="O4" i="97"/>
  <c r="AO6" i="97" s="1"/>
  <c r="AM4" i="96"/>
  <c r="AM5" i="96"/>
  <c r="M4" i="96"/>
  <c r="AM6" i="96" s="1"/>
  <c r="M5" i="96"/>
  <c r="AM7" i="96" s="1"/>
  <c r="O2" i="96"/>
  <c r="M3" i="96"/>
  <c r="AM4" i="95"/>
  <c r="AM5" i="95"/>
  <c r="M5" i="95"/>
  <c r="AM7" i="95" s="1"/>
  <c r="M4" i="95"/>
  <c r="AM6" i="95" s="1"/>
  <c r="O2" i="95"/>
  <c r="M3" i="95"/>
  <c r="O3" i="94"/>
  <c r="O5" i="94"/>
  <c r="AO7" i="94" s="1"/>
  <c r="AO4" i="94"/>
  <c r="AO5" i="94"/>
  <c r="O4" i="94"/>
  <c r="AO6" i="94" s="1"/>
  <c r="AM4" i="87"/>
  <c r="AM5" i="87"/>
  <c r="O2" i="87"/>
  <c r="M3" i="87"/>
  <c r="M4" i="87"/>
  <c r="AM6" i="87" s="1"/>
  <c r="M5" i="87"/>
  <c r="AM7" i="87" s="1"/>
  <c r="AK4" i="86"/>
  <c r="K3" i="86"/>
  <c r="K5" i="86"/>
  <c r="AK7" i="86" s="1"/>
  <c r="M2" i="86"/>
  <c r="AK5" i="86"/>
  <c r="K4" i="86"/>
  <c r="AK6" i="86" s="1"/>
  <c r="AG5" i="70"/>
  <c r="G4" i="70"/>
  <c r="AG6" i="70" s="1"/>
  <c r="G3" i="70"/>
  <c r="G5" i="70"/>
  <c r="AG7" i="70" s="1"/>
  <c r="I2" i="70"/>
  <c r="AG4" i="70"/>
  <c r="AI5" i="71"/>
  <c r="I5" i="71"/>
  <c r="AI7" i="71" s="1"/>
  <c r="I4" i="71"/>
  <c r="AI6" i="71" s="1"/>
  <c r="K2" i="71"/>
  <c r="AI4" i="71"/>
  <c r="I3" i="71"/>
  <c r="F17" i="66"/>
  <c r="F25" i="66"/>
  <c r="F9" i="66"/>
  <c r="F21" i="66"/>
  <c r="F10" i="66"/>
  <c r="F20" i="66"/>
  <c r="F7" i="66"/>
  <c r="F14" i="66"/>
  <c r="F18" i="66"/>
  <c r="F22" i="66"/>
  <c r="F4" i="66"/>
  <c r="F13" i="66"/>
  <c r="F26" i="66"/>
  <c r="F5" i="66"/>
  <c r="F8" i="66"/>
  <c r="F12" i="66"/>
  <c r="F15" i="66"/>
  <c r="F19" i="66"/>
  <c r="F23" i="66"/>
  <c r="F3" i="66"/>
  <c r="F6" i="66"/>
  <c r="F11" i="66"/>
  <c r="F16" i="66"/>
  <c r="F24" i="66"/>
  <c r="O7" i="65"/>
  <c r="M7" i="65"/>
  <c r="K7" i="65"/>
  <c r="I7" i="65"/>
  <c r="G7" i="65"/>
  <c r="E7" i="65"/>
  <c r="C7" i="65"/>
  <c r="E5" i="65"/>
  <c r="AE7" i="65" s="1"/>
  <c r="C5" i="65"/>
  <c r="AC7" i="65" s="1"/>
  <c r="AC4" i="65"/>
  <c r="E4" i="65"/>
  <c r="AE6" i="65" s="1"/>
  <c r="C4" i="65"/>
  <c r="AC6" i="65" s="1"/>
  <c r="E3" i="65"/>
  <c r="C3" i="65"/>
  <c r="AC5" i="65" s="1"/>
  <c r="E2" i="65"/>
  <c r="G2" i="65" s="1"/>
  <c r="K1" i="65"/>
  <c r="AB3" i="65" s="1"/>
  <c r="O7" i="64"/>
  <c r="M7" i="64"/>
  <c r="K7" i="64"/>
  <c r="I7" i="64"/>
  <c r="G7" i="64"/>
  <c r="E7" i="64"/>
  <c r="C7" i="64"/>
  <c r="C5" i="64"/>
  <c r="AC7" i="64" s="1"/>
  <c r="AC4" i="64"/>
  <c r="C4" i="64"/>
  <c r="AC6" i="64" s="1"/>
  <c r="C3" i="64"/>
  <c r="AC5" i="64" s="1"/>
  <c r="E2" i="64"/>
  <c r="AE4" i="64" s="1"/>
  <c r="K1" i="64"/>
  <c r="AB3" i="64" s="1"/>
  <c r="G19" i="63"/>
  <c r="G18" i="63"/>
  <c r="G17" i="63"/>
  <c r="G16" i="63"/>
  <c r="G15" i="63"/>
  <c r="G14" i="63"/>
  <c r="G13" i="63"/>
  <c r="G12" i="63"/>
  <c r="G11" i="63"/>
  <c r="G10" i="63"/>
  <c r="G9" i="63"/>
  <c r="G8" i="63"/>
  <c r="G7" i="63"/>
  <c r="G6" i="63"/>
  <c r="G5" i="63"/>
  <c r="G3" i="63"/>
  <c r="G2" i="63"/>
  <c r="O3" i="96" l="1"/>
  <c r="O4" i="96"/>
  <c r="AO6" i="96" s="1"/>
  <c r="AO4" i="96"/>
  <c r="O5" i="96"/>
  <c r="AO7" i="96" s="1"/>
  <c r="AO5" i="96"/>
  <c r="O3" i="95"/>
  <c r="O5" i="95"/>
  <c r="AO7" i="95" s="1"/>
  <c r="O4" i="95"/>
  <c r="AO6" i="95" s="1"/>
  <c r="AO5" i="95"/>
  <c r="AO4" i="95"/>
  <c r="AO4" i="87"/>
  <c r="O3" i="87"/>
  <c r="O4" i="87"/>
  <c r="AO6" i="87" s="1"/>
  <c r="O5" i="87"/>
  <c r="AO7" i="87" s="1"/>
  <c r="AO5" i="87"/>
  <c r="AM4" i="86"/>
  <c r="M3" i="86"/>
  <c r="M5" i="86"/>
  <c r="AM7" i="86" s="1"/>
  <c r="AM5" i="86"/>
  <c r="M4" i="86"/>
  <c r="AM6" i="86" s="1"/>
  <c r="O2" i="86"/>
  <c r="AI5" i="70"/>
  <c r="AI4" i="70"/>
  <c r="K2" i="70"/>
  <c r="I5" i="70"/>
  <c r="AI7" i="70" s="1"/>
  <c r="I3" i="70"/>
  <c r="I4" i="70"/>
  <c r="AI6" i="70" s="1"/>
  <c r="K5" i="71"/>
  <c r="AK7" i="71" s="1"/>
  <c r="K4" i="71"/>
  <c r="AK6" i="71" s="1"/>
  <c r="M2" i="71"/>
  <c r="AK5" i="71"/>
  <c r="AK4" i="71"/>
  <c r="K3" i="71"/>
  <c r="I2" i="65"/>
  <c r="AG5" i="65"/>
  <c r="AG4" i="65"/>
  <c r="G4" i="65"/>
  <c r="AG6" i="65" s="1"/>
  <c r="G3" i="65"/>
  <c r="G5" i="65"/>
  <c r="AG7" i="65" s="1"/>
  <c r="G1" i="65"/>
  <c r="AE4" i="65"/>
  <c r="AE5" i="65"/>
  <c r="E5" i="64"/>
  <c r="AE7" i="64" s="1"/>
  <c r="E4" i="64"/>
  <c r="AE6" i="64" s="1"/>
  <c r="E3" i="64"/>
  <c r="AE5" i="64"/>
  <c r="G2" i="64"/>
  <c r="G1" i="64"/>
  <c r="E25" i="61"/>
  <c r="D25" i="61"/>
  <c r="AJ25" i="61"/>
  <c r="AG25" i="61"/>
  <c r="AD25" i="61"/>
  <c r="AA25" i="61"/>
  <c r="X25" i="61"/>
  <c r="U25" i="61"/>
  <c r="R25" i="61"/>
  <c r="O25" i="61"/>
  <c r="L25" i="61"/>
  <c r="I25" i="61"/>
  <c r="AJ24" i="61"/>
  <c r="AG24" i="61"/>
  <c r="AD24" i="61"/>
  <c r="AA24" i="61"/>
  <c r="X24" i="61"/>
  <c r="U24" i="61"/>
  <c r="R24" i="61"/>
  <c r="O24" i="61"/>
  <c r="L24" i="61"/>
  <c r="I24" i="61"/>
  <c r="E24" i="61"/>
  <c r="D24" i="61"/>
  <c r="AJ23" i="61"/>
  <c r="AG23" i="61"/>
  <c r="AD23" i="61"/>
  <c r="AA23" i="61"/>
  <c r="X23" i="61"/>
  <c r="U23" i="61"/>
  <c r="R23" i="61"/>
  <c r="O23" i="61"/>
  <c r="L23" i="61"/>
  <c r="I23" i="61"/>
  <c r="E23" i="61"/>
  <c r="D23" i="61"/>
  <c r="AJ22" i="61"/>
  <c r="AG22" i="61"/>
  <c r="AD22" i="61"/>
  <c r="AA22" i="61"/>
  <c r="X22" i="61"/>
  <c r="U22" i="61"/>
  <c r="R22" i="61"/>
  <c r="O22" i="61"/>
  <c r="L22" i="61"/>
  <c r="I22" i="61"/>
  <c r="E22" i="61"/>
  <c r="D22" i="61"/>
  <c r="AJ21" i="61"/>
  <c r="AG21" i="61"/>
  <c r="AD21" i="61"/>
  <c r="AA21" i="61"/>
  <c r="X21" i="61"/>
  <c r="U21" i="61"/>
  <c r="R21" i="61"/>
  <c r="O21" i="61"/>
  <c r="L21" i="61"/>
  <c r="I21" i="61"/>
  <c r="E21" i="61"/>
  <c r="D21" i="61"/>
  <c r="AJ20" i="61"/>
  <c r="AG20" i="61"/>
  <c r="AD20" i="61"/>
  <c r="AA20" i="61"/>
  <c r="X20" i="61"/>
  <c r="U20" i="61"/>
  <c r="R20" i="61"/>
  <c r="O20" i="61"/>
  <c r="L20" i="61"/>
  <c r="I20" i="61"/>
  <c r="E20" i="61"/>
  <c r="D20" i="61"/>
  <c r="AJ19" i="61"/>
  <c r="AG19" i="61"/>
  <c r="AD19" i="61"/>
  <c r="AA19" i="61"/>
  <c r="X19" i="61"/>
  <c r="U19" i="61"/>
  <c r="R19" i="61"/>
  <c r="O19" i="61"/>
  <c r="L19" i="61"/>
  <c r="I19" i="61"/>
  <c r="E19" i="61"/>
  <c r="D19" i="61"/>
  <c r="AJ18" i="61"/>
  <c r="AG18" i="61"/>
  <c r="AD18" i="61"/>
  <c r="AA18" i="61"/>
  <c r="X18" i="61"/>
  <c r="U18" i="61"/>
  <c r="R18" i="61"/>
  <c r="O18" i="61"/>
  <c r="L18" i="61"/>
  <c r="I18" i="61"/>
  <c r="E18" i="61"/>
  <c r="D18" i="61"/>
  <c r="AJ17" i="61"/>
  <c r="AG17" i="61"/>
  <c r="AD17" i="61"/>
  <c r="AA17" i="61"/>
  <c r="X17" i="61"/>
  <c r="U17" i="61"/>
  <c r="R17" i="61"/>
  <c r="O17" i="61"/>
  <c r="L17" i="61"/>
  <c r="I17" i="61"/>
  <c r="E17" i="61"/>
  <c r="D17" i="61"/>
  <c r="AJ16" i="61"/>
  <c r="AG16" i="61"/>
  <c r="AD16" i="61"/>
  <c r="AA16" i="61"/>
  <c r="X16" i="61"/>
  <c r="U16" i="61"/>
  <c r="R16" i="61"/>
  <c r="O16" i="61"/>
  <c r="L16" i="61"/>
  <c r="I16" i="61"/>
  <c r="E16" i="61"/>
  <c r="D16" i="61"/>
  <c r="AJ15" i="61"/>
  <c r="AG15" i="61"/>
  <c r="AD15" i="61"/>
  <c r="AA15" i="61"/>
  <c r="X15" i="61"/>
  <c r="U15" i="61"/>
  <c r="R15" i="61"/>
  <c r="O15" i="61"/>
  <c r="L15" i="61"/>
  <c r="I15" i="61"/>
  <c r="E15" i="61"/>
  <c r="D15" i="61"/>
  <c r="AJ14" i="61"/>
  <c r="AG14" i="61"/>
  <c r="AD14" i="61"/>
  <c r="AA14" i="61"/>
  <c r="X14" i="61"/>
  <c r="U14" i="61"/>
  <c r="R14" i="61"/>
  <c r="O14" i="61"/>
  <c r="L14" i="61"/>
  <c r="I14" i="61"/>
  <c r="E14" i="61"/>
  <c r="D14" i="61"/>
  <c r="AJ13" i="61"/>
  <c r="AG13" i="61"/>
  <c r="AD13" i="61"/>
  <c r="AA13" i="61"/>
  <c r="X13" i="61"/>
  <c r="U13" i="61"/>
  <c r="R13" i="61"/>
  <c r="O13" i="61"/>
  <c r="L13" i="61"/>
  <c r="I13" i="61"/>
  <c r="E13" i="61"/>
  <c r="D13" i="61"/>
  <c r="AJ12" i="61"/>
  <c r="AG12" i="61"/>
  <c r="AD12" i="61"/>
  <c r="AA12" i="61"/>
  <c r="X12" i="61"/>
  <c r="U12" i="61"/>
  <c r="R12" i="61"/>
  <c r="O12" i="61"/>
  <c r="L12" i="61"/>
  <c r="I12" i="61"/>
  <c r="E12" i="61"/>
  <c r="D12" i="61"/>
  <c r="AJ11" i="61"/>
  <c r="AG11" i="61"/>
  <c r="AD11" i="61"/>
  <c r="AA11" i="61"/>
  <c r="X11" i="61"/>
  <c r="U11" i="61"/>
  <c r="R11" i="61"/>
  <c r="O11" i="61"/>
  <c r="L11" i="61"/>
  <c r="I11" i="61"/>
  <c r="E11" i="61"/>
  <c r="D11" i="61"/>
  <c r="AJ10" i="61"/>
  <c r="AG10" i="61"/>
  <c r="AD10" i="61"/>
  <c r="AA10" i="61"/>
  <c r="X10" i="61"/>
  <c r="U10" i="61"/>
  <c r="R10" i="61"/>
  <c r="O10" i="61"/>
  <c r="L10" i="61"/>
  <c r="I10" i="61"/>
  <c r="E10" i="61"/>
  <c r="D10" i="61"/>
  <c r="AJ9" i="61"/>
  <c r="AG9" i="61"/>
  <c r="AD9" i="61"/>
  <c r="AA9" i="61"/>
  <c r="X9" i="61"/>
  <c r="U9" i="61"/>
  <c r="R9" i="61"/>
  <c r="O9" i="61"/>
  <c r="L9" i="61"/>
  <c r="I9" i="61"/>
  <c r="E9" i="61"/>
  <c r="D9" i="61"/>
  <c r="AJ8" i="61"/>
  <c r="AG8" i="61"/>
  <c r="AD8" i="61"/>
  <c r="AA8" i="61"/>
  <c r="X8" i="61"/>
  <c r="U8" i="61"/>
  <c r="R8" i="61"/>
  <c r="O8" i="61"/>
  <c r="L8" i="61"/>
  <c r="I8" i="61"/>
  <c r="E8" i="61"/>
  <c r="D8" i="61"/>
  <c r="AJ7" i="61"/>
  <c r="AG7" i="61"/>
  <c r="AD7" i="61"/>
  <c r="AA7" i="61"/>
  <c r="X7" i="61"/>
  <c r="U7" i="61"/>
  <c r="R7" i="61"/>
  <c r="O7" i="61"/>
  <c r="L7" i="61"/>
  <c r="I7" i="61"/>
  <c r="E7" i="61"/>
  <c r="D7" i="61"/>
  <c r="AJ6" i="61"/>
  <c r="AG6" i="61"/>
  <c r="AD6" i="61"/>
  <c r="AA6" i="61"/>
  <c r="X6" i="61"/>
  <c r="U6" i="61"/>
  <c r="R6" i="61"/>
  <c r="O6" i="61"/>
  <c r="L6" i="61"/>
  <c r="I6" i="61"/>
  <c r="E6" i="61"/>
  <c r="D6" i="61"/>
  <c r="AJ5" i="61"/>
  <c r="AG5" i="61"/>
  <c r="AD5" i="61"/>
  <c r="AA5" i="61"/>
  <c r="X5" i="61"/>
  <c r="U5" i="61"/>
  <c r="R5" i="61"/>
  <c r="O5" i="61"/>
  <c r="L5" i="61"/>
  <c r="I5" i="61"/>
  <c r="E5" i="61"/>
  <c r="D5" i="61"/>
  <c r="AJ4" i="61"/>
  <c r="AG4" i="61"/>
  <c r="AD4" i="61"/>
  <c r="AA4" i="61"/>
  <c r="X4" i="61"/>
  <c r="U4" i="61"/>
  <c r="R4" i="61"/>
  <c r="O4" i="61"/>
  <c r="L4" i="61"/>
  <c r="I4" i="61"/>
  <c r="E4" i="61"/>
  <c r="D4" i="61"/>
  <c r="AJ3" i="61"/>
  <c r="AG3" i="61"/>
  <c r="AD3" i="61"/>
  <c r="AA3" i="61"/>
  <c r="X3" i="61"/>
  <c r="U3" i="61"/>
  <c r="R3" i="61"/>
  <c r="O3" i="61"/>
  <c r="L3" i="61"/>
  <c r="I3" i="61"/>
  <c r="E3" i="61"/>
  <c r="D3" i="61"/>
  <c r="G3" i="60"/>
  <c r="G4" i="60"/>
  <c r="G8" i="60"/>
  <c r="G9" i="60"/>
  <c r="G10" i="60"/>
  <c r="G11" i="60"/>
  <c r="G12" i="60"/>
  <c r="G13" i="60"/>
  <c r="G15" i="60"/>
  <c r="G17" i="60"/>
  <c r="G18" i="60"/>
  <c r="G19" i="60"/>
  <c r="G20" i="60"/>
  <c r="G21" i="60"/>
  <c r="G22" i="60"/>
  <c r="G23" i="60"/>
  <c r="G25" i="60"/>
  <c r="G26" i="60"/>
  <c r="G27" i="60"/>
  <c r="G28" i="60"/>
  <c r="G29" i="60"/>
  <c r="G2" i="60"/>
  <c r="D4" i="58"/>
  <c r="D3" i="58"/>
  <c r="E4" i="58"/>
  <c r="D5" i="58"/>
  <c r="E5" i="58"/>
  <c r="D6" i="58"/>
  <c r="E6" i="58"/>
  <c r="D7" i="58"/>
  <c r="E7" i="58"/>
  <c r="D8" i="58"/>
  <c r="E8" i="58"/>
  <c r="D9" i="58"/>
  <c r="E9" i="58"/>
  <c r="D10" i="58"/>
  <c r="E10" i="58"/>
  <c r="D11" i="58"/>
  <c r="E11" i="58"/>
  <c r="D12" i="58"/>
  <c r="E12" i="58"/>
  <c r="D13" i="58"/>
  <c r="E13" i="58"/>
  <c r="D14" i="58"/>
  <c r="E14" i="58"/>
  <c r="D15" i="58"/>
  <c r="E15" i="58"/>
  <c r="D16" i="58"/>
  <c r="E16" i="58"/>
  <c r="D17" i="58"/>
  <c r="E17" i="58"/>
  <c r="D18" i="58"/>
  <c r="E18" i="58"/>
  <c r="D19" i="58"/>
  <c r="E19" i="58"/>
  <c r="D20" i="58"/>
  <c r="E20" i="58"/>
  <c r="D21" i="58"/>
  <c r="E21" i="58"/>
  <c r="D22" i="58"/>
  <c r="E22" i="58"/>
  <c r="D23" i="58"/>
  <c r="E23" i="58"/>
  <c r="D24" i="58"/>
  <c r="E24" i="58"/>
  <c r="E3" i="58"/>
  <c r="U3" i="58"/>
  <c r="O4" i="58"/>
  <c r="O5" i="58"/>
  <c r="O6" i="58"/>
  <c r="O7" i="58"/>
  <c r="O8" i="58"/>
  <c r="O9" i="58"/>
  <c r="O10" i="58"/>
  <c r="O11" i="58"/>
  <c r="O12" i="58"/>
  <c r="O13" i="58"/>
  <c r="O14" i="58"/>
  <c r="O15" i="58"/>
  <c r="O16" i="58"/>
  <c r="O17" i="58"/>
  <c r="O18" i="58"/>
  <c r="O19" i="58"/>
  <c r="O20" i="58"/>
  <c r="O21" i="58"/>
  <c r="O22" i="58"/>
  <c r="O23" i="58"/>
  <c r="O24" i="58"/>
  <c r="O3" i="58"/>
  <c r="AJ24" i="58"/>
  <c r="AG24" i="58"/>
  <c r="AD24" i="58"/>
  <c r="AA24" i="58"/>
  <c r="X24" i="58"/>
  <c r="U24" i="58"/>
  <c r="R24" i="58"/>
  <c r="L24" i="58"/>
  <c r="I24" i="58"/>
  <c r="AJ23" i="58"/>
  <c r="AG23" i="58"/>
  <c r="AD23" i="58"/>
  <c r="AA23" i="58"/>
  <c r="X23" i="58"/>
  <c r="U23" i="58"/>
  <c r="R23" i="58"/>
  <c r="L23" i="58"/>
  <c r="I23" i="58"/>
  <c r="AJ22" i="58"/>
  <c r="AG22" i="58"/>
  <c r="AD22" i="58"/>
  <c r="AA22" i="58"/>
  <c r="X22" i="58"/>
  <c r="U22" i="58"/>
  <c r="R22" i="58"/>
  <c r="L22" i="58"/>
  <c r="I22" i="58"/>
  <c r="AJ21" i="58"/>
  <c r="AG21" i="58"/>
  <c r="AD21" i="58"/>
  <c r="AA21" i="58"/>
  <c r="X21" i="58"/>
  <c r="U21" i="58"/>
  <c r="R21" i="58"/>
  <c r="L21" i="58"/>
  <c r="I21" i="58"/>
  <c r="AJ20" i="58"/>
  <c r="AG20" i="58"/>
  <c r="AD20" i="58"/>
  <c r="AA20" i="58"/>
  <c r="X20" i="58"/>
  <c r="U20" i="58"/>
  <c r="R20" i="58"/>
  <c r="L20" i="58"/>
  <c r="I20" i="58"/>
  <c r="AJ19" i="58"/>
  <c r="AG19" i="58"/>
  <c r="AD19" i="58"/>
  <c r="AA19" i="58"/>
  <c r="X19" i="58"/>
  <c r="U19" i="58"/>
  <c r="R19" i="58"/>
  <c r="L19" i="58"/>
  <c r="I19" i="58"/>
  <c r="AJ18" i="58"/>
  <c r="AG18" i="58"/>
  <c r="AD18" i="58"/>
  <c r="AA18" i="58"/>
  <c r="X18" i="58"/>
  <c r="U18" i="58"/>
  <c r="R18" i="58"/>
  <c r="L18" i="58"/>
  <c r="I18" i="58"/>
  <c r="AJ17" i="58"/>
  <c r="AG17" i="58"/>
  <c r="AD17" i="58"/>
  <c r="AA17" i="58"/>
  <c r="X17" i="58"/>
  <c r="U17" i="58"/>
  <c r="R17" i="58"/>
  <c r="L17" i="58"/>
  <c r="I17" i="58"/>
  <c r="AJ16" i="58"/>
  <c r="AG16" i="58"/>
  <c r="AD16" i="58"/>
  <c r="AA16" i="58"/>
  <c r="X16" i="58"/>
  <c r="U16" i="58"/>
  <c r="R16" i="58"/>
  <c r="L16" i="58"/>
  <c r="I16" i="58"/>
  <c r="AJ15" i="58"/>
  <c r="AG15" i="58"/>
  <c r="AD15" i="58"/>
  <c r="AA15" i="58"/>
  <c r="X15" i="58"/>
  <c r="U15" i="58"/>
  <c r="R15" i="58"/>
  <c r="L15" i="58"/>
  <c r="I15" i="58"/>
  <c r="AJ14" i="58"/>
  <c r="AG14" i="58"/>
  <c r="AD14" i="58"/>
  <c r="AA14" i="58"/>
  <c r="X14" i="58"/>
  <c r="U14" i="58"/>
  <c r="R14" i="58"/>
  <c r="L14" i="58"/>
  <c r="I14" i="58"/>
  <c r="AJ13" i="58"/>
  <c r="AG13" i="58"/>
  <c r="AD13" i="58"/>
  <c r="AA13" i="58"/>
  <c r="X13" i="58"/>
  <c r="U13" i="58"/>
  <c r="R13" i="58"/>
  <c r="L13" i="58"/>
  <c r="I13" i="58"/>
  <c r="AJ12" i="58"/>
  <c r="AG12" i="58"/>
  <c r="AD12" i="58"/>
  <c r="AA12" i="58"/>
  <c r="X12" i="58"/>
  <c r="U12" i="58"/>
  <c r="R12" i="58"/>
  <c r="L12" i="58"/>
  <c r="I12" i="58"/>
  <c r="AJ11" i="58"/>
  <c r="AG11" i="58"/>
  <c r="AD11" i="58"/>
  <c r="AA11" i="58"/>
  <c r="X11" i="58"/>
  <c r="U11" i="58"/>
  <c r="R11" i="58"/>
  <c r="L11" i="58"/>
  <c r="I11" i="58"/>
  <c r="AJ10" i="58"/>
  <c r="AG10" i="58"/>
  <c r="AD10" i="58"/>
  <c r="AA10" i="58"/>
  <c r="X10" i="58"/>
  <c r="U10" i="58"/>
  <c r="R10" i="58"/>
  <c r="L10" i="58"/>
  <c r="I10" i="58"/>
  <c r="AJ9" i="58"/>
  <c r="AG9" i="58"/>
  <c r="AD9" i="58"/>
  <c r="AA9" i="58"/>
  <c r="X9" i="58"/>
  <c r="U9" i="58"/>
  <c r="R9" i="58"/>
  <c r="L9" i="58"/>
  <c r="I9" i="58"/>
  <c r="AJ8" i="58"/>
  <c r="AG8" i="58"/>
  <c r="AD8" i="58"/>
  <c r="AA8" i="58"/>
  <c r="X8" i="58"/>
  <c r="U8" i="58"/>
  <c r="R8" i="58"/>
  <c r="L8" i="58"/>
  <c r="I8" i="58"/>
  <c r="AJ7" i="58"/>
  <c r="AG7" i="58"/>
  <c r="AD7" i="58"/>
  <c r="AA7" i="58"/>
  <c r="X7" i="58"/>
  <c r="U7" i="58"/>
  <c r="R7" i="58"/>
  <c r="L7" i="58"/>
  <c r="I7" i="58"/>
  <c r="AJ6" i="58"/>
  <c r="AG6" i="58"/>
  <c r="AD6" i="58"/>
  <c r="AA6" i="58"/>
  <c r="X6" i="58"/>
  <c r="U6" i="58"/>
  <c r="R6" i="58"/>
  <c r="L6" i="58"/>
  <c r="I6" i="58"/>
  <c r="AJ5" i="58"/>
  <c r="AG5" i="58"/>
  <c r="AD5" i="58"/>
  <c r="AA5" i="58"/>
  <c r="X5" i="58"/>
  <c r="U5" i="58"/>
  <c r="R5" i="58"/>
  <c r="L5" i="58"/>
  <c r="I5" i="58"/>
  <c r="AJ4" i="58"/>
  <c r="AG4" i="58"/>
  <c r="AD4" i="58"/>
  <c r="AA4" i="58"/>
  <c r="X4" i="58"/>
  <c r="U4" i="58"/>
  <c r="R4" i="58"/>
  <c r="L4" i="58"/>
  <c r="I4" i="58"/>
  <c r="AJ3" i="58"/>
  <c r="AG3" i="58"/>
  <c r="AD3" i="58"/>
  <c r="AA3" i="58"/>
  <c r="X3" i="58"/>
  <c r="R3" i="58"/>
  <c r="L3" i="58"/>
  <c r="I3" i="58"/>
  <c r="O7" i="57"/>
  <c r="M7" i="57"/>
  <c r="K7" i="57"/>
  <c r="I7" i="57"/>
  <c r="G7" i="57"/>
  <c r="E7" i="57"/>
  <c r="C7" i="57"/>
  <c r="C5" i="57"/>
  <c r="AC7" i="57" s="1"/>
  <c r="AE4" i="57"/>
  <c r="AC4" i="57"/>
  <c r="E4" i="57"/>
  <c r="AE6" i="57" s="1"/>
  <c r="C4" i="57"/>
  <c r="AC6" i="57" s="1"/>
  <c r="AB3" i="57"/>
  <c r="C3" i="57"/>
  <c r="AC5" i="57" s="1"/>
  <c r="E2" i="57"/>
  <c r="AE5" i="57" s="1"/>
  <c r="K1" i="57"/>
  <c r="O7" i="56"/>
  <c r="M7" i="56"/>
  <c r="K7" i="56"/>
  <c r="I7" i="56"/>
  <c r="G7" i="56"/>
  <c r="E7" i="56"/>
  <c r="C7" i="56"/>
  <c r="C5" i="56"/>
  <c r="AC7" i="56" s="1"/>
  <c r="AC4" i="56"/>
  <c r="C4" i="56"/>
  <c r="AC6" i="56" s="1"/>
  <c r="C3" i="56"/>
  <c r="AC5" i="56" s="1"/>
  <c r="E2" i="56"/>
  <c r="K1" i="56"/>
  <c r="AB3" i="56" s="1"/>
  <c r="O7" i="55"/>
  <c r="M7" i="55"/>
  <c r="K7" i="55"/>
  <c r="I7" i="55"/>
  <c r="G7" i="55"/>
  <c r="E7" i="55"/>
  <c r="C7" i="55"/>
  <c r="E5" i="55"/>
  <c r="AE7" i="55" s="1"/>
  <c r="C5" i="55"/>
  <c r="AC7" i="55" s="1"/>
  <c r="AC4" i="55"/>
  <c r="E4" i="55"/>
  <c r="AE6" i="55" s="1"/>
  <c r="C4" i="55"/>
  <c r="AC6" i="55" s="1"/>
  <c r="AB3" i="55"/>
  <c r="E3" i="55"/>
  <c r="C3" i="55"/>
  <c r="AC5" i="55" s="1"/>
  <c r="E2" i="55"/>
  <c r="AE5" i="55" s="1"/>
  <c r="K1" i="55"/>
  <c r="G1" i="55"/>
  <c r="O7" i="54"/>
  <c r="M7" i="54"/>
  <c r="K7" i="54"/>
  <c r="I7" i="54"/>
  <c r="G7" i="54"/>
  <c r="E7" i="54"/>
  <c r="C7" i="54"/>
  <c r="AC5" i="54"/>
  <c r="C5" i="54"/>
  <c r="AC7" i="54" s="1"/>
  <c r="AC4" i="54"/>
  <c r="E4" i="54"/>
  <c r="AE6" i="54" s="1"/>
  <c r="C4" i="54"/>
  <c r="AC6" i="54" s="1"/>
  <c r="AB3" i="54"/>
  <c r="C3" i="54"/>
  <c r="E2" i="54"/>
  <c r="AE5" i="54" s="1"/>
  <c r="K1" i="54"/>
  <c r="M29" i="53"/>
  <c r="N29" i="53"/>
  <c r="O29" i="53"/>
  <c r="P29" i="53"/>
  <c r="M27" i="53"/>
  <c r="O27" i="53"/>
  <c r="P27" i="53"/>
  <c r="M25" i="53"/>
  <c r="N25" i="53"/>
  <c r="O25" i="53"/>
  <c r="P25" i="53"/>
  <c r="D18" i="48"/>
  <c r="AC4" i="53"/>
  <c r="E7" i="53"/>
  <c r="G7" i="53"/>
  <c r="I7" i="53"/>
  <c r="K7" i="53"/>
  <c r="M7" i="53"/>
  <c r="O7" i="53"/>
  <c r="C7" i="53"/>
  <c r="D15" i="49"/>
  <c r="E15" i="49"/>
  <c r="D25" i="48"/>
  <c r="C5" i="53"/>
  <c r="AC7" i="53" s="1"/>
  <c r="C4" i="53"/>
  <c r="AC6" i="53" s="1"/>
  <c r="C3" i="53"/>
  <c r="AC5" i="53" s="1"/>
  <c r="E2" i="53"/>
  <c r="G2" i="53" s="1"/>
  <c r="G3" i="53" s="1"/>
  <c r="K1" i="53"/>
  <c r="AB3" i="53" s="1"/>
  <c r="D12" i="48"/>
  <c r="G15" i="47"/>
  <c r="E12" i="48"/>
  <c r="G18" i="48"/>
  <c r="H9" i="47"/>
  <c r="F15" i="40"/>
  <c r="D15" i="40"/>
  <c r="E21" i="40"/>
  <c r="F12" i="40"/>
  <c r="O3" i="86" l="1"/>
  <c r="O5" i="86"/>
  <c r="AO7" i="86" s="1"/>
  <c r="O4" i="86"/>
  <c r="AO6" i="86" s="1"/>
  <c r="AO5" i="86"/>
  <c r="AO4" i="86"/>
  <c r="AK4" i="70"/>
  <c r="M2" i="70"/>
  <c r="AK5" i="70"/>
  <c r="K3" i="70"/>
  <c r="K4" i="70"/>
  <c r="AK6" i="70" s="1"/>
  <c r="K5" i="70"/>
  <c r="AK7" i="70" s="1"/>
  <c r="AM4" i="71"/>
  <c r="O2" i="71"/>
  <c r="M3" i="71"/>
  <c r="AM5" i="71"/>
  <c r="M5" i="71"/>
  <c r="AM7" i="71" s="1"/>
  <c r="M4" i="71"/>
  <c r="AM6" i="71" s="1"/>
  <c r="AE5" i="56"/>
  <c r="E5" i="56"/>
  <c r="AE7" i="56" s="1"/>
  <c r="E4" i="56"/>
  <c r="AE6" i="56" s="1"/>
  <c r="AI5" i="65"/>
  <c r="AI4" i="65"/>
  <c r="I4" i="65"/>
  <c r="AI6" i="65" s="1"/>
  <c r="K2" i="65"/>
  <c r="I3" i="65"/>
  <c r="I5" i="65"/>
  <c r="AI7" i="65" s="1"/>
  <c r="AG5" i="64"/>
  <c r="G3" i="64"/>
  <c r="G5" i="64"/>
  <c r="AG7" i="64" s="1"/>
  <c r="G4" i="64"/>
  <c r="AG6" i="64" s="1"/>
  <c r="I2" i="64"/>
  <c r="AG4" i="64"/>
  <c r="F13" i="61"/>
  <c r="F3" i="61"/>
  <c r="F4" i="61"/>
  <c r="F7" i="61"/>
  <c r="F16" i="61"/>
  <c r="F5" i="61"/>
  <c r="F19" i="61"/>
  <c r="F6" i="61"/>
  <c r="F8" i="61"/>
  <c r="F25" i="61"/>
  <c r="F9" i="61"/>
  <c r="F12" i="61"/>
  <c r="F15" i="61"/>
  <c r="F18" i="61"/>
  <c r="F24" i="61"/>
  <c r="F10" i="61"/>
  <c r="F14" i="61"/>
  <c r="F21" i="61"/>
  <c r="F23" i="61"/>
  <c r="F11" i="61"/>
  <c r="F17" i="61"/>
  <c r="F20" i="61"/>
  <c r="F22" i="61"/>
  <c r="F14" i="58"/>
  <c r="F13" i="58"/>
  <c r="F12" i="58"/>
  <c r="F24" i="58"/>
  <c r="F11" i="58"/>
  <c r="F10" i="58"/>
  <c r="F22" i="58"/>
  <c r="F21" i="58"/>
  <c r="F20" i="58"/>
  <c r="F7" i="58"/>
  <c r="F19" i="58"/>
  <c r="F6" i="58"/>
  <c r="F18" i="58"/>
  <c r="F5" i="58"/>
  <c r="F17" i="58"/>
  <c r="F4" i="58"/>
  <c r="F16" i="58"/>
  <c r="F23" i="58"/>
  <c r="F9" i="58"/>
  <c r="F8" i="58"/>
  <c r="F3" i="58"/>
  <c r="F15" i="58"/>
  <c r="G1" i="57"/>
  <c r="E5" i="57"/>
  <c r="AE7" i="57" s="1"/>
  <c r="G2" i="57"/>
  <c r="I2" i="57" s="1"/>
  <c r="I4" i="57" s="1"/>
  <c r="AI6" i="57" s="1"/>
  <c r="E3" i="57"/>
  <c r="G2" i="56"/>
  <c r="G5" i="56" s="1"/>
  <c r="AG7" i="56" s="1"/>
  <c r="E3" i="56"/>
  <c r="AE4" i="55"/>
  <c r="G2" i="55"/>
  <c r="AG4" i="55" s="1"/>
  <c r="G2" i="54"/>
  <c r="G4" i="54" s="1"/>
  <c r="AG6" i="54" s="1"/>
  <c r="K2" i="57"/>
  <c r="G4" i="57"/>
  <c r="AG6" i="57" s="1"/>
  <c r="I2" i="56"/>
  <c r="AG5" i="56"/>
  <c r="G4" i="56"/>
  <c r="AG6" i="56" s="1"/>
  <c r="G3" i="56"/>
  <c r="G1" i="56"/>
  <c r="AE4" i="56"/>
  <c r="AG4" i="56"/>
  <c r="G3" i="55"/>
  <c r="E5" i="54"/>
  <c r="AE7" i="54" s="1"/>
  <c r="G5" i="54"/>
  <c r="AG7" i="54" s="1"/>
  <c r="E3" i="54"/>
  <c r="G3" i="54"/>
  <c r="G1" i="54"/>
  <c r="AE4" i="54"/>
  <c r="AG5" i="54"/>
  <c r="I2" i="54"/>
  <c r="AG4" i="54"/>
  <c r="AE5" i="53"/>
  <c r="AG4" i="53"/>
  <c r="AG5" i="53"/>
  <c r="AE4" i="53"/>
  <c r="I2" i="53"/>
  <c r="G1" i="53"/>
  <c r="E3" i="53"/>
  <c r="E5" i="53"/>
  <c r="AE7" i="53" s="1"/>
  <c r="E4" i="53"/>
  <c r="AE6" i="53" s="1"/>
  <c r="G5" i="53"/>
  <c r="AG7" i="53" s="1"/>
  <c r="G4" i="53"/>
  <c r="AG6" i="53" s="1"/>
  <c r="D12" i="40"/>
  <c r="D12" i="47"/>
  <c r="D25" i="40"/>
  <c r="E21" i="49"/>
  <c r="F21" i="49"/>
  <c r="G21" i="49"/>
  <c r="H21" i="49"/>
  <c r="I21" i="49"/>
  <c r="J21" i="49"/>
  <c r="D21" i="49"/>
  <c r="E21" i="48"/>
  <c r="F21" i="48"/>
  <c r="G21" i="48"/>
  <c r="H21" i="48"/>
  <c r="I21" i="48"/>
  <c r="J21" i="48"/>
  <c r="D21" i="48"/>
  <c r="E21" i="47"/>
  <c r="F21" i="47"/>
  <c r="G21" i="47"/>
  <c r="H21" i="47"/>
  <c r="I21" i="47"/>
  <c r="J21" i="47"/>
  <c r="D21" i="47"/>
  <c r="F21" i="40"/>
  <c r="G21" i="40"/>
  <c r="H21" i="40"/>
  <c r="I21" i="40"/>
  <c r="J21" i="40"/>
  <c r="D21" i="40"/>
  <c r="D9" i="40"/>
  <c r="F5" i="40"/>
  <c r="E2" i="40"/>
  <c r="F1" i="49"/>
  <c r="F1" i="48"/>
  <c r="F1" i="47"/>
  <c r="F1" i="40"/>
  <c r="E5" i="49"/>
  <c r="F5" i="49"/>
  <c r="G5" i="49"/>
  <c r="H5" i="49"/>
  <c r="I5" i="49"/>
  <c r="J5" i="49"/>
  <c r="D5" i="49"/>
  <c r="E5" i="48"/>
  <c r="F5" i="48"/>
  <c r="G5" i="48"/>
  <c r="H5" i="48"/>
  <c r="I5" i="48"/>
  <c r="J5" i="48"/>
  <c r="D5" i="48"/>
  <c r="E5" i="47"/>
  <c r="F5" i="47"/>
  <c r="G5" i="47"/>
  <c r="H5" i="47"/>
  <c r="I5" i="47"/>
  <c r="J5" i="47"/>
  <c r="D5" i="47"/>
  <c r="D5" i="40"/>
  <c r="AM4" i="70" l="1"/>
  <c r="O2" i="70"/>
  <c r="M3" i="70"/>
  <c r="M4" i="70"/>
  <c r="AM6" i="70" s="1"/>
  <c r="AM5" i="70"/>
  <c r="M5" i="70"/>
  <c r="AM7" i="70" s="1"/>
  <c r="AO5" i="71"/>
  <c r="AO4" i="71"/>
  <c r="O3" i="71"/>
  <c r="O5" i="71"/>
  <c r="AO7" i="71" s="1"/>
  <c r="O4" i="71"/>
  <c r="AO6" i="71" s="1"/>
  <c r="AK4" i="65"/>
  <c r="M2" i="65"/>
  <c r="AK5" i="65"/>
  <c r="K3" i="65"/>
  <c r="K5" i="65"/>
  <c r="AK7" i="65" s="1"/>
  <c r="K4" i="65"/>
  <c r="AK6" i="65" s="1"/>
  <c r="AI5" i="64"/>
  <c r="I3" i="64"/>
  <c r="K2" i="64"/>
  <c r="I5" i="64"/>
  <c r="AI7" i="64" s="1"/>
  <c r="I4" i="64"/>
  <c r="AI6" i="64" s="1"/>
  <c r="AI4" i="64"/>
  <c r="I5" i="57"/>
  <c r="AI7" i="57" s="1"/>
  <c r="AI5" i="57"/>
  <c r="I3" i="57"/>
  <c r="AI4" i="57"/>
  <c r="AG5" i="57"/>
  <c r="AG4" i="57"/>
  <c r="G3" i="57"/>
  <c r="G5" i="57"/>
  <c r="AG7" i="57" s="1"/>
  <c r="G5" i="55"/>
  <c r="AG7" i="55" s="1"/>
  <c r="G4" i="55"/>
  <c r="AG6" i="55" s="1"/>
  <c r="I2" i="55"/>
  <c r="AI4" i="55" s="1"/>
  <c r="AG5" i="55"/>
  <c r="AK4" i="57"/>
  <c r="K3" i="57"/>
  <c r="K5" i="57"/>
  <c r="AK7" i="57" s="1"/>
  <c r="K4" i="57"/>
  <c r="AK6" i="57" s="1"/>
  <c r="M2" i="57"/>
  <c r="AK5" i="57"/>
  <c r="AI4" i="56"/>
  <c r="I5" i="56"/>
  <c r="AI7" i="56" s="1"/>
  <c r="K2" i="56"/>
  <c r="I3" i="56"/>
  <c r="I4" i="56"/>
  <c r="AI6" i="56" s="1"/>
  <c r="AI5" i="56"/>
  <c r="AI4" i="54"/>
  <c r="K2" i="54"/>
  <c r="AI5" i="54"/>
  <c r="I3" i="54"/>
  <c r="I5" i="54"/>
  <c r="AI7" i="54" s="1"/>
  <c r="I4" i="54"/>
  <c r="AI6" i="54" s="1"/>
  <c r="AI5" i="53"/>
  <c r="AI4" i="53"/>
  <c r="I3" i="53"/>
  <c r="I5" i="53"/>
  <c r="AI7" i="53" s="1"/>
  <c r="I4" i="53"/>
  <c r="AI6" i="53" s="1"/>
  <c r="K2" i="53"/>
  <c r="J40" i="49"/>
  <c r="I40" i="49"/>
  <c r="H40" i="49"/>
  <c r="G40" i="49"/>
  <c r="F40" i="49"/>
  <c r="E40" i="49"/>
  <c r="D40" i="49"/>
  <c r="J37" i="49"/>
  <c r="I37" i="49"/>
  <c r="H37" i="49"/>
  <c r="G37" i="49"/>
  <c r="F37" i="49"/>
  <c r="E37" i="49"/>
  <c r="D37" i="49"/>
  <c r="J33" i="49"/>
  <c r="I33" i="49"/>
  <c r="H33" i="49"/>
  <c r="G33" i="49"/>
  <c r="F33" i="49"/>
  <c r="E33" i="49"/>
  <c r="D33" i="49"/>
  <c r="J29" i="49"/>
  <c r="I29" i="49"/>
  <c r="H29" i="49"/>
  <c r="G29" i="49"/>
  <c r="F29" i="49"/>
  <c r="E29" i="49"/>
  <c r="D29" i="49"/>
  <c r="J25" i="49"/>
  <c r="I25" i="49"/>
  <c r="H25" i="49"/>
  <c r="G25" i="49"/>
  <c r="F25" i="49"/>
  <c r="E25" i="49"/>
  <c r="D25" i="49"/>
  <c r="J18" i="49"/>
  <c r="H18" i="49"/>
  <c r="G18" i="49"/>
  <c r="E18" i="49"/>
  <c r="J15" i="49"/>
  <c r="I15" i="49"/>
  <c r="H15" i="49"/>
  <c r="G15" i="49"/>
  <c r="F15" i="49"/>
  <c r="J12" i="49"/>
  <c r="I12" i="49"/>
  <c r="H12" i="49"/>
  <c r="G12" i="49"/>
  <c r="F12" i="49"/>
  <c r="E12" i="49"/>
  <c r="J9" i="49"/>
  <c r="I9" i="49"/>
  <c r="H9" i="49"/>
  <c r="G9" i="49"/>
  <c r="F9" i="49"/>
  <c r="E9" i="49"/>
  <c r="D9" i="49"/>
  <c r="J7" i="49"/>
  <c r="I7" i="49"/>
  <c r="H7" i="49"/>
  <c r="G7" i="49"/>
  <c r="F7" i="49"/>
  <c r="E7" i="49"/>
  <c r="D7" i="49"/>
  <c r="D4" i="49"/>
  <c r="D3" i="49"/>
  <c r="E2" i="49"/>
  <c r="E4" i="49" s="1"/>
  <c r="H1" i="49"/>
  <c r="I18" i="49" s="1"/>
  <c r="J40" i="48"/>
  <c r="I40" i="48"/>
  <c r="H40" i="48"/>
  <c r="G40" i="48"/>
  <c r="F40" i="48"/>
  <c r="E40" i="48"/>
  <c r="D40" i="48"/>
  <c r="J37" i="48"/>
  <c r="I37" i="48"/>
  <c r="H37" i="48"/>
  <c r="G37" i="48"/>
  <c r="F37" i="48"/>
  <c r="E37" i="48"/>
  <c r="D37" i="48"/>
  <c r="J33" i="48"/>
  <c r="I33" i="48"/>
  <c r="H33" i="48"/>
  <c r="G33" i="48"/>
  <c r="F33" i="48"/>
  <c r="E33" i="48"/>
  <c r="D33" i="48"/>
  <c r="J29" i="48"/>
  <c r="I29" i="48"/>
  <c r="H29" i="48"/>
  <c r="G29" i="48"/>
  <c r="F29" i="48"/>
  <c r="E29" i="48"/>
  <c r="D29" i="48"/>
  <c r="J25" i="48"/>
  <c r="I25" i="48"/>
  <c r="H25" i="48"/>
  <c r="G25" i="48"/>
  <c r="F25" i="48"/>
  <c r="E25" i="48"/>
  <c r="J18" i="48"/>
  <c r="H18" i="48"/>
  <c r="E18" i="48"/>
  <c r="J15" i="48"/>
  <c r="I15" i="48"/>
  <c r="H15" i="48"/>
  <c r="G15" i="48"/>
  <c r="F15" i="48"/>
  <c r="E15" i="48"/>
  <c r="D15" i="48"/>
  <c r="J12" i="48"/>
  <c r="I12" i="48"/>
  <c r="H12" i="48"/>
  <c r="G12" i="48"/>
  <c r="F12" i="48"/>
  <c r="J9" i="48"/>
  <c r="I9" i="48"/>
  <c r="H9" i="48"/>
  <c r="G9" i="48"/>
  <c r="F9" i="48"/>
  <c r="E9" i="48"/>
  <c r="D9" i="48"/>
  <c r="J7" i="48"/>
  <c r="I7" i="48"/>
  <c r="H7" i="48"/>
  <c r="G7" i="48"/>
  <c r="F7" i="48"/>
  <c r="E7" i="48"/>
  <c r="D7" i="48"/>
  <c r="D4" i="48"/>
  <c r="E3" i="48"/>
  <c r="D3" i="48"/>
  <c r="E2" i="48"/>
  <c r="E4" i="48" s="1"/>
  <c r="H1" i="48"/>
  <c r="I18" i="48" s="1"/>
  <c r="J40" i="47"/>
  <c r="I40" i="47"/>
  <c r="H40" i="47"/>
  <c r="G40" i="47"/>
  <c r="F40" i="47"/>
  <c r="E40" i="47"/>
  <c r="D40" i="47"/>
  <c r="J37" i="47"/>
  <c r="I37" i="47"/>
  <c r="H37" i="47"/>
  <c r="G37" i="47"/>
  <c r="F37" i="47"/>
  <c r="E37" i="47"/>
  <c r="D37" i="47"/>
  <c r="J33" i="47"/>
  <c r="I33" i="47"/>
  <c r="H33" i="47"/>
  <c r="G33" i="47"/>
  <c r="F33" i="47"/>
  <c r="E33" i="47"/>
  <c r="D33" i="47"/>
  <c r="J29" i="47"/>
  <c r="I29" i="47"/>
  <c r="H29" i="47"/>
  <c r="G29" i="47"/>
  <c r="F29" i="47"/>
  <c r="E29" i="47"/>
  <c r="D29" i="47"/>
  <c r="J25" i="47"/>
  <c r="I25" i="47"/>
  <c r="H25" i="47"/>
  <c r="G25" i="47"/>
  <c r="F25" i="47"/>
  <c r="E25" i="47"/>
  <c r="D25" i="47"/>
  <c r="J18" i="47"/>
  <c r="H18" i="47"/>
  <c r="G18" i="47"/>
  <c r="E18" i="47"/>
  <c r="D18" i="47"/>
  <c r="J15" i="47"/>
  <c r="I15" i="47"/>
  <c r="H15" i="47"/>
  <c r="F15" i="47"/>
  <c r="E15" i="47"/>
  <c r="D15" i="47"/>
  <c r="J12" i="47"/>
  <c r="I12" i="47"/>
  <c r="H12" i="47"/>
  <c r="G12" i="47"/>
  <c r="F12" i="47"/>
  <c r="E12" i="47"/>
  <c r="J9" i="47"/>
  <c r="I9" i="47"/>
  <c r="G9" i="47"/>
  <c r="F9" i="47"/>
  <c r="E9" i="47"/>
  <c r="D9" i="47"/>
  <c r="J7" i="47"/>
  <c r="I7" i="47"/>
  <c r="H7" i="47"/>
  <c r="G7" i="47"/>
  <c r="F7" i="47"/>
  <c r="E7" i="47"/>
  <c r="D7" i="47"/>
  <c r="E4" i="47"/>
  <c r="D4" i="47"/>
  <c r="D3" i="47"/>
  <c r="E2" i="47"/>
  <c r="F2" i="47" s="1"/>
  <c r="H1" i="47"/>
  <c r="I18" i="47" s="1"/>
  <c r="E40" i="40"/>
  <c r="F40" i="40"/>
  <c r="G40" i="40"/>
  <c r="H40" i="40"/>
  <c r="I40" i="40"/>
  <c r="J40" i="40"/>
  <c r="E37" i="40"/>
  <c r="F37" i="40"/>
  <c r="G37" i="40"/>
  <c r="H37" i="40"/>
  <c r="I37" i="40"/>
  <c r="J37" i="40"/>
  <c r="E33" i="40"/>
  <c r="F33" i="40"/>
  <c r="G33" i="40"/>
  <c r="H33" i="40"/>
  <c r="I33" i="40"/>
  <c r="J33" i="40"/>
  <c r="E29" i="40"/>
  <c r="F29" i="40"/>
  <c r="G29" i="40"/>
  <c r="H29" i="40"/>
  <c r="I29" i="40"/>
  <c r="J29" i="40"/>
  <c r="D40" i="40"/>
  <c r="D37" i="40"/>
  <c r="D33" i="40"/>
  <c r="D29" i="40"/>
  <c r="E25" i="40"/>
  <c r="G25" i="40"/>
  <c r="H25" i="40"/>
  <c r="I25" i="40"/>
  <c r="J25" i="40"/>
  <c r="H1" i="40"/>
  <c r="F25" i="40" s="1"/>
  <c r="O5" i="70" l="1"/>
  <c r="AO7" i="70" s="1"/>
  <c r="O3" i="70"/>
  <c r="AO4" i="70"/>
  <c r="O4" i="70"/>
  <c r="AO6" i="70" s="1"/>
  <c r="AO5" i="70"/>
  <c r="AM4" i="65"/>
  <c r="M3" i="65"/>
  <c r="O2" i="65"/>
  <c r="AM5" i="65"/>
  <c r="M5" i="65"/>
  <c r="AM7" i="65" s="1"/>
  <c r="M4" i="65"/>
  <c r="AM6" i="65" s="1"/>
  <c r="K3" i="64"/>
  <c r="AK5" i="64"/>
  <c r="AK4" i="64"/>
  <c r="K5" i="64"/>
  <c r="AK7" i="64" s="1"/>
  <c r="K4" i="64"/>
  <c r="AK6" i="64" s="1"/>
  <c r="M2" i="64"/>
  <c r="AI5" i="55"/>
  <c r="K2" i="55"/>
  <c r="I4" i="55"/>
  <c r="AI6" i="55" s="1"/>
  <c r="I5" i="55"/>
  <c r="AI7" i="55" s="1"/>
  <c r="I3" i="55"/>
  <c r="AM4" i="57"/>
  <c r="M3" i="57"/>
  <c r="M5" i="57"/>
  <c r="AM7" i="57" s="1"/>
  <c r="M4" i="57"/>
  <c r="AM6" i="57" s="1"/>
  <c r="O2" i="57"/>
  <c r="AM5" i="57"/>
  <c r="K5" i="56"/>
  <c r="AK7" i="56" s="1"/>
  <c r="K4" i="56"/>
  <c r="AK6" i="56" s="1"/>
  <c r="K3" i="56"/>
  <c r="M2" i="56"/>
  <c r="AK5" i="56"/>
  <c r="AK4" i="56"/>
  <c r="K3" i="55"/>
  <c r="K5" i="55"/>
  <c r="AK7" i="55" s="1"/>
  <c r="K4" i="55"/>
  <c r="AK6" i="55" s="1"/>
  <c r="M2" i="55"/>
  <c r="AK5" i="55"/>
  <c r="AK4" i="55"/>
  <c r="M2" i="54"/>
  <c r="AK5" i="54"/>
  <c r="AK4" i="54"/>
  <c r="K3" i="54"/>
  <c r="K5" i="54"/>
  <c r="AK7" i="54" s="1"/>
  <c r="K4" i="54"/>
  <c r="AK6" i="54" s="1"/>
  <c r="AK5" i="53"/>
  <c r="AK4" i="53"/>
  <c r="K5" i="53"/>
  <c r="AK7" i="53" s="1"/>
  <c r="M2" i="53"/>
  <c r="K3" i="53"/>
  <c r="K4" i="53"/>
  <c r="AK6" i="53" s="1"/>
  <c r="F2" i="49"/>
  <c r="D12" i="49"/>
  <c r="D18" i="49"/>
  <c r="E3" i="49"/>
  <c r="F18" i="49"/>
  <c r="F2" i="48"/>
  <c r="F3" i="48"/>
  <c r="F18" i="48"/>
  <c r="E3" i="47"/>
  <c r="F3" i="47"/>
  <c r="F4" i="47"/>
  <c r="G2" i="47"/>
  <c r="F18" i="47"/>
  <c r="E18" i="40"/>
  <c r="F18" i="40"/>
  <c r="G18" i="40"/>
  <c r="H18" i="40"/>
  <c r="I18" i="40"/>
  <c r="J18" i="40"/>
  <c r="E15" i="40"/>
  <c r="G15" i="40"/>
  <c r="H15" i="40"/>
  <c r="I15" i="40"/>
  <c r="J15" i="40"/>
  <c r="E12" i="40"/>
  <c r="G12" i="40"/>
  <c r="H12" i="40"/>
  <c r="I12" i="40"/>
  <c r="J12" i="40"/>
  <c r="D18" i="40"/>
  <c r="E9" i="40"/>
  <c r="F9" i="40"/>
  <c r="G9" i="40"/>
  <c r="H9" i="40"/>
  <c r="I9" i="40"/>
  <c r="J9" i="40"/>
  <c r="O3" i="65" l="1"/>
  <c r="AO4" i="65"/>
  <c r="O5" i="65"/>
  <c r="AO7" i="65" s="1"/>
  <c r="O4" i="65"/>
  <c r="AO6" i="65" s="1"/>
  <c r="AO5" i="65"/>
  <c r="AM4" i="64"/>
  <c r="M5" i="64"/>
  <c r="AM7" i="64" s="1"/>
  <c r="M4" i="64"/>
  <c r="AM6" i="64" s="1"/>
  <c r="AM5" i="64"/>
  <c r="M3" i="64"/>
  <c r="O2" i="64"/>
  <c r="O3" i="57"/>
  <c r="O5" i="57"/>
  <c r="AO7" i="57" s="1"/>
  <c r="O4" i="57"/>
  <c r="AO6" i="57" s="1"/>
  <c r="AO5" i="57"/>
  <c r="AO4" i="57"/>
  <c r="O2" i="56"/>
  <c r="M3" i="56"/>
  <c r="AM4" i="56"/>
  <c r="M4" i="56"/>
  <c r="AM6" i="56" s="1"/>
  <c r="M5" i="56"/>
  <c r="AM7" i="56" s="1"/>
  <c r="AM5" i="56"/>
  <c r="M3" i="55"/>
  <c r="M5" i="55"/>
  <c r="AM7" i="55" s="1"/>
  <c r="M4" i="55"/>
  <c r="AM6" i="55" s="1"/>
  <c r="O2" i="55"/>
  <c r="AM5" i="55"/>
  <c r="AM4" i="55"/>
  <c r="M3" i="54"/>
  <c r="AM4" i="54"/>
  <c r="M5" i="54"/>
  <c r="AM7" i="54" s="1"/>
  <c r="M4" i="54"/>
  <c r="AM6" i="54" s="1"/>
  <c r="O2" i="54"/>
  <c r="AM5" i="54"/>
  <c r="AM5" i="53"/>
  <c r="AM4" i="53"/>
  <c r="M5" i="53"/>
  <c r="AM7" i="53" s="1"/>
  <c r="M3" i="53"/>
  <c r="M4" i="53"/>
  <c r="AM6" i="53" s="1"/>
  <c r="O2" i="53"/>
  <c r="F4" i="49"/>
  <c r="F3" i="49"/>
  <c r="G2" i="49"/>
  <c r="G2" i="48"/>
  <c r="F4" i="48"/>
  <c r="G4" i="47"/>
  <c r="H2" i="47"/>
  <c r="G3" i="47"/>
  <c r="J7" i="40"/>
  <c r="G7" i="40"/>
  <c r="E7" i="40"/>
  <c r="F7" i="40"/>
  <c r="H7" i="40"/>
  <c r="I7" i="40"/>
  <c r="D7" i="40"/>
  <c r="D4" i="40"/>
  <c r="O5" i="64" l="1"/>
  <c r="AO7" i="64" s="1"/>
  <c r="O3" i="64"/>
  <c r="O4" i="64"/>
  <c r="AO6" i="64" s="1"/>
  <c r="AO5" i="64"/>
  <c r="AO4" i="64"/>
  <c r="O3" i="56"/>
  <c r="O5" i="56"/>
  <c r="AO7" i="56" s="1"/>
  <c r="AO4" i="56"/>
  <c r="O4" i="56"/>
  <c r="AO6" i="56" s="1"/>
  <c r="AO5" i="56"/>
  <c r="O3" i="55"/>
  <c r="O5" i="55"/>
  <c r="AO7" i="55" s="1"/>
  <c r="O4" i="55"/>
  <c r="AO6" i="55" s="1"/>
  <c r="AO5" i="55"/>
  <c r="AO4" i="55"/>
  <c r="O3" i="54"/>
  <c r="AO4" i="54"/>
  <c r="O5" i="54"/>
  <c r="AO7" i="54" s="1"/>
  <c r="O4" i="54"/>
  <c r="AO6" i="54" s="1"/>
  <c r="AO5" i="54"/>
  <c r="AO5" i="53"/>
  <c r="AO4" i="53"/>
  <c r="O5" i="53"/>
  <c r="AO7" i="53" s="1"/>
  <c r="O3" i="53"/>
  <c r="O4" i="53"/>
  <c r="AO6" i="53" s="1"/>
  <c r="G4" i="49"/>
  <c r="H2" i="49"/>
  <c r="G3" i="49"/>
  <c r="G4" i="48"/>
  <c r="G3" i="48"/>
  <c r="H2" i="48"/>
  <c r="H4" i="47"/>
  <c r="I2" i="47"/>
  <c r="H3" i="47"/>
  <c r="D3" i="40"/>
  <c r="E5" i="40"/>
  <c r="H3" i="49" l="1"/>
  <c r="H4" i="49"/>
  <c r="I2" i="49"/>
  <c r="I2" i="48"/>
  <c r="H4" i="48"/>
  <c r="H3" i="48"/>
  <c r="I3" i="47"/>
  <c r="I4" i="47"/>
  <c r="J2" i="47"/>
  <c r="F2" i="40"/>
  <c r="E4" i="40"/>
  <c r="E3" i="40"/>
  <c r="G2" i="40" l="1"/>
  <c r="G5" i="40" s="1"/>
  <c r="I4" i="49"/>
  <c r="I3" i="49"/>
  <c r="J2" i="49"/>
  <c r="J2" i="48"/>
  <c r="I3" i="48"/>
  <c r="I4" i="48"/>
  <c r="J3" i="47"/>
  <c r="J4" i="47"/>
  <c r="F3" i="40"/>
  <c r="F4" i="40"/>
  <c r="H2" i="40" l="1"/>
  <c r="H5" i="40" s="1"/>
  <c r="G4" i="40"/>
  <c r="G3" i="40"/>
  <c r="J4" i="49"/>
  <c r="J3" i="49"/>
  <c r="J3" i="48"/>
  <c r="J4" i="48"/>
  <c r="I2" i="40" l="1"/>
  <c r="I5" i="40" s="1"/>
  <c r="H3" i="40"/>
  <c r="H4" i="40"/>
  <c r="I4" i="40"/>
  <c r="I3" i="40"/>
  <c r="J2" i="40"/>
  <c r="J5" i="40" s="1"/>
  <c r="J4" i="40" l="1"/>
  <c r="J3" i="4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tc={12359944-E6B0-499A-AD9E-2296998B1E3B}</author>
  </authors>
  <commentList>
    <comment ref="M27" authorId="0" shapeId="0" xr:uid="{12359944-E6B0-499A-AD9E-2296998B1E3B}">
      <text>
        <t>[Threaded comment]
Your version of Excel allows you to read this threaded comment; however, any edits to it will get removed if the file is opened in a newer version of Excel. Learn more: https://go.microsoft.com/fwlink/?linkid=870924
Comment:
    Task phát sinh do CH bày sai</t>
      </text>
    </comment>
  </commentList>
</comments>
</file>

<file path=xl/sharedStrings.xml><?xml version="1.0" encoding="utf-8"?>
<sst xmlns="http://schemas.openxmlformats.org/spreadsheetml/2006/main" count="8014" uniqueCount="1154">
  <si>
    <t>2025 Weekly Schedule</t>
  </si>
  <si>
    <t>LỊCH</t>
  </si>
  <si>
    <t>Dương lịch</t>
  </si>
  <si>
    <t>Thứ</t>
  </si>
  <si>
    <t>Âm lịch</t>
  </si>
  <si>
    <t>Sự kiện của cty</t>
  </si>
  <si>
    <t>Ngày làm việc khuyến nghị cho cửa hàng trưởng</t>
  </si>
  <si>
    <t>x</t>
  </si>
  <si>
    <t>Tổng RE (Min)</t>
  </si>
  <si>
    <t>KẾ HOẠCH TỪ CÁC PHÒNG BAN</t>
  </si>
  <si>
    <t>OP</t>
  </si>
  <si>
    <t>Công việc cần làm</t>
  </si>
  <si>
    <t>Số task Hankura</t>
  </si>
  <si>
    <t>RE: Thời gian cần thiết</t>
  </si>
  <si>
    <t>ADM</t>
  </si>
  <si>
    <t>Thực hiện 5S khu vực thu ngân, thực hiện vệ sinh khu AEON cafe, Check và điền link Petty cash- Float cash của ACC, Chụp BLC ngày 28/2 gửi vào luồng mail</t>
  </si>
  <si>
    <t>PLAN</t>
  </si>
  <si>
    <t>Đặt hàng NCC Bavi</t>
  </si>
  <si>
    <t>Đặt hàng stockpoint d&amp;d, Trưng bày GE Focus Item TVL</t>
  </si>
  <si>
    <t xml:space="preserve">Trưng bày POSM ngày Member day 5/3 </t>
  </si>
  <si>
    <t>IMP</t>
  </si>
  <si>
    <t>Gắn  W10 schedule lên bảng tin</t>
  </si>
  <si>
    <t>HR/CONTROL</t>
  </si>
  <si>
    <t>Dán POP thông tin Chương trình Bảo hiểm sức khỏe 2025 lên bảng tin</t>
  </si>
  <si>
    <t>B/c kết quả nhân viên đăng ký tham gia CT Bảo hiểm sức khỏe 2025</t>
  </si>
  <si>
    <t>CÔNG VIỆC TẠI SÀN BÁN HÀNG</t>
  </si>
  <si>
    <t>DRY FOOD</t>
  </si>
  <si>
    <t>Update POG W10, chuẩn bị đổi giá hàng khô</t>
  </si>
  <si>
    <t>Đổi giá hàng khô</t>
  </si>
  <si>
    <t>MD plan</t>
  </si>
  <si>
    <t>DELICA</t>
  </si>
  <si>
    <t>Đặt VTTH, Bắn hủy kem trước khi vệ sinh máy</t>
  </si>
  <si>
    <t>PERISHABLE</t>
  </si>
  <si>
    <t>Trưng bày hoa 08.03</t>
  </si>
  <si>
    <t>D&amp;D</t>
  </si>
  <si>
    <t>Cập nhật POG gondola cold Beverage tại tủ bơ sữa</t>
  </si>
  <si>
    <t>CS/CASHIER</t>
  </si>
  <si>
    <t>Gửi báo cáo Customer complaint tháng 2/2025 (email)</t>
  </si>
  <si>
    <t>Công việc của SM</t>
  </si>
  <si>
    <t>Sàn bán hàng</t>
  </si>
  <si>
    <t xml:space="preserve">Kiểm tra tình trạng OOS và phản hồi đến ordering </t>
  </si>
  <si>
    <t>In ấn
Đặt hàng</t>
  </si>
  <si>
    <t xml:space="preserve">Kiểm tra báo cáo PI tuần trước đó </t>
  </si>
  <si>
    <t xml:space="preserve">Kiểm tra số lượng đặt hàng cho cuối tuần </t>
  </si>
  <si>
    <t>Giảm giá. Thu hồi. Hủy hàng</t>
  </si>
  <si>
    <t xml:space="preserve">Kiểm tra báo cáo PA tuần trước đó </t>
  </si>
  <si>
    <t>Tranfer</t>
  </si>
  <si>
    <t xml:space="preserve">Kiểm tra hàng xuất trả </t>
  </si>
  <si>
    <t>No</t>
  </si>
  <si>
    <t>Store Code</t>
  </si>
  <si>
    <t>Store Name</t>
  </si>
  <si>
    <t>Total Task</t>
  </si>
  <si>
    <t>ADMIN</t>
  </si>
  <si>
    <t>PLANNING</t>
  </si>
  <si>
    <t>IMPROVEMENT</t>
  </si>
  <si>
    <t>HR/Control</t>
  </si>
  <si>
    <t>Delica</t>
  </si>
  <si>
    <t>Perishable</t>
  </si>
  <si>
    <t>Completed task actual</t>
  </si>
  <si>
    <t>Complete %</t>
  </si>
  <si>
    <t xml:space="preserve">Ecopark </t>
  </si>
  <si>
    <t xml:space="preserve">Riverside </t>
  </si>
  <si>
    <t xml:space="preserve">Horizon </t>
  </si>
  <si>
    <t xml:space="preserve">Hyundai </t>
  </si>
  <si>
    <t xml:space="preserve">Thăng Long </t>
  </si>
  <si>
    <t xml:space="preserve">Lotus </t>
  </si>
  <si>
    <t xml:space="preserve">Linh Đàm </t>
  </si>
  <si>
    <t xml:space="preserve">Westbay </t>
  </si>
  <si>
    <t xml:space="preserve">Ocean Park </t>
  </si>
  <si>
    <t xml:space="preserve">Lĩnh Nam </t>
  </si>
  <si>
    <t>The Five</t>
  </si>
  <si>
    <t>Eco Rừng Cọ</t>
  </si>
  <si>
    <t>Florence</t>
  </si>
  <si>
    <t>Kosmo</t>
  </si>
  <si>
    <t>Lacasta</t>
  </si>
  <si>
    <t>Zenpark</t>
  </si>
  <si>
    <t>Nam Trung Yên</t>
  </si>
  <si>
    <t>Sky Oasis</t>
  </si>
  <si>
    <t>Symphony</t>
  </si>
  <si>
    <t>Five Star</t>
  </si>
  <si>
    <t>Sapphire</t>
  </si>
  <si>
    <t>Landmark</t>
  </si>
  <si>
    <t>Task Name-Hankura</t>
  </si>
  <si>
    <t>Dept</t>
  </si>
  <si>
    <t>Status</t>
  </si>
  <si>
    <t>Start day</t>
  </si>
  <si>
    <t>End Day</t>
  </si>
  <si>
    <t>Duration time</t>
  </si>
  <si>
    <t>Review Time for HQ to assign tasks to the store</t>
  </si>
  <si>
    <t>Complete%
Data until 9 March</t>
  </si>
  <si>
    <t>Result in 10 March</t>
  </si>
  <si>
    <t>W11_ACC: Gửi chứng từ thu ngân về kho Warehouse</t>
  </si>
  <si>
    <t>Admin SMBU</t>
  </si>
  <si>
    <t>Unplaned</t>
  </si>
  <si>
    <t>Giao task nối tuần</t>
  </si>
  <si>
    <t>21 / 22</t>
  </si>
  <si>
    <t>on process</t>
  </si>
  <si>
    <t>HR SMBU</t>
  </si>
  <si>
    <t>Planed</t>
  </si>
  <si>
    <t>ok</t>
  </si>
  <si>
    <t>22 / 22</t>
  </si>
  <si>
    <t>done</t>
  </si>
  <si>
    <t>W11_DRY FOOD: Báo cáo trưng bày GE TVL - NFHBC</t>
  </si>
  <si>
    <t>8/8</t>
  </si>
  <si>
    <t>W10_DRY FOOD: Update POG W10</t>
  </si>
  <si>
    <t>W10_PLAN: Đặt hàng stockpoint d&amp;d</t>
  </si>
  <si>
    <t>W10_PLAN: Đặt hàng NCC Bavi</t>
  </si>
  <si>
    <t>W10_Planning_GTN + Chuyển hàng Nước TVL lô NSX 17.1.2025 về RDC để trả hàng</t>
  </si>
  <si>
    <t>PLANNING - GRO</t>
  </si>
  <si>
    <t>9/9</t>
  </si>
  <si>
    <t>W10_PLAN: Trưng bày GE Focus Item TVL</t>
  </si>
  <si>
    <t>W11_ADM: Thực hiện vệ sinh khu AEON Cafe</t>
  </si>
  <si>
    <t>QC SMBU</t>
  </si>
  <si>
    <t>4/4</t>
  </si>
  <si>
    <t>W11_ADM: Thực hiện 5S khu vực MMD</t>
  </si>
  <si>
    <t>W10_PLAN_Cfm trưng bày pop Delica kì mới</t>
  </si>
  <si>
    <t>SPA/MKT</t>
  </si>
  <si>
    <t>W10_PLAN: cập nhật màn LCD tháng 3</t>
  </si>
  <si>
    <t>W10_Update màn hình LCD (màn 2)</t>
  </si>
  <si>
    <t>W10_PLAN: Trưng bày POSM ngày Member day 5/3</t>
  </si>
  <si>
    <t>TRƯNG POP KM CAFE 12K TẠI POS</t>
  </si>
  <si>
    <t>Trainer Aeon CF</t>
  </si>
  <si>
    <t>W10_CS/CASHIER: Gửi báo cáo Customer complaint tháng 2/2025 (email)</t>
  </si>
  <si>
    <t>Trainer CS</t>
  </si>
  <si>
    <t>W11_DELICA: Đặt hàng Bánh Chưng Fullmoon</t>
  </si>
  <si>
    <t>Trainer Delica/D&amp;D</t>
  </si>
  <si>
    <t>W11_DELICA: Đặt VTTH</t>
  </si>
  <si>
    <t>W10 _Update new item + POG tủ mát Delica</t>
  </si>
  <si>
    <t>W10_DRY FOOD: Đổi giá hàng khô</t>
  </si>
  <si>
    <t>Trainer Grocery</t>
  </si>
  <si>
    <t>W10_DRY FOOD: chuẩn bị đổi giá hàng khô</t>
  </si>
  <si>
    <t>W10 - Trưng bày combo dâu tây tặng túi</t>
  </si>
  <si>
    <t>TrainerPerishable</t>
  </si>
  <si>
    <t>W10_PERISHABLE: Trưng bày hoa 08.03</t>
  </si>
  <si>
    <t>21 / 21</t>
  </si>
  <si>
    <t xml:space="preserve">Lên lịch làm việc tháng 4 với kiểm kê năm </t>
  </si>
  <si>
    <t>Thực hiện 5S khu vực MMD, thực hiện vệ sinh khu AEON Cafe , gửi về Warehouse (trừ chứng từ ngân hàng)</t>
  </si>
  <si>
    <t>Đặt hàng stockpoint d&amp;d</t>
  </si>
  <si>
    <t xml:space="preserve">Check số lượng hàng đổi date ncc TH Milk về RDC ngày 14/3 </t>
  </si>
  <si>
    <t xml:space="preserve">Check số lượng hàng đổi date ncc TH Milk về RDC ngày 17/3 </t>
  </si>
  <si>
    <t>Quizizz Game: Delica/Aeon CF, Gắn  W11 schedule lên bảng tin</t>
  </si>
  <si>
    <t>Đăng ký Test cho staff, Đăng ký test cho G2 up</t>
  </si>
  <si>
    <t>Update sale budget trên DWS</t>
  </si>
  <si>
    <t>Làm target plan DWS cho tháng 4</t>
  </si>
  <si>
    <t>Báo cáo trưng bày GE TVL - NFHBC, Update pog w11</t>
  </si>
  <si>
    <t>ĐẶT HÀNG &amp; TRƯNG BÀY CÁC MÃ CÓ PI= 0 (NGUYÊN NHÂN QUÊN ĐẶT HÀNG)</t>
  </si>
  <si>
    <t>Trưng bày bánh Chưng Fullmoon</t>
  </si>
  <si>
    <t>Trưng bày full moon</t>
  </si>
  <si>
    <t>Thay đổi POG tủ Bơ sữa có Gondola nước</t>
  </si>
  <si>
    <t>Complete%
Data until 16 March</t>
  </si>
  <si>
    <t>Result in 17 March</t>
  </si>
  <si>
    <t>W11_HR SMBU: CUNG CẤP ẢNH CÁ NHÂN PHỤC VỤ CHO LONG SERVICE AWARD 2025</t>
  </si>
  <si>
    <t>6/7</t>
  </si>
  <si>
    <t>W12_PLAN: Đặt hàng NCC Bavi</t>
  </si>
  <si>
    <t>20 / 22</t>
  </si>
  <si>
    <t>W11_DRY FOOD: Update pog w11</t>
  </si>
  <si>
    <t>W11_PLAN: Check số lượng hàng đổi date ncc TH Milk về RDC ngày 17/3</t>
  </si>
  <si>
    <t>W11_PLAN: Check số lượng hàng đổi date ncc TH Milk về RDC ngày 14/3</t>
  </si>
  <si>
    <t>W11_PLAN: Đặt hàng stockpoint d&amp;d</t>
  </si>
  <si>
    <t>W11_PLAN: Ðặt hàng NCC Bavi</t>
  </si>
  <si>
    <t>W12_ADM: Thực hiện vệ sinh khu AEON Cafe</t>
  </si>
  <si>
    <t>W12_ADM Thực hiện 5s khu vực văn phòng</t>
  </si>
  <si>
    <t>W11_PLAN: update màn LCD 2 (CTKM Nước giặt Topvalu)</t>
  </si>
  <si>
    <t>W11_PLANNING: Cập nhật Màn 3 LCD</t>
  </si>
  <si>
    <t>W11_Delica : Trưng bày sản phẩm mới</t>
  </si>
  <si>
    <t>19 / 22</t>
  </si>
  <si>
    <t>W11_Trưng bày tủ sushi chuyến 1</t>
  </si>
  <si>
    <t>W11_D&amp;D: Thay đổi POG tủ Bơ sữa có Gondola nước</t>
  </si>
  <si>
    <t>W11_DELICA: CH bóc lẻ với bánh Sandochi trên Fastkey POS</t>
  </si>
  <si>
    <t>W11_DELICA: Trưng bày bánh Chưng Fullmoon</t>
  </si>
  <si>
    <t>W12_DELICA: Xác nhận trưng bày bánh mì que Kachi</t>
  </si>
  <si>
    <t>W12_DELICA: Đặt VTTH</t>
  </si>
  <si>
    <t>W11 - DRY : ĐẶT HÀNG &amp; TRƯNG BÀY CÁC MÃ CÓ PI= 0 (NGUYÊN NHÂN QUÊN ĐẶT HÀNG)</t>
  </si>
  <si>
    <t>7/7</t>
  </si>
  <si>
    <t>W11_PERISHABLE: Trưng bày full moon</t>
  </si>
  <si>
    <t>W11_IMP: Đăng ký test cho G2 up</t>
  </si>
  <si>
    <t>Tùng Improvement</t>
  </si>
  <si>
    <t>W11_IMP: Làm target plan DWS cho tháng 4</t>
  </si>
  <si>
    <t>W11_IMP: Update sale budget trên DWS</t>
  </si>
  <si>
    <t>17 / 22</t>
  </si>
  <si>
    <t>W11_IMP: Đăng ký Test cho staff</t>
  </si>
  <si>
    <t>W11_IMP: Gắn W11 schedule lên bảng tin"</t>
  </si>
  <si>
    <t>SUPPORT</t>
  </si>
  <si>
    <t>Thực hiện 5S khu vực văn phòng, Thực hiện vệ sinh khu AEON Cafe</t>
  </si>
  <si>
    <t>Kiểm tra và xử lý GTN/GRN pending năm 2024 &amp; T1/2025</t>
  </si>
  <si>
    <t>Trưng POP khuyến mại Delica kì mới</t>
  </si>
  <si>
    <t>Gắn  W12 schedule lên bảng tin</t>
  </si>
  <si>
    <t xml:space="preserve">Chia budget cho cửa hàng </t>
  </si>
  <si>
    <t>upload budget lên hệ thống</t>
  </si>
  <si>
    <t xml:space="preserve">Update POG, chuẩn bị đổi giá </t>
  </si>
  <si>
    <t xml:space="preserve">Đặt hàng &amp; trưng bày các mã có PI=0 ( Nguyên nhân quên đặt hàng - tùy thuộc vào kết quả PI) </t>
  </si>
  <si>
    <t>Xác nhận trưng bày bánh Kachi</t>
  </si>
  <si>
    <t>Trưng bày CTKM Delica (20thMar -02thApr)</t>
  </si>
  <si>
    <t>Trưng bày giá sốc Dâu Tây</t>
  </si>
  <si>
    <t>Update POG trưng bày chéo</t>
  </si>
  <si>
    <t xml:space="preserve">Đề xuất clear tồn cao cho tháng 4 </t>
  </si>
  <si>
    <t>Delica/D&amp;D</t>
  </si>
  <si>
    <t>Aeon CF</t>
  </si>
  <si>
    <t>Task Name</t>
  </si>
  <si>
    <t>Complete%
Data until 24 Mar</t>
  </si>
  <si>
    <t>Result in 24 Mar</t>
  </si>
  <si>
    <t>W12_D&amp;D :Giải trình PI=0</t>
  </si>
  <si>
    <t>11/11</t>
  </si>
  <si>
    <t>Done</t>
  </si>
  <si>
    <t>W13_D&amp;D : Đổi giá</t>
  </si>
  <si>
    <t>Dry</t>
  </si>
  <si>
    <t>10/22</t>
  </si>
  <si>
    <t>On Progess</t>
  </si>
  <si>
    <t>W13_ADM: Thực hiện sàng lọc khu vực văn phòng kho</t>
  </si>
  <si>
    <t>QC</t>
  </si>
  <si>
    <t>16/22</t>
  </si>
  <si>
    <t>W13_DELICA: Đặt VTTH</t>
  </si>
  <si>
    <t>21/22</t>
  </si>
  <si>
    <t>W12_DRY FOOD: Đổi giá hàng khô</t>
  </si>
  <si>
    <t>22/22</t>
  </si>
  <si>
    <t>W12_DRY FOOD: chuẩn bị đổi giá</t>
  </si>
  <si>
    <t>19/22</t>
  </si>
  <si>
    <t>W12_PERISHABLE: Trưng bày giá sốc Dâu Tây</t>
  </si>
  <si>
    <t>Per</t>
  </si>
  <si>
    <t>Unplan</t>
  </si>
  <si>
    <t>W12_PLAN_Cfm trưng bày pop Delica kì mới</t>
  </si>
  <si>
    <t>Plan</t>
  </si>
  <si>
    <t>W12_DRY FOOD: Update POG</t>
  </si>
  <si>
    <t>W12_PLAN: Đặt hàng stockpoint d&amp;d</t>
  </si>
  <si>
    <t>W12_OP: Bắn hủy kem</t>
  </si>
  <si>
    <t>W12_IMP: Gắn W12 schedule lên bảng tin</t>
  </si>
  <si>
    <t>Imp</t>
  </si>
  <si>
    <t>W12_ADM: Kiểm tra và xử lý GTN/GRN pending năm 2024 &amp; T1/2025</t>
  </si>
  <si>
    <t>Adm</t>
  </si>
  <si>
    <t>13/18</t>
  </si>
  <si>
    <t xml:space="preserve">Thực hiện sàng lọc khu vực văn phòng kho </t>
  </si>
  <si>
    <t>Kiểm tra và xử lý GTN pending dept Perishables &amp; Delica</t>
  </si>
  <si>
    <t>Đặt hàng NCC Bavi (hoàn thành trước 12h trưa), Hủy hàng nước xả vải TVL 2L chống tĩnh điện -SKU 08039231</t>
  </si>
  <si>
    <t>Đặt hàng stockpoint d&amp;d, Điều chuyển hàng hóa W13</t>
  </si>
  <si>
    <t>Trưng sale plan &amp; lịch trưng ấn phẩm tháng 4</t>
  </si>
  <si>
    <t>Bắt đầu kì mailer mới 27.3 - 23.4</t>
  </si>
  <si>
    <t>Cfm trưng bày sale plan &amp; lịch trưng ấn phẩm tháng 4 với Royal</t>
  </si>
  <si>
    <t>Quizizz Game: HR, Gắn  W13 schedule lên bảng tin</t>
  </si>
  <si>
    <t>Update mật khẩu system lên mục note của ipad</t>
  </si>
  <si>
    <t xml:space="preserve">Update POG </t>
  </si>
  <si>
    <t>Rút POP KM chương trình mailer kết thúc 26/03</t>
  </si>
  <si>
    <t xml:space="preserve"> Check giá toàn bộ các sản phẩm trong chương trình mailer mới bắt đầu từ 27/03</t>
  </si>
  <si>
    <t>Đặt hàng &amp; trưng bày các mã có PI=0 ( Nguyên nhân quên đặt hàng - tùy thuộc vào kết quả PI)</t>
  </si>
  <si>
    <t>Trưng bày bánh mì que Kachi</t>
  </si>
  <si>
    <t>Đặt hàng &amp; Trưng bày bánh Chưng Fullmoon</t>
  </si>
  <si>
    <t>Tổng hợp số lượng hàng đổi date NCC TH Milk từ 16.2-&gt;15.3</t>
  </si>
  <si>
    <t>Complete%
Data until 1 April</t>
  </si>
  <si>
    <t>Result in 1 April</t>
  </si>
  <si>
    <t>W14_SPA/MKT: Update LCD (màn 2, màn 3)</t>
  </si>
  <si>
    <t>giao task nối tuần</t>
  </si>
  <si>
    <t>21 / 23</t>
  </si>
  <si>
    <t>W14_DELICA : Đặt VTTH W14</t>
  </si>
  <si>
    <t>23 / 23</t>
  </si>
  <si>
    <t>W13_DRY FOOD: GIẢI TRÌNH PI W13</t>
  </si>
  <si>
    <t>Ok</t>
  </si>
  <si>
    <t>Cancel</t>
  </si>
  <si>
    <t>0 / 22</t>
  </si>
  <si>
    <t>W13_DRY FOOD: Check giá 100% sản phẩm có trong chương trình mailer từ 27/03</t>
  </si>
  <si>
    <t>W14_ADM:Thực hiện sàng lọc ngoài sàn thao tác(PCCC, thu ngân, pack khay, sơ chế)</t>
  </si>
  <si>
    <t>W13_DRY FOOD: Rút POP KM chương trình mailer kết thúc 26/03</t>
  </si>
  <si>
    <t>W13_D&amp;D :Giải trình PI =0 W12</t>
  </si>
  <si>
    <t>12/12</t>
  </si>
  <si>
    <t>W13_Perishable : Trưng bày hoa , quả , đồ lễ Fullmoon</t>
  </si>
  <si>
    <t>W13_PLAN: TRƯNG BÀY TÚI DÙ ECO</t>
  </si>
  <si>
    <t>19 / 21</t>
  </si>
  <si>
    <t>TRƯNG BÀY TÚI DÙ ECO</t>
  </si>
  <si>
    <t>W13_PLAN: Bắt đầu kì mailer mới 27.3 - 23.4</t>
  </si>
  <si>
    <t>W12_Perishable : Trưng bày hoa , quả , đồ lễ Fullmoon</t>
  </si>
  <si>
    <t>0 / 23</t>
  </si>
  <si>
    <t>W13_D&amp;D: Tổng hợp số lượng hàng đổi date NCC TH Milk từ 16.2-&gt;15.3</t>
  </si>
  <si>
    <t>W13_DRY FOOD: Update POG</t>
  </si>
  <si>
    <t>W13_PLAN: Đặt hàng Stockpoint D&amp;D</t>
  </si>
  <si>
    <t>W13_PLAN: Đặt hàng NCC Bavi</t>
  </si>
  <si>
    <t>W13_DELICA: Bắn hủy kem trước khi vệ sinh máy</t>
  </si>
  <si>
    <t>W13_PLAN: Hủy hàng nước xả vải TVL 2L chống tĩnh điện -SKU 08039231</t>
  </si>
  <si>
    <t>W13_ADM: Kiểm tra và xử lý GTN pending dept Perishables &amp; Delica</t>
  </si>
  <si>
    <t>MMD SMBU</t>
  </si>
  <si>
    <t>W13_IMP: Update mật khẩu system lên mục note của ipad</t>
  </si>
  <si>
    <t>W13_IMP: Gắn W13 schedule lên bảng tin</t>
  </si>
  <si>
    <t>W13_IMP: Quizizz Game: HR</t>
  </si>
  <si>
    <t>W13_DELICA: Trưng bày bánh mì que Kachi</t>
  </si>
  <si>
    <t>18/22</t>
  </si>
  <si>
    <t>W13_DELICA: Đặt hàng &amp; Trưng bày bánh Chưng Fullmoon</t>
  </si>
  <si>
    <t>Ngày</t>
  </si>
  <si>
    <t>Tên ngày lễ</t>
  </si>
  <si>
    <t>Lịch</t>
  </si>
  <si>
    <t>Giỗ tổ hùng vương</t>
  </si>
  <si>
    <t>Ngày thống nhất đất nước</t>
  </si>
  <si>
    <t>Quốc tế lao động</t>
  </si>
  <si>
    <t>Public holiday</t>
  </si>
  <si>
    <t>Kỷ niệm Cách mạng tháng Tám thành công</t>
  </si>
  <si>
    <t>Phụ nữ Việt Nam</t>
  </si>
  <si>
    <t>Quốc tế phụ nữ</t>
  </si>
  <si>
    <t>Nhà giáo Việt Nam</t>
  </si>
  <si>
    <t>Giáng sinh</t>
  </si>
  <si>
    <t>Ex</t>
  </si>
  <si>
    <t xml:space="preserve">Đặt tên </t>
  </si>
  <si>
    <t>W1_SPA : Trưng bày…</t>
  </si>
  <si>
    <t>Thời gian làm</t>
  </si>
  <si>
    <t>Sáng</t>
  </si>
  <si>
    <t>Chiều</t>
  </si>
  <si>
    <t>CÔNG VIỆC CẦN LÀM</t>
  </si>
  <si>
    <t>Re</t>
  </si>
  <si>
    <t>W14_ADM: Thực hiện sàng lọc ngoài sàn thao tác (PCCC, thu ngân, pack khay, sơ chế)</t>
  </si>
  <si>
    <t>W14_ADM: Kiểm tra và xử lý các phiếu GTN, GRN, MRS pending</t>
  </si>
  <si>
    <t xml:space="preserve">W14_PLAN: Đặt hàng ncc Bavi
W14_PLAN: Trưng bày GE mailer hàng NF HBC
</t>
  </si>
  <si>
    <t>W14_PLAN: Đặt hàng D&amp;D Stockpoint</t>
  </si>
  <si>
    <t>W14_PLAN: Check hàng đổi tháng 2 NCC TH milk- cân đối đặt hàng về ngày 7/4</t>
  </si>
  <si>
    <t>ORD</t>
  </si>
  <si>
    <t>W14_SPA/MKT: Trưng POP KM Bakery kỳ 3/4 - 16/4</t>
  </si>
  <si>
    <t>W14_SPA/MKT: Trưng bày Member Day 5/4</t>
  </si>
  <si>
    <t>W14_IMP: Gắn W14 schedule lên bảng tin.</t>
  </si>
  <si>
    <t>W14_DRY FOOD: Update POG
W14_DRY FOOD:
Rút POP EDLP Q1 &amp; trưng bày POP EDLP Q2</t>
  </si>
  <si>
    <t>W14_DRY FOOD: Xác nhận 100% EDLP đã chạy &amp; đúng giá</t>
  </si>
  <si>
    <t>W14_DRY FOOD: Giải trình PI=0 w13</t>
  </si>
  <si>
    <t>DELICA/D&amp;D</t>
  </si>
  <si>
    <t>W14_DELCA : Đặt VTTH</t>
  </si>
  <si>
    <t>W14_DELICA : Chương trình Curry Fair 1/4-30/4</t>
  </si>
  <si>
    <t>W14_D&amp;D :
 Giải trình PI =0 W13</t>
  </si>
  <si>
    <t>AEON CF</t>
  </si>
  <si>
    <t>W14_AEON CF: Bắn hủy kem</t>
  </si>
  <si>
    <t>W14_AEON CF: Gửi BC kiểm kê Delica tháng 3</t>
  </si>
  <si>
    <t>W14_AEON CF: Chuyển giao Dept nguyên liệu Aeon cafe</t>
  </si>
  <si>
    <t>W14_CS/CASHIER: Gửi báo cáo khiếu nại tháng 3.2025</t>
  </si>
  <si>
    <t>W14_Perishable : Rút POP sai giá mailer</t>
  </si>
  <si>
    <t>OK</t>
  </si>
  <si>
    <t>W14_SPA/MKT: Update màn LCD màn 1, 2, 2+3</t>
  </si>
  <si>
    <t>W14_Perishable : Trưng bày giá sốc</t>
  </si>
  <si>
    <t>22 / 23</t>
  </si>
  <si>
    <t>W14_PLAN: GẤP - Tạo lại GTN trả hàng Tết pending</t>
  </si>
  <si>
    <t>W15_ADM: Thực hiện sắp xếp khu vực thu ngân</t>
  </si>
  <si>
    <t>W14_PLAN: TRƯNG BÀY TÚI ECO CẠNH QUẦY THU NGÂN</t>
  </si>
  <si>
    <t>W14_PLAN: Trưng bày hanger cho mã Bông tẩy trang TVL</t>
  </si>
  <si>
    <t>W14_D&amp;D : Giải trình PI =0 W13</t>
  </si>
  <si>
    <t>W14_DELICA: Trưng bày new item</t>
  </si>
  <si>
    <t>W14_DRY FOOD: Rút POP EDLP Q1 &amp; trưng bày POP EDLP Q2</t>
  </si>
  <si>
    <t>W14_D&amp;D : Đổi giá</t>
  </si>
  <si>
    <t>W15_DELCA : Đặt VTTH</t>
  </si>
  <si>
    <t>W14_PLAN: Trưng bày hàng Focus Bông tẩy trang TVL</t>
  </si>
  <si>
    <t>W14_PLAN: Trưng bày GE4 mailer NF HBC</t>
  </si>
  <si>
    <t>1/1</t>
  </si>
  <si>
    <t>W14_PLAN: Trưng bày GE3 mailer NF HBC</t>
  </si>
  <si>
    <t>10/10</t>
  </si>
  <si>
    <t>W14_PLAN: Trưng bày GE1 mailer NF HBC</t>
  </si>
  <si>
    <t>18 / 18</t>
  </si>
  <si>
    <t>W14_DRY FOOD: Update POG</t>
  </si>
  <si>
    <t>W14_PLAN: Đặt hàng Stockpoint D&amp;D</t>
  </si>
  <si>
    <t>W14_PLAN: Đặt hàng ncc Bavi</t>
  </si>
  <si>
    <t>W14_AEON CAFE: Chuyển giao Dept nguyên liệu Aeon cafe</t>
  </si>
  <si>
    <t>20 / 21</t>
  </si>
  <si>
    <t>W14_AEON CAFE: Gửi báo cáo kiểm kê Delica tháng 3</t>
  </si>
  <si>
    <t>W14_AEON CAFE: Bắn hủy kem</t>
  </si>
  <si>
    <t>20 / 23</t>
  </si>
  <si>
    <t>W14_PLAN: Trưng bày POSM Member Day 5/4</t>
  </si>
  <si>
    <t/>
  </si>
  <si>
    <t xml:space="preserve">W15_ADM: Thực hiện sắp xếp khu vực thu ngân </t>
  </si>
  <si>
    <t>W15_PLAN: Đặt hàng ncc Bavi</t>
  </si>
  <si>
    <t>W15_PLAN: Đặt hàng D&amp;D Stockpoint</t>
  </si>
  <si>
    <t>W15_PLAN: Check hàng đổi tháng 3 NCC TH milk- cân đối đặt hàng về ngày 11/4</t>
  </si>
  <si>
    <t>W15_PLAN: Check hàng đổi tháng 3 NCC TH milk- cân đối đặt hàng về ngày 14/4</t>
  </si>
  <si>
    <t>W15_PLAN: Cfm trưng bày các ấn phẩm liên quan Fullmoon</t>
  </si>
  <si>
    <t>W15_IMP: Quizizz Game: Chủ đề về system</t>
  </si>
  <si>
    <t>W15_IMP: Gắn W15 schedule lên bảng tin.</t>
  </si>
  <si>
    <t>W15_IMP:  Thực hiện nhiệm vụ khảo sát trên Teachme về DWS (Unplan)</t>
  </si>
  <si>
    <t xml:space="preserve">W15_DRY FOOD: Update POG </t>
  </si>
  <si>
    <t>W15_DRY FOOD: Xác nhận đã đổi giá hàng khô theo list</t>
  </si>
  <si>
    <t>W15_D&amp;D: Store tràn tạm hàng TVL OOS</t>
  </si>
  <si>
    <t>W15_D&amp;D : Trưng bày kệ trứng</t>
  </si>
  <si>
    <t>W15_Perishable : Trưng bày trái cây , đồ lễ , hoa cho Fullmoon</t>
  </si>
  <si>
    <t>W15_AEON CF: Bắn hủy kem</t>
  </si>
  <si>
    <t>Royal City</t>
  </si>
  <si>
    <t>W15: SPA/MKT: Gỡ bỏ pop Leaflet Tháng 4</t>
  </si>
  <si>
    <t>21 / 24</t>
  </si>
  <si>
    <t>W15_ADM Thực hiện sắp xếp khu vực MMD</t>
  </si>
  <si>
    <t>10 / 22</t>
  </si>
  <si>
    <t>W15_SPA/MKT: Update màn LCD 2 - CTKM fullmoon</t>
  </si>
  <si>
    <t>19 / 24</t>
  </si>
  <si>
    <t>W15_IMP: Thực hiện nhiệm vụ khảo sát trên Teachme về DWS</t>
  </si>
  <si>
    <t>Phuong Thao</t>
  </si>
  <si>
    <t>16 / 23</t>
  </si>
  <si>
    <t>W15_D&amp;D : Đổi giá</t>
  </si>
  <si>
    <t>W15_Aeon cafe: Vệ sinh và đặt máy Milo đúng nơi quy định để chuẩn bị bán hàng</t>
  </si>
  <si>
    <t>W15_Aeon cafe: Bắn hủy kem</t>
  </si>
  <si>
    <t>W15_DRY FOOD: Update POG</t>
  </si>
  <si>
    <t>W15_IMP: Gắn W15 schedule lên bảng tin</t>
  </si>
  <si>
    <t>W16_ADM Thực hiện sắp xếp khu vực MMD</t>
  </si>
  <si>
    <t>W16_ADM: Gửi chứng từ ACC về warehouse</t>
  </si>
  <si>
    <t xml:space="preserve">W16_ADM: Gửi chứng từ MMD về warehouse
</t>
  </si>
  <si>
    <t>W16_ACC: Điền link online Báo cáo Petty-Float từ 01-20/04/2025</t>
  </si>
  <si>
    <t>W16_PLAN: Đặt hàng ncc Bavi</t>
  </si>
  <si>
    <t>W16_PLAN: Đặt hàng D&amp;D Stockpoint</t>
  </si>
  <si>
    <t>W16_PLAN: CMF trưng bày GE Grocery</t>
  </si>
  <si>
    <t>W16_PLAN: CMF điều chuyển hàng khô</t>
  </si>
  <si>
    <t>W16_Planning_Cfm trưng bày pop Bakery kì mới</t>
  </si>
  <si>
    <t xml:space="preserve">W16_SPA/MKT: Cfm update màn LCD 2 
</t>
  </si>
  <si>
    <t>W16_IMP: Gắn W16 schedule lên bảng tin.</t>
  </si>
  <si>
    <t xml:space="preserve">W16_DRY FOOD: Update POG </t>
  </si>
  <si>
    <t>W16_DRY FOOD: Giải trình PI=0 w15</t>
  </si>
  <si>
    <t>W16_DELCA : Đặt VTTH</t>
  </si>
  <si>
    <t>W16_D&amp;D : Gửi hình ảnh POG tủ đông</t>
  </si>
  <si>
    <t>W16_D&amp;D: Giải trình PI=0 W15</t>
  </si>
  <si>
    <t>W16_AEON CF: Bắn hủy kem</t>
  </si>
  <si>
    <t>W16_AEON CF: Chuyển Dept hàng tươi sống sang Aeon cafe (Chỉ áp dụng 4 cửa hàng bán nước ép)</t>
  </si>
  <si>
    <t>Masteri</t>
  </si>
  <si>
    <t>Result in 21 April</t>
  </si>
  <si>
    <t>12/22</t>
  </si>
  <si>
    <t>W17_Delica: Đặt VTTH W17</t>
  </si>
  <si>
    <t>17 / 24</t>
  </si>
  <si>
    <t>W16_D&amp;D : Giải trình PI=0 W15</t>
  </si>
  <si>
    <t>9/12</t>
  </si>
  <si>
    <t>W17_ADM Thực hiện sắp xếp khu vực kho để hàng</t>
  </si>
  <si>
    <t>7/23</t>
  </si>
  <si>
    <t>Not yet</t>
  </si>
  <si>
    <t>W16_PLANNING_Cfm trưng bày POP KM Delica kì 17.4- 30.4</t>
  </si>
  <si>
    <t>23 / 24</t>
  </si>
  <si>
    <t>W16_Perishable : Trưng bày giá sốc sầu riêng</t>
  </si>
  <si>
    <t>24 / 24</t>
  </si>
  <si>
    <t>W16_SPA/MKT: Cfm update màn LCD màn 2 (KM Bakery kỳ 17.4 - 30.4)</t>
  </si>
  <si>
    <t>W16_PLAN: CHỤP ẢNH TRƯNG BÀY TÚI DÙ XẾP HANGER</t>
  </si>
  <si>
    <t>W16_Planning_Cfm nội dung Cari tại màn 2 &amp; màn 3</t>
  </si>
  <si>
    <t>W16_IMP: Làm target plan DWS cho tháng 5</t>
  </si>
  <si>
    <t>14 / 24</t>
  </si>
  <si>
    <t>W16_ PLAN: Đặt hàng ncc Bavi</t>
  </si>
  <si>
    <t>W16_ACC: Điền link online Báo cáo Petty- Float từ 01-20/04/2025</t>
  </si>
  <si>
    <t>W16_DRY FOOD: Update POG</t>
  </si>
  <si>
    <t>W16_AEON CF: Chuyển giao Dept hàng tươi sống sang Aeon cafe</t>
  </si>
  <si>
    <t>3/3</t>
  </si>
  <si>
    <t>W16_ADM: Gửi chứng từ MMD về warehouse Eco</t>
  </si>
  <si>
    <t>W16_IMP: Gắn W16 schedule lên bảng tin</t>
  </si>
  <si>
    <t>W17_PLAN: Đặt hàng ncc Bavi</t>
  </si>
  <si>
    <t>W17_PLAN: Đặt hàng D&amp;D Stockpoint</t>
  </si>
  <si>
    <t>W17_PLAN:CF trưng bày push sale tháng 4</t>
  </si>
  <si>
    <t>W17_PLAN:CF trưng bày GE hàng NF HBC</t>
  </si>
  <si>
    <t>W17_PLAN:CMF ĐIỀU CHUYỂN HÀNG HÓA STORE</t>
  </si>
  <si>
    <t>W17_PLAN_Cfm trưng bày các ấn phẩm mùa hè</t>
  </si>
  <si>
    <t xml:space="preserve">W17_PLAN_ Cfm update màn LCD 2 (FC TopValu promotion + LCD 3 (May promotion) </t>
  </si>
  <si>
    <t>W17_IMP: Quizizz Game chủ đề "Admin"</t>
  </si>
  <si>
    <t>W17_IMP: Gắn W17 schedule lên bảng tin.</t>
  </si>
  <si>
    <t>W17_IMP: Update mật khẩu system tháng 5</t>
  </si>
  <si>
    <t xml:space="preserve">W17_DRY FOOD: Update POG </t>
  </si>
  <si>
    <t>W17_DRY FOOD: Xác nhận đã đổi giá hàng khô</t>
  </si>
  <si>
    <t>W17_DRY FOOD: Xác nhận đã rút toàn bộ các POP KM (kết thúc 23/4)</t>
  </si>
  <si>
    <t>W17_DRY FOOD: Xác nhận đã cài &amp; check giá POP sản phẩm KM (bắt đầu 24/4)</t>
  </si>
  <si>
    <t>W17_DRY FOOD: Giải trình PI=0 w16 (trước 15h)</t>
  </si>
  <si>
    <t>W17_DRY FOOD: Giải trình PI=0 w16</t>
  </si>
  <si>
    <t xml:space="preserve">W17_DELCA : Đặt VTTH, </t>
  </si>
  <si>
    <t>W17_D&amp;D: Tổng hợp hàng đổi date THMilk</t>
  </si>
  <si>
    <t>W17_D&amp;D: Flow POG Tủ kem</t>
  </si>
  <si>
    <t>W17_D&amp;D: Giải trình PI=0 W16</t>
  </si>
  <si>
    <t>W17_AEON CF: Bắn hủy kem</t>
  </si>
  <si>
    <t>W17_AEON CF: Chuyển Dept hàng tươi sống sang Aeon cafe (Chỉ áp dụng 4 cửa hàng bán nước ép)</t>
  </si>
  <si>
    <t>Result in 28 April</t>
  </si>
  <si>
    <t>W17_Perishable : Trưng bày rau củ TVL</t>
  </si>
  <si>
    <t>18 / 24</t>
  </si>
  <si>
    <t>W17_PLAN_ Cfm update màn LCD 2 (FC TopValu promotion + LCD 3 (May promotion)</t>
  </si>
  <si>
    <t>22 / 24</t>
  </si>
  <si>
    <t>W17_PLAN: CF trưng bày GE3 mailer tháng 5 NF HBC</t>
  </si>
  <si>
    <t>03/04</t>
  </si>
  <si>
    <t>W17_PLAN: CF trưng bày GE2 mailer tháng 5 NF HBC</t>
  </si>
  <si>
    <t>10/12</t>
  </si>
  <si>
    <t>W17_PLAN: CF trưng bày GE1 mailer tháng 5 NF HBC</t>
  </si>
  <si>
    <t>18 / 19</t>
  </si>
  <si>
    <t>W18_ADM Thực hiện sắp xếp khu vực văn phòng</t>
  </si>
  <si>
    <t>4/24</t>
  </si>
  <si>
    <t>W17_DRY FOOD: Xác nhận đã cập nhật HHT theo version v1.0202504141 (IT gửi 23/4)</t>
  </si>
  <si>
    <t>20 / 24</t>
  </si>
  <si>
    <t>W17_PLAN_Cfm trưng bày các ẩn phẩm mùa hè</t>
  </si>
  <si>
    <t>15 / 19</t>
  </si>
  <si>
    <t>W17_PLAN: Báo cáo trưng bày Focus Item Topvalu Grocery May</t>
  </si>
  <si>
    <t>W17_Perishable : Trưng bày trái cây , đồ lễ , hoa fullmoon 28/04</t>
  </si>
  <si>
    <t>W17_DRY: Cập nhật POG</t>
  </si>
  <si>
    <t>W17_AEON CF: Trưng POP B6 lên máy kem</t>
  </si>
  <si>
    <t>17 / 20</t>
  </si>
  <si>
    <t>W17_AEON CF: Chuyển giao Dept hàng tươi sống sang Delica (Aeon cafe)</t>
  </si>
  <si>
    <t>20 / 20</t>
  </si>
  <si>
    <t>0 / 24</t>
  </si>
  <si>
    <t>Store</t>
  </si>
  <si>
    <t>W10</t>
  </si>
  <si>
    <t>W11</t>
  </si>
  <si>
    <t>W12</t>
  </si>
  <si>
    <t>W13</t>
  </si>
  <si>
    <t>W14</t>
  </si>
  <si>
    <t>W15</t>
  </si>
  <si>
    <t>W16</t>
  </si>
  <si>
    <t>W17</t>
  </si>
  <si>
    <t>W18</t>
  </si>
  <si>
    <t>W19</t>
  </si>
  <si>
    <t>W20</t>
  </si>
  <si>
    <t>W21</t>
  </si>
  <si>
    <t>W22</t>
  </si>
  <si>
    <t>Average</t>
  </si>
  <si>
    <t xml:space="preserve">3002-Ecopark </t>
  </si>
  <si>
    <t xml:space="preserve">3003-Riverside </t>
  </si>
  <si>
    <t xml:space="preserve">3005-Horizon </t>
  </si>
  <si>
    <t xml:space="preserve">3008-Hyundai </t>
  </si>
  <si>
    <t xml:space="preserve">3011-Thăng Long </t>
  </si>
  <si>
    <t xml:space="preserve">3013-Lotus </t>
  </si>
  <si>
    <t xml:space="preserve">3014-Linh Đàm </t>
  </si>
  <si>
    <t xml:space="preserve">3015-Westbay </t>
  </si>
  <si>
    <t xml:space="preserve">3016-Ocean Park </t>
  </si>
  <si>
    <t xml:space="preserve">3018-Lĩnh Nam </t>
  </si>
  <si>
    <t>3019-The Five</t>
  </si>
  <si>
    <t>3020-Eco Rừng Cọ</t>
  </si>
  <si>
    <t>3022-Florence</t>
  </si>
  <si>
    <t>3023-Kosmo</t>
  </si>
  <si>
    <t>3024-Lacasta</t>
  </si>
  <si>
    <t>3027-Zenpark</t>
  </si>
  <si>
    <t>3028-Nam Trung Yên</t>
  </si>
  <si>
    <t>3030-Sky Oasis</t>
  </si>
  <si>
    <t>3031-Symphony</t>
  </si>
  <si>
    <t>3032-Five Star</t>
  </si>
  <si>
    <t>3033-Sapphire</t>
  </si>
  <si>
    <t>3034-Landmark</t>
  </si>
  <si>
    <t>3035-Masteri</t>
  </si>
  <si>
    <t>3036-Royal City</t>
  </si>
  <si>
    <t>Admin</t>
  </si>
  <si>
    <t>Planning</t>
  </si>
  <si>
    <t>Dry Food</t>
  </si>
  <si>
    <t>Perish</t>
  </si>
  <si>
    <t>CS</t>
  </si>
  <si>
    <t>Total</t>
  </si>
  <si>
    <t>Total all task</t>
  </si>
  <si>
    <t>W18_ADM: Kiểm tra và xử lý GTN pending dept Perishables &amp; Delica</t>
  </si>
  <si>
    <t>W17_ADM Thực hiện sắp xếp khu vực văn phòng</t>
  </si>
  <si>
    <t>W18_PLAN: Báo cáo trưng bày gon TVL Grocery riêng biệt, W18_PLAN: Đặt hàng ncc Bavi</t>
  </si>
  <si>
    <t>W18_PLAN: Đặt hàng D&amp;D Stockpoint</t>
  </si>
  <si>
    <t>W18_PLAN:CMF ĐIỀU CHUYỂN HÀNG HÓA STORE</t>
  </si>
  <si>
    <t>W18_PLAN_Cfm nhận hàng Leaflet Waon point (thiết kế mới)</t>
  </si>
  <si>
    <t>W18_PLAN_Cfm Update màn LCD 2 (bakery promotion)</t>
  </si>
  <si>
    <t>W18_PLAN_Cfm trưng bày pop km Delica kì mới</t>
  </si>
  <si>
    <t>W18_PLAN_Cfm update màn LCD 2 (KM bakery kỳ 1.5 - 14.5)</t>
  </si>
  <si>
    <t>W18_IMP: Gắn W18 schedule lên bảng tin.</t>
  </si>
  <si>
    <t xml:space="preserve">W18_DRY FOOD: Update POG </t>
  </si>
  <si>
    <t xml:space="preserve">W18_DELCA : Đặt VTTH, </t>
  </si>
  <si>
    <t>W18_DELCA : Trưng bày sản phẩm mới(POP + Tem SP mới)</t>
  </si>
  <si>
    <t>W18_AEON CF: Bắn hủy kem
W18_AEON CF: Vệ sinh sạch sẽ máy kem, kiểm tra lại khả năng vận hành
(Chỉ áp dụng các CH: 3022 - 3027 - 3028)"</t>
  </si>
  <si>
    <t>W18_AEON CF: Gửi BC kiểm kê Delica tháng 4/2025</t>
  </si>
  <si>
    <t>W18_AEON CF: Chuyển Dept hàng tươi sống sang Aeon cafe (Chỉ áp dụng 4 cửa hàng bán nước ép)</t>
  </si>
  <si>
    <t>W18_CS/ CASHIER: Gắn Poster Skill Contest 2025 lên bảng tin.</t>
  </si>
  <si>
    <t>Complete%
Data until 05 May</t>
  </si>
  <si>
    <t>Result in 05 May</t>
  </si>
  <si>
    <t>W18_IMP: Update mật khẩu system tháng 5</t>
  </si>
  <si>
    <t>W18_AEON CF: Gửi báo cáo kiểm kê Delica tháng 4</t>
  </si>
  <si>
    <t>W18_ PLAN: UPDATE POG</t>
  </si>
  <si>
    <t>W18_ PLAN: Đặt hàng ncc Bavi</t>
  </si>
  <si>
    <t>W18_PLAN: Stockpoint D&amp;D</t>
  </si>
  <si>
    <t>16 / 24</t>
  </si>
  <si>
    <t>W18_AEON CF: Chuyển Dept hàng tươi sống sang Delica - cafe</t>
  </si>
  <si>
    <t>5/5</t>
  </si>
  <si>
    <t>W18_AEON CF: Vệ sinh máy kem + Kiểm tra khả năng vận hành</t>
  </si>
  <si>
    <t>W18_AEON CF: Bắn hủy kem</t>
  </si>
  <si>
    <t>W18_PLAN: Báo cáo trưng bày gon TVL Grocery riêng biệt</t>
  </si>
  <si>
    <t>13 / 22</t>
  </si>
  <si>
    <t>BCAO HÌNH ẢNH SAMPLING SNACK GOKOCHI TẶNG LY NHỰA W18</t>
  </si>
  <si>
    <t>Thúy ORD</t>
  </si>
  <si>
    <t>10/11</t>
  </si>
  <si>
    <t>process</t>
  </si>
  <si>
    <t>Báo cáo vệ sinh quầy Aeon cafe - W18</t>
  </si>
  <si>
    <t>W18_ADM Thực hiện vệ sinh sạch sẽ khu vực MMD</t>
  </si>
  <si>
    <t xml:space="preserve">W19_ADM: Gửi chứng từ MMD về warehouse
</t>
  </si>
  <si>
    <t>W19_PLAN: Đặt hàng ncc Bavi</t>
  </si>
  <si>
    <t>W19_PLAN: Đặt hàng D&amp;D Stockpoint</t>
  </si>
  <si>
    <t>W19_PLAN: Check hàng đổi NCC THMilk để đặt hàng</t>
  </si>
  <si>
    <t>W19_PLAN: Điều chuyển hàng hóa store</t>
  </si>
  <si>
    <t>W19_PLAN: Báo cáo trưng bày Fullmoon May</t>
  </si>
  <si>
    <t>W19_PLAN_ Trưng bày POSM Member Day 5/5</t>
  </si>
  <si>
    <t>W19_PLAN_Cfm update màn LCD 2 (CTKM fullmoon), LCD 1 (Menu cafe)</t>
  </si>
  <si>
    <t>W19_IMP: Gắn W19 schedule lên bảng tin.</t>
  </si>
  <si>
    <t>W19_DRY FOOD: Xác nhận đã đổi giá hàng khô</t>
  </si>
  <si>
    <t>W19_DRY FOOD: Giải trình PI=0 nhóm hàng khô</t>
  </si>
  <si>
    <t xml:space="preserve">W19_DELCA : Đặt VTTH, </t>
  </si>
  <si>
    <t>W19_AEON CF: Bắn hủy kem
W19_AEON CF: Chuyển giao Dept nguyên liệu Aeon cafe</t>
  </si>
  <si>
    <t>W19_AEON CF: Chuyển Dept hàng tươi sống sang Aeon cafe (Chỉ áp dụng 4 cửa hàng bán nước ép + 3034)</t>
  </si>
  <si>
    <t>W19_CS/ CASHIER: Gửi báo cáo khiếu nại tháng 4.2025.</t>
  </si>
  <si>
    <t>Complete%
Data until 12 May</t>
  </si>
  <si>
    <t>Result in 12 May</t>
  </si>
  <si>
    <t>W19_ADM: Gửi chứng từ MMD về warehouse</t>
  </si>
  <si>
    <t>W19- D&amp;D- xác nhận đã GTN hàng sai stock về RDC</t>
  </si>
  <si>
    <t>17 / 17</t>
  </si>
  <si>
    <t>W20_ADM _Thực hiện vệ sinh sạch sẽ khu vực thu ngân</t>
  </si>
  <si>
    <t>7/24</t>
  </si>
  <si>
    <t>W19_AEON CF: Chuyển giao Dept hàng tươi sống sang Aeon cafe</t>
  </si>
  <si>
    <t>3/5</t>
  </si>
  <si>
    <t>W19_AEON CF: Chuyển giao Dept nguyên liệu Aeon cafe</t>
  </si>
  <si>
    <t>W19_AEON CF: Bắn hủy kem</t>
  </si>
  <si>
    <t>W19_DELCA : Update POG Hotdelica</t>
  </si>
  <si>
    <t>W19_Perishable : Trưng bày trái cây , trầu cau , đồ lễ .</t>
  </si>
  <si>
    <t>Complete%
Data until 20 May</t>
  </si>
  <si>
    <t>Result in 20 May</t>
  </si>
  <si>
    <t>"W20_ADM: Kiểm tra và xử lý GTN/ GRN pending "</t>
  </si>
  <si>
    <t>plan</t>
  </si>
  <si>
    <t>CMF PUSH SALE NF-HBC</t>
  </si>
  <si>
    <t>11/12</t>
  </si>
  <si>
    <t>W20_PLAN: Điều chuyển hàng hóa store</t>
  </si>
  <si>
    <t>W20_ Plan: Stockpoint D&amp;D</t>
  </si>
  <si>
    <t>W20_ Plan: ĐẶT HÀNG NCC BA VÌ</t>
  </si>
  <si>
    <t>W20_ Plan: CẬP NHẬT POG</t>
  </si>
  <si>
    <t>W21_ADM Thực hiện vệ sinh sạch sẽ khu vực văn phòng</t>
  </si>
  <si>
    <t>16 / 25</t>
  </si>
  <si>
    <t>W20_PLAN_Cfm trưng bày pop km Delica kì 15- 28.5</t>
  </si>
  <si>
    <t>W20_PLAN_Update LCD 2 (bakery 15.5 - 28; gro 15.5 - 1.6) &amp; LCD 1 (sửa lại menu)</t>
  </si>
  <si>
    <t>W20_AEON CF: Trung POP A2 cho kem mới</t>
  </si>
  <si>
    <t>W20_AEON CF: Trưng bày lại POP máy kem</t>
  </si>
  <si>
    <t>W20_AEON CF: CHUYỂN DEPT HÀNG TƯƠI SỐNG SANG AEON CF</t>
  </si>
  <si>
    <t>W20_AEON CF: BẮN HỦY KEM</t>
  </si>
  <si>
    <t>W21_D&amp;D: Update POG TỦ KEM</t>
  </si>
  <si>
    <t>13 / 24</t>
  </si>
  <si>
    <t>W20_D&amp;D : Giải trình PI W19(05.05 -11.05)</t>
  </si>
  <si>
    <t>6/6</t>
  </si>
  <si>
    <t>W20_DELCA : Đặt VTTH</t>
  </si>
  <si>
    <t>W20_DRY FOOD: Giải trình PI=0 w19</t>
  </si>
  <si>
    <t>W21_Perishable : trưng bày focus item : Nho xanh Chile + cam sànhW20</t>
  </si>
  <si>
    <t>W20_IMP: Làm lịch tháng 6 trên DWS</t>
  </si>
  <si>
    <t>10/24</t>
  </si>
  <si>
    <t>W20_IMP: Update sale target lên DWS</t>
  </si>
  <si>
    <t>W20_IMP: Gắn W20 schedule lên bảng tin.</t>
  </si>
  <si>
    <t xml:space="preserve">W20_ADM: Kiểm tra và xử lý GTN/ GRN pending
</t>
  </si>
  <si>
    <t>W20_ADM Thực hiện vệ sinh sạch sẽ khu vực Thu Ngân</t>
  </si>
  <si>
    <t>W20_PLAN: Đặt hàng ncc Bavi</t>
  </si>
  <si>
    <t>W20_PLAN: Đặt hàng D&amp;D Stockpoint</t>
  </si>
  <si>
    <t>W20_PLAN_Update màn LCD 2 (KM bakery kỳ 15.5 - 28.5)
W20_PLAN_Cfm trưng bày pop km Delica 
kì 15- 28.5</t>
  </si>
  <si>
    <t xml:space="preserve">W20_DRY FOOD: Update POG </t>
  </si>
  <si>
    <t xml:space="preserve">W20_DELCA : Đặt VTTH, </t>
  </si>
  <si>
    <t>W20_AEON CF: Bắn hủy kem</t>
  </si>
  <si>
    <t>W20_AEON CF: Chuyển Dept hàng tươi sống sang Aeon cafe (Chỉ áp dụng 4 cửa hàng bán nước ép + 3034)</t>
  </si>
  <si>
    <t>Complete%
Data until 26 May</t>
  </si>
  <si>
    <t>Result in 26 May</t>
  </si>
  <si>
    <t>W21_Admin: Hoàn thiện Báo cáo Petty-Float đến ngày 20/05/2025</t>
  </si>
  <si>
    <t>W21_PLAN: CMF TRƯNG BÀY GE JUN - NFHBC</t>
  </si>
  <si>
    <t>W22_PLAN_CFM Trưng bày GE Focus Item TVL - Grocery</t>
  </si>
  <si>
    <t>W21_D&amp;D: Tổng hợp đổi date NCC TH Milk 16.4-15.5</t>
  </si>
  <si>
    <t>W21_ Plan: ĐẶT HÀNG NCC BA VÌ</t>
  </si>
  <si>
    <t>W21_ Plan: Stockpoint D&amp;D</t>
  </si>
  <si>
    <t>W21_ Plan: CẬP NHẬT POG</t>
  </si>
  <si>
    <t>W21_PLAN_CFM Trưng bày Push sale Item May - Grocery</t>
  </si>
  <si>
    <t>17 / 21</t>
  </si>
  <si>
    <t>W22_ADM Thực hiện vệ sinh sạch sẽ khu vực kho hàng</t>
  </si>
  <si>
    <t>W21_PLAN_Update Màn LCD 2 (FC TVL 22.5 - 18.6) tháng 6 &amp; LCD 3 (CTKM tháng 6)</t>
  </si>
  <si>
    <t>W21_PLAN_Trưng bày POSM Member Day 20/5</t>
  </si>
  <si>
    <t>W22_Delica : Đặt VTTH W22( 26.05-01.06)</t>
  </si>
  <si>
    <t>W21_D&amp;D : Giải trình PI W20( 12.05-18.05)</t>
  </si>
  <si>
    <t>2/2</t>
  </si>
  <si>
    <t>W21_D&amp;D: Update POG TỦ BƠ SỮA (Gondola nước)</t>
  </si>
  <si>
    <t>W21_Delica : Đặt Vật tư tiêu hao W21</t>
  </si>
  <si>
    <t>PHÀN HỒI STOCK MÌ</t>
  </si>
  <si>
    <t>W21_DRY FOOD: Xác nhận đã cài &amp; check giá POP sản phẩm KM bắt đầu 22/5</t>
  </si>
  <si>
    <t>W21_DRY FOOD: Xác nhận đã rút toàn bộ các POP KM (kết thúc 21/5)</t>
  </si>
  <si>
    <t>W21_DRY FOOD: Giải trình PI=0 w20</t>
  </si>
  <si>
    <t>W21_DRY FOOD: Xác nhận đã đổi giá hàng khô</t>
  </si>
  <si>
    <t>W21_Perishable: Trưng bày trái cây , hoa , đồ lễ cho fullmoon</t>
  </si>
  <si>
    <t>W20_Perishable : Trưng bày giá sốc cuối tuần sầu riêng , nho đỏ Úc , Lê Nam Phi</t>
  </si>
  <si>
    <t>W21_IMP: Gắn W21 schedule lên bảng tin.</t>
  </si>
  <si>
    <t>W20_ADM Thực hiện vệ sinh sạch sẽ khu vực Văn Phòng</t>
  </si>
  <si>
    <t>W21_PLAN: Đặt hàng ncc Bavi</t>
  </si>
  <si>
    <t>W21_PLAN: Đặt hàng D&amp;D Stockpoint</t>
  </si>
  <si>
    <t>W21_PLAN: Điều chuyển hàng hóa store</t>
  </si>
  <si>
    <t>W21_PLAN_Update Màn LCD 2 FC TVL tháng 6 &amp; LCD 3 (CTKM tháng 6)</t>
  </si>
  <si>
    <t xml:space="preserve">W21_DRY FOOD: Update POG </t>
  </si>
  <si>
    <t>W21_DRY FOOD: Xác nhận đã rút toàn bộ các POP KM (kết thúc 21/5)
W21_DRY FOOD: Xác nhận đã cài &amp; check giá POP sản phẩm KM (bắt đầu 22/5)</t>
  </si>
  <si>
    <t>W21_DRY FOOD: Giải trình PI=0 w20 (trước 15h)</t>
  </si>
  <si>
    <t xml:space="preserve">W21_DELICA: Đặt VTTH </t>
  </si>
  <si>
    <t xml:space="preserve">W21_D&amp;D: Update POG TỦ KEM </t>
  </si>
  <si>
    <t>W21_AEON CF: Bắn hủy kem</t>
  </si>
  <si>
    <t>W21_AEON CF: Chuyển Dept hàng tươi sống sang Aeon cafe (Chỉ áp dụng 4 cửa hàng bán nước ép + 3034)</t>
  </si>
  <si>
    <t>Complete%
Data until 2 June</t>
  </si>
  <si>
    <t>Result in 2 June</t>
  </si>
  <si>
    <t>W22_ADM: Kiểm tra và xử lý GTN pending dept Perishables &amp; Delica</t>
  </si>
  <si>
    <t>planed</t>
  </si>
  <si>
    <t>12/23</t>
  </si>
  <si>
    <t>W22_PLAN_CFM Trưng bày GE Focus Item TVL - Grocery - Update</t>
  </si>
  <si>
    <t>W22_PLAN: Đặt hàng ncc Bavi</t>
  </si>
  <si>
    <t>W22_DRY FOOD: Update POG</t>
  </si>
  <si>
    <t>W22_PLAN_Update LCD 2 (KM bakery T6) - LCD 1 (update món) -LCD 3 (remove QC NCC)</t>
  </si>
  <si>
    <t>W22_PLAN_Cfm trưng bày pop km Delica kì mới</t>
  </si>
  <si>
    <t>14 / 25</t>
  </si>
  <si>
    <t>W22_PLAN_Cfm trưng bày Sale plan &amp; lịch trưng tháng 6</t>
  </si>
  <si>
    <t>12/25</t>
  </si>
  <si>
    <t>W22_AEON CF: Chuyển giao Dept hàng tươi sống sang Aeon cafe</t>
  </si>
  <si>
    <t>4/5</t>
  </si>
  <si>
    <t>W22_AEON CF: Trưng POP khuyến mại kem mềm</t>
  </si>
  <si>
    <t>W22_AEON CF: Bắn hủy kem</t>
  </si>
  <si>
    <t>W22_AEON CF: Gửi ảnh Sampling giò hấp tại cửa hàng</t>
  </si>
  <si>
    <t>15 / 15</t>
  </si>
  <si>
    <t>W22_D&amp;D giải trình PI W21</t>
  </si>
  <si>
    <t>5/10</t>
  </si>
  <si>
    <t>W22_IMP: Gắn W22 schedule lên bảng tin</t>
  </si>
  <si>
    <t>W21_ADM Thực hiện vệ sinh sạch sẽ khu vực Kho Hàng</t>
  </si>
  <si>
    <t>W22_PLAN_CFM Trưng bày GE Focus Item TVL - Grocery
W22_PLAN: Đặt hàng ncc Bavi</t>
  </si>
  <si>
    <t>W22_PLAN: Đặt hàng D&amp;D Stockpoint</t>
  </si>
  <si>
    <t>W22_PLAN: Điều chuyển hàng hóa store</t>
  </si>
  <si>
    <t>W22_PLAN_Update màn LCD 2 (CTKM bakery kỳ 1.6 - 30.06) - Màn 1 (CTKM kem mua 2 tặng 1)
W29_PLAN_Cfm trưng bày pop Delica kì 29.5-11.6</t>
  </si>
  <si>
    <t>W29_PLAN_Cfm trưng bày Sale plan &amp; lịch trưng ấn phẩm tháng 6</t>
  </si>
  <si>
    <t>W22_IMP: Gắn W22 schedule lên bảng tin.</t>
  </si>
  <si>
    <t>W22_IMP: Update mật khẩu system tháng 6</t>
  </si>
  <si>
    <t xml:space="preserve">W22_DRY FOOD: Update POG </t>
  </si>
  <si>
    <t>W22 - Perishable: Chụp ảnh trái cây , hoa , đồ lễ cho fullmoon</t>
  </si>
  <si>
    <t>W22_AEON CF: Sampling Giò hấp 7 phút (gửi ảnh Sampling tại cửa hàng)</t>
  </si>
  <si>
    <t>W22_AEON CF: Trưng POP khuyến mại kem từ 30/5 đến 08/6</t>
  </si>
  <si>
    <t>W22_AEON CF: Chuyển Dept hàng tươi sống sang Aeon cafe (Chỉ áp dụng 4 cửa hàng bán nước ép + 3034)</t>
  </si>
  <si>
    <t>W23</t>
  </si>
  <si>
    <t>W24</t>
  </si>
  <si>
    <t>W25</t>
  </si>
  <si>
    <t>W26</t>
  </si>
  <si>
    <t>W27</t>
  </si>
  <si>
    <t>W28</t>
  </si>
  <si>
    <t>W29</t>
  </si>
  <si>
    <t>W30</t>
  </si>
  <si>
    <t>W31</t>
  </si>
  <si>
    <t>W32</t>
  </si>
  <si>
    <t>W33</t>
  </si>
  <si>
    <t>W34</t>
  </si>
  <si>
    <t>3037-Haven Park</t>
  </si>
  <si>
    <t>Havenpark</t>
  </si>
  <si>
    <t>Complete%
Data until 9 June</t>
  </si>
  <si>
    <t>Result in 9 June</t>
  </si>
  <si>
    <t>W23_D&amp;D: Trưng bày hàng clear date NCC LC Food</t>
  </si>
  <si>
    <t>W23_PLAN: Báo cáo trưng bày Fullmoon jun - Grocery</t>
  </si>
  <si>
    <t>13 / 25</t>
  </si>
  <si>
    <t>On process</t>
  </si>
  <si>
    <t>W23_Plan: Điều chỉnh đơn hàng Delica CK - GK</t>
  </si>
  <si>
    <t>24 / 25</t>
  </si>
  <si>
    <t>W23_Plan: Stockpoint D&amp;D</t>
  </si>
  <si>
    <t>25 / 25</t>
  </si>
  <si>
    <t>W23_THỰC PHẨM KHÔ: Cập nhật POG</t>
  </si>
  <si>
    <t>W23_PLAN: Đặt hàng ncc Bavi</t>
  </si>
  <si>
    <t>W24_ADM Thực hiện sàng lọc khu vực thu ngân</t>
  </si>
  <si>
    <t>5/25</t>
  </si>
  <si>
    <t>W23_PLAN_Update màn LCD 2 (Renew CTKM Cà phê Topvalu)</t>
  </si>
  <si>
    <t>22 / 25</t>
  </si>
  <si>
    <t>W23_PLAN_Trưng bày POSM Member Day 5/6</t>
  </si>
  <si>
    <t>23 / 25</t>
  </si>
  <si>
    <t>W23_AEON CF: Trưng lại POP khuyến mại kem đúng</t>
  </si>
  <si>
    <t>W23_AEON CF: Chuyển giao Dept nguyên liệu Grocery sang Aeon cafe</t>
  </si>
  <si>
    <t>W23_AEON CF: Chuyển giao Dept hàng tươi sống sang Delica</t>
  </si>
  <si>
    <t>2/5</t>
  </si>
  <si>
    <t>W23_AEON CF: Bắn hủy kem</t>
  </si>
  <si>
    <t>W23_CS gửi báo cáo khiếu nại tháng 5.2025</t>
  </si>
  <si>
    <t>W24_Delica :Hình ảnh sử dụng POP kiểu mới KV Delica</t>
  </si>
  <si>
    <t>19 / 25</t>
  </si>
  <si>
    <t>W23_D&amp;D giải trình PI W22</t>
  </si>
  <si>
    <t>W23_D&amp;D Hiện trạng POG tại tủ kem</t>
  </si>
  <si>
    <t>W23_Delica Thống kê hiện trạng SL các thanh chắn railine gắn POP_ KV Delica</t>
  </si>
  <si>
    <t>W23_Delica trưng bày sản phẩm mới</t>
  </si>
  <si>
    <t>10/17</t>
  </si>
  <si>
    <t>W23_Delica :Đặt VTTH tuần 23</t>
  </si>
  <si>
    <t>W23_DRY FOOD: đổi giá hàng khô</t>
  </si>
  <si>
    <t>W23_IMP: Gắn W23 schedule lên bảng tin</t>
  </si>
  <si>
    <t>W22_ADM Thực hiệns sàng lọc khu vực văn phòng</t>
  </si>
  <si>
    <t xml:space="preserve">
W22_PLAN: Đặt hàng D&amp;D Ba Vì</t>
  </si>
  <si>
    <t>W21_PLAN: Điều chỉnh đơn hàng CK GK</t>
  </si>
  <si>
    <t>W23_PLAN_Update màn LCD 2 (bakery promotion - kem mua 2 tặng 1)</t>
  </si>
  <si>
    <t xml:space="preserve">W23_DRY FOOD: Update POG </t>
  </si>
  <si>
    <t>W23_DRY FOOD: Đổi giá hàng khô</t>
  </si>
  <si>
    <t>W22_Delica : Đặt hàng VTTH</t>
  </si>
  <si>
    <t>W23_AEON CF: Chuyển giao Dept nguyên liệu Aeon cafe</t>
  </si>
  <si>
    <t>W23_AEON CF: Trưng lại POP kem A2 bị sai
(Task phát sinh)</t>
  </si>
  <si>
    <t>"W23_AEON CF: Chuyển giao Dept hàng tươi sống sang Aeon cafe
(áp dụng 4 CH cafe + 3034 + 3037"</t>
  </si>
  <si>
    <t>Complete%
Data until 16 June</t>
  </si>
  <si>
    <t>Result in 16 June</t>
  </si>
  <si>
    <t>W24_ADM: Kiểm tra và xử lý GTN/ GRN pending</t>
  </si>
  <si>
    <t>16 / 22</t>
  </si>
  <si>
    <t>W24_ADM: Gửi chứng từ MMD về warehouse</t>
  </si>
  <si>
    <t>W24_PLAN: Điều chỉnh trưng bày GE Focus Item TVL do OOS Nước 1.5L</t>
  </si>
  <si>
    <t>W24_Plan: Điều chỉnh đơn hàng Delica</t>
  </si>
  <si>
    <t>W24_DRY FOOD: Update POG</t>
  </si>
  <si>
    <t>W25_ADM Thực hiện sàng lọc khu vực MMD</t>
  </si>
  <si>
    <t>8/25</t>
  </si>
  <si>
    <t>W24_PLAN_Update màn LCD 1 (expand CTKM kem) LCD 2 (fullmoon gro)</t>
  </si>
  <si>
    <t>W24_AEON CF: Đặt hàng bánh bao LC Food</t>
  </si>
  <si>
    <t>19 / 19</t>
  </si>
  <si>
    <t>W24_AEON CF: Chuyển giao Dept hàng tươi sống sang Aeon cafe</t>
  </si>
  <si>
    <t>3/6</t>
  </si>
  <si>
    <t>W24_AEON CF_Bắn hủy kem</t>
  </si>
  <si>
    <t>Trưng bày POP VAT tại POS</t>
  </si>
  <si>
    <t>W25_Delica : Trưng bày sản phẩm Khuyến mãi NCC Hoa Sen</t>
  </si>
  <si>
    <t>W24- DRYFOOD: CẬP NHẬT HÌNH ẢNH COC (NCC THUÊ MƯỚN)</t>
  </si>
  <si>
    <t>W24_IMP: Làm DWS tháng 7</t>
  </si>
  <si>
    <t>2/25</t>
  </si>
  <si>
    <t>W24_IMP: Update sale target lên DWS</t>
  </si>
  <si>
    <t>18 / 25</t>
  </si>
  <si>
    <t>W24_IMP: Gắn W24 schedule lên bảng tin</t>
  </si>
  <si>
    <t>W24_ADM: Gửi chứng từ MMD về warehouse
W24_ADM: Kiểm tra GTN &amp; GRN pending</t>
  </si>
  <si>
    <t>W23_ADM Thực hiệns sàng lọc khu vực thu ngân</t>
  </si>
  <si>
    <t xml:space="preserve">
W24_PLAN: Đặt hàng D&amp;D Ba Vì</t>
  </si>
  <si>
    <t>W24_PLAN: Đặt hàng D&amp;D Stockpoint</t>
  </si>
  <si>
    <t>W24_PLAN: Điều chỉnh đơn hàng CK GK</t>
  </si>
  <si>
    <t>W24_PLAN: Điều chuyển hàng hóa store</t>
  </si>
  <si>
    <t>W24_PLAN_Update LCD màn 2 (fullmoon gro)</t>
  </si>
  <si>
    <t xml:space="preserve">W24_DRY FOOD: Update POG </t>
  </si>
  <si>
    <t>W25_PLAN: Báo báo Trưng bày Ge Mailer Jul - Grocery</t>
  </si>
  <si>
    <t>W25_PLAN: Báo báo Trưng bày Push sale Jun - Grocery</t>
  </si>
  <si>
    <t>W25_PLAN: Báo cáo trưng bày khu TVL riêng biệt</t>
  </si>
  <si>
    <t>W25_THỰC PHẨM KHÔ: Cập nhật POG</t>
  </si>
  <si>
    <t>W26_ADM Thực hiện sàng lọc khu vực kho hàng</t>
  </si>
  <si>
    <t>7/25</t>
  </si>
  <si>
    <t>W25_PLAN_W25_PLAN_Update màn LCD 2 (Focus item TVL Gro) LCD 3 (CTKM tháng 7)</t>
  </si>
  <si>
    <t>W25_Update màn LCD 2 (Push sale grocery)</t>
  </si>
  <si>
    <t>21 / 25</t>
  </si>
  <si>
    <t>W25_PLAN_Trưng bày POSM Member Day 20/6</t>
  </si>
  <si>
    <t>W25_AEON CF: Chuyển giao Dept hàng tươi sống sang Delica</t>
  </si>
  <si>
    <t>2/6</t>
  </si>
  <si>
    <t>W25_AEON CF: ĐẶT HÀNG CHO TỦ HẤP BÁNH BAO</t>
  </si>
  <si>
    <t>W25_AEON CF: Bắn hủy kem</t>
  </si>
  <si>
    <t>W26_D&amp;D: Cập nhật hình ảnh tủ Kem D&amp;D</t>
  </si>
  <si>
    <t>W26_D&amp;D: Cập nhật hình ảnh tủ đông D&amp;D</t>
  </si>
  <si>
    <t>11/25</t>
  </si>
  <si>
    <t>W25_Delica : Trưng bày SẢN PHẨM KHUYẾN MÃI THANH CHẢ CÁ</t>
  </si>
  <si>
    <t>W26_Delica : Đặt hàng VTTH</t>
  </si>
  <si>
    <t>W25_D&amp;D giải trình PI W24</t>
  </si>
  <si>
    <t>6/8</t>
  </si>
  <si>
    <t>W25-DRY FOOD: ĐIỀU CHỈNH POP THEO CTKM</t>
  </si>
  <si>
    <t>W25_Perishable : chụp ảnh giá sốc cuối tuần 20.06-22.06</t>
  </si>
  <si>
    <t>W25_IMP: Gắn W25 schedule lên bảng tin</t>
  </si>
  <si>
    <t>W24_ADM Thực hiệns sàng lọc khu vực MMD</t>
  </si>
  <si>
    <t>W25_PLAN: Update màn LCD 2 (Push sale Grocery)</t>
  </si>
  <si>
    <t>W25_PLAN_Update màn LCD 2 (Focus item TVL Gro) LCD 3 (CTKM tháng 7)</t>
  </si>
  <si>
    <t xml:space="preserve">
W25_PLAN_Trưng bày POSM Member Day 20/6</t>
  </si>
  <si>
    <t>W25_Delica : Đặt hàng VTTH</t>
  </si>
  <si>
    <t>W25_AEON CF: Đặt hàng bánh bao hấp</t>
  </si>
  <si>
    <t>W25_AEON CF: Chuyển giao Dept hàng tươi sống sang Aeon cafe
(áp dụng 4 CH cafe + 3034 + 3037</t>
  </si>
  <si>
    <t>Complete%
Data until 30 June</t>
  </si>
  <si>
    <t>Result in 30 June</t>
  </si>
  <si>
    <t>W26_ADM: Kiểm tra và xử lý GTN pending dept Perishables &amp; Delica</t>
  </si>
  <si>
    <t>12/15</t>
  </si>
  <si>
    <t>W26_THỰC PHẨM KHÔ: Cập nhật POG</t>
  </si>
  <si>
    <t>W26_PLAN : Báo cáo trưng bày GE TVL Focus Item</t>
  </si>
  <si>
    <t>W27_ADM_Thực hiện sắp xếp khu vực văn phòng</t>
  </si>
  <si>
    <t>6/25</t>
  </si>
  <si>
    <t>W26_PLAN_Update màn LCD 1 (KM 50% kem từ 6h tối + bổ sung kem cốc)</t>
  </si>
  <si>
    <t>W26_AEON CF: Gửi báo cáo kiểm kê Delica tháng 6</t>
  </si>
  <si>
    <t>W26_AEON CF: Trưng bày lại POP Máy Milo và Lò vi sóng theo tiêu chuẩn mới</t>
  </si>
  <si>
    <t>W26_Aeon cf: Chuyển giao Dept hàng tươi sống sang Delica</t>
  </si>
  <si>
    <t>4/6</t>
  </si>
  <si>
    <t>W26_AEON CF: ĐẶT HÀNG CHO TỦ HẤP BÁNH BAO</t>
  </si>
  <si>
    <t>W26_AEON CF: Bắn hủy kem</t>
  </si>
  <si>
    <t>W26_D&amp;D_Trưng bày hàng khuyến mãi Kem CELANO</t>
  </si>
  <si>
    <t>W26_Peris : Chụp ảnh trưng bày giá sốc</t>
  </si>
  <si>
    <t>W26_Perishable : chụp ảnh hoa + trái cây , đồ lễ full moon</t>
  </si>
  <si>
    <t>W26_IMP: Gắn W26 schedule lên bảng tin</t>
  </si>
  <si>
    <t>W26_ADM Thực hiện sàng lọc khu vực Kho hàng</t>
  </si>
  <si>
    <t>W26_PLAN : ĐIỀU CHUYỂN HÀNG HÓA STORE</t>
  </si>
  <si>
    <t>W26_Per: Chụp ảnh hoa , trái cây , đồ lễ fullmoon</t>
  </si>
  <si>
    <t xml:space="preserve">W26_Perishable : Chụp ảnh giá sốc cuối tuần </t>
  </si>
  <si>
    <t>W26_AEON CF: Đặt hàng bánh bao hấp</t>
  </si>
  <si>
    <t>W26_AEON CF: Trưng lại POP Milo và Lò vi sóng theo mẫu mới</t>
  </si>
  <si>
    <t>W26_AEON CF: Chuyển giao Dept hàng tươi sống sang Aeon cafe
(áp dụng 4 CH cafe + 3034, 3037</t>
  </si>
  <si>
    <t>W27_ADM: Gửi chứng từ MMD về warehouse</t>
  </si>
  <si>
    <t>W27_THỰC PHẨM KHÔ: Cập nhật POG</t>
  </si>
  <si>
    <t>W27_PLAN_Cfm trưng bày POSM Member</t>
  </si>
  <si>
    <t>W27_PLAN_Cfm trưng bày sale plan và lịch trưng ấn phẩm tháng 7</t>
  </si>
  <si>
    <t>W27_PLAN_Cfm trưng bày pop km Delica tháng 7</t>
  </si>
  <si>
    <t>W27_AEON CF: Chuyển giao Dept hàng tươi sống sang Delica</t>
  </si>
  <si>
    <t>W27_AEON CF: Đặt hàng cho tủ hấp bánh bao</t>
  </si>
  <si>
    <t>W27_AEON CF: Bắn hủy kem</t>
  </si>
  <si>
    <t>W27_D&amp;D _in thay mới POP D&amp;D</t>
  </si>
  <si>
    <t>W27_IMP: Update mật khẩu system tháng 7</t>
  </si>
  <si>
    <t>W27_IMP: Gắn W27 schedule lên bảng tin</t>
  </si>
  <si>
    <t>W26_ADM Thực hiện sắp xếp khu vực văn phòng</t>
  </si>
  <si>
    <t>W27_ADM Thực hiện sắp xếp khu vực văn phòng</t>
  </si>
  <si>
    <t>W27_PLAN: Báo cáo trưng bày Fullmoon Grocery - Jul</t>
  </si>
  <si>
    <t>W27_PLAN: Cfm trưng bày khuyến mại Delica tháng 7</t>
  </si>
  <si>
    <t>W27_PLAN: Cfm trưng bày Sale plan &amp; lịch trưng ấn phẩm tháng 7</t>
  </si>
  <si>
    <t>W27_PLAN_Cfm trưng bày POSM Member day</t>
  </si>
  <si>
    <t>W27_Delica : Đặt hàng VTTH</t>
  </si>
  <si>
    <t>W27_AEON CF: Bắn hủy kem tươi</t>
  </si>
  <si>
    <t>W27_AEON CF: Đặt hàng cho  tủ hấp bánh bao</t>
  </si>
  <si>
    <t>W27_AEON CF: Chuyển giao Dept hàng tươi sống sang Aeon cafe
(áp dụng 4 CH cafe + 3034 + 3037</t>
  </si>
  <si>
    <t>W28_ADM Thực hiện sắp xếp khu vực MMD</t>
  </si>
  <si>
    <t>W28_PLAN: Báo cáo trưng bày Fullmoon Grocery - Jul</t>
  </si>
  <si>
    <t>W28_PLAN_Update LCD nội dung Fullmoon Gro 7-9.7</t>
  </si>
  <si>
    <t>W28_IMP: Gắn W28 schedule lên bảng tin</t>
  </si>
  <si>
    <t>W28_IMP: Upload sale target lên DWS</t>
  </si>
  <si>
    <t>W28_Dry : Xác nhận đã thay đổi toàn bộ bảng giá tại CH sang mẫu PC mới</t>
  </si>
  <si>
    <t xml:space="preserve">W28_Dry : Xác nhận đã đổi giá </t>
  </si>
  <si>
    <t>W28_Delica : Đặt hàng VTTH</t>
  </si>
  <si>
    <t>W28_Delica : Update Trưng bày New item Delica</t>
  </si>
  <si>
    <t>W28_D&amp;D : Update POG  Gondola Bánh bao</t>
  </si>
  <si>
    <t>W28_AEON CF: Bắn hủy kem tươi</t>
  </si>
  <si>
    <t>W28_AEON CF: Đặt hàng cho  tủ hấp bánh bao</t>
  </si>
  <si>
    <t>W28_AEON CF: Chuyển giao Dept hàng tươi sống sang Aeon cafe
(áp dụng 4 CH cafe + 3034 + 3037</t>
  </si>
  <si>
    <t>W29_ADM: Kiểm tra và xử lý GTN/ GRN pending</t>
  </si>
  <si>
    <t>W29_ADM Thực hiện sắp xếp khu vực kho hàng</t>
  </si>
  <si>
    <t>W29_PLAN_Confirm đã nhận được FOC: 2 thùng mì xào chua ngọt.</t>
  </si>
  <si>
    <t>W29_PLAN: Báo cáo trưng bày GE/ Wagon Mailer</t>
  </si>
  <si>
    <t>W29_PLAN_Cfm update màn LCD mailer tháng 8 &amp; push sale tháng 7</t>
  </si>
  <si>
    <t>W29_PLAN_Confirm trưng bày Member day</t>
  </si>
  <si>
    <t>W29_IMP_Chụp hình WS W29 gắn trên bảng thông tin</t>
  </si>
  <si>
    <t>W29_Dry : Update POG</t>
  </si>
  <si>
    <t>W29_Delica : Đặt hàng VTTH</t>
  </si>
  <si>
    <t xml:space="preserve">W29_D&amp;D : Trưng bày tủ </t>
  </si>
  <si>
    <t>W29_D&amp;D : Giải trình PI tuần 28</t>
  </si>
  <si>
    <t xml:space="preserve">W29_Peris : chụp ảnh trưng bày giá sock cuối tuần </t>
  </si>
  <si>
    <t>W29_AEON CF: Bắn hủy kem tươi</t>
  </si>
  <si>
    <t>W29_AEON CF: Đặt hàng cho  tủ hấp bánh bao</t>
  </si>
  <si>
    <t>W29_AEON CF: Chuyển giao Dept hàng tươi sống sang Aeon cafe
(áp dụng 4 CH cafe + 3034 + 3037</t>
  </si>
  <si>
    <t>W28_Peris : Chụp ảnh trưng bày trái cây giá sốc W28</t>
  </si>
  <si>
    <t>W28_D&amp;D : Giải trình PI week 27 (30.06-06.07)</t>
  </si>
  <si>
    <t>W28_AEON CF: Chuyển giao Dept hàng tươi sống sang Delica</t>
  </si>
  <si>
    <t>W28_AEON CF: Đặt hàng cho tủ hấp bánh bao</t>
  </si>
  <si>
    <t>W28_THỰC PHẨM KHÔ: Cập nhật POG</t>
  </si>
  <si>
    <t>W28_D&amp;D : Update POG Gondola Bánh bao</t>
  </si>
  <si>
    <t>W28_Peris : chụp ảnh combo , hoa , trái cây , đồ lễ full moon</t>
  </si>
  <si>
    <t>8/9</t>
  </si>
  <si>
    <t>20 / 25</t>
  </si>
  <si>
    <t>Complete%
Data until 15 July</t>
  </si>
  <si>
    <t>Result in 15 July</t>
  </si>
  <si>
    <t>Onprocess</t>
  </si>
  <si>
    <t>Week ▾</t>
  </si>
  <si>
    <t>Dept ▾</t>
  </si>
  <si>
    <t>Type ▾</t>
  </si>
  <si>
    <t>Task</t>
  </si>
  <si>
    <t>Progress ▾</t>
  </si>
  <si>
    <t>Stores Unable ▾</t>
  </si>
  <si>
    <t>Status ▾</t>
  </si>
  <si>
    <t>📋</t>
  </si>
  <si>
    <t>14/25</t>
  </si>
  <si>
    <t>In Progress</t>
  </si>
  <si>
    <t>PLA</t>
  </si>
  <si>
    <t>📸</t>
  </si>
  <si>
    <t>✅</t>
  </si>
  <si>
    <t>25/25</t>
  </si>
  <si>
    <t>On-time</t>
  </si>
  <si>
    <t>ACC</t>
  </si>
  <si>
    <t>OPS</t>
  </si>
  <si>
    <t>21/25</t>
  </si>
  <si>
    <t>16/25</t>
  </si>
  <si>
    <t>20/25</t>
  </si>
  <si>
    <r>
      <t>Clean Entrance Zone (#14)</t>
    </r>
    <r>
      <rPr>
        <sz val="14"/>
        <color rgb="FF000000"/>
        <rFont val="Arial"/>
        <family val="2"/>
      </rPr>
      <t> </t>
    </r>
    <r>
      <rPr>
        <i/>
        <sz val="9"/>
        <color rgb="FF777777"/>
        <rFont val="Arial"/>
        <family val="2"/>
      </rPr>
      <t>RE 30 min • 27 Jun – 29 Jun</t>
    </r>
  </si>
  <si>
    <t>24/25</t>
  </si>
  <si>
    <r>
      <t>Prepare Monthly Report (#15)</t>
    </r>
    <r>
      <rPr>
        <sz val="14"/>
        <color rgb="FF000000"/>
        <rFont val="Arial"/>
        <family val="2"/>
      </rPr>
      <t> </t>
    </r>
    <r>
      <rPr>
        <i/>
        <sz val="9"/>
        <color rgb="FF777777"/>
        <rFont val="Arial"/>
        <family val="2"/>
      </rPr>
      <t>RE 45 min • 28 Jun – 30 Jun</t>
    </r>
  </si>
  <si>
    <t>22/25</t>
  </si>
  <si>
    <r>
      <t>Display Full Moon Flower (#16)</t>
    </r>
    <r>
      <rPr>
        <sz val="14"/>
        <color rgb="FF000000"/>
        <rFont val="Arial"/>
        <family val="2"/>
      </rPr>
      <t> </t>
    </r>
    <r>
      <rPr>
        <i/>
        <sz val="9"/>
        <color rgb="FF777777"/>
        <rFont val="Arial"/>
        <family val="2"/>
      </rPr>
      <t>RE 60 min • 28 Jun – 30 Jun</t>
    </r>
  </si>
  <si>
    <t>13/25</t>
  </si>
  <si>
    <r>
      <t>Train Newcomer (#17)</t>
    </r>
    <r>
      <rPr>
        <sz val="14"/>
        <color rgb="FF000000"/>
        <rFont val="Arial"/>
        <family val="2"/>
      </rPr>
      <t> </t>
    </r>
    <r>
      <rPr>
        <i/>
        <sz val="9"/>
        <color rgb="FF777777"/>
        <rFont val="Arial"/>
        <family val="2"/>
      </rPr>
      <t>RE 15 min • 25 Jun – 27 Jun</t>
    </r>
  </si>
  <si>
    <r>
      <t>Take picture S5 (#18)</t>
    </r>
    <r>
      <rPr>
        <sz val="14"/>
        <color rgb="FF000000"/>
        <rFont val="Arial"/>
        <family val="2"/>
      </rPr>
      <t> </t>
    </r>
    <r>
      <rPr>
        <i/>
        <sz val="9"/>
        <color rgb="FF777777"/>
        <rFont val="Arial"/>
        <family val="2"/>
      </rPr>
      <t>RE 30 min • 23 Jun – 25 Jun</t>
    </r>
  </si>
  <si>
    <r>
      <t>Scan Barcodes for Audit (#19)</t>
    </r>
    <r>
      <rPr>
        <sz val="14"/>
        <color rgb="FF000000"/>
        <rFont val="Arial"/>
        <family val="2"/>
      </rPr>
      <t> </t>
    </r>
    <r>
      <rPr>
        <i/>
        <sz val="9"/>
        <color rgb="FF777777"/>
        <rFont val="Arial"/>
        <family val="2"/>
      </rPr>
      <t>RE 45 min • 26 Jun – 26 Jun</t>
    </r>
  </si>
  <si>
    <r>
      <t>Update Promotion Plan (#20)</t>
    </r>
    <r>
      <rPr>
        <sz val="14"/>
        <color rgb="FF000000"/>
        <rFont val="Arial"/>
        <family val="2"/>
      </rPr>
      <t> </t>
    </r>
    <r>
      <rPr>
        <i/>
        <sz val="9"/>
        <color rgb="FF777777"/>
        <rFont val="Arial"/>
        <family val="2"/>
      </rPr>
      <t>RE 60 min • 24 Jun – 26 Jun</t>
    </r>
  </si>
  <si>
    <r>
      <t>Replenish Beverages (#21)</t>
    </r>
    <r>
      <rPr>
        <sz val="14"/>
        <color rgb="FF000000"/>
        <rFont val="Arial"/>
        <family val="2"/>
      </rPr>
      <t> </t>
    </r>
    <r>
      <rPr>
        <i/>
        <sz val="9"/>
        <color rgb="FF777777"/>
        <rFont val="Arial"/>
        <family val="2"/>
      </rPr>
      <t>RE 15 min • 27 Jun – 28 Jun</t>
    </r>
  </si>
  <si>
    <r>
      <t>Arrange Store Backroom (#22)</t>
    </r>
    <r>
      <rPr>
        <sz val="14"/>
        <color rgb="FF000000"/>
        <rFont val="Arial"/>
        <family val="2"/>
      </rPr>
      <t> </t>
    </r>
    <r>
      <rPr>
        <i/>
        <sz val="9"/>
        <color rgb="FF777777"/>
        <rFont val="Arial"/>
        <family val="2"/>
      </rPr>
      <t>RE 30 min • 27 Jun – 27 Jun</t>
    </r>
  </si>
  <si>
    <r>
      <t>Tag Expiring Products (#23)</t>
    </r>
    <r>
      <rPr>
        <sz val="14"/>
        <color rgb="FF000000"/>
        <rFont val="Arial"/>
        <family val="2"/>
      </rPr>
      <t> </t>
    </r>
    <r>
      <rPr>
        <i/>
        <sz val="9"/>
        <color rgb="FF777777"/>
        <rFont val="Arial"/>
        <family val="2"/>
      </rPr>
      <t>RE 45 min • 23 Jun – 25 Jun</t>
    </r>
  </si>
  <si>
    <t>18/25</t>
  </si>
  <si>
    <r>
      <t>Send document to Admin (#24)</t>
    </r>
    <r>
      <rPr>
        <sz val="14"/>
        <color rgb="FF000000"/>
        <rFont val="Arial"/>
        <family val="2"/>
      </rPr>
      <t> </t>
    </r>
    <r>
      <rPr>
        <i/>
        <sz val="9"/>
        <color rgb="FF777777"/>
        <rFont val="Arial"/>
        <family val="2"/>
      </rPr>
      <t>RE 60 min • 27 Jun – 28 Jun</t>
    </r>
  </si>
  <si>
    <t>19/25</t>
  </si>
  <si>
    <r>
      <t>Display Gondola End (#25)</t>
    </r>
    <r>
      <rPr>
        <sz val="14"/>
        <color rgb="FF000000"/>
        <rFont val="Arial"/>
        <family val="2"/>
      </rPr>
      <t> </t>
    </r>
    <r>
      <rPr>
        <i/>
        <sz val="9"/>
        <color rgb="FF777777"/>
        <rFont val="Arial"/>
        <family val="2"/>
      </rPr>
      <t>RE 15 min • 27 Jun – 30 Jun</t>
    </r>
  </si>
  <si>
    <r>
      <t>Clean Entrance Zone (#26)</t>
    </r>
    <r>
      <rPr>
        <sz val="14"/>
        <color rgb="FF000000"/>
        <rFont val="Arial"/>
        <family val="2"/>
      </rPr>
      <t> </t>
    </r>
    <r>
      <rPr>
        <i/>
        <sz val="9"/>
        <color rgb="FF777777"/>
        <rFont val="Arial"/>
        <family val="2"/>
      </rPr>
      <t>RE 30 min • 28 Jun – 29 Jun</t>
    </r>
  </si>
  <si>
    <r>
      <t>Prepare Monthly Report (#27)</t>
    </r>
    <r>
      <rPr>
        <sz val="14"/>
        <color rgb="FF000000"/>
        <rFont val="Arial"/>
        <family val="2"/>
      </rPr>
      <t> </t>
    </r>
    <r>
      <rPr>
        <i/>
        <sz val="9"/>
        <color rgb="FF777777"/>
        <rFont val="Arial"/>
        <family val="2"/>
      </rPr>
      <t>RE 45 min • 27 Jun – 30 Jun</t>
    </r>
  </si>
  <si>
    <r>
      <t>Display Full Moon Flower (#28)</t>
    </r>
    <r>
      <rPr>
        <sz val="14"/>
        <color rgb="FF000000"/>
        <rFont val="Arial"/>
        <family val="2"/>
      </rPr>
      <t> </t>
    </r>
    <r>
      <rPr>
        <i/>
        <sz val="9"/>
        <color rgb="FF777777"/>
        <rFont val="Arial"/>
        <family val="2"/>
      </rPr>
      <t>RE 60 min • 26 Jun – 28 Jun</t>
    </r>
  </si>
  <si>
    <r>
      <t>Train Newcomer (#29)</t>
    </r>
    <r>
      <rPr>
        <sz val="14"/>
        <color rgb="FF000000"/>
        <rFont val="Arial"/>
        <family val="2"/>
      </rPr>
      <t> </t>
    </r>
    <r>
      <rPr>
        <i/>
        <sz val="9"/>
        <color rgb="FF777777"/>
        <rFont val="Arial"/>
        <family val="2"/>
      </rPr>
      <t>RE 15 min • 27 Jun – 30 Jun</t>
    </r>
  </si>
  <si>
    <r>
      <t>Take picture S5 (#30)</t>
    </r>
    <r>
      <rPr>
        <sz val="14"/>
        <color rgb="FF000000"/>
        <rFont val="Arial"/>
        <family val="2"/>
      </rPr>
      <t> </t>
    </r>
    <r>
      <rPr>
        <i/>
        <sz val="9"/>
        <color rgb="FF777777"/>
        <rFont val="Arial"/>
        <family val="2"/>
      </rPr>
      <t>RE 30 min • 23 Jun – 25 Jun</t>
    </r>
  </si>
  <si>
    <r>
      <t>Scan Barcodes for Audit (#31)</t>
    </r>
    <r>
      <rPr>
        <sz val="14"/>
        <color rgb="FF000000"/>
        <rFont val="Arial"/>
        <family val="2"/>
      </rPr>
      <t> </t>
    </r>
    <r>
      <rPr>
        <i/>
        <sz val="9"/>
        <color rgb="FF777777"/>
        <rFont val="Arial"/>
        <family val="2"/>
      </rPr>
      <t>RE 45 min • 28 Jun – 29 Jun</t>
    </r>
  </si>
  <si>
    <r>
      <t>Update Promotion Plan (#32)</t>
    </r>
    <r>
      <rPr>
        <sz val="14"/>
        <color rgb="FF000000"/>
        <rFont val="Arial"/>
        <family val="2"/>
      </rPr>
      <t> </t>
    </r>
    <r>
      <rPr>
        <i/>
        <sz val="9"/>
        <color rgb="FF777777"/>
        <rFont val="Arial"/>
        <family val="2"/>
      </rPr>
      <t>RE 60 min • 23 Jun – 26 Jun</t>
    </r>
  </si>
  <si>
    <t>15/25</t>
  </si>
  <si>
    <r>
      <t>Replenish Beverages (#33)</t>
    </r>
    <r>
      <rPr>
        <sz val="14"/>
        <color rgb="FF000000"/>
        <rFont val="Arial"/>
        <family val="2"/>
      </rPr>
      <t> </t>
    </r>
    <r>
      <rPr>
        <i/>
        <sz val="9"/>
        <color rgb="FF777777"/>
        <rFont val="Arial"/>
        <family val="2"/>
      </rPr>
      <t>RE 15 min • 25 Jun – 26 Jun</t>
    </r>
  </si>
  <si>
    <r>
      <t>Arrange Store Backroom (#34)</t>
    </r>
    <r>
      <rPr>
        <sz val="14"/>
        <color rgb="FF000000"/>
        <rFont val="Arial"/>
        <family val="2"/>
      </rPr>
      <t> </t>
    </r>
    <r>
      <rPr>
        <i/>
        <sz val="9"/>
        <color rgb="FF777777"/>
        <rFont val="Arial"/>
        <family val="2"/>
      </rPr>
      <t>RE 30 min • 23 Jun – 26 Jun</t>
    </r>
  </si>
  <si>
    <r>
      <t>Tag Expiring Products (#35)</t>
    </r>
    <r>
      <rPr>
        <sz val="14"/>
        <color rgb="FF000000"/>
        <rFont val="Arial"/>
        <family val="2"/>
      </rPr>
      <t> </t>
    </r>
    <r>
      <rPr>
        <i/>
        <sz val="9"/>
        <color rgb="FF777777"/>
        <rFont val="Arial"/>
        <family val="2"/>
      </rPr>
      <t>RE 45 min • 25 Jun – 26 Jun</t>
    </r>
  </si>
  <si>
    <r>
      <t>Send document to Admin (#36)</t>
    </r>
    <r>
      <rPr>
        <sz val="14"/>
        <color rgb="FF000000"/>
        <rFont val="Arial"/>
        <family val="2"/>
      </rPr>
      <t> </t>
    </r>
    <r>
      <rPr>
        <i/>
        <sz val="9"/>
        <color rgb="FF777777"/>
        <rFont val="Arial"/>
        <family val="2"/>
      </rPr>
      <t>RE 60 min • 23 Jun – 24 Jun</t>
    </r>
  </si>
  <si>
    <r>
      <t>Display Gondola End (#37)</t>
    </r>
    <r>
      <rPr>
        <sz val="14"/>
        <color rgb="FF000000"/>
        <rFont val="Arial"/>
        <family val="2"/>
      </rPr>
      <t> </t>
    </r>
    <r>
      <rPr>
        <i/>
        <sz val="9"/>
        <color rgb="FF777777"/>
        <rFont val="Arial"/>
        <family val="2"/>
      </rPr>
      <t>RE 15 min • 24 Jun – 24 Jun</t>
    </r>
  </si>
  <si>
    <r>
      <t>Clean Entrance Zone (#38)</t>
    </r>
    <r>
      <rPr>
        <sz val="14"/>
        <color rgb="FF000000"/>
        <rFont val="Arial"/>
        <family val="2"/>
      </rPr>
      <t> </t>
    </r>
    <r>
      <rPr>
        <i/>
        <sz val="9"/>
        <color rgb="FF777777"/>
        <rFont val="Arial"/>
        <family val="2"/>
      </rPr>
      <t>RE 30 min • 24 Jun – 25 Jun</t>
    </r>
  </si>
  <si>
    <t>17/25</t>
  </si>
  <si>
    <r>
      <t>Prepare Monthly Report (#39)</t>
    </r>
    <r>
      <rPr>
        <sz val="14"/>
        <color rgb="FF000000"/>
        <rFont val="Arial"/>
        <family val="2"/>
      </rPr>
      <t> </t>
    </r>
    <r>
      <rPr>
        <i/>
        <sz val="9"/>
        <color rgb="FF777777"/>
        <rFont val="Arial"/>
        <family val="2"/>
      </rPr>
      <t>RE 45 min • 24 Jun – 25 Jun</t>
    </r>
  </si>
  <si>
    <r>
      <t>Display Full Moon Flower (#40)</t>
    </r>
    <r>
      <rPr>
        <sz val="14"/>
        <color rgb="FF000000"/>
        <rFont val="Arial"/>
        <family val="2"/>
      </rPr>
      <t> </t>
    </r>
    <r>
      <rPr>
        <i/>
        <sz val="9"/>
        <color rgb="FF777777"/>
        <rFont val="Arial"/>
        <family val="2"/>
      </rPr>
      <t>RE 60 min • 26 Jun – 27 Jun</t>
    </r>
  </si>
  <si>
    <r>
      <t>Train Newcomer (#41)</t>
    </r>
    <r>
      <rPr>
        <sz val="14"/>
        <color rgb="FF000000"/>
        <rFont val="Arial"/>
        <family val="2"/>
      </rPr>
      <t> </t>
    </r>
    <r>
      <rPr>
        <i/>
        <sz val="9"/>
        <color rgb="FF777777"/>
        <rFont val="Arial"/>
        <family val="2"/>
      </rPr>
      <t>RE 15 min • 23 Jun – 24 Jun</t>
    </r>
  </si>
  <si>
    <r>
      <t>Take picture S5 (#42)</t>
    </r>
    <r>
      <rPr>
        <sz val="14"/>
        <color rgb="FF000000"/>
        <rFont val="Arial"/>
        <family val="2"/>
      </rPr>
      <t> </t>
    </r>
    <r>
      <rPr>
        <i/>
        <sz val="9"/>
        <color rgb="FF777777"/>
        <rFont val="Arial"/>
        <family val="2"/>
      </rPr>
      <t>RE 30 min • 25 Jun – 26 Jun</t>
    </r>
  </si>
  <si>
    <r>
      <t>Scan Barcodes for Audit (#43)</t>
    </r>
    <r>
      <rPr>
        <sz val="14"/>
        <color rgb="FF000000"/>
        <rFont val="Arial"/>
        <family val="2"/>
      </rPr>
      <t> </t>
    </r>
    <r>
      <rPr>
        <i/>
        <sz val="9"/>
        <color rgb="FF777777"/>
        <rFont val="Arial"/>
        <family val="2"/>
      </rPr>
      <t>RE 45 min • 27 Jun – 29 Jun</t>
    </r>
  </si>
  <si>
    <r>
      <t>Update Promotion Plan (#44)</t>
    </r>
    <r>
      <rPr>
        <sz val="14"/>
        <color rgb="FF000000"/>
        <rFont val="Arial"/>
        <family val="2"/>
      </rPr>
      <t> </t>
    </r>
    <r>
      <rPr>
        <i/>
        <sz val="9"/>
        <color rgb="FF777777"/>
        <rFont val="Arial"/>
        <family val="2"/>
      </rPr>
      <t>RE 60 min • 24 Jun – 26 Jun</t>
    </r>
  </si>
  <si>
    <r>
      <t>Replenish Beverages (#45)</t>
    </r>
    <r>
      <rPr>
        <sz val="14"/>
        <color rgb="FF000000"/>
        <rFont val="Arial"/>
        <family val="2"/>
      </rPr>
      <t> </t>
    </r>
    <r>
      <rPr>
        <i/>
        <sz val="9"/>
        <color rgb="FF777777"/>
        <rFont val="Arial"/>
        <family val="2"/>
      </rPr>
      <t>RE 15 min • 24 Jun – 26 Jun</t>
    </r>
  </si>
  <si>
    <r>
      <t>Arrange Store Backroom (#46)</t>
    </r>
    <r>
      <rPr>
        <sz val="14"/>
        <color rgb="FF000000"/>
        <rFont val="Arial"/>
        <family val="2"/>
      </rPr>
      <t> </t>
    </r>
    <r>
      <rPr>
        <i/>
        <sz val="9"/>
        <color rgb="FF777777"/>
        <rFont val="Arial"/>
        <family val="2"/>
      </rPr>
      <t>RE 30 min • 27 Jun – 29 Jun</t>
    </r>
  </si>
  <si>
    <r>
      <t>Tag Expiring Products (#47)</t>
    </r>
    <r>
      <rPr>
        <sz val="14"/>
        <color rgb="FF000000"/>
        <rFont val="Arial"/>
        <family val="2"/>
      </rPr>
      <t> </t>
    </r>
    <r>
      <rPr>
        <i/>
        <sz val="9"/>
        <color rgb="FF777777"/>
        <rFont val="Arial"/>
        <family val="2"/>
      </rPr>
      <t>RE 45 min • 25 Jun – 26 Jun</t>
    </r>
  </si>
  <si>
    <r>
      <t>Send document to Admin (#48)</t>
    </r>
    <r>
      <rPr>
        <sz val="14"/>
        <color rgb="FF000000"/>
        <rFont val="Arial"/>
        <family val="2"/>
      </rPr>
      <t> </t>
    </r>
    <r>
      <rPr>
        <i/>
        <sz val="9"/>
        <color rgb="FF777777"/>
        <rFont val="Arial"/>
        <family val="2"/>
      </rPr>
      <t>RE 60 min • 24 Jun – 24 Jun</t>
    </r>
  </si>
  <si>
    <r>
      <t>Display Gondola End (#49)</t>
    </r>
    <r>
      <rPr>
        <sz val="14"/>
        <color rgb="FF000000"/>
        <rFont val="Arial"/>
        <family val="2"/>
      </rPr>
      <t> </t>
    </r>
    <r>
      <rPr>
        <i/>
        <sz val="9"/>
        <color rgb="FF777777"/>
        <rFont val="Arial"/>
        <family val="2"/>
      </rPr>
      <t>RE 15 min • 26 Jun – 26 Jun</t>
    </r>
  </si>
  <si>
    <r>
      <t>Clean Entrance Zone (#50)</t>
    </r>
    <r>
      <rPr>
        <sz val="14"/>
        <color rgb="FF000000"/>
        <rFont val="Arial"/>
        <family val="2"/>
      </rPr>
      <t> </t>
    </r>
    <r>
      <rPr>
        <i/>
        <sz val="9"/>
        <color rgb="FF777777"/>
        <rFont val="Arial"/>
        <family val="2"/>
      </rPr>
      <t>RE 30 min • 28 Jun – 29 Jun</t>
    </r>
  </si>
  <si>
    <r>
      <t>Display Gondola End</t>
    </r>
    <r>
      <rPr>
        <sz val="14"/>
        <color rgb="FF000000"/>
        <rFont val="Arial"/>
        <family val="2"/>
      </rPr>
      <t> </t>
    </r>
    <r>
      <rPr>
        <i/>
        <sz val="9"/>
        <color rgb="FF777777"/>
        <rFont val="Arial"/>
        <family val="2"/>
      </rPr>
      <t>RE 15 min • 1 Jul – 1 Jul</t>
    </r>
  </si>
  <si>
    <r>
      <t>Clean Entrance Zone</t>
    </r>
    <r>
      <rPr>
        <sz val="14"/>
        <color rgb="FF000000"/>
        <rFont val="Arial"/>
        <family val="2"/>
      </rPr>
      <t> </t>
    </r>
    <r>
      <rPr>
        <i/>
        <sz val="9"/>
        <color rgb="FF777777"/>
        <rFont val="Arial"/>
        <family val="2"/>
      </rPr>
      <t>RE 30 min • 3 Jul – 6 Jul</t>
    </r>
  </si>
  <si>
    <r>
      <t>Prepare Monthly Report</t>
    </r>
    <r>
      <rPr>
        <sz val="14"/>
        <color rgb="FF000000"/>
        <rFont val="Arial"/>
        <family val="2"/>
      </rPr>
      <t> </t>
    </r>
    <r>
      <rPr>
        <i/>
        <sz val="9"/>
        <color rgb="FF777777"/>
        <rFont val="Arial"/>
        <family val="2"/>
      </rPr>
      <t>RE 45 min • 4 Jul – 5 Jul</t>
    </r>
  </si>
  <si>
    <r>
      <t>Display Full Moon Flower</t>
    </r>
    <r>
      <rPr>
        <sz val="14"/>
        <color rgb="FF000000"/>
        <rFont val="Arial"/>
        <family val="2"/>
      </rPr>
      <t> </t>
    </r>
    <r>
      <rPr>
        <i/>
        <sz val="9"/>
        <color rgb="FF777777"/>
        <rFont val="Arial"/>
        <family val="2"/>
      </rPr>
      <t>RE 60 min • 3 Jul – 5 Jul</t>
    </r>
  </si>
  <si>
    <r>
      <t>Train Newcomer</t>
    </r>
    <r>
      <rPr>
        <sz val="14"/>
        <color rgb="FF000000"/>
        <rFont val="Arial"/>
        <family val="2"/>
      </rPr>
      <t> </t>
    </r>
    <r>
      <rPr>
        <i/>
        <sz val="9"/>
        <color rgb="FF777777"/>
        <rFont val="Arial"/>
        <family val="2"/>
      </rPr>
      <t>RE 15 min • 4 Jul – 5 Jul</t>
    </r>
  </si>
  <si>
    <r>
      <t>Take picture S5</t>
    </r>
    <r>
      <rPr>
        <sz val="14"/>
        <color rgb="FF000000"/>
        <rFont val="Arial"/>
        <family val="2"/>
      </rPr>
      <t> </t>
    </r>
    <r>
      <rPr>
        <i/>
        <sz val="9"/>
        <color rgb="FF777777"/>
        <rFont val="Arial"/>
        <family val="2"/>
      </rPr>
      <t>RE 30 min • 1 Jul – 1 Jul</t>
    </r>
  </si>
  <si>
    <r>
      <t>Scan Barcodes for Audit</t>
    </r>
    <r>
      <rPr>
        <sz val="14"/>
        <color rgb="FF000000"/>
        <rFont val="Arial"/>
        <family val="2"/>
      </rPr>
      <t> </t>
    </r>
    <r>
      <rPr>
        <i/>
        <sz val="9"/>
        <color rgb="FF777777"/>
        <rFont val="Arial"/>
        <family val="2"/>
      </rPr>
      <t>RE 45 min • 30 Jun – 1 Jul</t>
    </r>
  </si>
  <si>
    <r>
      <t>Update Promotion Plan</t>
    </r>
    <r>
      <rPr>
        <sz val="14"/>
        <color rgb="FF000000"/>
        <rFont val="Arial"/>
        <family val="2"/>
      </rPr>
      <t> </t>
    </r>
    <r>
      <rPr>
        <i/>
        <sz val="9"/>
        <color rgb="FF777777"/>
        <rFont val="Arial"/>
        <family val="2"/>
      </rPr>
      <t>RE 60 min • 5 Jul – 6 Jul</t>
    </r>
  </si>
  <si>
    <r>
      <t>Replenish Beverages</t>
    </r>
    <r>
      <rPr>
        <sz val="14"/>
        <color rgb="FF000000"/>
        <rFont val="Arial"/>
        <family val="2"/>
      </rPr>
      <t> </t>
    </r>
    <r>
      <rPr>
        <i/>
        <sz val="9"/>
        <color rgb="FF777777"/>
        <rFont val="Arial"/>
        <family val="2"/>
      </rPr>
      <t>RE 15 min • 4 Jul – 4 Jul</t>
    </r>
  </si>
  <si>
    <r>
      <t>Arrange Store Backroom</t>
    </r>
    <r>
      <rPr>
        <sz val="14"/>
        <color rgb="FF000000"/>
        <rFont val="Arial"/>
        <family val="2"/>
      </rPr>
      <t> </t>
    </r>
    <r>
      <rPr>
        <i/>
        <sz val="9"/>
        <color rgb="FF777777"/>
        <rFont val="Arial"/>
        <family val="2"/>
      </rPr>
      <t>RE 30 min • 3 Jul – 4 Jul</t>
    </r>
  </si>
  <si>
    <r>
      <t>Tag Expiring Products</t>
    </r>
    <r>
      <rPr>
        <sz val="14"/>
        <color rgb="FF000000"/>
        <rFont val="Arial"/>
        <family val="2"/>
      </rPr>
      <t> </t>
    </r>
    <r>
      <rPr>
        <i/>
        <sz val="9"/>
        <color rgb="FF777777"/>
        <rFont val="Arial"/>
        <family val="2"/>
      </rPr>
      <t>RE 45 min • 1 Jul – 1 Jul</t>
    </r>
  </si>
  <si>
    <t>23/25</t>
  </si>
  <si>
    <r>
      <t>Send document to Admin</t>
    </r>
    <r>
      <rPr>
        <sz val="14"/>
        <color rgb="FF000000"/>
        <rFont val="Arial"/>
        <family val="2"/>
      </rPr>
      <t> </t>
    </r>
    <r>
      <rPr>
        <i/>
        <sz val="9"/>
        <color rgb="FF777777"/>
        <rFont val="Arial"/>
        <family val="2"/>
      </rPr>
      <t>RE 60 min • 4 Jul – 6 Jul</t>
    </r>
  </si>
  <si>
    <r>
      <t>Display Gondola End (#13)</t>
    </r>
    <r>
      <rPr>
        <sz val="14"/>
        <color rgb="FF000000"/>
        <rFont val="Arial"/>
        <family val="2"/>
      </rPr>
      <t> </t>
    </r>
    <r>
      <rPr>
        <i/>
        <sz val="9"/>
        <color rgb="FF777777"/>
        <rFont val="Arial"/>
        <family val="2"/>
      </rPr>
      <t>RE 15 min • 1 Jul – 2 Jul</t>
    </r>
  </si>
  <si>
    <r>
      <t>Clean Entrance Zone (#14)</t>
    </r>
    <r>
      <rPr>
        <sz val="14"/>
        <color rgb="FF000000"/>
        <rFont val="Arial"/>
        <family val="2"/>
      </rPr>
      <t> </t>
    </r>
    <r>
      <rPr>
        <i/>
        <sz val="9"/>
        <color rgb="FF777777"/>
        <rFont val="Arial"/>
        <family val="2"/>
      </rPr>
      <t>RE 30 min • 5 Jul – 7 Jul</t>
    </r>
  </si>
  <si>
    <r>
      <t>Prepare Monthly Report (#15)</t>
    </r>
    <r>
      <rPr>
        <sz val="14"/>
        <color rgb="FF000000"/>
        <rFont val="Arial"/>
        <family val="2"/>
      </rPr>
      <t> </t>
    </r>
    <r>
      <rPr>
        <i/>
        <sz val="9"/>
        <color rgb="FF777777"/>
        <rFont val="Arial"/>
        <family val="2"/>
      </rPr>
      <t>RE 45 min • 30 Jun – 30 Jun</t>
    </r>
  </si>
  <si>
    <r>
      <t>Display Full Moon Flower (#16)</t>
    </r>
    <r>
      <rPr>
        <sz val="14"/>
        <color rgb="FF000000"/>
        <rFont val="Arial"/>
        <family val="2"/>
      </rPr>
      <t> </t>
    </r>
    <r>
      <rPr>
        <i/>
        <sz val="9"/>
        <color rgb="FF777777"/>
        <rFont val="Arial"/>
        <family val="2"/>
      </rPr>
      <t>RE 60 min • 30 Jun – 3 Jul</t>
    </r>
  </si>
  <si>
    <r>
      <t>Train Newcomer (#17)</t>
    </r>
    <r>
      <rPr>
        <sz val="14"/>
        <color rgb="FF000000"/>
        <rFont val="Arial"/>
        <family val="2"/>
      </rPr>
      <t> </t>
    </r>
    <r>
      <rPr>
        <i/>
        <sz val="9"/>
        <color rgb="FF777777"/>
        <rFont val="Arial"/>
        <family val="2"/>
      </rPr>
      <t>RE 15 min • 30 Jun – 2 Jul</t>
    </r>
  </si>
  <si>
    <r>
      <t>Take picture S5 (#18)</t>
    </r>
    <r>
      <rPr>
        <sz val="14"/>
        <color rgb="FF000000"/>
        <rFont val="Arial"/>
        <family val="2"/>
      </rPr>
      <t> </t>
    </r>
    <r>
      <rPr>
        <i/>
        <sz val="9"/>
        <color rgb="FF777777"/>
        <rFont val="Arial"/>
        <family val="2"/>
      </rPr>
      <t>RE 30 min • 4 Jul – 5 Jul</t>
    </r>
  </si>
  <si>
    <r>
      <t>Scan Barcodes for Audit (#19)</t>
    </r>
    <r>
      <rPr>
        <sz val="14"/>
        <color rgb="FF000000"/>
        <rFont val="Arial"/>
        <family val="2"/>
      </rPr>
      <t> </t>
    </r>
    <r>
      <rPr>
        <i/>
        <sz val="9"/>
        <color rgb="FF777777"/>
        <rFont val="Arial"/>
        <family val="2"/>
      </rPr>
      <t>RE 45 min • 3 Jul – 4 Jul</t>
    </r>
  </si>
  <si>
    <r>
      <t>Update Promotion Plan (#20)</t>
    </r>
    <r>
      <rPr>
        <sz val="14"/>
        <color rgb="FF000000"/>
        <rFont val="Arial"/>
        <family val="2"/>
      </rPr>
      <t> </t>
    </r>
    <r>
      <rPr>
        <i/>
        <sz val="9"/>
        <color rgb="FF777777"/>
        <rFont val="Arial"/>
        <family val="2"/>
      </rPr>
      <t>RE 60 min • 3 Jul – 5 Jul</t>
    </r>
  </si>
  <si>
    <r>
      <t>Replenish Beverages (#21)</t>
    </r>
    <r>
      <rPr>
        <sz val="14"/>
        <color rgb="FF000000"/>
        <rFont val="Arial"/>
        <family val="2"/>
      </rPr>
      <t> </t>
    </r>
    <r>
      <rPr>
        <i/>
        <sz val="9"/>
        <color rgb="FF777777"/>
        <rFont val="Arial"/>
        <family val="2"/>
      </rPr>
      <t>RE 15 min • 4 Jul – 6 Jul</t>
    </r>
  </si>
  <si>
    <r>
      <t>Arrange Store Backroom (#22)</t>
    </r>
    <r>
      <rPr>
        <sz val="14"/>
        <color rgb="FF000000"/>
        <rFont val="Arial"/>
        <family val="2"/>
      </rPr>
      <t> </t>
    </r>
    <r>
      <rPr>
        <i/>
        <sz val="9"/>
        <color rgb="FF777777"/>
        <rFont val="Arial"/>
        <family val="2"/>
      </rPr>
      <t>RE 30 min • 5 Jul – 7 Jul</t>
    </r>
  </si>
  <si>
    <r>
      <t>Tag Expiring Products (#23)</t>
    </r>
    <r>
      <rPr>
        <sz val="14"/>
        <color rgb="FF000000"/>
        <rFont val="Arial"/>
        <family val="2"/>
      </rPr>
      <t> </t>
    </r>
    <r>
      <rPr>
        <i/>
        <sz val="9"/>
        <color rgb="FF777777"/>
        <rFont val="Arial"/>
        <family val="2"/>
      </rPr>
      <t>RE 45 min • 30 Jun – 1 Jul</t>
    </r>
  </si>
  <si>
    <r>
      <t>Send document to Admin (#24)</t>
    </r>
    <r>
      <rPr>
        <sz val="14"/>
        <color rgb="FF000000"/>
        <rFont val="Arial"/>
        <family val="2"/>
      </rPr>
      <t> </t>
    </r>
    <r>
      <rPr>
        <i/>
        <sz val="9"/>
        <color rgb="FF777777"/>
        <rFont val="Arial"/>
        <family val="2"/>
      </rPr>
      <t>RE 60 min • 30 Jun – 3 Jul</t>
    </r>
  </si>
  <si>
    <r>
      <t>Display Gondola End (#25)</t>
    </r>
    <r>
      <rPr>
        <sz val="14"/>
        <color rgb="FF000000"/>
        <rFont val="Arial"/>
        <family val="2"/>
      </rPr>
      <t> </t>
    </r>
    <r>
      <rPr>
        <i/>
        <sz val="9"/>
        <color rgb="FF777777"/>
        <rFont val="Arial"/>
        <family val="2"/>
      </rPr>
      <t>RE 15 min • 30 Jun – 1 Jul</t>
    </r>
  </si>
  <si>
    <r>
      <t>Clean Entrance Zone (#26)</t>
    </r>
    <r>
      <rPr>
        <sz val="14"/>
        <color rgb="FF000000"/>
        <rFont val="Arial"/>
        <family val="2"/>
      </rPr>
      <t> </t>
    </r>
    <r>
      <rPr>
        <i/>
        <sz val="9"/>
        <color rgb="FF777777"/>
        <rFont val="Arial"/>
        <family val="2"/>
      </rPr>
      <t>RE 30 min • 5 Jul – 6 Jul</t>
    </r>
  </si>
  <si>
    <r>
      <t>Prepare Monthly Report (#27)</t>
    </r>
    <r>
      <rPr>
        <sz val="14"/>
        <color rgb="FF000000"/>
        <rFont val="Arial"/>
        <family val="2"/>
      </rPr>
      <t> </t>
    </r>
    <r>
      <rPr>
        <i/>
        <sz val="9"/>
        <color rgb="FF777777"/>
        <rFont val="Arial"/>
        <family val="2"/>
      </rPr>
      <t>RE 45 min • 5 Jul – 7 Jul</t>
    </r>
  </si>
  <si>
    <r>
      <t>Display Full Moon Flower (#28)</t>
    </r>
    <r>
      <rPr>
        <sz val="14"/>
        <color rgb="FF000000"/>
        <rFont val="Arial"/>
        <family val="2"/>
      </rPr>
      <t> </t>
    </r>
    <r>
      <rPr>
        <i/>
        <sz val="9"/>
        <color rgb="FF777777"/>
        <rFont val="Arial"/>
        <family val="2"/>
      </rPr>
      <t>RE 60 min • 30 Jun – 3 Jul</t>
    </r>
  </si>
  <si>
    <r>
      <t>Train Newcomer (#29)</t>
    </r>
    <r>
      <rPr>
        <sz val="14"/>
        <color rgb="FF000000"/>
        <rFont val="Arial"/>
        <family val="2"/>
      </rPr>
      <t> </t>
    </r>
    <r>
      <rPr>
        <i/>
        <sz val="9"/>
        <color rgb="FF777777"/>
        <rFont val="Arial"/>
        <family val="2"/>
      </rPr>
      <t>RE 15 min • 4 Jul – 6 Jul</t>
    </r>
  </si>
  <si>
    <r>
      <t>Take picture S5 (#30)</t>
    </r>
    <r>
      <rPr>
        <sz val="14"/>
        <color rgb="FF000000"/>
        <rFont val="Arial"/>
        <family val="2"/>
      </rPr>
      <t> </t>
    </r>
    <r>
      <rPr>
        <i/>
        <sz val="9"/>
        <color rgb="FF777777"/>
        <rFont val="Arial"/>
        <family val="2"/>
      </rPr>
      <t>RE 30 min • 4 Jul – 5 Jul</t>
    </r>
  </si>
  <si>
    <r>
      <t>Scan Barcodes for Audit (#31)</t>
    </r>
    <r>
      <rPr>
        <sz val="14"/>
        <color rgb="FF000000"/>
        <rFont val="Arial"/>
        <family val="2"/>
      </rPr>
      <t> </t>
    </r>
    <r>
      <rPr>
        <i/>
        <sz val="9"/>
        <color rgb="FF777777"/>
        <rFont val="Arial"/>
        <family val="2"/>
      </rPr>
      <t>RE 45 min • 5 Jul – 6 Jul</t>
    </r>
  </si>
  <si>
    <r>
      <t>Update Promotion Plan (#32)</t>
    </r>
    <r>
      <rPr>
        <sz val="14"/>
        <color rgb="FF000000"/>
        <rFont val="Arial"/>
        <family val="2"/>
      </rPr>
      <t> </t>
    </r>
    <r>
      <rPr>
        <i/>
        <sz val="9"/>
        <color rgb="FF777777"/>
        <rFont val="Arial"/>
        <family val="2"/>
      </rPr>
      <t>RE 60 min • 1 Jul – 2 Jul</t>
    </r>
  </si>
  <si>
    <r>
      <t>Replenish Beverages (#33)</t>
    </r>
    <r>
      <rPr>
        <sz val="14"/>
        <color rgb="FF000000"/>
        <rFont val="Arial"/>
        <family val="2"/>
      </rPr>
      <t> </t>
    </r>
    <r>
      <rPr>
        <i/>
        <sz val="9"/>
        <color rgb="FF777777"/>
        <rFont val="Arial"/>
        <family val="2"/>
      </rPr>
      <t>RE 15 min • 2 Jul – 4 Jul</t>
    </r>
  </si>
  <si>
    <r>
      <t>Arrange Store Backroom (#34)</t>
    </r>
    <r>
      <rPr>
        <sz val="14"/>
        <color rgb="FF000000"/>
        <rFont val="Arial"/>
        <family val="2"/>
      </rPr>
      <t> </t>
    </r>
    <r>
      <rPr>
        <i/>
        <sz val="9"/>
        <color rgb="FF777777"/>
        <rFont val="Arial"/>
        <family val="2"/>
      </rPr>
      <t>RE 30 min • 30 Jun – 1 Jul</t>
    </r>
  </si>
  <si>
    <r>
      <t>Tag Expiring Products (#35)</t>
    </r>
    <r>
      <rPr>
        <sz val="14"/>
        <color rgb="FF000000"/>
        <rFont val="Arial"/>
        <family val="2"/>
      </rPr>
      <t> </t>
    </r>
    <r>
      <rPr>
        <i/>
        <sz val="9"/>
        <color rgb="FF777777"/>
        <rFont val="Arial"/>
        <family val="2"/>
      </rPr>
      <t>RE 45 min • 5 Jul – 5 Jul</t>
    </r>
  </si>
  <si>
    <r>
      <t>Send document to Admin (#36)</t>
    </r>
    <r>
      <rPr>
        <sz val="14"/>
        <color rgb="FF000000"/>
        <rFont val="Arial"/>
        <family val="2"/>
      </rPr>
      <t> </t>
    </r>
    <r>
      <rPr>
        <i/>
        <sz val="9"/>
        <color rgb="FF777777"/>
        <rFont val="Arial"/>
        <family val="2"/>
      </rPr>
      <t>RE 60 min • 30 Jun – 3 Jul</t>
    </r>
  </si>
  <si>
    <r>
      <t>Display Gondola End (#37)</t>
    </r>
    <r>
      <rPr>
        <sz val="14"/>
        <color rgb="FF000000"/>
        <rFont val="Arial"/>
        <family val="2"/>
      </rPr>
      <t> </t>
    </r>
    <r>
      <rPr>
        <i/>
        <sz val="9"/>
        <color rgb="FF777777"/>
        <rFont val="Arial"/>
        <family val="2"/>
      </rPr>
      <t>RE 15 min • 4 Jul – 5 Jul</t>
    </r>
  </si>
  <si>
    <r>
      <t>Clean Entrance Zone (#38)</t>
    </r>
    <r>
      <rPr>
        <sz val="14"/>
        <color rgb="FF000000"/>
        <rFont val="Arial"/>
        <family val="2"/>
      </rPr>
      <t> </t>
    </r>
    <r>
      <rPr>
        <i/>
        <sz val="9"/>
        <color rgb="FF777777"/>
        <rFont val="Arial"/>
        <family val="2"/>
      </rPr>
      <t>RE 30 min • 5 Jul – 7 Jul</t>
    </r>
  </si>
  <si>
    <r>
      <t>Prepare Monthly Report (#39)</t>
    </r>
    <r>
      <rPr>
        <sz val="14"/>
        <color rgb="FF000000"/>
        <rFont val="Arial"/>
        <family val="2"/>
      </rPr>
      <t> </t>
    </r>
    <r>
      <rPr>
        <i/>
        <sz val="9"/>
        <color rgb="FF777777"/>
        <rFont val="Arial"/>
        <family val="2"/>
      </rPr>
      <t>RE 45 min • 1 Jul – 1 Jul</t>
    </r>
  </si>
  <si>
    <r>
      <t>Display Full Moon Flower (#40)</t>
    </r>
    <r>
      <rPr>
        <sz val="14"/>
        <color rgb="FF000000"/>
        <rFont val="Arial"/>
        <family val="2"/>
      </rPr>
      <t> </t>
    </r>
    <r>
      <rPr>
        <i/>
        <sz val="9"/>
        <color rgb="FF777777"/>
        <rFont val="Arial"/>
        <family val="2"/>
      </rPr>
      <t>RE 60 min • 3 Jul – 4 Jul</t>
    </r>
  </si>
  <si>
    <r>
      <t>Train Newcomer (#41)</t>
    </r>
    <r>
      <rPr>
        <sz val="14"/>
        <color rgb="FF000000"/>
        <rFont val="Arial"/>
        <family val="2"/>
      </rPr>
      <t> </t>
    </r>
    <r>
      <rPr>
        <i/>
        <sz val="9"/>
        <color rgb="FF777777"/>
        <rFont val="Arial"/>
        <family val="2"/>
      </rPr>
      <t>RE 15 min • 2 Jul – 4 Jul</t>
    </r>
  </si>
  <si>
    <r>
      <t>Take picture S5 (#42)</t>
    </r>
    <r>
      <rPr>
        <sz val="14"/>
        <color rgb="FF000000"/>
        <rFont val="Arial"/>
        <family val="2"/>
      </rPr>
      <t> </t>
    </r>
    <r>
      <rPr>
        <i/>
        <sz val="9"/>
        <color rgb="FF777777"/>
        <rFont val="Arial"/>
        <family val="2"/>
      </rPr>
      <t>RE 30 min • 4 Jul – 5 Jul</t>
    </r>
  </si>
  <si>
    <r>
      <t>Scan Barcodes for Audit (#43)</t>
    </r>
    <r>
      <rPr>
        <sz val="14"/>
        <color rgb="FF000000"/>
        <rFont val="Arial"/>
        <family val="2"/>
      </rPr>
      <t> </t>
    </r>
    <r>
      <rPr>
        <i/>
        <sz val="9"/>
        <color rgb="FF777777"/>
        <rFont val="Arial"/>
        <family val="2"/>
      </rPr>
      <t>RE 45 min • 2 Jul – 4 Jul</t>
    </r>
  </si>
  <si>
    <r>
      <t>Update Promotion Plan (#44)</t>
    </r>
    <r>
      <rPr>
        <sz val="14"/>
        <color rgb="FF000000"/>
        <rFont val="Arial"/>
        <family val="2"/>
      </rPr>
      <t> </t>
    </r>
    <r>
      <rPr>
        <i/>
        <sz val="9"/>
        <color rgb="FF777777"/>
        <rFont val="Arial"/>
        <family val="2"/>
      </rPr>
      <t>RE 60 min • 5 Jul – 6 Jul</t>
    </r>
  </si>
  <si>
    <r>
      <t>Replenish Beverages (#45)</t>
    </r>
    <r>
      <rPr>
        <sz val="14"/>
        <color rgb="FF000000"/>
        <rFont val="Arial"/>
        <family val="2"/>
      </rPr>
      <t> </t>
    </r>
    <r>
      <rPr>
        <i/>
        <sz val="9"/>
        <color rgb="FF777777"/>
        <rFont val="Arial"/>
        <family val="2"/>
      </rPr>
      <t>RE 15 min • 4 Jul – 5 Jul</t>
    </r>
  </si>
  <si>
    <r>
      <t>Arrange Store Backroom (#46)</t>
    </r>
    <r>
      <rPr>
        <sz val="14"/>
        <color rgb="FF000000"/>
        <rFont val="Arial"/>
        <family val="2"/>
      </rPr>
      <t> </t>
    </r>
    <r>
      <rPr>
        <i/>
        <sz val="9"/>
        <color rgb="FF777777"/>
        <rFont val="Arial"/>
        <family val="2"/>
      </rPr>
      <t>RE 30 min • 3 Jul – 4 Jul</t>
    </r>
  </si>
  <si>
    <r>
      <t>Tag Expiring Products (#47)</t>
    </r>
    <r>
      <rPr>
        <sz val="14"/>
        <color rgb="FF000000"/>
        <rFont val="Arial"/>
        <family val="2"/>
      </rPr>
      <t> </t>
    </r>
    <r>
      <rPr>
        <i/>
        <sz val="9"/>
        <color rgb="FF777777"/>
        <rFont val="Arial"/>
        <family val="2"/>
      </rPr>
      <t>RE 45 min • 3 Jul – 3 Jul</t>
    </r>
  </si>
  <si>
    <r>
      <t>Send document to Admin (#48)</t>
    </r>
    <r>
      <rPr>
        <sz val="14"/>
        <color rgb="FF000000"/>
        <rFont val="Arial"/>
        <family val="2"/>
      </rPr>
      <t> </t>
    </r>
    <r>
      <rPr>
        <i/>
        <sz val="9"/>
        <color rgb="FF777777"/>
        <rFont val="Arial"/>
        <family val="2"/>
      </rPr>
      <t>RE 60 min • 3 Jul – 3 Jul</t>
    </r>
  </si>
  <si>
    <r>
      <t>Display Gondola End (#49)</t>
    </r>
    <r>
      <rPr>
        <sz val="14"/>
        <color rgb="FF000000"/>
        <rFont val="Arial"/>
        <family val="2"/>
      </rPr>
      <t> </t>
    </r>
    <r>
      <rPr>
        <i/>
        <sz val="9"/>
        <color rgb="FF777777"/>
        <rFont val="Arial"/>
        <family val="2"/>
      </rPr>
      <t>RE 15 min • 30 Jun – 2 Jul</t>
    </r>
  </si>
  <si>
    <r>
      <t>Clean Entrance Zone (#50)</t>
    </r>
    <r>
      <rPr>
        <sz val="14"/>
        <color rgb="FF000000"/>
        <rFont val="Arial"/>
        <family val="2"/>
      </rPr>
      <t> </t>
    </r>
    <r>
      <rPr>
        <i/>
        <sz val="9"/>
        <color rgb="FF777777"/>
        <rFont val="Arial"/>
        <family val="2"/>
      </rPr>
      <t>RE 30 min • 4 Jul – 6 Jul</t>
    </r>
  </si>
  <si>
    <r>
      <t>Display Gondola End</t>
    </r>
    <r>
      <rPr>
        <sz val="14"/>
        <color rgb="FF000000"/>
        <rFont val="Arial"/>
        <family val="2"/>
      </rPr>
      <t> </t>
    </r>
    <r>
      <rPr>
        <i/>
        <sz val="9"/>
        <color rgb="FF777777"/>
        <rFont val="Arial"/>
        <family val="2"/>
      </rPr>
      <t>RE 15 min • 9 Jul – 10 Jul</t>
    </r>
  </si>
  <si>
    <r>
      <t>Clean Entrance Zone</t>
    </r>
    <r>
      <rPr>
        <sz val="14"/>
        <color rgb="FF000000"/>
        <rFont val="Arial"/>
        <family val="2"/>
      </rPr>
      <t> </t>
    </r>
    <r>
      <rPr>
        <i/>
        <sz val="9"/>
        <color rgb="FF777777"/>
        <rFont val="Arial"/>
        <family val="2"/>
      </rPr>
      <t>RE 30 min • 8 Jul – 11 Jul</t>
    </r>
  </si>
  <si>
    <r>
      <t>Prepare Monthly Report</t>
    </r>
    <r>
      <rPr>
        <sz val="14"/>
        <color rgb="FF000000"/>
        <rFont val="Arial"/>
        <family val="2"/>
      </rPr>
      <t> </t>
    </r>
    <r>
      <rPr>
        <i/>
        <sz val="9"/>
        <color rgb="FF777777"/>
        <rFont val="Arial"/>
        <family val="2"/>
      </rPr>
      <t>RE 45 min • 8 Jul – 9 Jul</t>
    </r>
  </si>
  <si>
    <r>
      <t>Display Full Moon Flower</t>
    </r>
    <r>
      <rPr>
        <sz val="14"/>
        <color rgb="FF000000"/>
        <rFont val="Arial"/>
        <family val="2"/>
      </rPr>
      <t> </t>
    </r>
    <r>
      <rPr>
        <i/>
        <sz val="9"/>
        <color rgb="FF777777"/>
        <rFont val="Arial"/>
        <family val="2"/>
      </rPr>
      <t>RE 60 min • 9 Jul – 11 Jul</t>
    </r>
  </si>
  <si>
    <r>
      <t>Train Newcomer</t>
    </r>
    <r>
      <rPr>
        <sz val="14"/>
        <color rgb="FF000000"/>
        <rFont val="Arial"/>
        <family val="2"/>
      </rPr>
      <t> </t>
    </r>
    <r>
      <rPr>
        <i/>
        <sz val="9"/>
        <color rgb="FF777777"/>
        <rFont val="Arial"/>
        <family val="2"/>
      </rPr>
      <t>RE 15 min • 7 Jul – 9 Jul</t>
    </r>
  </si>
  <si>
    <r>
      <t>Take picture S5</t>
    </r>
    <r>
      <rPr>
        <sz val="14"/>
        <color rgb="FF000000"/>
        <rFont val="Arial"/>
        <family val="2"/>
      </rPr>
      <t> </t>
    </r>
    <r>
      <rPr>
        <i/>
        <sz val="9"/>
        <color rgb="FF777777"/>
        <rFont val="Arial"/>
        <family val="2"/>
      </rPr>
      <t>RE 30 min • 8 Jul – 9 Jul</t>
    </r>
  </si>
  <si>
    <r>
      <t>Scan Barcodes for Audit</t>
    </r>
    <r>
      <rPr>
        <sz val="14"/>
        <color rgb="FF000000"/>
        <rFont val="Arial"/>
        <family val="2"/>
      </rPr>
      <t> </t>
    </r>
    <r>
      <rPr>
        <i/>
        <sz val="9"/>
        <color rgb="FF777777"/>
        <rFont val="Arial"/>
        <family val="2"/>
      </rPr>
      <t>RE 45 min • 11 Jul – 14 Jul</t>
    </r>
  </si>
  <si>
    <r>
      <t>Update Promotion Plan</t>
    </r>
    <r>
      <rPr>
        <sz val="14"/>
        <color rgb="FF000000"/>
        <rFont val="Arial"/>
        <family val="2"/>
      </rPr>
      <t> </t>
    </r>
    <r>
      <rPr>
        <i/>
        <sz val="9"/>
        <color rgb="FF777777"/>
        <rFont val="Arial"/>
        <family val="2"/>
      </rPr>
      <t>RE 60 min • 12 Jul – 13 Jul</t>
    </r>
  </si>
  <si>
    <r>
      <t>Replenish Beverages</t>
    </r>
    <r>
      <rPr>
        <sz val="14"/>
        <color rgb="FF000000"/>
        <rFont val="Arial"/>
        <family val="2"/>
      </rPr>
      <t> </t>
    </r>
    <r>
      <rPr>
        <i/>
        <sz val="9"/>
        <color rgb="FF777777"/>
        <rFont val="Arial"/>
        <family val="2"/>
      </rPr>
      <t>RE 15 min • 9 Jul – 11 Jul</t>
    </r>
  </si>
  <si>
    <r>
      <t>Arrange Store Backroom</t>
    </r>
    <r>
      <rPr>
        <sz val="14"/>
        <color rgb="FF000000"/>
        <rFont val="Arial"/>
        <family val="2"/>
      </rPr>
      <t> </t>
    </r>
    <r>
      <rPr>
        <i/>
        <sz val="9"/>
        <color rgb="FF777777"/>
        <rFont val="Arial"/>
        <family val="2"/>
      </rPr>
      <t>RE 30 min • 8 Jul – 10 Jul</t>
    </r>
  </si>
  <si>
    <r>
      <t>Tag Expiring Products</t>
    </r>
    <r>
      <rPr>
        <sz val="14"/>
        <color rgb="FF000000"/>
        <rFont val="Arial"/>
        <family val="2"/>
      </rPr>
      <t> </t>
    </r>
    <r>
      <rPr>
        <i/>
        <sz val="9"/>
        <color rgb="FF777777"/>
        <rFont val="Arial"/>
        <family val="2"/>
      </rPr>
      <t>RE 45 min • 9 Jul – 11 Jul</t>
    </r>
  </si>
  <si>
    <r>
      <t>Send document to Admin</t>
    </r>
    <r>
      <rPr>
        <sz val="14"/>
        <color rgb="FF000000"/>
        <rFont val="Arial"/>
        <family val="2"/>
      </rPr>
      <t> </t>
    </r>
    <r>
      <rPr>
        <i/>
        <sz val="9"/>
        <color rgb="FF777777"/>
        <rFont val="Arial"/>
        <family val="2"/>
      </rPr>
      <t>RE 60 min • 7 Jul – 8 Jul</t>
    </r>
  </si>
  <si>
    <r>
      <t>Display Gondola End (#13)</t>
    </r>
    <r>
      <rPr>
        <sz val="14"/>
        <color rgb="FF000000"/>
        <rFont val="Arial"/>
        <family val="2"/>
      </rPr>
      <t> </t>
    </r>
    <r>
      <rPr>
        <i/>
        <sz val="9"/>
        <color rgb="FF777777"/>
        <rFont val="Arial"/>
        <family val="2"/>
      </rPr>
      <t>RE 15 min • 9 Jul – 9 Jul</t>
    </r>
  </si>
  <si>
    <r>
      <t>Clean Entrance Zone (#14)</t>
    </r>
    <r>
      <rPr>
        <sz val="14"/>
        <color rgb="FF000000"/>
        <rFont val="Arial"/>
        <family val="2"/>
      </rPr>
      <t> </t>
    </r>
    <r>
      <rPr>
        <i/>
        <sz val="9"/>
        <color rgb="FF777777"/>
        <rFont val="Arial"/>
        <family val="2"/>
      </rPr>
      <t>RE 30 min • 12 Jul – 13 Jul</t>
    </r>
  </si>
  <si>
    <r>
      <t>Prepare Monthly Report (#15)</t>
    </r>
    <r>
      <rPr>
        <sz val="14"/>
        <color rgb="FF000000"/>
        <rFont val="Arial"/>
        <family val="2"/>
      </rPr>
      <t> </t>
    </r>
    <r>
      <rPr>
        <i/>
        <sz val="9"/>
        <color rgb="FF777777"/>
        <rFont val="Arial"/>
        <family val="2"/>
      </rPr>
      <t>RE 45 min • 11 Jul – 13 Jul</t>
    </r>
  </si>
  <si>
    <r>
      <t>Display Full Moon Flower (#16)</t>
    </r>
    <r>
      <rPr>
        <sz val="14"/>
        <color rgb="FF000000"/>
        <rFont val="Arial"/>
        <family val="2"/>
      </rPr>
      <t> </t>
    </r>
    <r>
      <rPr>
        <i/>
        <sz val="9"/>
        <color rgb="FF777777"/>
        <rFont val="Arial"/>
        <family val="2"/>
      </rPr>
      <t>RE 60 min • 8 Jul – 9 Jul</t>
    </r>
  </si>
  <si>
    <r>
      <t>Train Newcomer (#17)</t>
    </r>
    <r>
      <rPr>
        <sz val="14"/>
        <color rgb="FF000000"/>
        <rFont val="Arial"/>
        <family val="2"/>
      </rPr>
      <t> </t>
    </r>
    <r>
      <rPr>
        <i/>
        <sz val="9"/>
        <color rgb="FF777777"/>
        <rFont val="Arial"/>
        <family val="2"/>
      </rPr>
      <t>RE 15 min • 11 Jul – 13 Jul</t>
    </r>
  </si>
  <si>
    <r>
      <t>Take picture S5 (#18)</t>
    </r>
    <r>
      <rPr>
        <sz val="14"/>
        <color rgb="FF000000"/>
        <rFont val="Arial"/>
        <family val="2"/>
      </rPr>
      <t> </t>
    </r>
    <r>
      <rPr>
        <i/>
        <sz val="9"/>
        <color rgb="FF777777"/>
        <rFont val="Arial"/>
        <family val="2"/>
      </rPr>
      <t>RE 30 min • 12 Jul – 14 Jul</t>
    </r>
  </si>
  <si>
    <r>
      <t>Scan Barcodes for Audit (#19)</t>
    </r>
    <r>
      <rPr>
        <sz val="14"/>
        <color rgb="FF000000"/>
        <rFont val="Arial"/>
        <family val="2"/>
      </rPr>
      <t> </t>
    </r>
    <r>
      <rPr>
        <i/>
        <sz val="9"/>
        <color rgb="FF777777"/>
        <rFont val="Arial"/>
        <family val="2"/>
      </rPr>
      <t>RE 45 min • 8 Jul – 9 Jul</t>
    </r>
  </si>
  <si>
    <r>
      <t>Update Promotion Plan (#20)</t>
    </r>
    <r>
      <rPr>
        <sz val="14"/>
        <color rgb="FF000000"/>
        <rFont val="Arial"/>
        <family val="2"/>
      </rPr>
      <t> </t>
    </r>
    <r>
      <rPr>
        <i/>
        <sz val="9"/>
        <color rgb="FF777777"/>
        <rFont val="Arial"/>
        <family val="2"/>
      </rPr>
      <t>RE 60 min • 7 Jul – 9 Jul</t>
    </r>
  </si>
  <si>
    <r>
      <t>Replenish Beverages (#21)</t>
    </r>
    <r>
      <rPr>
        <sz val="14"/>
        <color rgb="FF000000"/>
        <rFont val="Arial"/>
        <family val="2"/>
      </rPr>
      <t> </t>
    </r>
    <r>
      <rPr>
        <i/>
        <sz val="9"/>
        <color rgb="FF777777"/>
        <rFont val="Arial"/>
        <family val="2"/>
      </rPr>
      <t>RE 15 min • 11 Jul – 14 Jul</t>
    </r>
  </si>
  <si>
    <r>
      <t>Arrange Store Backroom (#22)</t>
    </r>
    <r>
      <rPr>
        <sz val="14"/>
        <color rgb="FF000000"/>
        <rFont val="Arial"/>
        <family val="2"/>
      </rPr>
      <t> </t>
    </r>
    <r>
      <rPr>
        <i/>
        <sz val="9"/>
        <color rgb="FF777777"/>
        <rFont val="Arial"/>
        <family val="2"/>
      </rPr>
      <t>RE 30 min • 7 Jul – 9 Jul</t>
    </r>
  </si>
  <si>
    <r>
      <t>Tag Expiring Products (#23)</t>
    </r>
    <r>
      <rPr>
        <sz val="14"/>
        <color rgb="FF000000"/>
        <rFont val="Arial"/>
        <family val="2"/>
      </rPr>
      <t> </t>
    </r>
    <r>
      <rPr>
        <i/>
        <sz val="9"/>
        <color rgb="FF777777"/>
        <rFont val="Arial"/>
        <family val="2"/>
      </rPr>
      <t>RE 45 min • 11 Jul – 13 Jul</t>
    </r>
  </si>
  <si>
    <r>
      <t>Send document to Admin (#24)</t>
    </r>
    <r>
      <rPr>
        <sz val="14"/>
        <color rgb="FF000000"/>
        <rFont val="Arial"/>
        <family val="2"/>
      </rPr>
      <t> </t>
    </r>
    <r>
      <rPr>
        <i/>
        <sz val="9"/>
        <color rgb="FF777777"/>
        <rFont val="Arial"/>
        <family val="2"/>
      </rPr>
      <t>RE 60 min • 8 Jul – 10 Jul</t>
    </r>
  </si>
  <si>
    <r>
      <t>Display Gondola End (#25)</t>
    </r>
    <r>
      <rPr>
        <sz val="14"/>
        <color rgb="FF000000"/>
        <rFont val="Arial"/>
        <family val="2"/>
      </rPr>
      <t> </t>
    </r>
    <r>
      <rPr>
        <i/>
        <sz val="9"/>
        <color rgb="FF777777"/>
        <rFont val="Arial"/>
        <family val="2"/>
      </rPr>
      <t>RE 15 min • 7 Jul – 9 Jul</t>
    </r>
  </si>
  <si>
    <r>
      <t>Clean Entrance Zone (#26)</t>
    </r>
    <r>
      <rPr>
        <sz val="14"/>
        <color rgb="FF000000"/>
        <rFont val="Arial"/>
        <family val="2"/>
      </rPr>
      <t> </t>
    </r>
    <r>
      <rPr>
        <i/>
        <sz val="9"/>
        <color rgb="FF777777"/>
        <rFont val="Arial"/>
        <family val="2"/>
      </rPr>
      <t>RE 30 min • 10 Jul – 13 Jul</t>
    </r>
  </si>
  <si>
    <r>
      <t>Prepare Monthly Report (#27)</t>
    </r>
    <r>
      <rPr>
        <sz val="14"/>
        <color rgb="FF000000"/>
        <rFont val="Arial"/>
        <family val="2"/>
      </rPr>
      <t> </t>
    </r>
    <r>
      <rPr>
        <i/>
        <sz val="9"/>
        <color rgb="FF777777"/>
        <rFont val="Arial"/>
        <family val="2"/>
      </rPr>
      <t>RE 45 min • 9 Jul – 10 Jul</t>
    </r>
  </si>
  <si>
    <r>
      <t>Display Full Moon Flower (#28)</t>
    </r>
    <r>
      <rPr>
        <sz val="14"/>
        <color rgb="FF000000"/>
        <rFont val="Arial"/>
        <family val="2"/>
      </rPr>
      <t> </t>
    </r>
    <r>
      <rPr>
        <i/>
        <sz val="9"/>
        <color rgb="FF777777"/>
        <rFont val="Arial"/>
        <family val="2"/>
      </rPr>
      <t>RE 60 min • 10 Jul – 12 Jul</t>
    </r>
  </si>
  <si>
    <r>
      <t>Train Newcomer (#29)</t>
    </r>
    <r>
      <rPr>
        <sz val="14"/>
        <color rgb="FF000000"/>
        <rFont val="Arial"/>
        <family val="2"/>
      </rPr>
      <t> </t>
    </r>
    <r>
      <rPr>
        <i/>
        <sz val="9"/>
        <color rgb="FF777777"/>
        <rFont val="Arial"/>
        <family val="2"/>
      </rPr>
      <t>RE 15 min • 11 Jul – 14 Jul</t>
    </r>
  </si>
  <si>
    <r>
      <t>Take picture S5 (#30)</t>
    </r>
    <r>
      <rPr>
        <sz val="14"/>
        <color rgb="FF000000"/>
        <rFont val="Arial"/>
        <family val="2"/>
      </rPr>
      <t> </t>
    </r>
    <r>
      <rPr>
        <i/>
        <sz val="9"/>
        <color rgb="FF777777"/>
        <rFont val="Arial"/>
        <family val="2"/>
      </rPr>
      <t>RE 30 min • 8 Jul – 11 Jul</t>
    </r>
  </si>
  <si>
    <r>
      <t>Scan Barcodes for Audit (#31)</t>
    </r>
    <r>
      <rPr>
        <sz val="14"/>
        <color rgb="FF000000"/>
        <rFont val="Arial"/>
        <family val="2"/>
      </rPr>
      <t> </t>
    </r>
    <r>
      <rPr>
        <i/>
        <sz val="9"/>
        <color rgb="FF777777"/>
        <rFont val="Arial"/>
        <family val="2"/>
      </rPr>
      <t>RE 45 min • 11 Jul – 11 Jul</t>
    </r>
  </si>
  <si>
    <r>
      <t>Update Promotion Plan (#32)</t>
    </r>
    <r>
      <rPr>
        <sz val="14"/>
        <color rgb="FF000000"/>
        <rFont val="Arial"/>
        <family val="2"/>
      </rPr>
      <t> </t>
    </r>
    <r>
      <rPr>
        <i/>
        <sz val="9"/>
        <color rgb="FF777777"/>
        <rFont val="Arial"/>
        <family val="2"/>
      </rPr>
      <t>RE 60 min • 10 Jul – 12 Jul</t>
    </r>
  </si>
  <si>
    <r>
      <t>Replenish Beverages (#33)</t>
    </r>
    <r>
      <rPr>
        <sz val="14"/>
        <color rgb="FF000000"/>
        <rFont val="Arial"/>
        <family val="2"/>
      </rPr>
      <t> </t>
    </r>
    <r>
      <rPr>
        <i/>
        <sz val="9"/>
        <color rgb="FF777777"/>
        <rFont val="Arial"/>
        <family val="2"/>
      </rPr>
      <t>RE 15 min • 9 Jul – 11 Jul</t>
    </r>
  </si>
  <si>
    <r>
      <t>Arrange Store Backroom (#34)</t>
    </r>
    <r>
      <rPr>
        <sz val="14"/>
        <color rgb="FF000000"/>
        <rFont val="Arial"/>
        <family val="2"/>
      </rPr>
      <t> </t>
    </r>
    <r>
      <rPr>
        <i/>
        <sz val="9"/>
        <color rgb="FF777777"/>
        <rFont val="Arial"/>
        <family val="2"/>
      </rPr>
      <t>RE 30 min • 11 Jul – 12 Jul</t>
    </r>
  </si>
  <si>
    <r>
      <t>Tag Expiring Products (#35)</t>
    </r>
    <r>
      <rPr>
        <sz val="14"/>
        <color rgb="FF000000"/>
        <rFont val="Arial"/>
        <family val="2"/>
      </rPr>
      <t> </t>
    </r>
    <r>
      <rPr>
        <i/>
        <sz val="9"/>
        <color rgb="FF777777"/>
        <rFont val="Arial"/>
        <family val="2"/>
      </rPr>
      <t>RE 45 min • 10 Jul – 12 Jul</t>
    </r>
  </si>
  <si>
    <r>
      <t>Send document to Admin (#36)</t>
    </r>
    <r>
      <rPr>
        <sz val="14"/>
        <color rgb="FF000000"/>
        <rFont val="Arial"/>
        <family val="2"/>
      </rPr>
      <t> </t>
    </r>
    <r>
      <rPr>
        <i/>
        <sz val="9"/>
        <color rgb="FF777777"/>
        <rFont val="Arial"/>
        <family val="2"/>
      </rPr>
      <t>RE 60 min • 11 Jul – 14 Jul</t>
    </r>
  </si>
  <si>
    <r>
      <t>Display Gondola End (#37)</t>
    </r>
    <r>
      <rPr>
        <sz val="14"/>
        <color rgb="FF000000"/>
        <rFont val="Arial"/>
        <family val="2"/>
      </rPr>
      <t> </t>
    </r>
    <r>
      <rPr>
        <i/>
        <sz val="9"/>
        <color rgb="FF777777"/>
        <rFont val="Arial"/>
        <family val="2"/>
      </rPr>
      <t>RE 15 min • 8 Jul – 8 Jul</t>
    </r>
  </si>
  <si>
    <r>
      <t>Clean Entrance Zone (#38)</t>
    </r>
    <r>
      <rPr>
        <sz val="14"/>
        <color rgb="FF000000"/>
        <rFont val="Arial"/>
        <family val="2"/>
      </rPr>
      <t> </t>
    </r>
    <r>
      <rPr>
        <i/>
        <sz val="9"/>
        <color rgb="FF777777"/>
        <rFont val="Arial"/>
        <family val="2"/>
      </rPr>
      <t>RE 30 min • 10 Jul – 11 Jul</t>
    </r>
  </si>
  <si>
    <r>
      <t>Prepare Monthly Report (#39)</t>
    </r>
    <r>
      <rPr>
        <sz val="14"/>
        <color rgb="FF000000"/>
        <rFont val="Arial"/>
        <family val="2"/>
      </rPr>
      <t> </t>
    </r>
    <r>
      <rPr>
        <i/>
        <sz val="9"/>
        <color rgb="FF777777"/>
        <rFont val="Arial"/>
        <family val="2"/>
      </rPr>
      <t>RE 45 min • 8 Jul – 10 Jul</t>
    </r>
  </si>
  <si>
    <r>
      <t>Display Full Moon Flower (#40)</t>
    </r>
    <r>
      <rPr>
        <sz val="14"/>
        <color rgb="FF000000"/>
        <rFont val="Arial"/>
        <family val="2"/>
      </rPr>
      <t> </t>
    </r>
    <r>
      <rPr>
        <i/>
        <sz val="9"/>
        <color rgb="FF777777"/>
        <rFont val="Arial"/>
        <family val="2"/>
      </rPr>
      <t>RE 60 min • 8 Jul – 9 Jul</t>
    </r>
  </si>
  <si>
    <r>
      <t>Train Newcomer (#41)</t>
    </r>
    <r>
      <rPr>
        <sz val="14"/>
        <color rgb="FF000000"/>
        <rFont val="Arial"/>
        <family val="2"/>
      </rPr>
      <t> </t>
    </r>
    <r>
      <rPr>
        <i/>
        <sz val="9"/>
        <color rgb="FF777777"/>
        <rFont val="Arial"/>
        <family val="2"/>
      </rPr>
      <t>RE 15 min • 9 Jul – 11 Jul</t>
    </r>
  </si>
  <si>
    <r>
      <t>Take picture S5 (#42)</t>
    </r>
    <r>
      <rPr>
        <sz val="14"/>
        <color rgb="FF000000"/>
        <rFont val="Arial"/>
        <family val="2"/>
      </rPr>
      <t> </t>
    </r>
    <r>
      <rPr>
        <i/>
        <sz val="9"/>
        <color rgb="FF777777"/>
        <rFont val="Arial"/>
        <family val="2"/>
      </rPr>
      <t>RE 30 min • 11 Jul – 11 Jul</t>
    </r>
  </si>
  <si>
    <r>
      <t>Scan Barcodes for Audit (#43)</t>
    </r>
    <r>
      <rPr>
        <sz val="14"/>
        <color rgb="FF000000"/>
        <rFont val="Arial"/>
        <family val="2"/>
      </rPr>
      <t> </t>
    </r>
    <r>
      <rPr>
        <i/>
        <sz val="9"/>
        <color rgb="FF777777"/>
        <rFont val="Arial"/>
        <family val="2"/>
      </rPr>
      <t>RE 45 min • 10 Jul – 13 Jul</t>
    </r>
  </si>
  <si>
    <r>
      <t>Update Promotion Plan (#44)</t>
    </r>
    <r>
      <rPr>
        <sz val="14"/>
        <color rgb="FF000000"/>
        <rFont val="Arial"/>
        <family val="2"/>
      </rPr>
      <t> </t>
    </r>
    <r>
      <rPr>
        <i/>
        <sz val="9"/>
        <color rgb="FF777777"/>
        <rFont val="Arial"/>
        <family val="2"/>
      </rPr>
      <t>RE 60 min • 12 Jul – 14 Jul</t>
    </r>
  </si>
  <si>
    <r>
      <t>Replenish Beverages (#45)</t>
    </r>
    <r>
      <rPr>
        <sz val="14"/>
        <color rgb="FF000000"/>
        <rFont val="Arial"/>
        <family val="2"/>
      </rPr>
      <t> </t>
    </r>
    <r>
      <rPr>
        <i/>
        <sz val="9"/>
        <color rgb="FF777777"/>
        <rFont val="Arial"/>
        <family val="2"/>
      </rPr>
      <t>RE 15 min • 10 Jul – 12 Jul</t>
    </r>
  </si>
  <si>
    <r>
      <t>Arrange Store Backroom (#46)</t>
    </r>
    <r>
      <rPr>
        <sz val="14"/>
        <color rgb="FF000000"/>
        <rFont val="Arial"/>
        <family val="2"/>
      </rPr>
      <t> </t>
    </r>
    <r>
      <rPr>
        <i/>
        <sz val="9"/>
        <color rgb="FF777777"/>
        <rFont val="Arial"/>
        <family val="2"/>
      </rPr>
      <t>RE 30 min • 8 Jul – 10 Jul</t>
    </r>
  </si>
  <si>
    <r>
      <t>Tag Expiring Products (#47)</t>
    </r>
    <r>
      <rPr>
        <sz val="14"/>
        <color rgb="FF000000"/>
        <rFont val="Arial"/>
        <family val="2"/>
      </rPr>
      <t> </t>
    </r>
    <r>
      <rPr>
        <i/>
        <sz val="9"/>
        <color rgb="FF777777"/>
        <rFont val="Arial"/>
        <family val="2"/>
      </rPr>
      <t>RE 45 min • 7 Jul – 8 Jul</t>
    </r>
  </si>
  <si>
    <r>
      <t>Send document to Admin (#48)</t>
    </r>
    <r>
      <rPr>
        <sz val="14"/>
        <color rgb="FF000000"/>
        <rFont val="Arial"/>
        <family val="2"/>
      </rPr>
      <t> </t>
    </r>
    <r>
      <rPr>
        <i/>
        <sz val="9"/>
        <color rgb="FF777777"/>
        <rFont val="Arial"/>
        <family val="2"/>
      </rPr>
      <t>RE 60 min • 8 Jul – 10 Jul</t>
    </r>
  </si>
  <si>
    <r>
      <t>Display Gondola End (#49)</t>
    </r>
    <r>
      <rPr>
        <sz val="14"/>
        <color rgb="FF000000"/>
        <rFont val="Arial"/>
        <family val="2"/>
      </rPr>
      <t> </t>
    </r>
    <r>
      <rPr>
        <i/>
        <sz val="9"/>
        <color rgb="FF777777"/>
        <rFont val="Arial"/>
        <family val="2"/>
      </rPr>
      <t>RE 15 min • 7 Jul – 10 Jul</t>
    </r>
  </si>
  <si>
    <r>
      <t>Clean Entrance Zone (#50)</t>
    </r>
    <r>
      <rPr>
        <sz val="14"/>
        <color rgb="FF000000"/>
        <rFont val="Arial"/>
        <family val="2"/>
      </rPr>
      <t> </t>
    </r>
    <r>
      <rPr>
        <i/>
        <sz val="9"/>
        <color rgb="FF777777"/>
        <rFont val="Arial"/>
        <family val="2"/>
      </rPr>
      <t>RE 30 min • 9 Jul – 10 Jul</t>
    </r>
  </si>
  <si>
    <r>
      <t>Display Gondola End</t>
    </r>
    <r>
      <rPr>
        <sz val="14"/>
        <color rgb="FF000000"/>
        <rFont val="Arial"/>
        <family val="2"/>
      </rPr>
      <t> </t>
    </r>
    <r>
      <rPr>
        <i/>
        <sz val="9"/>
        <color rgb="FF777777"/>
        <rFont val="Arial"/>
        <family val="2"/>
      </rPr>
      <t>RE 15 min • 18 Jul – 18 Jul</t>
    </r>
  </si>
  <si>
    <r>
      <t>Clean Entrance Zone</t>
    </r>
    <r>
      <rPr>
        <sz val="14"/>
        <color rgb="FF000000"/>
        <rFont val="Arial"/>
        <family val="2"/>
      </rPr>
      <t> </t>
    </r>
    <r>
      <rPr>
        <i/>
        <sz val="9"/>
        <color rgb="FF777777"/>
        <rFont val="Arial"/>
        <family val="2"/>
      </rPr>
      <t>RE 30 min • 19 Jul – 22 Jul</t>
    </r>
  </si>
  <si>
    <r>
      <t>Prepare Monthly Report</t>
    </r>
    <r>
      <rPr>
        <sz val="14"/>
        <color rgb="FF000000"/>
        <rFont val="Arial"/>
        <family val="2"/>
      </rPr>
      <t> </t>
    </r>
    <r>
      <rPr>
        <i/>
        <sz val="9"/>
        <color rgb="FF777777"/>
        <rFont val="Arial"/>
        <family val="2"/>
      </rPr>
      <t>RE 45 min • 19 Jul – 21 Jul</t>
    </r>
  </si>
  <si>
    <r>
      <t>Display Full Moon Flower</t>
    </r>
    <r>
      <rPr>
        <sz val="14"/>
        <color rgb="FF000000"/>
        <rFont val="Arial"/>
        <family val="2"/>
      </rPr>
      <t> </t>
    </r>
    <r>
      <rPr>
        <i/>
        <sz val="9"/>
        <color rgb="FF777777"/>
        <rFont val="Arial"/>
        <family val="2"/>
      </rPr>
      <t>RE 60 min • 16 Jul – 17 Jul</t>
    </r>
  </si>
  <si>
    <r>
      <t>Train Newcomer</t>
    </r>
    <r>
      <rPr>
        <sz val="14"/>
        <color rgb="FF000000"/>
        <rFont val="Arial"/>
        <family val="2"/>
      </rPr>
      <t> </t>
    </r>
    <r>
      <rPr>
        <i/>
        <sz val="9"/>
        <color rgb="FF777777"/>
        <rFont val="Arial"/>
        <family val="2"/>
      </rPr>
      <t>RE 15 min • 18 Jul – 20 Jul</t>
    </r>
  </si>
  <si>
    <r>
      <t>Take picture S5</t>
    </r>
    <r>
      <rPr>
        <sz val="14"/>
        <color rgb="FF000000"/>
        <rFont val="Arial"/>
        <family val="2"/>
      </rPr>
      <t> </t>
    </r>
    <r>
      <rPr>
        <i/>
        <sz val="9"/>
        <color rgb="FF777777"/>
        <rFont val="Arial"/>
        <family val="2"/>
      </rPr>
      <t>RE 30 min • 15 Jul – 15 Jul</t>
    </r>
  </si>
  <si>
    <r>
      <t>Scan Barcodes for Audit</t>
    </r>
    <r>
      <rPr>
        <sz val="14"/>
        <color rgb="FF000000"/>
        <rFont val="Arial"/>
        <family val="2"/>
      </rPr>
      <t> </t>
    </r>
    <r>
      <rPr>
        <i/>
        <sz val="9"/>
        <color rgb="FF777777"/>
        <rFont val="Arial"/>
        <family val="2"/>
      </rPr>
      <t>RE 45 min • 19 Jul – 19 Jul</t>
    </r>
  </si>
  <si>
    <r>
      <t>Update Promotion Plan</t>
    </r>
    <r>
      <rPr>
        <sz val="14"/>
        <color rgb="FF000000"/>
        <rFont val="Arial"/>
        <family val="2"/>
      </rPr>
      <t> </t>
    </r>
    <r>
      <rPr>
        <i/>
        <sz val="9"/>
        <color rgb="FF777777"/>
        <rFont val="Arial"/>
        <family val="2"/>
      </rPr>
      <t>RE 60 min • 18 Jul – 19 Jul</t>
    </r>
  </si>
  <si>
    <r>
      <t>Replenish Beverages</t>
    </r>
    <r>
      <rPr>
        <sz val="14"/>
        <color rgb="FF000000"/>
        <rFont val="Arial"/>
        <family val="2"/>
      </rPr>
      <t> </t>
    </r>
    <r>
      <rPr>
        <i/>
        <sz val="9"/>
        <color rgb="FF777777"/>
        <rFont val="Arial"/>
        <family val="2"/>
      </rPr>
      <t>RE 15 min • 18 Jul – 19 Jul</t>
    </r>
  </si>
  <si>
    <r>
      <t>Arrange Store Backroom</t>
    </r>
    <r>
      <rPr>
        <sz val="14"/>
        <color rgb="FF000000"/>
        <rFont val="Arial"/>
        <family val="2"/>
      </rPr>
      <t> </t>
    </r>
    <r>
      <rPr>
        <i/>
        <sz val="9"/>
        <color rgb="FF777777"/>
        <rFont val="Arial"/>
        <family val="2"/>
      </rPr>
      <t>RE 30 min • 19 Jul – 21 Jul</t>
    </r>
  </si>
  <si>
    <r>
      <t>Tag Expiring Products</t>
    </r>
    <r>
      <rPr>
        <sz val="14"/>
        <color rgb="FF000000"/>
        <rFont val="Arial"/>
        <family val="2"/>
      </rPr>
      <t> </t>
    </r>
    <r>
      <rPr>
        <i/>
        <sz val="9"/>
        <color rgb="FF777777"/>
        <rFont val="Arial"/>
        <family val="2"/>
      </rPr>
      <t>RE 45 min • 14 Jul – 16 Jul</t>
    </r>
  </si>
  <si>
    <r>
      <t>Send document to Admin</t>
    </r>
    <r>
      <rPr>
        <sz val="14"/>
        <color rgb="FF000000"/>
        <rFont val="Arial"/>
        <family val="2"/>
      </rPr>
      <t> </t>
    </r>
    <r>
      <rPr>
        <i/>
        <sz val="9"/>
        <color rgb="FF777777"/>
        <rFont val="Arial"/>
        <family val="2"/>
      </rPr>
      <t>RE 60 min • 16 Jul – 18 Jul</t>
    </r>
  </si>
  <si>
    <r>
      <t>Display Gondola End (#13)</t>
    </r>
    <r>
      <rPr>
        <sz val="14"/>
        <color rgb="FF000000"/>
        <rFont val="Arial"/>
        <family val="2"/>
      </rPr>
      <t> </t>
    </r>
    <r>
      <rPr>
        <i/>
        <sz val="9"/>
        <color rgb="FF777777"/>
        <rFont val="Arial"/>
        <family val="2"/>
      </rPr>
      <t>RE 15 min • 16 Jul – 17 Jul</t>
    </r>
  </si>
  <si>
    <r>
      <t>Clean Entrance Zone (#14)</t>
    </r>
    <r>
      <rPr>
        <sz val="14"/>
        <color rgb="FF000000"/>
        <rFont val="Arial"/>
        <family val="2"/>
      </rPr>
      <t> </t>
    </r>
    <r>
      <rPr>
        <i/>
        <sz val="9"/>
        <color rgb="FF777777"/>
        <rFont val="Arial"/>
        <family val="2"/>
      </rPr>
      <t>RE 30 min • 17 Jul – 20 Jul</t>
    </r>
  </si>
  <si>
    <r>
      <t>Prepare Monthly Report (#15)</t>
    </r>
    <r>
      <rPr>
        <sz val="14"/>
        <color rgb="FF000000"/>
        <rFont val="Arial"/>
        <family val="2"/>
      </rPr>
      <t> </t>
    </r>
    <r>
      <rPr>
        <i/>
        <sz val="9"/>
        <color rgb="FF777777"/>
        <rFont val="Arial"/>
        <family val="2"/>
      </rPr>
      <t>RE 45 min • 18 Jul – 18 Jul</t>
    </r>
  </si>
  <si>
    <r>
      <t>Display Full Moon Flower (#16)</t>
    </r>
    <r>
      <rPr>
        <sz val="14"/>
        <color rgb="FF000000"/>
        <rFont val="Arial"/>
        <family val="2"/>
      </rPr>
      <t> </t>
    </r>
    <r>
      <rPr>
        <i/>
        <sz val="9"/>
        <color rgb="FF777777"/>
        <rFont val="Arial"/>
        <family val="2"/>
      </rPr>
      <t>RE 60 min • 17 Jul – 19 Jul</t>
    </r>
  </si>
  <si>
    <r>
      <t>Train Newcomer (#17)</t>
    </r>
    <r>
      <rPr>
        <sz val="14"/>
        <color rgb="FF000000"/>
        <rFont val="Arial"/>
        <family val="2"/>
      </rPr>
      <t> </t>
    </r>
    <r>
      <rPr>
        <i/>
        <sz val="9"/>
        <color rgb="FF777777"/>
        <rFont val="Arial"/>
        <family val="2"/>
      </rPr>
      <t>RE 15 min • 19 Jul – 22 Jul</t>
    </r>
  </si>
  <si>
    <r>
      <t>Take picture S5 (#18)</t>
    </r>
    <r>
      <rPr>
        <sz val="14"/>
        <color rgb="FF000000"/>
        <rFont val="Arial"/>
        <family val="2"/>
      </rPr>
      <t> </t>
    </r>
    <r>
      <rPr>
        <i/>
        <sz val="9"/>
        <color rgb="FF777777"/>
        <rFont val="Arial"/>
        <family val="2"/>
      </rPr>
      <t>RE 30 min • 16 Jul – 17 Jul</t>
    </r>
  </si>
  <si>
    <r>
      <t>Scan Barcodes for Audit (#19)</t>
    </r>
    <r>
      <rPr>
        <sz val="14"/>
        <color rgb="FF000000"/>
        <rFont val="Arial"/>
        <family val="2"/>
      </rPr>
      <t> </t>
    </r>
    <r>
      <rPr>
        <i/>
        <sz val="9"/>
        <color rgb="FF777777"/>
        <rFont val="Arial"/>
        <family val="2"/>
      </rPr>
      <t>RE 45 min • 18 Jul – 18 Jul</t>
    </r>
  </si>
  <si>
    <r>
      <t>Update Promotion Plan (#20)</t>
    </r>
    <r>
      <rPr>
        <sz val="14"/>
        <color rgb="FF000000"/>
        <rFont val="Arial"/>
        <family val="2"/>
      </rPr>
      <t> </t>
    </r>
    <r>
      <rPr>
        <i/>
        <sz val="9"/>
        <color rgb="FF777777"/>
        <rFont val="Arial"/>
        <family val="2"/>
      </rPr>
      <t>RE 60 min • 14 Jul – 15 Jul</t>
    </r>
  </si>
  <si>
    <r>
      <t>Replenish Beverages (#21)</t>
    </r>
    <r>
      <rPr>
        <sz val="14"/>
        <color rgb="FF000000"/>
        <rFont val="Arial"/>
        <family val="2"/>
      </rPr>
      <t> </t>
    </r>
    <r>
      <rPr>
        <i/>
        <sz val="9"/>
        <color rgb="FF777777"/>
        <rFont val="Arial"/>
        <family val="2"/>
      </rPr>
      <t>RE 15 min • 17 Jul – 19 Jul</t>
    </r>
  </si>
  <si>
    <r>
      <t>Arrange Store Backroom (#22)</t>
    </r>
    <r>
      <rPr>
        <sz val="14"/>
        <color rgb="FF000000"/>
        <rFont val="Arial"/>
        <family val="2"/>
      </rPr>
      <t> </t>
    </r>
    <r>
      <rPr>
        <i/>
        <sz val="9"/>
        <color rgb="FF777777"/>
        <rFont val="Arial"/>
        <family val="2"/>
      </rPr>
      <t>RE 30 min • 14 Jul – 16 Jul</t>
    </r>
  </si>
  <si>
    <r>
      <t>Tag Expiring Products (#23)</t>
    </r>
    <r>
      <rPr>
        <sz val="14"/>
        <color rgb="FF000000"/>
        <rFont val="Arial"/>
        <family val="2"/>
      </rPr>
      <t> </t>
    </r>
    <r>
      <rPr>
        <i/>
        <sz val="9"/>
        <color rgb="FF777777"/>
        <rFont val="Arial"/>
        <family val="2"/>
      </rPr>
      <t>RE 45 min • 18 Jul – 19 Jul</t>
    </r>
  </si>
  <si>
    <r>
      <t>Send document to Admin (#24)</t>
    </r>
    <r>
      <rPr>
        <sz val="14"/>
        <color rgb="FF000000"/>
        <rFont val="Arial"/>
        <family val="2"/>
      </rPr>
      <t> </t>
    </r>
    <r>
      <rPr>
        <i/>
        <sz val="9"/>
        <color rgb="FF777777"/>
        <rFont val="Arial"/>
        <family val="2"/>
      </rPr>
      <t>RE 60 min • 15 Jul – 16 Jul</t>
    </r>
  </si>
  <si>
    <r>
      <t>Display Gondola End (#25)</t>
    </r>
    <r>
      <rPr>
        <sz val="14"/>
        <color rgb="FF000000"/>
        <rFont val="Arial"/>
        <family val="2"/>
      </rPr>
      <t> </t>
    </r>
    <r>
      <rPr>
        <i/>
        <sz val="9"/>
        <color rgb="FF777777"/>
        <rFont val="Arial"/>
        <family val="2"/>
      </rPr>
      <t>RE 15 min • 14 Jul – 15 Jul</t>
    </r>
  </si>
  <si>
    <r>
      <t>Clean Entrance Zone (#26)</t>
    </r>
    <r>
      <rPr>
        <sz val="14"/>
        <color rgb="FF000000"/>
        <rFont val="Arial"/>
        <family val="2"/>
      </rPr>
      <t> </t>
    </r>
    <r>
      <rPr>
        <i/>
        <sz val="9"/>
        <color rgb="FF777777"/>
        <rFont val="Arial"/>
        <family val="2"/>
      </rPr>
      <t>RE 30 min • 18 Jul – 20 Jul</t>
    </r>
  </si>
  <si>
    <r>
      <t>Prepare Monthly Report (#27)</t>
    </r>
    <r>
      <rPr>
        <sz val="14"/>
        <color rgb="FF000000"/>
        <rFont val="Arial"/>
        <family val="2"/>
      </rPr>
      <t> </t>
    </r>
    <r>
      <rPr>
        <i/>
        <sz val="9"/>
        <color rgb="FF777777"/>
        <rFont val="Arial"/>
        <family val="2"/>
      </rPr>
      <t>RE 45 min • 18 Jul – 20 Jul</t>
    </r>
  </si>
  <si>
    <r>
      <t>Display Full Moon Flower (#28)</t>
    </r>
    <r>
      <rPr>
        <sz val="14"/>
        <color rgb="FF000000"/>
        <rFont val="Arial"/>
        <family val="2"/>
      </rPr>
      <t> </t>
    </r>
    <r>
      <rPr>
        <i/>
        <sz val="9"/>
        <color rgb="FF777777"/>
        <rFont val="Arial"/>
        <family val="2"/>
      </rPr>
      <t>RE 60 min • 16 Jul – 17 Jul</t>
    </r>
  </si>
  <si>
    <r>
      <t>Train Newcomer (#29)</t>
    </r>
    <r>
      <rPr>
        <sz val="14"/>
        <color rgb="FF000000"/>
        <rFont val="Arial"/>
        <family val="2"/>
      </rPr>
      <t> </t>
    </r>
    <r>
      <rPr>
        <i/>
        <sz val="9"/>
        <color rgb="FF777777"/>
        <rFont val="Arial"/>
        <family val="2"/>
      </rPr>
      <t>RE 15 min • 14 Jul – 14 Jul</t>
    </r>
  </si>
  <si>
    <r>
      <t>Take picture S5 (#30)</t>
    </r>
    <r>
      <rPr>
        <sz val="14"/>
        <color rgb="FF000000"/>
        <rFont val="Arial"/>
        <family val="2"/>
      </rPr>
      <t> </t>
    </r>
    <r>
      <rPr>
        <i/>
        <sz val="9"/>
        <color rgb="FF777777"/>
        <rFont val="Arial"/>
        <family val="2"/>
      </rPr>
      <t>RE 30 min • 18 Jul – 19 Jul</t>
    </r>
  </si>
  <si>
    <r>
      <t>Scan Barcodes for Audit (#31)</t>
    </r>
    <r>
      <rPr>
        <sz val="14"/>
        <color rgb="FF000000"/>
        <rFont val="Arial"/>
        <family val="2"/>
      </rPr>
      <t> </t>
    </r>
    <r>
      <rPr>
        <i/>
        <sz val="9"/>
        <color rgb="FF777777"/>
        <rFont val="Arial"/>
        <family val="2"/>
      </rPr>
      <t>RE 45 min • 15 Jul – 17 Jul</t>
    </r>
  </si>
  <si>
    <r>
      <t>Update Promotion Plan (#32)</t>
    </r>
    <r>
      <rPr>
        <sz val="14"/>
        <color rgb="FF000000"/>
        <rFont val="Arial"/>
        <family val="2"/>
      </rPr>
      <t> </t>
    </r>
    <r>
      <rPr>
        <i/>
        <sz val="9"/>
        <color rgb="FF777777"/>
        <rFont val="Arial"/>
        <family val="2"/>
      </rPr>
      <t>RE 60 min • 18 Jul – 19 Jul</t>
    </r>
  </si>
  <si>
    <r>
      <t>Replenish Beverages (#33)</t>
    </r>
    <r>
      <rPr>
        <sz val="14"/>
        <color rgb="FF000000"/>
        <rFont val="Arial"/>
        <family val="2"/>
      </rPr>
      <t> </t>
    </r>
    <r>
      <rPr>
        <i/>
        <sz val="9"/>
        <color rgb="FF777777"/>
        <rFont val="Arial"/>
        <family val="2"/>
      </rPr>
      <t>RE 15 min • 16 Jul – 18 Jul</t>
    </r>
  </si>
  <si>
    <r>
      <t>Arrange Store Backroom (#34)</t>
    </r>
    <r>
      <rPr>
        <sz val="14"/>
        <color rgb="FF000000"/>
        <rFont val="Arial"/>
        <family val="2"/>
      </rPr>
      <t> </t>
    </r>
    <r>
      <rPr>
        <i/>
        <sz val="9"/>
        <color rgb="FF777777"/>
        <rFont val="Arial"/>
        <family val="2"/>
      </rPr>
      <t>RE 30 min • 14 Jul – 15 Jul</t>
    </r>
  </si>
  <si>
    <r>
      <t>Tag Expiring Products (#35)</t>
    </r>
    <r>
      <rPr>
        <sz val="14"/>
        <color rgb="FF000000"/>
        <rFont val="Arial"/>
        <family val="2"/>
      </rPr>
      <t> </t>
    </r>
    <r>
      <rPr>
        <i/>
        <sz val="9"/>
        <color rgb="FF777777"/>
        <rFont val="Arial"/>
        <family val="2"/>
      </rPr>
      <t>RE 45 min • 17 Jul – 18 Jul</t>
    </r>
  </si>
  <si>
    <r>
      <t>Send document to Admin (#36)</t>
    </r>
    <r>
      <rPr>
        <sz val="14"/>
        <color rgb="FF000000"/>
        <rFont val="Arial"/>
        <family val="2"/>
      </rPr>
      <t> </t>
    </r>
    <r>
      <rPr>
        <i/>
        <sz val="9"/>
        <color rgb="FF777777"/>
        <rFont val="Arial"/>
        <family val="2"/>
      </rPr>
      <t>RE 60 min • 15 Jul – 16 Jul</t>
    </r>
  </si>
  <si>
    <r>
      <t>Display Gondola End (#37)</t>
    </r>
    <r>
      <rPr>
        <sz val="14"/>
        <color rgb="FF000000"/>
        <rFont val="Arial"/>
        <family val="2"/>
      </rPr>
      <t> </t>
    </r>
    <r>
      <rPr>
        <i/>
        <sz val="9"/>
        <color rgb="FF777777"/>
        <rFont val="Arial"/>
        <family val="2"/>
      </rPr>
      <t>RE 15 min • 16 Jul – 17 Jul</t>
    </r>
  </si>
  <si>
    <r>
      <t>Clean Entrance Zone (#38)</t>
    </r>
    <r>
      <rPr>
        <sz val="14"/>
        <color rgb="FF000000"/>
        <rFont val="Arial"/>
        <family val="2"/>
      </rPr>
      <t> </t>
    </r>
    <r>
      <rPr>
        <i/>
        <sz val="9"/>
        <color rgb="FF777777"/>
        <rFont val="Arial"/>
        <family val="2"/>
      </rPr>
      <t>RE 30 min • 19 Jul – 21 Jul</t>
    </r>
  </si>
  <si>
    <r>
      <t>Prepare Monthly Report (#39)</t>
    </r>
    <r>
      <rPr>
        <sz val="14"/>
        <color rgb="FF000000"/>
        <rFont val="Arial"/>
        <family val="2"/>
      </rPr>
      <t> </t>
    </r>
    <r>
      <rPr>
        <i/>
        <sz val="9"/>
        <color rgb="FF777777"/>
        <rFont val="Arial"/>
        <family val="2"/>
      </rPr>
      <t>RE 45 min • 15 Jul – 17 Jul</t>
    </r>
  </si>
  <si>
    <r>
      <t>Display Full Moon Flower (#40)</t>
    </r>
    <r>
      <rPr>
        <sz val="14"/>
        <color rgb="FF000000"/>
        <rFont val="Arial"/>
        <family val="2"/>
      </rPr>
      <t> </t>
    </r>
    <r>
      <rPr>
        <i/>
        <sz val="9"/>
        <color rgb="FF777777"/>
        <rFont val="Arial"/>
        <family val="2"/>
      </rPr>
      <t>RE 60 min • 19 Jul – 22 Jul</t>
    </r>
  </si>
  <si>
    <r>
      <t>Train Newcomer (#41)</t>
    </r>
    <r>
      <rPr>
        <sz val="14"/>
        <color rgb="FF000000"/>
        <rFont val="Arial"/>
        <family val="2"/>
      </rPr>
      <t> </t>
    </r>
    <r>
      <rPr>
        <i/>
        <sz val="9"/>
        <color rgb="FF777777"/>
        <rFont val="Arial"/>
        <family val="2"/>
      </rPr>
      <t>RE 15 min • 19 Jul – 22 Jul</t>
    </r>
  </si>
  <si>
    <r>
      <t>Take picture S5 (#42)</t>
    </r>
    <r>
      <rPr>
        <sz val="14"/>
        <color rgb="FF000000"/>
        <rFont val="Arial"/>
        <family val="2"/>
      </rPr>
      <t> </t>
    </r>
    <r>
      <rPr>
        <i/>
        <sz val="9"/>
        <color rgb="FF777777"/>
        <rFont val="Arial"/>
        <family val="2"/>
      </rPr>
      <t>RE 30 min • 17 Jul – 19 Jul</t>
    </r>
  </si>
  <si>
    <r>
      <t>Scan Barcodes for Audit (#43)</t>
    </r>
    <r>
      <rPr>
        <sz val="14"/>
        <color rgb="FF000000"/>
        <rFont val="Arial"/>
        <family val="2"/>
      </rPr>
      <t> </t>
    </r>
    <r>
      <rPr>
        <i/>
        <sz val="9"/>
        <color rgb="FF777777"/>
        <rFont val="Arial"/>
        <family val="2"/>
      </rPr>
      <t>RE 45 min • 19 Jul – 20 Jul</t>
    </r>
  </si>
  <si>
    <r>
      <t>Update Promotion Plan (#44)</t>
    </r>
    <r>
      <rPr>
        <sz val="14"/>
        <color rgb="FF000000"/>
        <rFont val="Arial"/>
        <family val="2"/>
      </rPr>
      <t> </t>
    </r>
    <r>
      <rPr>
        <i/>
        <sz val="9"/>
        <color rgb="FF777777"/>
        <rFont val="Arial"/>
        <family val="2"/>
      </rPr>
      <t>RE 60 min • 18 Jul – 21 Jul</t>
    </r>
  </si>
  <si>
    <r>
      <t>Replenish Beverages (#45)</t>
    </r>
    <r>
      <rPr>
        <sz val="14"/>
        <color rgb="FF000000"/>
        <rFont val="Arial"/>
        <family val="2"/>
      </rPr>
      <t> </t>
    </r>
    <r>
      <rPr>
        <i/>
        <sz val="9"/>
        <color rgb="FF777777"/>
        <rFont val="Arial"/>
        <family val="2"/>
      </rPr>
      <t>RE 15 min • 15 Jul – 17 Jul</t>
    </r>
  </si>
  <si>
    <r>
      <t>Arrange Store Backroom (#46)</t>
    </r>
    <r>
      <rPr>
        <sz val="14"/>
        <color rgb="FF000000"/>
        <rFont val="Arial"/>
        <family val="2"/>
      </rPr>
      <t> </t>
    </r>
    <r>
      <rPr>
        <i/>
        <sz val="9"/>
        <color rgb="FF777777"/>
        <rFont val="Arial"/>
        <family val="2"/>
      </rPr>
      <t>RE 30 min • 14 Jul – 14 Jul</t>
    </r>
  </si>
  <si>
    <r>
      <t>Tag Expiring Products (#47)</t>
    </r>
    <r>
      <rPr>
        <sz val="14"/>
        <color rgb="FF000000"/>
        <rFont val="Arial"/>
        <family val="2"/>
      </rPr>
      <t> </t>
    </r>
    <r>
      <rPr>
        <i/>
        <sz val="9"/>
        <color rgb="FF777777"/>
        <rFont val="Arial"/>
        <family val="2"/>
      </rPr>
      <t>RE 45 min • 16 Jul – 18 Jul</t>
    </r>
  </si>
  <si>
    <r>
      <t>Send document to Admin (#48)</t>
    </r>
    <r>
      <rPr>
        <sz val="14"/>
        <color rgb="FF000000"/>
        <rFont val="Arial"/>
        <family val="2"/>
      </rPr>
      <t> </t>
    </r>
    <r>
      <rPr>
        <i/>
        <sz val="9"/>
        <color rgb="FF777777"/>
        <rFont val="Arial"/>
        <family val="2"/>
      </rPr>
      <t>RE 60 min • 14 Jul – 14 Jul</t>
    </r>
  </si>
  <si>
    <r>
      <t>Display Gondola End (#49)</t>
    </r>
    <r>
      <rPr>
        <sz val="14"/>
        <color rgb="FF000000"/>
        <rFont val="Arial"/>
        <family val="2"/>
      </rPr>
      <t> </t>
    </r>
    <r>
      <rPr>
        <i/>
        <sz val="9"/>
        <color rgb="FF777777"/>
        <rFont val="Arial"/>
        <family val="2"/>
      </rPr>
      <t>RE 15 min • 19 Jul – 19 Jul</t>
    </r>
  </si>
  <si>
    <r>
      <t>Clean Entrance Zone (#50)</t>
    </r>
    <r>
      <rPr>
        <sz val="14"/>
        <color rgb="FF000000"/>
        <rFont val="Arial"/>
        <family val="2"/>
      </rPr>
      <t> </t>
    </r>
    <r>
      <rPr>
        <i/>
        <sz val="9"/>
        <color rgb="FF777777"/>
        <rFont val="Arial"/>
        <family val="2"/>
      </rPr>
      <t>RE 30 min • 18 Jul – 20 Jul</t>
    </r>
  </si>
  <si>
    <r>
      <t xml:space="preserve">Display Gondola End
</t>
    </r>
    <r>
      <rPr>
        <sz val="14"/>
        <color rgb="FF000000"/>
        <rFont val="Arial"/>
        <family val="2"/>
      </rPr>
      <t> </t>
    </r>
    <r>
      <rPr>
        <i/>
        <sz val="9"/>
        <color rgb="FF777777"/>
        <rFont val="Arial"/>
        <family val="2"/>
      </rPr>
      <t>RE 15 min • 28 Jun – 28 Jun</t>
    </r>
  </si>
  <si>
    <r>
      <t xml:space="preserve">Clean Entrance Zone
</t>
    </r>
    <r>
      <rPr>
        <sz val="14"/>
        <color rgb="FF000000"/>
        <rFont val="Arial"/>
        <family val="2"/>
      </rPr>
      <t> </t>
    </r>
    <r>
      <rPr>
        <i/>
        <sz val="9"/>
        <color rgb="FF777777"/>
        <rFont val="Arial"/>
        <family val="2"/>
      </rPr>
      <t>RE 30 min • 26 Jun – 28 Jun</t>
    </r>
  </si>
  <si>
    <r>
      <t>Prepare Monthly Report</t>
    </r>
    <r>
      <rPr>
        <sz val="14"/>
        <color rgb="FF000000"/>
        <rFont val="Arial"/>
        <family val="2"/>
      </rPr>
      <t xml:space="preserve"> 
</t>
    </r>
    <r>
      <rPr>
        <i/>
        <sz val="9"/>
        <color rgb="FF777777"/>
        <rFont val="Arial"/>
        <family val="2"/>
      </rPr>
      <t>RE 45 min • 28 Jun – 29 Jun</t>
    </r>
  </si>
  <si>
    <r>
      <t>Display Full Moon Flower</t>
    </r>
    <r>
      <rPr>
        <sz val="14"/>
        <color rgb="FF000000"/>
        <rFont val="Arial"/>
        <family val="2"/>
      </rPr>
      <t xml:space="preserve"> 
</t>
    </r>
    <r>
      <rPr>
        <i/>
        <sz val="9"/>
        <color rgb="FF777777"/>
        <rFont val="Arial"/>
        <family val="2"/>
      </rPr>
      <t>RE 60 min • 26 Jun – 29 Jun</t>
    </r>
  </si>
  <si>
    <r>
      <t xml:space="preserve">Train Newcomer
</t>
    </r>
    <r>
      <rPr>
        <sz val="14"/>
        <color rgb="FF000000"/>
        <rFont val="Arial"/>
        <family val="2"/>
      </rPr>
      <t> </t>
    </r>
    <r>
      <rPr>
        <i/>
        <sz val="9"/>
        <color rgb="FF777777"/>
        <rFont val="Arial"/>
        <family val="2"/>
      </rPr>
      <t>RE 15 min • 24 Jun – 27 Jun</t>
    </r>
  </si>
  <si>
    <r>
      <t xml:space="preserve">Take picture S5
</t>
    </r>
    <r>
      <rPr>
        <sz val="14"/>
        <color rgb="FF000000"/>
        <rFont val="Arial"/>
        <family val="2"/>
      </rPr>
      <t> </t>
    </r>
    <r>
      <rPr>
        <i/>
        <sz val="9"/>
        <color rgb="FF777777"/>
        <rFont val="Arial"/>
        <family val="2"/>
      </rPr>
      <t>RE 30 min • 28 Jun – 29 Jun</t>
    </r>
  </si>
  <si>
    <r>
      <t xml:space="preserve">Scan Barcodes for Audit
</t>
    </r>
    <r>
      <rPr>
        <sz val="14"/>
        <color rgb="FF000000"/>
        <rFont val="Arial"/>
        <family val="2"/>
      </rPr>
      <t> </t>
    </r>
    <r>
      <rPr>
        <i/>
        <sz val="9"/>
        <color rgb="FF777777"/>
        <rFont val="Arial"/>
        <family val="2"/>
      </rPr>
      <t>RE 45 min • 23 Jun – 23 Jun</t>
    </r>
  </si>
  <si>
    <r>
      <t>Update Promotion Plan</t>
    </r>
    <r>
      <rPr>
        <sz val="14"/>
        <color rgb="FF000000"/>
        <rFont val="Arial"/>
        <family val="2"/>
      </rPr>
      <t xml:space="preserve"> 
</t>
    </r>
    <r>
      <rPr>
        <i/>
        <sz val="9"/>
        <color rgb="FF777777"/>
        <rFont val="Arial"/>
        <family val="2"/>
      </rPr>
      <t>RE 60 min • 26 Jun – 26 Jun</t>
    </r>
  </si>
  <si>
    <r>
      <t xml:space="preserve">Replenish Beverages
</t>
    </r>
    <r>
      <rPr>
        <sz val="14"/>
        <color rgb="FF000000"/>
        <rFont val="Arial"/>
        <family val="2"/>
      </rPr>
      <t> </t>
    </r>
    <r>
      <rPr>
        <i/>
        <sz val="9"/>
        <color rgb="FF777777"/>
        <rFont val="Arial"/>
        <family val="2"/>
      </rPr>
      <t>RE 15 min • 23 Jun – 25 Jun</t>
    </r>
  </si>
  <si>
    <r>
      <t>Arrange Store Backroom</t>
    </r>
    <r>
      <rPr>
        <sz val="14"/>
        <color rgb="FF000000"/>
        <rFont val="Arial"/>
        <family val="2"/>
      </rPr>
      <t xml:space="preserve"> 
</t>
    </r>
    <r>
      <rPr>
        <i/>
        <sz val="9"/>
        <color rgb="FF777777"/>
        <rFont val="Arial"/>
        <family val="2"/>
      </rPr>
      <t>RE 30 min • 28 Jun – 28 Jun</t>
    </r>
  </si>
  <si>
    <r>
      <t xml:space="preserve">Tag Expiring Products
</t>
    </r>
    <r>
      <rPr>
        <sz val="14"/>
        <color rgb="FF000000"/>
        <rFont val="Arial"/>
        <family val="2"/>
      </rPr>
      <t> </t>
    </r>
    <r>
      <rPr>
        <i/>
        <sz val="9"/>
        <color rgb="FF777777"/>
        <rFont val="Arial"/>
        <family val="2"/>
      </rPr>
      <t>RE 45 min • 24 Jun – 25 Jun</t>
    </r>
  </si>
  <si>
    <r>
      <t xml:space="preserve">Display Gondola End 
</t>
    </r>
    <r>
      <rPr>
        <sz val="14"/>
        <color rgb="FF000000"/>
        <rFont val="Arial"/>
        <family val="2"/>
      </rPr>
      <t> </t>
    </r>
    <r>
      <rPr>
        <i/>
        <sz val="9"/>
        <color rgb="FF777777"/>
        <rFont val="Arial"/>
        <family val="2"/>
      </rPr>
      <t>RE 15 min • 26 Jun – 27 Jun</t>
    </r>
  </si>
  <si>
    <r>
      <t>Send document to Admin</t>
    </r>
    <r>
      <rPr>
        <sz val="14"/>
        <color rgb="FF000000"/>
        <rFont val="Arial"/>
        <family val="2"/>
      </rPr>
      <t xml:space="preserve"> 
</t>
    </r>
    <r>
      <rPr>
        <i/>
        <sz val="9"/>
        <color rgb="FF777777"/>
        <rFont val="Arial"/>
        <family val="2"/>
      </rPr>
      <t>RE 60 min • 25 Jun – 27 Jun</t>
    </r>
  </si>
  <si>
    <t>Start Day</t>
  </si>
  <si>
    <t>Report by Store</t>
  </si>
  <si>
    <t>SSS</t>
  </si>
  <si>
    <t>MKT</t>
  </si>
  <si>
    <t>HR</t>
  </si>
  <si>
    <t>Control</t>
  </si>
  <si>
    <t xml:space="preserve">OP-Dry </t>
  </si>
  <si>
    <t>OP- Delica/D&amp;D</t>
  </si>
  <si>
    <t>OP- Perish</t>
  </si>
  <si>
    <t>OP- Aeon CF</t>
  </si>
  <si>
    <t>OP-CS</t>
  </si>
  <si>
    <t>Input</t>
  </si>
  <si>
    <t>RE</t>
  </si>
  <si>
    <t>Manual</t>
  </si>
  <si>
    <t>Apply for Store</t>
  </si>
  <si>
    <t>Type</t>
  </si>
  <si>
    <t>Hình 1: Hình văn phòng</t>
  </si>
  <si>
    <t>Hình VD nếu có</t>
  </si>
  <si>
    <t>Hình 2: Hình kho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</si>
</sst>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aaa"/>
    <numFmt numFmtId="165" formatCode="dd"/>
    <numFmt numFmtId="166" formatCode="d/m/yyyy"/>
    <numFmt numFmtId="167" formatCode="dd/mm/yyyy"/>
  </numFmts>
  <fonts count="51">
    <font>
      <sz val="11"/>
      <name val="ＭＳ Ｐゴシック"/>
      <family val="3"/>
      <charset val="128"/>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charset val="128"/>
      <scheme val="minor"/>
    </font>
    <font>
      <sz val="11"/>
      <color theme="1"/>
      <name val="Calibri"/>
      <family val="2"/>
      <charset val="128"/>
      <scheme val="minor"/>
    </font>
    <font>
      <sz val="11"/>
      <name val="ＭＳ Ｐゴシック"/>
      <family val="3"/>
      <charset val="128"/>
    </font>
    <font>
      <sz val="16"/>
      <name val="ＭＳ Ｐゴシック"/>
      <family val="3"/>
      <charset val="128"/>
    </font>
    <font>
      <b/>
      <sz val="22"/>
      <name val="Meiryo UI"/>
      <family val="3"/>
      <charset val="128"/>
    </font>
    <font>
      <b/>
      <sz val="26"/>
      <name val="Meiryo UI"/>
      <family val="3"/>
      <charset val="128"/>
    </font>
    <font>
      <b/>
      <sz val="26"/>
      <name val="Lucida Fax"/>
      <family val="1"/>
    </font>
    <font>
      <b/>
      <sz val="16"/>
      <name val="Arial"/>
      <family val="2"/>
    </font>
    <font>
      <b/>
      <sz val="18"/>
      <name val="Arial"/>
      <family val="2"/>
    </font>
    <font>
      <b/>
      <sz val="20"/>
      <name val="Arial"/>
      <family val="2"/>
    </font>
    <font>
      <b/>
      <u/>
      <sz val="28"/>
      <color indexed="9"/>
      <name val="Arial"/>
      <family val="2"/>
    </font>
    <font>
      <b/>
      <sz val="18"/>
      <color theme="1"/>
      <name val="Arial"/>
      <family val="2"/>
    </font>
    <font>
      <sz val="11"/>
      <name val="Arial"/>
      <family val="2"/>
    </font>
    <font>
      <b/>
      <u/>
      <sz val="28"/>
      <color theme="1"/>
      <name val="Arial"/>
      <family val="2"/>
    </font>
    <font>
      <b/>
      <sz val="12"/>
      <color theme="1"/>
      <name val="Arial"/>
      <family val="2"/>
    </font>
    <font>
      <b/>
      <sz val="20"/>
      <color theme="1"/>
      <name val="Arial"/>
      <family val="2"/>
    </font>
    <font>
      <sz val="11"/>
      <name val="Calibri"/>
      <family val="2"/>
    </font>
    <font>
      <b/>
      <sz val="20"/>
      <color rgb="FFFF0000"/>
      <name val="Arial"/>
      <family val="2"/>
    </font>
    <font>
      <b/>
      <sz val="16"/>
      <color rgb="FFFF0000"/>
      <name val="Arial"/>
      <family val="2"/>
    </font>
    <font>
      <b/>
      <sz val="18"/>
      <color rgb="FFFF0000"/>
      <name val="メイリオ"/>
      <charset val="1"/>
    </font>
    <font>
      <b/>
      <sz val="20"/>
      <name val="Lucida Fax"/>
      <family val="1"/>
    </font>
    <font>
      <b/>
      <sz val="16"/>
      <color theme="0"/>
      <name val="Arial"/>
      <family val="2"/>
    </font>
    <font>
      <b/>
      <sz val="20"/>
      <name val="Meiryo UI"/>
      <family val="3"/>
      <charset val="128"/>
    </font>
    <font>
      <b/>
      <sz val="20"/>
      <color theme="0"/>
      <name val="Arial"/>
      <family val="2"/>
    </font>
    <font>
      <sz val="16"/>
      <name val="Arial"/>
      <family val="2"/>
    </font>
    <font>
      <b/>
      <sz val="11"/>
      <name val="Calibri"/>
      <family val="2"/>
    </font>
    <font>
      <b/>
      <sz val="11"/>
      <name val="Cambria"/>
      <family val="1"/>
    </font>
    <font>
      <b/>
      <sz val="11"/>
      <name val="ＭＳ Ｐゴシック"/>
      <family val="3"/>
      <charset val="128"/>
    </font>
    <font>
      <sz val="11"/>
      <name val="Cambria"/>
      <family val="1"/>
    </font>
    <font>
      <b/>
      <sz val="16"/>
      <color rgb="FF000000"/>
      <name val="Arial"/>
      <family val="2"/>
    </font>
    <font>
      <b/>
      <sz val="16"/>
      <color rgb="FF242424"/>
      <name val="Arial"/>
      <family val="2"/>
    </font>
    <font>
      <b/>
      <sz val="11"/>
      <name val="Calibri"/>
      <family val="2"/>
      <scheme val="minor"/>
    </font>
    <font>
      <b/>
      <sz val="11"/>
      <name val="Cambria"/>
      <family val="1"/>
      <scheme val="major"/>
    </font>
    <font>
      <sz val="11"/>
      <name val="Calibri"/>
      <family val="2"/>
      <scheme val="minor"/>
    </font>
    <font>
      <sz val="11"/>
      <name val="Cambria"/>
      <family val="1"/>
      <scheme val="major"/>
    </font>
    <font>
      <sz val="8"/>
      <name val="ＭＳ Ｐゴシック"/>
      <family val="3"/>
      <charset val="128"/>
    </font>
    <font>
      <sz val="10"/>
      <name val="Calibri"/>
      <family val="2"/>
      <scheme val="minor"/>
    </font>
    <font>
      <sz val="10"/>
      <color theme="1"/>
      <name val="Calibri"/>
      <family val="2"/>
      <scheme val="minor"/>
    </font>
    <font>
      <b/>
      <sz val="14"/>
      <color rgb="FF242424"/>
      <name val="Arial"/>
      <family val="2"/>
    </font>
    <font>
      <b/>
      <sz val="16"/>
      <color rgb="FF000000"/>
      <name val="Arial"/>
      <family val="2"/>
    </font>
    <font>
      <b/>
      <sz val="11"/>
      <color theme="1"/>
      <name val="Calibri"/>
      <family val="2"/>
      <scheme val="minor"/>
    </font>
    <font>
      <b/>
      <sz val="14"/>
      <color rgb="FF000000"/>
      <name val="Arial"/>
      <family val="2"/>
    </font>
    <font>
      <sz val="14"/>
      <color rgb="FF000000"/>
      <name val="Arial"/>
      <family val="2"/>
    </font>
    <font>
      <i/>
      <sz val="9"/>
      <color rgb="FF777777"/>
      <name val="Arial"/>
      <family val="2"/>
    </font>
    <font>
      <b/>
      <sz val="11"/>
      <name val="ＭＳ Ｐゴシック"/>
    </font>
  </fonts>
  <fills count="35">
    <fill>
      <patternFill patternType="none"/>
    </fill>
    <fill>
      <patternFill patternType="gray125"/>
    </fill>
    <fill>
      <patternFill patternType="solid">
        <fgColor indexed="12"/>
        <bgColor indexed="64"/>
      </patternFill>
    </fill>
    <fill>
      <patternFill patternType="solid">
        <fgColor indexed="9"/>
        <bgColor indexed="64"/>
      </patternFill>
    </fill>
    <fill>
      <patternFill patternType="solid">
        <fgColor theme="0"/>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6"/>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rgb="FF92D050"/>
        <bgColor indexed="64"/>
      </patternFill>
    </fill>
    <fill>
      <patternFill patternType="solid">
        <fgColor theme="9" tint="0.59999389629810485"/>
        <bgColor indexed="64"/>
      </patternFill>
    </fill>
    <fill>
      <patternFill patternType="solid">
        <fgColor theme="3" tint="0.79998168889431442"/>
        <bgColor indexed="64"/>
      </patternFill>
    </fill>
    <fill>
      <patternFill patternType="solid">
        <fgColor rgb="FFCCFFFF"/>
        <bgColor rgb="FF000000"/>
      </patternFill>
    </fill>
    <fill>
      <patternFill patternType="solid">
        <fgColor theme="0"/>
        <bgColor rgb="FF000000"/>
      </patternFill>
    </fill>
    <fill>
      <patternFill patternType="solid">
        <fgColor theme="0" tint="-0.14999847407452621"/>
        <bgColor rgb="FF000000"/>
      </patternFill>
    </fill>
    <fill>
      <patternFill patternType="solid">
        <fgColor theme="1" tint="0.34998626667073579"/>
        <bgColor rgb="FF000000"/>
      </patternFill>
    </fill>
    <fill>
      <patternFill patternType="solid">
        <fgColor theme="2" tint="-0.499984740745262"/>
        <bgColor rgb="FF000000"/>
      </patternFill>
    </fill>
    <fill>
      <patternFill patternType="solid">
        <fgColor theme="3" tint="0.39997558519241921"/>
        <bgColor rgb="FF000000"/>
      </patternFill>
    </fill>
    <fill>
      <patternFill patternType="solid">
        <fgColor theme="4" tint="0.39997558519241921"/>
        <bgColor rgb="FF000000"/>
      </patternFill>
    </fill>
    <fill>
      <patternFill patternType="solid">
        <fgColor theme="5" tint="0.39997558519241921"/>
        <bgColor rgb="FF000000"/>
      </patternFill>
    </fill>
    <fill>
      <patternFill patternType="solid">
        <fgColor theme="6" tint="0.39997558519241921"/>
        <bgColor rgb="FF000000"/>
      </patternFill>
    </fill>
    <fill>
      <patternFill patternType="solid">
        <fgColor theme="7" tint="0.39997558519241921"/>
        <bgColor rgb="FF000000"/>
      </patternFill>
    </fill>
    <fill>
      <patternFill patternType="solid">
        <fgColor theme="9" tint="0.39997558519241921"/>
        <bgColor rgb="FF000000"/>
      </patternFill>
    </fill>
    <fill>
      <patternFill patternType="solid">
        <fgColor rgb="FFFF0000"/>
        <bgColor indexed="64"/>
      </patternFill>
    </fill>
    <fill>
      <patternFill patternType="solid">
        <fgColor rgb="FF0000FF"/>
        <bgColor indexed="64"/>
      </patternFill>
    </fill>
    <fill>
      <patternFill patternType="solid">
        <fgColor theme="6"/>
        <bgColor rgb="FF000000"/>
      </patternFill>
    </fill>
    <fill>
      <patternFill patternType="solid">
        <fgColor rgb="FFCCC0DA"/>
        <bgColor rgb="FF000000"/>
      </patternFill>
    </fill>
    <fill>
      <patternFill patternType="solid">
        <fgColor theme="1" tint="0.499984740745262"/>
        <bgColor indexed="64"/>
      </patternFill>
    </fill>
    <fill>
      <patternFill patternType="solid">
        <fgColor theme="1" tint="0.499984740745262"/>
        <bgColor rgb="FF000000"/>
      </patternFill>
    </fill>
    <fill>
      <patternFill patternType="solid">
        <fgColor theme="0" tint="-0.249977111117893"/>
        <bgColor indexed="64"/>
      </patternFill>
    </fill>
    <fill>
      <patternFill patternType="solid">
        <fgColor theme="0" tint="-0.249977111117893"/>
        <bgColor rgb="FF000000"/>
      </patternFill>
    </fill>
    <fill>
      <patternFill patternType="solid">
        <fgColor theme="7" tint="0.59999389629810485"/>
        <bgColor indexed="64"/>
      </patternFill>
    </fill>
    <fill>
      <patternFill patternType="solid">
        <fgColor rgb="FFFFFF00"/>
        <bgColor indexed="64"/>
      </patternFill>
    </fill>
    <fill>
      <patternFill patternType="solid">
        <fgColor rgb="FFFAFAFA"/>
        <bgColor indexed="64"/>
      </patternFill>
    </fill>
  </fills>
  <borders count="147">
    <border>
      <left/>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hair">
        <color indexed="64"/>
      </left>
      <right style="medium">
        <color indexed="64"/>
      </right>
      <top style="hair">
        <color indexed="64"/>
      </top>
      <bottom style="hair">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hair">
        <color indexed="64"/>
      </right>
      <top style="hair">
        <color indexed="64"/>
      </top>
      <bottom style="hair">
        <color indexed="64"/>
      </bottom>
      <diagonal/>
    </border>
    <border>
      <left style="medium">
        <color indexed="64"/>
      </left>
      <right style="medium">
        <color indexed="64"/>
      </right>
      <top/>
      <bottom style="medium">
        <color indexed="64"/>
      </bottom>
      <diagonal/>
    </border>
    <border>
      <left/>
      <right style="hair">
        <color indexed="64"/>
      </right>
      <top style="medium">
        <color indexed="64"/>
      </top>
      <bottom style="hair">
        <color indexed="64"/>
      </bottom>
      <diagonal/>
    </border>
    <border>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medium">
        <color indexed="64"/>
      </bottom>
      <diagonal/>
    </border>
    <border>
      <left/>
      <right/>
      <top style="hair">
        <color indexed="64"/>
      </top>
      <bottom style="medium">
        <color indexed="64"/>
      </bottom>
      <diagonal/>
    </border>
    <border>
      <left/>
      <right style="hair">
        <color indexed="64"/>
      </right>
      <top/>
      <bottom/>
      <diagonal/>
    </border>
    <border>
      <left/>
      <right style="medium">
        <color indexed="64"/>
      </right>
      <top/>
      <bottom/>
      <diagonal/>
    </border>
    <border>
      <left/>
      <right style="medium">
        <color indexed="64"/>
      </right>
      <top style="hair">
        <color indexed="64"/>
      </top>
      <bottom style="medium">
        <color indexed="64"/>
      </bottom>
      <diagonal/>
    </border>
    <border>
      <left/>
      <right style="medium">
        <color indexed="64"/>
      </right>
      <top style="medium">
        <color indexed="64"/>
      </top>
      <bottom style="hair">
        <color indexed="64"/>
      </bottom>
      <diagonal/>
    </border>
    <border>
      <left style="medium">
        <color indexed="64"/>
      </left>
      <right style="hair">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hair">
        <color indexed="64"/>
      </left>
      <right style="hair">
        <color indexed="64"/>
      </right>
      <top/>
      <bottom style="hair">
        <color indexed="64"/>
      </bottom>
      <diagonal/>
    </border>
    <border>
      <left/>
      <right style="hair">
        <color indexed="64"/>
      </right>
      <top/>
      <bottom style="hair">
        <color indexed="64"/>
      </bottom>
      <diagonal/>
    </border>
    <border>
      <left style="medium">
        <color indexed="64"/>
      </left>
      <right style="hair">
        <color indexed="64"/>
      </right>
      <top/>
      <bottom style="hair">
        <color indexed="64"/>
      </bottom>
      <diagonal/>
    </border>
    <border>
      <left style="hair">
        <color indexed="64"/>
      </left>
      <right style="medium">
        <color indexed="64"/>
      </right>
      <top/>
      <bottom style="hair">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hair">
        <color indexed="64"/>
      </left>
      <right/>
      <top/>
      <bottom style="hair">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top/>
      <bottom style="hair">
        <color indexed="64"/>
      </bottom>
      <diagonal/>
    </border>
    <border>
      <left style="medium">
        <color indexed="64"/>
      </left>
      <right/>
      <top style="hair">
        <color indexed="64"/>
      </top>
      <bottom style="hair">
        <color indexed="64"/>
      </bottom>
      <diagonal/>
    </border>
    <border>
      <left style="medium">
        <color indexed="64"/>
      </left>
      <right/>
      <top style="hair">
        <color indexed="64"/>
      </top>
      <bottom style="medium">
        <color indexed="64"/>
      </bottom>
      <diagonal/>
    </border>
    <border>
      <left/>
      <right/>
      <top style="medium">
        <color indexed="64"/>
      </top>
      <bottom style="hair">
        <color indexed="64"/>
      </bottom>
      <diagonal/>
    </border>
    <border>
      <left/>
      <right style="hair">
        <color indexed="64"/>
      </right>
      <top style="hair">
        <color indexed="64"/>
      </top>
      <bottom/>
      <diagonal/>
    </border>
    <border>
      <left style="thin">
        <color indexed="64"/>
      </left>
      <right style="medium">
        <color indexed="64"/>
      </right>
      <top style="thin">
        <color indexed="64"/>
      </top>
      <bottom/>
      <diagonal/>
    </border>
    <border>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diagonal/>
    </border>
    <border>
      <left/>
      <right/>
      <top style="medium">
        <color indexed="64"/>
      </top>
      <bottom style="thin">
        <color indexed="64"/>
      </bottom>
      <diagonal/>
    </border>
    <border>
      <left style="medium">
        <color indexed="64"/>
      </left>
      <right style="thin">
        <color indexed="64"/>
      </right>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top style="medium">
        <color indexed="64"/>
      </top>
      <bottom/>
      <diagonal/>
    </border>
    <border>
      <left style="medium">
        <color indexed="64"/>
      </left>
      <right style="medium">
        <color indexed="64"/>
      </right>
      <top style="dashed">
        <color indexed="64"/>
      </top>
      <bottom style="medium">
        <color indexed="64"/>
      </bottom>
      <diagonal/>
    </border>
    <border>
      <left style="medium">
        <color indexed="64"/>
      </left>
      <right/>
      <top style="dashed">
        <color indexed="64"/>
      </top>
      <bottom style="medium">
        <color indexed="64"/>
      </bottom>
      <diagonal/>
    </border>
    <border>
      <left style="medium">
        <color indexed="64"/>
      </left>
      <right style="thin">
        <color indexed="64"/>
      </right>
      <top style="dashed">
        <color indexed="64"/>
      </top>
      <bottom style="medium">
        <color indexed="64"/>
      </bottom>
      <diagonal/>
    </border>
    <border>
      <left style="thin">
        <color indexed="64"/>
      </left>
      <right style="medium">
        <color indexed="64"/>
      </right>
      <top style="dashed">
        <color indexed="64"/>
      </top>
      <bottom style="medium">
        <color indexed="64"/>
      </bottom>
      <diagonal/>
    </border>
    <border>
      <left style="medium">
        <color indexed="64"/>
      </left>
      <right style="dashed">
        <color indexed="64"/>
      </right>
      <top style="medium">
        <color indexed="64"/>
      </top>
      <bottom/>
      <diagonal/>
    </border>
    <border>
      <left style="medium">
        <color indexed="64"/>
      </left>
      <right style="dashed">
        <color indexed="64"/>
      </right>
      <top/>
      <bottom/>
      <diagonal/>
    </border>
    <border>
      <left style="medium">
        <color indexed="64"/>
      </left>
      <right style="dashed">
        <color indexed="64"/>
      </right>
      <top/>
      <bottom style="medium">
        <color indexed="64"/>
      </bottom>
      <diagonal/>
    </border>
    <border>
      <left style="dashed">
        <color indexed="64"/>
      </left>
      <right style="medium">
        <color indexed="64"/>
      </right>
      <top style="medium">
        <color indexed="64"/>
      </top>
      <bottom style="dashed">
        <color indexed="64"/>
      </bottom>
      <diagonal/>
    </border>
    <border>
      <left style="dashed">
        <color indexed="64"/>
      </left>
      <right/>
      <top style="medium">
        <color indexed="64"/>
      </top>
      <bottom style="dashed">
        <color indexed="64"/>
      </bottom>
      <diagonal/>
    </border>
    <border>
      <left style="medium">
        <color indexed="64"/>
      </left>
      <right style="thin">
        <color indexed="64"/>
      </right>
      <top style="medium">
        <color indexed="64"/>
      </top>
      <bottom style="dashed">
        <color indexed="64"/>
      </bottom>
      <diagonal/>
    </border>
    <border>
      <left style="thin">
        <color indexed="64"/>
      </left>
      <right style="medium">
        <color indexed="64"/>
      </right>
      <top style="medium">
        <color indexed="64"/>
      </top>
      <bottom style="dashed">
        <color indexed="64"/>
      </bottom>
      <diagonal/>
    </border>
    <border>
      <left style="dashed">
        <color indexed="64"/>
      </left>
      <right/>
      <top style="dashed">
        <color indexed="64"/>
      </top>
      <bottom style="dashed">
        <color indexed="64"/>
      </bottom>
      <diagonal/>
    </border>
    <border>
      <left style="medium">
        <color indexed="64"/>
      </left>
      <right style="thin">
        <color indexed="64"/>
      </right>
      <top style="dashed">
        <color indexed="64"/>
      </top>
      <bottom style="dashed">
        <color indexed="64"/>
      </bottom>
      <diagonal/>
    </border>
    <border>
      <left style="thin">
        <color indexed="64"/>
      </left>
      <right style="medium">
        <color indexed="64"/>
      </right>
      <top style="dashed">
        <color indexed="64"/>
      </top>
      <bottom style="dashed">
        <color indexed="64"/>
      </bottom>
      <diagonal/>
    </border>
    <border>
      <left style="medium">
        <color indexed="64"/>
      </left>
      <right/>
      <top style="medium">
        <color indexed="64"/>
      </top>
      <bottom style="dashed">
        <color indexed="64"/>
      </bottom>
      <diagonal/>
    </border>
    <border>
      <left/>
      <right style="medium">
        <color indexed="64"/>
      </right>
      <top style="medium">
        <color indexed="64"/>
      </top>
      <bottom style="dashed">
        <color indexed="64"/>
      </bottom>
      <diagonal/>
    </border>
    <border>
      <left style="medium">
        <color indexed="64"/>
      </left>
      <right/>
      <top style="dashed">
        <color indexed="64"/>
      </top>
      <bottom style="dashed">
        <color indexed="64"/>
      </bottom>
      <diagonal/>
    </border>
    <border>
      <left/>
      <right style="medium">
        <color indexed="64"/>
      </right>
      <top style="dashed">
        <color indexed="64"/>
      </top>
      <bottom style="dashed">
        <color indexed="64"/>
      </bottom>
      <diagonal/>
    </border>
    <border>
      <left style="thin">
        <color indexed="64"/>
      </left>
      <right style="medium">
        <color indexed="64"/>
      </right>
      <top/>
      <bottom/>
      <diagonal/>
    </border>
    <border>
      <left/>
      <right/>
      <top style="thin">
        <color indexed="64"/>
      </top>
      <bottom style="dashed">
        <color indexed="64"/>
      </bottom>
      <diagonal/>
    </border>
    <border>
      <left/>
      <right/>
      <top style="dashed">
        <color indexed="64"/>
      </top>
      <bottom style="dashed">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dashed">
        <color indexed="64"/>
      </left>
      <right/>
      <top style="dashed">
        <color indexed="64"/>
      </top>
      <bottom style="medium">
        <color indexed="64"/>
      </bottom>
      <diagonal/>
    </border>
    <border>
      <left style="medium">
        <color indexed="64"/>
      </left>
      <right style="dashed">
        <color indexed="64"/>
      </right>
      <top style="dashed">
        <color indexed="64"/>
      </top>
      <bottom style="medium">
        <color indexed="64"/>
      </bottom>
      <diagonal/>
    </border>
    <border>
      <left style="dashed">
        <color indexed="64"/>
      </left>
      <right style="medium">
        <color indexed="64"/>
      </right>
      <top style="dashed">
        <color indexed="64"/>
      </top>
      <bottom style="medium">
        <color indexed="64"/>
      </bottom>
      <diagonal/>
    </border>
    <border>
      <left style="medium">
        <color indexed="64"/>
      </left>
      <right style="medium">
        <color indexed="64"/>
      </right>
      <top style="medium">
        <color indexed="64"/>
      </top>
      <bottom style="dashed">
        <color indexed="64"/>
      </bottom>
      <diagonal/>
    </border>
    <border>
      <left style="medium">
        <color indexed="64"/>
      </left>
      <right style="dashed">
        <color indexed="64"/>
      </right>
      <top style="medium">
        <color indexed="64"/>
      </top>
      <bottom style="dashed">
        <color indexed="64"/>
      </bottom>
      <diagonal/>
    </border>
    <border>
      <left style="medium">
        <color indexed="64"/>
      </left>
      <right style="medium">
        <color indexed="64"/>
      </right>
      <top style="medium">
        <color indexed="64"/>
      </top>
      <bottom/>
      <diagonal/>
    </border>
    <border>
      <left/>
      <right style="medium">
        <color indexed="64"/>
      </right>
      <top style="dashed">
        <color indexed="64"/>
      </top>
      <bottom style="medium">
        <color indexed="64"/>
      </bottom>
      <diagonal/>
    </border>
    <border>
      <left style="medium">
        <color indexed="64"/>
      </left>
      <right style="thin">
        <color indexed="64"/>
      </right>
      <top/>
      <bottom style="dashed">
        <color indexed="64"/>
      </bottom>
      <diagonal/>
    </border>
    <border>
      <left style="medium">
        <color indexed="64"/>
      </left>
      <right style="medium">
        <color indexed="64"/>
      </right>
      <top/>
      <bottom/>
      <diagonal/>
    </border>
    <border>
      <left/>
      <right style="medium">
        <color indexed="64"/>
      </right>
      <top style="medium">
        <color indexed="64"/>
      </top>
      <bottom style="thin">
        <color indexed="64"/>
      </bottom>
      <diagonal/>
    </border>
    <border>
      <left style="medium">
        <color indexed="64"/>
      </left>
      <right style="hair">
        <color indexed="64"/>
      </right>
      <top/>
      <bottom style="medium">
        <color indexed="64"/>
      </bottom>
      <diagonal/>
    </border>
    <border>
      <left style="hair">
        <color indexed="64"/>
      </left>
      <right style="hair">
        <color indexed="64"/>
      </right>
      <top/>
      <bottom style="medium">
        <color indexed="64"/>
      </bottom>
      <diagonal/>
    </border>
    <border>
      <left style="hair">
        <color indexed="64"/>
      </left>
      <right style="medium">
        <color indexed="64"/>
      </right>
      <top/>
      <bottom style="medium">
        <color indexed="64"/>
      </bottom>
      <diagonal/>
    </border>
    <border>
      <left/>
      <right style="thin">
        <color indexed="64"/>
      </right>
      <top/>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diagonal/>
    </border>
    <border>
      <left style="medium">
        <color indexed="64"/>
      </left>
      <right style="medium">
        <color indexed="64"/>
      </right>
      <top style="hair">
        <color indexed="64"/>
      </top>
      <bottom style="hair">
        <color indexed="64"/>
      </bottom>
      <diagonal/>
    </border>
    <border>
      <left/>
      <right style="hair">
        <color indexed="64"/>
      </right>
      <top/>
      <bottom style="medium">
        <color indexed="64"/>
      </bottom>
      <diagonal/>
    </border>
    <border>
      <left style="hair">
        <color indexed="64"/>
      </left>
      <right/>
      <top/>
      <bottom style="medium">
        <color indexed="64"/>
      </bottom>
      <diagonal/>
    </border>
    <border>
      <left style="hair">
        <color indexed="64"/>
      </left>
      <right/>
      <top style="hair">
        <color indexed="64"/>
      </top>
      <bottom style="hair">
        <color indexed="64"/>
      </bottom>
      <diagonal/>
    </border>
    <border>
      <left/>
      <right/>
      <top style="thin">
        <color indexed="64"/>
      </top>
      <bottom style="thin">
        <color indexed="64"/>
      </bottom>
      <diagonal/>
    </border>
    <border>
      <left style="medium">
        <color indexed="64"/>
      </left>
      <right style="thin">
        <color indexed="64"/>
      </right>
      <top style="dashed">
        <color indexed="64"/>
      </top>
      <bottom/>
      <diagonal/>
    </border>
    <border>
      <left style="medium">
        <color indexed="64"/>
      </left>
      <right style="thin">
        <color indexed="64"/>
      </right>
      <top/>
      <bottom style="medium">
        <color indexed="64"/>
      </bottom>
      <diagonal/>
    </border>
    <border>
      <left/>
      <right/>
      <top/>
      <bottom style="thin">
        <color indexed="64"/>
      </bottom>
      <diagonal/>
    </border>
    <border>
      <left style="medium">
        <color indexed="64"/>
      </left>
      <right style="medium">
        <color indexed="64"/>
      </right>
      <top style="thin">
        <color indexed="64"/>
      </top>
      <bottom/>
      <diagonal/>
    </border>
    <border>
      <left style="hair">
        <color indexed="64"/>
      </left>
      <right style="hair">
        <color indexed="64"/>
      </right>
      <top/>
      <bottom/>
      <diagonal/>
    </border>
    <border>
      <left style="hair">
        <color indexed="64"/>
      </left>
      <right style="medium">
        <color indexed="64"/>
      </right>
      <top/>
      <bottom/>
      <diagonal/>
    </border>
    <border>
      <left style="medium">
        <color indexed="64"/>
      </left>
      <right style="hair">
        <color indexed="64"/>
      </right>
      <top/>
      <bottom/>
      <diagonal/>
    </border>
    <border>
      <left style="hair">
        <color indexed="64"/>
      </left>
      <right/>
      <top/>
      <bottom/>
      <diagonal/>
    </border>
    <border>
      <left/>
      <right style="thin">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style="medium">
        <color indexed="64"/>
      </left>
      <right style="medium">
        <color indexed="64"/>
      </right>
      <top/>
      <bottom style="thin">
        <color indexed="64"/>
      </bottom>
      <diagonal/>
    </border>
    <border>
      <left style="medium">
        <color indexed="64"/>
      </left>
      <right/>
      <top/>
      <bottom style="medium">
        <color indexed="64"/>
      </bottom>
      <diagonal/>
    </border>
    <border>
      <left style="hair">
        <color indexed="64"/>
      </left>
      <right style="medium">
        <color indexed="64"/>
      </right>
      <top style="medium">
        <color indexed="64"/>
      </top>
      <bottom style="thin">
        <color indexed="64"/>
      </bottom>
      <diagonal/>
    </border>
    <border>
      <left style="medium">
        <color indexed="64"/>
      </left>
      <right style="thin">
        <color indexed="64"/>
      </right>
      <top/>
      <bottom style="hair">
        <color indexed="64"/>
      </bottom>
      <diagonal/>
    </border>
    <border>
      <left style="medium">
        <color indexed="64"/>
      </left>
      <right style="thin">
        <color indexed="64"/>
      </right>
      <top style="hair">
        <color indexed="64"/>
      </top>
      <bottom style="hair">
        <color indexed="64"/>
      </bottom>
      <diagonal/>
    </border>
    <border>
      <left style="medium">
        <color indexed="64"/>
      </left>
      <right style="thin">
        <color indexed="64"/>
      </right>
      <top style="hair">
        <color indexed="64"/>
      </top>
      <bottom/>
      <diagonal/>
    </border>
    <border>
      <left/>
      <right style="medium">
        <color indexed="64"/>
      </right>
      <top/>
      <bottom style="hair">
        <color indexed="64"/>
      </bottom>
      <diagonal/>
    </border>
    <border>
      <left/>
      <right style="medium">
        <color indexed="64"/>
      </right>
      <top style="hair">
        <color indexed="64"/>
      </top>
      <bottom style="hair">
        <color indexed="64"/>
      </bottom>
      <diagonal/>
    </border>
    <border>
      <left/>
      <right style="medium">
        <color indexed="64"/>
      </right>
      <top style="hair">
        <color indexed="64"/>
      </top>
      <bottom/>
      <diagonal/>
    </border>
    <border>
      <left style="medium">
        <color indexed="64"/>
      </left>
      <right style="hair">
        <color indexed="64"/>
      </right>
      <top style="medium">
        <color indexed="64"/>
      </top>
      <bottom style="thin">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hair">
        <color indexed="64"/>
      </bottom>
      <diagonal/>
    </border>
    <border>
      <left style="medium">
        <color indexed="64"/>
      </left>
      <right style="thin">
        <color indexed="64"/>
      </right>
      <top style="hair">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bottom style="medium">
        <color rgb="FFDDDDDD"/>
      </bottom>
      <diagonal/>
    </border>
    <border>
      <left style="medium">
        <color indexed="64"/>
      </left>
      <right/>
      <top/>
      <bottom/>
      <diagonal/>
    </border>
    <border>
      <left/>
      <right/>
      <top/>
      <bottom style="medium">
        <color indexed="64"/>
      </bottom>
      <diagonal/>
    </border>
  </borders>
  <cellStyleXfs count="10">
    <xf numFmtId="0" fontId="0" fillId="0" borderId="0">
      <alignment vertical="center"/>
    </xf>
    <xf numFmtId="0" fontId="8" fillId="0" borderId="0">
      <alignment vertical="center"/>
    </xf>
    <xf numFmtId="0" fontId="8" fillId="0" borderId="0"/>
    <xf numFmtId="0" fontId="8" fillId="0" borderId="0">
      <alignment vertical="center"/>
    </xf>
    <xf numFmtId="0" fontId="7" fillId="0" borderId="0">
      <alignment vertical="center"/>
    </xf>
    <xf numFmtId="0" fontId="6" fillId="0" borderId="0">
      <alignment vertical="center"/>
    </xf>
    <xf numFmtId="0" fontId="5" fillId="0" borderId="0"/>
    <xf numFmtId="9" fontId="8" fillId="0" borderId="0" applyFont="0" applyFill="0" applyBorder="0" applyAlignment="0" applyProtection="0"/>
    <xf numFmtId="0" fontId="4" fillId="0" borderId="0"/>
    <xf numFmtId="9" fontId="4" fillId="0" borderId="0" applyFont="0" applyFill="0" applyBorder="0" applyAlignment="0" applyProtection="0"/>
  </cellStyleXfs>
  <cellXfs count="967">
    <xf numFmtId="0" fontId="0" fillId="0" borderId="0" xfId="0">
      <alignment vertical="center"/>
    </xf>
    <xf numFmtId="0" fontId="0" fillId="3" borderId="0" xfId="0" applyFill="1" applyAlignment="1">
      <alignment vertical="center" shrinkToFit="1"/>
    </xf>
    <xf numFmtId="0" fontId="0" fillId="0" borderId="0" xfId="0" applyAlignment="1">
      <alignment vertical="center" shrinkToFit="1"/>
    </xf>
    <xf numFmtId="0" fontId="9" fillId="3" borderId="0" xfId="0" applyFont="1" applyFill="1" applyAlignment="1">
      <alignment vertical="center" shrinkToFit="1"/>
    </xf>
    <xf numFmtId="0" fontId="9" fillId="0" borderId="0" xfId="0" applyFont="1" applyAlignment="1">
      <alignment vertical="center" shrinkToFit="1"/>
    </xf>
    <xf numFmtId="0" fontId="9" fillId="3" borderId="0" xfId="0" applyFont="1" applyFill="1" applyAlignment="1">
      <alignment horizontal="center" vertical="center" shrinkToFit="1"/>
    </xf>
    <xf numFmtId="0" fontId="9" fillId="0" borderId="0" xfId="0" applyFont="1" applyAlignment="1">
      <alignment horizontal="center" vertical="center" shrinkToFit="1"/>
    </xf>
    <xf numFmtId="0" fontId="18" fillId="0" borderId="0" xfId="0" applyFont="1">
      <alignment vertical="center"/>
    </xf>
    <xf numFmtId="0" fontId="18" fillId="0" borderId="0" xfId="0" applyFont="1" applyAlignment="1">
      <alignment horizontal="center" vertical="center"/>
    </xf>
    <xf numFmtId="0" fontId="5" fillId="0" borderId="0" xfId="6"/>
    <xf numFmtId="0" fontId="20" fillId="0" borderId="0" xfId="6" applyFont="1" applyAlignment="1">
      <alignment horizontal="left"/>
    </xf>
    <xf numFmtId="0" fontId="5" fillId="0" borderId="0" xfId="6" applyAlignment="1">
      <alignment horizontal="center"/>
    </xf>
    <xf numFmtId="165" fontId="18" fillId="0" borderId="0" xfId="0" applyNumberFormat="1" applyFont="1" applyAlignment="1">
      <alignment horizontal="center" vertical="center"/>
    </xf>
    <xf numFmtId="0" fontId="0" fillId="0" borderId="0" xfId="0" applyAlignment="1">
      <alignment horizontal="center" vertical="center"/>
    </xf>
    <xf numFmtId="165" fontId="14" fillId="4" borderId="25" xfId="0" applyNumberFormat="1" applyFont="1" applyFill="1" applyBorder="1" applyAlignment="1" applyProtection="1">
      <alignment horizontal="center" vertical="center" shrinkToFit="1"/>
      <protection locked="0"/>
    </xf>
    <xf numFmtId="0" fontId="13" fillId="0" borderId="2" xfId="0" applyFont="1" applyBorder="1" applyAlignment="1" applyProtection="1">
      <alignment horizontal="center" vertical="center" wrapText="1" shrinkToFit="1"/>
      <protection locked="0"/>
    </xf>
    <xf numFmtId="0" fontId="14" fillId="0" borderId="2" xfId="0" applyFont="1" applyBorder="1" applyAlignment="1" applyProtection="1">
      <alignment horizontal="center" vertical="center" shrinkToFit="1"/>
      <protection locked="0"/>
    </xf>
    <xf numFmtId="0" fontId="14" fillId="0" borderId="28" xfId="0" applyFont="1" applyBorder="1" applyAlignment="1" applyProtection="1">
      <alignment horizontal="center" vertical="center" shrinkToFit="1"/>
      <protection locked="0"/>
    </xf>
    <xf numFmtId="0" fontId="15" fillId="0" borderId="12" xfId="0" applyFont="1" applyBorder="1" applyAlignment="1" applyProtection="1">
      <alignment horizontal="left" vertical="center" wrapText="1" shrinkToFit="1"/>
      <protection locked="0"/>
    </xf>
    <xf numFmtId="0" fontId="15" fillId="12" borderId="17" xfId="0" applyFont="1" applyFill="1" applyBorder="1" applyAlignment="1" applyProtection="1">
      <alignment horizontal="left" vertical="center" wrapText="1" shrinkToFit="1"/>
      <protection locked="0"/>
    </xf>
    <xf numFmtId="0" fontId="15" fillId="4" borderId="13" xfId="0" applyFont="1" applyFill="1" applyBorder="1" applyAlignment="1" applyProtection="1">
      <alignment horizontal="left" vertical="center" shrinkToFit="1"/>
      <protection locked="0"/>
    </xf>
    <xf numFmtId="0" fontId="15" fillId="4" borderId="13" xfId="0" applyFont="1" applyFill="1" applyBorder="1" applyAlignment="1" applyProtection="1">
      <alignment horizontal="center" vertical="center" shrinkToFit="1"/>
      <protection locked="0"/>
    </xf>
    <xf numFmtId="0" fontId="15" fillId="4" borderId="19" xfId="0" applyFont="1" applyFill="1" applyBorder="1" applyAlignment="1" applyProtection="1">
      <alignment horizontal="center" vertical="center" shrinkToFit="1"/>
      <protection locked="0"/>
    </xf>
    <xf numFmtId="0" fontId="15" fillId="4" borderId="12" xfId="0" applyFont="1" applyFill="1" applyBorder="1" applyAlignment="1" applyProtection="1">
      <alignment horizontal="left" vertical="center" wrapText="1" shrinkToFit="1"/>
      <protection locked="0"/>
    </xf>
    <xf numFmtId="0" fontId="15" fillId="4" borderId="19" xfId="0" applyFont="1" applyFill="1" applyBorder="1" applyAlignment="1" applyProtection="1">
      <alignment horizontal="left" vertical="center" shrinkToFit="1"/>
      <protection locked="0"/>
    </xf>
    <xf numFmtId="0" fontId="15" fillId="4" borderId="16" xfId="0" applyFont="1" applyFill="1" applyBorder="1" applyAlignment="1" applyProtection="1">
      <alignment horizontal="center" vertical="center" shrinkToFit="1"/>
      <protection locked="0"/>
    </xf>
    <xf numFmtId="0" fontId="15" fillId="4" borderId="7" xfId="0" applyFont="1" applyFill="1" applyBorder="1" applyAlignment="1" applyProtection="1">
      <alignment horizontal="center" vertical="center" shrinkToFit="1"/>
      <protection locked="0"/>
    </xf>
    <xf numFmtId="0" fontId="15" fillId="0" borderId="21" xfId="0" applyFont="1" applyBorder="1" applyAlignment="1" applyProtection="1">
      <alignment horizontal="left" vertical="center" wrapText="1" shrinkToFit="1"/>
      <protection locked="0"/>
    </xf>
    <xf numFmtId="0" fontId="15" fillId="10" borderId="22" xfId="0" applyFont="1" applyFill="1" applyBorder="1" applyAlignment="1" applyProtection="1">
      <alignment horizontal="left" vertical="center" wrapText="1" shrinkToFit="1"/>
      <protection locked="0"/>
    </xf>
    <xf numFmtId="0" fontId="15" fillId="10" borderId="3" xfId="0" applyFont="1" applyFill="1" applyBorder="1" applyAlignment="1" applyProtection="1">
      <alignment horizontal="left" vertical="center" wrapText="1" shrinkToFit="1"/>
      <protection locked="0"/>
    </xf>
    <xf numFmtId="0" fontId="14" fillId="10" borderId="3" xfId="0" applyFont="1" applyFill="1" applyBorder="1" applyAlignment="1" applyProtection="1">
      <alignment horizontal="left" vertical="center" wrapText="1" shrinkToFit="1"/>
      <protection locked="0"/>
    </xf>
    <xf numFmtId="0" fontId="14" fillId="10" borderId="6" xfId="0" applyFont="1" applyFill="1" applyBorder="1" applyAlignment="1" applyProtection="1">
      <alignment horizontal="left" vertical="center" wrapText="1" shrinkToFit="1"/>
      <protection locked="0"/>
    </xf>
    <xf numFmtId="0" fontId="15" fillId="9" borderId="22" xfId="0" applyFont="1" applyFill="1" applyBorder="1" applyAlignment="1" applyProtection="1">
      <alignment horizontal="left" vertical="center" shrinkToFit="1"/>
      <protection locked="0"/>
    </xf>
    <xf numFmtId="0" fontId="15" fillId="4" borderId="23" xfId="0" applyFont="1" applyFill="1" applyBorder="1" applyAlignment="1" applyProtection="1">
      <alignment horizontal="left" vertical="center" shrinkToFit="1"/>
      <protection locked="0"/>
    </xf>
    <xf numFmtId="0" fontId="14" fillId="4" borderId="7" xfId="0" applyFont="1" applyFill="1" applyBorder="1" applyAlignment="1" applyProtection="1">
      <alignment horizontal="center" vertical="center" wrapText="1" shrinkToFit="1"/>
      <protection locked="0"/>
    </xf>
    <xf numFmtId="0" fontId="14" fillId="4" borderId="7" xfId="0" applyFont="1" applyFill="1" applyBorder="1" applyAlignment="1" applyProtection="1">
      <alignment horizontal="center" vertical="center" shrinkToFit="1"/>
      <protection locked="0"/>
    </xf>
    <xf numFmtId="0" fontId="14" fillId="4" borderId="8" xfId="0" applyFont="1" applyFill="1" applyBorder="1" applyAlignment="1" applyProtection="1">
      <alignment horizontal="center" vertical="center" shrinkToFit="1"/>
      <protection locked="0"/>
    </xf>
    <xf numFmtId="0" fontId="14" fillId="10" borderId="3" xfId="0" quotePrefix="1" applyFont="1" applyFill="1" applyBorder="1" applyAlignment="1" applyProtection="1">
      <alignment horizontal="left" vertical="center" wrapText="1" shrinkToFit="1"/>
      <protection locked="0"/>
    </xf>
    <xf numFmtId="0" fontId="14" fillId="10" borderId="3" xfId="0" applyFont="1" applyFill="1" applyBorder="1" applyAlignment="1" applyProtection="1">
      <alignment horizontal="left" vertical="center" wrapText="1"/>
      <protection locked="0"/>
    </xf>
    <xf numFmtId="0" fontId="14" fillId="10" borderId="3" xfId="0" applyFont="1" applyFill="1" applyBorder="1" applyAlignment="1" applyProtection="1">
      <alignment horizontal="left" vertical="center" shrinkToFit="1"/>
      <protection locked="0"/>
    </xf>
    <xf numFmtId="0" fontId="14" fillId="10" borderId="6" xfId="0" applyFont="1" applyFill="1" applyBorder="1" applyAlignment="1" applyProtection="1">
      <alignment horizontal="left" vertical="center" shrinkToFit="1"/>
      <protection locked="0"/>
    </xf>
    <xf numFmtId="0" fontId="15" fillId="9" borderId="10" xfId="0" applyFont="1" applyFill="1" applyBorder="1" applyAlignment="1" applyProtection="1">
      <alignment horizontal="left" vertical="center" shrinkToFit="1"/>
      <protection locked="0"/>
    </xf>
    <xf numFmtId="0" fontId="15" fillId="4" borderId="8" xfId="0" applyFont="1" applyFill="1" applyBorder="1" applyAlignment="1" applyProtection="1">
      <alignment horizontal="center" vertical="center" shrinkToFit="1"/>
      <protection locked="0"/>
    </xf>
    <xf numFmtId="20" fontId="14" fillId="3" borderId="12" xfId="0" applyNumberFormat="1" applyFont="1" applyFill="1" applyBorder="1" applyAlignment="1" applyProtection="1">
      <alignment vertical="center" wrapText="1" shrinkToFit="1"/>
      <protection locked="0"/>
    </xf>
    <xf numFmtId="20" fontId="14" fillId="3" borderId="4" xfId="0" applyNumberFormat="1" applyFont="1" applyFill="1" applyBorder="1" applyAlignment="1" applyProtection="1">
      <alignment horizontal="left" vertical="center" wrapText="1" shrinkToFit="1"/>
      <protection locked="0"/>
    </xf>
    <xf numFmtId="0" fontId="17" fillId="4" borderId="4" xfId="0" applyFont="1" applyFill="1" applyBorder="1" applyAlignment="1" applyProtection="1">
      <alignment horizontal="left" vertical="center" wrapText="1" shrinkToFit="1"/>
      <protection locked="0"/>
    </xf>
    <xf numFmtId="0" fontId="14" fillId="4" borderId="4" xfId="0" applyFont="1" applyFill="1" applyBorder="1" applyAlignment="1" applyProtection="1">
      <alignment horizontal="left" vertical="center" wrapText="1" shrinkToFit="1"/>
      <protection locked="0"/>
    </xf>
    <xf numFmtId="0" fontId="17" fillId="4" borderId="5" xfId="0" applyFont="1" applyFill="1" applyBorder="1" applyAlignment="1" applyProtection="1">
      <alignment horizontal="left" vertical="center" wrapText="1" shrinkToFit="1"/>
      <protection locked="0"/>
    </xf>
    <xf numFmtId="20" fontId="14" fillId="3" borderId="10" xfId="0" applyNumberFormat="1" applyFont="1" applyFill="1" applyBorder="1" applyAlignment="1" applyProtection="1">
      <alignment horizontal="left" vertical="center" wrapText="1" shrinkToFit="1"/>
      <protection locked="0"/>
    </xf>
    <xf numFmtId="20" fontId="14" fillId="3" borderId="3" xfId="0" applyNumberFormat="1" applyFont="1" applyFill="1" applyBorder="1" applyAlignment="1" applyProtection="1">
      <alignment horizontal="left" vertical="center" wrapText="1" shrinkToFit="1"/>
      <protection locked="0"/>
    </xf>
    <xf numFmtId="0" fontId="14" fillId="0" borderId="3" xfId="0" applyFont="1" applyBorder="1" applyAlignment="1" applyProtection="1">
      <alignment horizontal="left" vertical="center" shrinkToFit="1"/>
      <protection locked="0"/>
    </xf>
    <xf numFmtId="0" fontId="14" fillId="4" borderId="3" xfId="0" applyFont="1" applyFill="1" applyBorder="1" applyAlignment="1" applyProtection="1">
      <alignment horizontal="left" vertical="center" shrinkToFit="1"/>
      <protection locked="0"/>
    </xf>
    <xf numFmtId="0" fontId="14" fillId="0" borderId="6" xfId="0" applyFont="1" applyBorder="1" applyAlignment="1" applyProtection="1">
      <alignment horizontal="left" vertical="center" shrinkToFit="1"/>
      <protection locked="0"/>
    </xf>
    <xf numFmtId="0" fontId="14" fillId="0" borderId="10" xfId="0" applyFont="1" applyBorder="1" applyAlignment="1" applyProtection="1">
      <alignment horizontal="left" vertical="center" wrapText="1" shrinkToFit="1"/>
      <protection locked="0"/>
    </xf>
    <xf numFmtId="0" fontId="14" fillId="0" borderId="3" xfId="0" applyFont="1" applyBorder="1" applyAlignment="1" applyProtection="1">
      <alignment horizontal="left" vertical="center" wrapText="1" shrinkToFit="1"/>
      <protection locked="0"/>
    </xf>
    <xf numFmtId="0" fontId="14" fillId="4" borderId="3" xfId="0" applyFont="1" applyFill="1" applyBorder="1" applyAlignment="1" applyProtection="1">
      <alignment horizontal="left" vertical="center" wrapText="1" shrinkToFit="1"/>
      <protection locked="0"/>
    </xf>
    <xf numFmtId="0" fontId="14" fillId="4" borderId="6" xfId="0" applyFont="1" applyFill="1" applyBorder="1" applyAlignment="1" applyProtection="1">
      <alignment horizontal="left" vertical="center" shrinkToFit="1"/>
      <protection locked="0"/>
    </xf>
    <xf numFmtId="20" fontId="14" fillId="3" borderId="13" xfId="0" applyNumberFormat="1" applyFont="1" applyFill="1" applyBorder="1" applyAlignment="1" applyProtection="1">
      <alignment horizontal="left" vertical="center" shrinkToFit="1"/>
      <protection locked="0"/>
    </xf>
    <xf numFmtId="20" fontId="14" fillId="3" borderId="7" xfId="0" applyNumberFormat="1" applyFont="1" applyFill="1" applyBorder="1" applyAlignment="1" applyProtection="1">
      <alignment horizontal="left" vertical="center" shrinkToFit="1"/>
      <protection locked="0"/>
    </xf>
    <xf numFmtId="0" fontId="14" fillId="4" borderId="7" xfId="0" applyFont="1" applyFill="1" applyBorder="1" applyAlignment="1" applyProtection="1">
      <alignment horizontal="left" vertical="center" wrapText="1" shrinkToFit="1"/>
      <protection locked="0"/>
    </xf>
    <xf numFmtId="0" fontId="14" fillId="4" borderId="8" xfId="0" applyFont="1" applyFill="1" applyBorder="1" applyAlignment="1" applyProtection="1">
      <alignment horizontal="left" vertical="center" wrapText="1" shrinkToFit="1"/>
      <protection locked="0"/>
    </xf>
    <xf numFmtId="165" fontId="14" fillId="4" borderId="25" xfId="0" applyNumberFormat="1" applyFont="1" applyFill="1" applyBorder="1" applyAlignment="1">
      <alignment horizontal="center" vertical="center" shrinkToFit="1"/>
    </xf>
    <xf numFmtId="165" fontId="14" fillId="4" borderId="26" xfId="0" applyNumberFormat="1" applyFont="1" applyFill="1" applyBorder="1" applyAlignment="1">
      <alignment horizontal="center" vertical="center" shrinkToFit="1"/>
    </xf>
    <xf numFmtId="164" fontId="14" fillId="0" borderId="2" xfId="0" applyNumberFormat="1" applyFont="1" applyBorder="1" applyAlignment="1">
      <alignment horizontal="center" vertical="center" shrinkToFit="1"/>
    </xf>
    <xf numFmtId="164" fontId="14" fillId="4" borderId="2" xfId="0" applyNumberFormat="1" applyFont="1" applyFill="1" applyBorder="1" applyAlignment="1">
      <alignment horizontal="center" vertical="center" shrinkToFit="1"/>
    </xf>
    <xf numFmtId="164" fontId="14" fillId="4" borderId="28" xfId="0" applyNumberFormat="1" applyFont="1" applyFill="1" applyBorder="1" applyAlignment="1">
      <alignment horizontal="center" vertical="center" shrinkToFit="1"/>
    </xf>
    <xf numFmtId="0" fontId="13" fillId="0" borderId="2" xfId="0" applyFont="1" applyBorder="1" applyAlignment="1">
      <alignment horizontal="center" vertical="center" shrinkToFit="1"/>
    </xf>
    <xf numFmtId="0" fontId="13" fillId="0" borderId="28" xfId="0" applyFont="1" applyBorder="1" applyAlignment="1">
      <alignment horizontal="center" vertical="center" shrinkToFit="1"/>
    </xf>
    <xf numFmtId="0" fontId="13" fillId="8" borderId="30" xfId="0" applyFont="1" applyFill="1" applyBorder="1" applyAlignment="1">
      <alignment horizontal="center" vertical="center" wrapText="1" shrinkToFit="1"/>
    </xf>
    <xf numFmtId="0" fontId="13" fillId="8" borderId="31" xfId="0" applyFont="1" applyFill="1" applyBorder="1" applyAlignment="1">
      <alignment horizontal="center" vertical="center" wrapText="1" shrinkToFit="1"/>
    </xf>
    <xf numFmtId="0" fontId="13" fillId="12" borderId="17" xfId="0" applyFont="1" applyFill="1" applyBorder="1" applyAlignment="1">
      <alignment horizontal="left" vertical="center" wrapText="1" shrinkToFit="1"/>
    </xf>
    <xf numFmtId="0" fontId="13" fillId="12" borderId="18" xfId="0" applyFont="1" applyFill="1" applyBorder="1" applyAlignment="1">
      <alignment horizontal="left" vertical="center" wrapText="1" shrinkToFit="1"/>
    </xf>
    <xf numFmtId="0" fontId="15" fillId="0" borderId="4" xfId="0" applyFont="1" applyBorder="1" applyAlignment="1" applyProtection="1">
      <alignment horizontal="left" vertical="center" wrapText="1" shrinkToFit="1"/>
      <protection locked="0"/>
    </xf>
    <xf numFmtId="0" fontId="15" fillId="4" borderId="4" xfId="0" applyFont="1" applyFill="1" applyBorder="1" applyAlignment="1" applyProtection="1">
      <alignment horizontal="left" vertical="center" wrapText="1" shrinkToFit="1"/>
      <protection locked="0"/>
    </xf>
    <xf numFmtId="0" fontId="15" fillId="4" borderId="4" xfId="0" applyFont="1" applyFill="1" applyBorder="1" applyAlignment="1" applyProtection="1">
      <alignment horizontal="left" vertical="center" shrinkToFit="1"/>
      <protection locked="0"/>
    </xf>
    <xf numFmtId="0" fontId="15" fillId="4" borderId="5" xfId="0" applyFont="1" applyFill="1" applyBorder="1" applyAlignment="1" applyProtection="1">
      <alignment horizontal="left" vertical="center" shrinkToFit="1"/>
      <protection locked="0"/>
    </xf>
    <xf numFmtId="0" fontId="15" fillId="4" borderId="5" xfId="0" applyFont="1" applyFill="1" applyBorder="1" applyAlignment="1" applyProtection="1">
      <alignment horizontal="left" vertical="center" wrapText="1" shrinkToFit="1"/>
      <protection locked="0"/>
    </xf>
    <xf numFmtId="0" fontId="15" fillId="4" borderId="4" xfId="0" quotePrefix="1" applyFont="1" applyFill="1" applyBorder="1" applyAlignment="1" applyProtection="1">
      <alignment horizontal="left" vertical="center" wrapText="1" shrinkToFit="1"/>
      <protection locked="0"/>
    </xf>
    <xf numFmtId="0" fontId="15" fillId="4" borderId="4" xfId="0" applyFont="1" applyFill="1" applyBorder="1" applyAlignment="1" applyProtection="1">
      <alignment horizontal="left" vertical="center" wrapText="1"/>
      <protection locked="0"/>
    </xf>
    <xf numFmtId="0" fontId="0" fillId="0" borderId="0" xfId="0" applyAlignment="1">
      <alignment vertical="center" wrapText="1"/>
    </xf>
    <xf numFmtId="1" fontId="0" fillId="0" borderId="0" xfId="0" applyNumberFormat="1">
      <alignment vertical="center"/>
    </xf>
    <xf numFmtId="2" fontId="0" fillId="0" borderId="0" xfId="0" applyNumberFormat="1" applyAlignment="1">
      <alignment horizontal="center" vertical="center"/>
    </xf>
    <xf numFmtId="1" fontId="0" fillId="0" borderId="0" xfId="0" applyNumberFormat="1" applyAlignment="1">
      <alignment horizontal="center" vertical="center"/>
    </xf>
    <xf numFmtId="0" fontId="22" fillId="4" borderId="3" xfId="0" applyFont="1" applyFill="1" applyBorder="1" applyAlignment="1">
      <alignment horizontal="center" vertical="center"/>
    </xf>
    <xf numFmtId="1" fontId="22" fillId="4" borderId="3" xfId="0" applyNumberFormat="1" applyFont="1" applyFill="1" applyBorder="1" applyAlignment="1">
      <alignment horizontal="center" vertical="center"/>
    </xf>
    <xf numFmtId="0" fontId="22" fillId="4" borderId="39" xfId="0" applyFont="1" applyFill="1" applyBorder="1" applyAlignment="1">
      <alignment horizontal="center" vertical="center"/>
    </xf>
    <xf numFmtId="1" fontId="22" fillId="4" borderId="39" xfId="0" applyNumberFormat="1" applyFont="1" applyFill="1" applyBorder="1" applyAlignment="1">
      <alignment horizontal="center" vertical="center"/>
    </xf>
    <xf numFmtId="0" fontId="22" fillId="0" borderId="2" xfId="0" applyFont="1" applyBorder="1">
      <alignment vertical="center"/>
    </xf>
    <xf numFmtId="0" fontId="22" fillId="0" borderId="2" xfId="0" applyFont="1" applyBorder="1" applyAlignment="1">
      <alignment horizontal="center" vertical="center" wrapText="1"/>
    </xf>
    <xf numFmtId="0" fontId="22" fillId="4" borderId="41" xfId="0" applyFont="1" applyFill="1" applyBorder="1" applyAlignment="1">
      <alignment horizontal="center" vertical="center"/>
    </xf>
    <xf numFmtId="0" fontId="22" fillId="4" borderId="22" xfId="0" applyFont="1" applyFill="1" applyBorder="1" applyAlignment="1">
      <alignment horizontal="center" vertical="center"/>
    </xf>
    <xf numFmtId="0" fontId="22" fillId="4" borderId="23" xfId="0" applyFont="1" applyFill="1" applyBorder="1" applyAlignment="1">
      <alignment horizontal="center" vertical="center"/>
    </xf>
    <xf numFmtId="0" fontId="22" fillId="0" borderId="30" xfId="0" applyFont="1" applyBorder="1" applyAlignment="1">
      <alignment horizontal="center" vertical="center" wrapText="1"/>
    </xf>
    <xf numFmtId="0" fontId="22" fillId="0" borderId="30" xfId="0" applyFont="1" applyBorder="1" applyAlignment="1">
      <alignment vertical="center" wrapText="1"/>
    </xf>
    <xf numFmtId="0" fontId="22" fillId="4" borderId="30" xfId="0" applyFont="1" applyFill="1" applyBorder="1" applyAlignment="1">
      <alignment vertical="center" wrapText="1"/>
    </xf>
    <xf numFmtId="0" fontId="22" fillId="0" borderId="31" xfId="0" applyFont="1" applyBorder="1" applyAlignment="1">
      <alignment vertical="center" wrapText="1"/>
    </xf>
    <xf numFmtId="1" fontId="22" fillId="0" borderId="44" xfId="0" applyNumberFormat="1" applyFont="1" applyBorder="1" applyAlignment="1">
      <alignment vertical="center" wrapText="1"/>
    </xf>
    <xf numFmtId="1" fontId="22" fillId="4" borderId="40" xfId="0" applyNumberFormat="1" applyFont="1" applyFill="1" applyBorder="1" applyAlignment="1">
      <alignment horizontal="center" vertical="center"/>
    </xf>
    <xf numFmtId="1" fontId="22" fillId="4" borderId="10" xfId="0" applyNumberFormat="1" applyFont="1" applyFill="1" applyBorder="1" applyAlignment="1">
      <alignment horizontal="center" vertical="center"/>
    </xf>
    <xf numFmtId="1" fontId="22" fillId="4" borderId="41" xfId="0" applyNumberFormat="1" applyFont="1" applyFill="1" applyBorder="1" applyAlignment="1">
      <alignment horizontal="center" vertical="center"/>
    </xf>
    <xf numFmtId="9" fontId="22" fillId="4" borderId="42" xfId="7" applyFont="1" applyFill="1" applyBorder="1" applyAlignment="1">
      <alignment vertical="center"/>
    </xf>
    <xf numFmtId="1" fontId="22" fillId="4" borderId="22" xfId="0" applyNumberFormat="1" applyFont="1" applyFill="1" applyBorder="1" applyAlignment="1">
      <alignment horizontal="center" vertical="center"/>
    </xf>
    <xf numFmtId="9" fontId="22" fillId="4" borderId="6" xfId="7" applyFont="1" applyFill="1" applyBorder="1" applyAlignment="1">
      <alignment vertical="center"/>
    </xf>
    <xf numFmtId="1" fontId="22" fillId="4" borderId="23" xfId="0" applyNumberFormat="1" applyFont="1" applyFill="1" applyBorder="1" applyAlignment="1">
      <alignment horizontal="center" vertical="center"/>
    </xf>
    <xf numFmtId="0" fontId="22" fillId="4" borderId="7" xfId="0" applyFont="1" applyFill="1" applyBorder="1" applyAlignment="1">
      <alignment horizontal="center" vertical="center"/>
    </xf>
    <xf numFmtId="9" fontId="22" fillId="4" borderId="8" xfId="7" applyFont="1" applyFill="1" applyBorder="1" applyAlignment="1">
      <alignment vertical="center"/>
    </xf>
    <xf numFmtId="2" fontId="22" fillId="0" borderId="29" xfId="0" applyNumberFormat="1" applyFont="1" applyBorder="1" applyAlignment="1">
      <alignment horizontal="center" vertical="center" wrapText="1"/>
    </xf>
    <xf numFmtId="1" fontId="22" fillId="4" borderId="7" xfId="0" applyNumberFormat="1" applyFont="1" applyFill="1" applyBorder="1" applyAlignment="1">
      <alignment horizontal="center" vertical="center"/>
    </xf>
    <xf numFmtId="0" fontId="22" fillId="0" borderId="46" xfId="0" applyFont="1" applyBorder="1" applyAlignment="1">
      <alignment vertical="center" wrapText="1"/>
    </xf>
    <xf numFmtId="9" fontId="22" fillId="4" borderId="47" xfId="7" applyFont="1" applyFill="1" applyBorder="1" applyAlignment="1">
      <alignment vertical="center"/>
    </xf>
    <xf numFmtId="9" fontId="22" fillId="4" borderId="15" xfId="7" applyFont="1" applyFill="1" applyBorder="1" applyAlignment="1">
      <alignment vertical="center"/>
    </xf>
    <xf numFmtId="1" fontId="22" fillId="0" borderId="29" xfId="0" applyNumberFormat="1" applyFont="1" applyBorder="1" applyAlignment="1">
      <alignment horizontal="center" vertical="center" wrapText="1"/>
    </xf>
    <xf numFmtId="0" fontId="22" fillId="0" borderId="29" xfId="0" applyFont="1" applyBorder="1" applyAlignment="1">
      <alignment vertical="center" wrapText="1"/>
    </xf>
    <xf numFmtId="0" fontId="22" fillId="4" borderId="50" xfId="0" applyFont="1" applyFill="1" applyBorder="1" applyAlignment="1">
      <alignment horizontal="center" vertical="center"/>
    </xf>
    <xf numFmtId="0" fontId="22" fillId="4" borderId="51" xfId="0" applyFont="1" applyFill="1" applyBorder="1" applyAlignment="1">
      <alignment horizontal="center" vertical="center"/>
    </xf>
    <xf numFmtId="0" fontId="22" fillId="14" borderId="51" xfId="0" applyFont="1" applyFill="1" applyBorder="1" applyAlignment="1">
      <alignment horizontal="center" vertical="center"/>
    </xf>
    <xf numFmtId="0" fontId="22" fillId="4" borderId="52" xfId="0" applyFont="1" applyFill="1" applyBorder="1" applyAlignment="1">
      <alignment horizontal="center" vertical="center"/>
    </xf>
    <xf numFmtId="1" fontId="22" fillId="4" borderId="13" xfId="0" applyNumberFormat="1" applyFont="1" applyFill="1" applyBorder="1" applyAlignment="1">
      <alignment horizontal="center" vertical="center"/>
    </xf>
    <xf numFmtId="0" fontId="22" fillId="4" borderId="2" xfId="0" applyFont="1" applyFill="1" applyBorder="1">
      <alignment vertical="center"/>
    </xf>
    <xf numFmtId="0" fontId="22" fillId="14" borderId="2" xfId="0" applyFont="1" applyFill="1" applyBorder="1">
      <alignment vertical="center"/>
    </xf>
    <xf numFmtId="0" fontId="22" fillId="0" borderId="28" xfId="0" applyFont="1" applyBorder="1">
      <alignment vertical="center"/>
    </xf>
    <xf numFmtId="0" fontId="22" fillId="4" borderId="27" xfId="0" applyFont="1" applyFill="1" applyBorder="1" applyAlignment="1">
      <alignment vertical="center" wrapText="1"/>
    </xf>
    <xf numFmtId="9" fontId="22" fillId="4" borderId="28" xfId="0" applyNumberFormat="1" applyFont="1" applyFill="1" applyBorder="1">
      <alignment vertical="center"/>
    </xf>
    <xf numFmtId="0" fontId="22" fillId="14" borderId="27" xfId="0" applyFont="1" applyFill="1" applyBorder="1" applyAlignment="1">
      <alignment vertical="center" wrapText="1"/>
    </xf>
    <xf numFmtId="0" fontId="22" fillId="4" borderId="29" xfId="0" applyFont="1" applyFill="1" applyBorder="1" applyAlignment="1">
      <alignment vertical="center" wrapText="1"/>
    </xf>
    <xf numFmtId="0" fontId="22" fillId="4" borderId="30" xfId="0" applyFont="1" applyFill="1" applyBorder="1">
      <alignment vertical="center"/>
    </xf>
    <xf numFmtId="9" fontId="22" fillId="4" borderId="31" xfId="0" applyNumberFormat="1" applyFont="1" applyFill="1" applyBorder="1">
      <alignment vertical="center"/>
    </xf>
    <xf numFmtId="0" fontId="23" fillId="4" borderId="4" xfId="0" applyFont="1" applyFill="1" applyBorder="1" applyAlignment="1" applyProtection="1">
      <alignment horizontal="left" vertical="center" wrapText="1" shrinkToFit="1"/>
      <protection locked="0"/>
    </xf>
    <xf numFmtId="0" fontId="24" fillId="12" borderId="17" xfId="0" applyFont="1" applyFill="1" applyBorder="1" applyAlignment="1">
      <alignment horizontal="left" vertical="center" wrapText="1" shrinkToFit="1"/>
    </xf>
    <xf numFmtId="0" fontId="25" fillId="0" borderId="0" xfId="0" applyFont="1" applyAlignment="1">
      <alignment vertical="center" wrapText="1"/>
    </xf>
    <xf numFmtId="0" fontId="22" fillId="4" borderId="3" xfId="0" applyFont="1" applyFill="1" applyBorder="1" applyAlignment="1">
      <alignment horizontal="center" vertical="center" wrapText="1"/>
    </xf>
    <xf numFmtId="1" fontId="22" fillId="4" borderId="2" xfId="0" applyNumberFormat="1" applyFont="1" applyFill="1" applyBorder="1">
      <alignment vertical="center"/>
    </xf>
    <xf numFmtId="1" fontId="22" fillId="4" borderId="30" xfId="0" applyNumberFormat="1" applyFont="1" applyFill="1" applyBorder="1">
      <alignment vertical="center"/>
    </xf>
    <xf numFmtId="0" fontId="0" fillId="0" borderId="0" xfId="0" applyAlignment="1">
      <alignment horizontal="left" vertical="center" shrinkToFit="1"/>
    </xf>
    <xf numFmtId="0" fontId="13" fillId="0" borderId="2" xfId="0" applyFont="1" applyBorder="1" applyAlignment="1">
      <alignment horizontal="center" vertical="center" wrapText="1" shrinkToFit="1"/>
    </xf>
    <xf numFmtId="0" fontId="14" fillId="0" borderId="2" xfId="0" applyFont="1" applyBorder="1" applyAlignment="1">
      <alignment horizontal="center" vertical="center" shrinkToFit="1"/>
    </xf>
    <xf numFmtId="0" fontId="14" fillId="0" borderId="28" xfId="0" applyFont="1" applyBorder="1" applyAlignment="1">
      <alignment horizontal="center" vertical="center" shrinkToFit="1"/>
    </xf>
    <xf numFmtId="0" fontId="15" fillId="0" borderId="12" xfId="0" applyFont="1" applyBorder="1" applyAlignment="1">
      <alignment horizontal="left" vertical="center" wrapText="1" shrinkToFit="1"/>
    </xf>
    <xf numFmtId="0" fontId="15" fillId="4" borderId="4" xfId="0" applyFont="1" applyFill="1" applyBorder="1" applyAlignment="1">
      <alignment horizontal="left" vertical="center" wrapText="1" shrinkToFit="1"/>
    </xf>
    <xf numFmtId="0" fontId="15" fillId="4" borderId="4" xfId="0" applyFont="1" applyFill="1" applyBorder="1" applyAlignment="1">
      <alignment horizontal="left" vertical="center" shrinkToFit="1"/>
    </xf>
    <xf numFmtId="0" fontId="15" fillId="4" borderId="5" xfId="0" applyFont="1" applyFill="1" applyBorder="1" applyAlignment="1">
      <alignment horizontal="left" vertical="center" shrinkToFit="1"/>
    </xf>
    <xf numFmtId="0" fontId="15" fillId="12" borderId="17" xfId="0" applyFont="1" applyFill="1" applyBorder="1" applyAlignment="1">
      <alignment horizontal="left" vertical="center" wrapText="1" shrinkToFit="1"/>
    </xf>
    <xf numFmtId="0" fontId="15" fillId="4" borderId="16" xfId="0" applyFont="1" applyFill="1" applyBorder="1" applyAlignment="1">
      <alignment horizontal="left" vertical="center" shrinkToFit="1"/>
    </xf>
    <xf numFmtId="0" fontId="15" fillId="4" borderId="13" xfId="0" applyFont="1" applyFill="1" applyBorder="1" applyAlignment="1">
      <alignment horizontal="center" vertical="center" shrinkToFit="1"/>
    </xf>
    <xf numFmtId="0" fontId="15" fillId="4" borderId="19" xfId="0" applyFont="1" applyFill="1" applyBorder="1" applyAlignment="1">
      <alignment horizontal="center" vertical="center" shrinkToFit="1"/>
    </xf>
    <xf numFmtId="0" fontId="15" fillId="4" borderId="53" xfId="0" applyFont="1" applyFill="1" applyBorder="1" applyAlignment="1">
      <alignment horizontal="left" vertical="center" wrapText="1" shrinkToFit="1"/>
    </xf>
    <xf numFmtId="0" fontId="15" fillId="4" borderId="12" xfId="0" applyFont="1" applyFill="1" applyBorder="1" applyAlignment="1">
      <alignment horizontal="left" vertical="center" wrapText="1" shrinkToFit="1"/>
    </xf>
    <xf numFmtId="0" fontId="15" fillId="12" borderId="0" xfId="0" applyFont="1" applyFill="1" applyAlignment="1">
      <alignment horizontal="left" vertical="center" wrapText="1" shrinkToFit="1"/>
    </xf>
    <xf numFmtId="0" fontId="15" fillId="4" borderId="13" xfId="0" applyFont="1" applyFill="1" applyBorder="1" applyAlignment="1">
      <alignment horizontal="left" vertical="center" shrinkToFit="1"/>
    </xf>
    <xf numFmtId="0" fontId="15" fillId="4" borderId="19" xfId="0" applyFont="1" applyFill="1" applyBorder="1" applyAlignment="1">
      <alignment horizontal="left" vertical="center" shrinkToFit="1"/>
    </xf>
    <xf numFmtId="0" fontId="15" fillId="4" borderId="54" xfId="0" applyFont="1" applyFill="1" applyBorder="1" applyAlignment="1">
      <alignment horizontal="center" vertical="center" shrinkToFit="1"/>
    </xf>
    <xf numFmtId="0" fontId="15" fillId="4" borderId="5" xfId="0" applyFont="1" applyFill="1" applyBorder="1" applyAlignment="1">
      <alignment horizontal="left" vertical="center" wrapText="1" shrinkToFit="1"/>
    </xf>
    <xf numFmtId="0" fontId="15" fillId="4" borderId="15" xfId="0" quotePrefix="1" applyFont="1" applyFill="1" applyBorder="1" applyAlignment="1">
      <alignment horizontal="center" vertical="center" shrinkToFit="1"/>
    </xf>
    <xf numFmtId="0" fontId="15" fillId="4" borderId="16" xfId="0" applyFont="1" applyFill="1" applyBorder="1" applyAlignment="1">
      <alignment horizontal="center" vertical="center" shrinkToFit="1"/>
    </xf>
    <xf numFmtId="0" fontId="15" fillId="4" borderId="7" xfId="0" applyFont="1" applyFill="1" applyBorder="1" applyAlignment="1">
      <alignment horizontal="center" vertical="center" shrinkToFit="1"/>
    </xf>
    <xf numFmtId="0" fontId="15" fillId="0" borderId="21" xfId="0" applyFont="1" applyBorder="1" applyAlignment="1">
      <alignment horizontal="left" vertical="center" wrapText="1" shrinkToFit="1"/>
    </xf>
    <xf numFmtId="0" fontId="15" fillId="0" borderId="4" xfId="0" applyFont="1" applyBorder="1" applyAlignment="1">
      <alignment horizontal="left" vertical="center" wrapText="1" shrinkToFit="1"/>
    </xf>
    <xf numFmtId="0" fontId="15" fillId="10" borderId="22" xfId="0" applyFont="1" applyFill="1" applyBorder="1" applyAlignment="1">
      <alignment horizontal="left" vertical="center" wrapText="1" shrinkToFit="1"/>
    </xf>
    <xf numFmtId="0" fontId="15" fillId="10" borderId="3" xfId="0" applyFont="1" applyFill="1" applyBorder="1" applyAlignment="1">
      <alignment horizontal="left" vertical="center" wrapText="1" shrinkToFit="1"/>
    </xf>
    <xf numFmtId="0" fontId="14" fillId="10" borderId="3" xfId="0" applyFont="1" applyFill="1" applyBorder="1" applyAlignment="1">
      <alignment horizontal="left" vertical="center" wrapText="1" shrinkToFit="1"/>
    </xf>
    <xf numFmtId="0" fontId="14" fillId="10" borderId="6" xfId="0" applyFont="1" applyFill="1" applyBorder="1" applyAlignment="1">
      <alignment horizontal="left" vertical="center" wrapText="1" shrinkToFit="1"/>
    </xf>
    <xf numFmtId="0" fontId="15" fillId="9" borderId="22" xfId="0" applyFont="1" applyFill="1" applyBorder="1" applyAlignment="1">
      <alignment horizontal="left" vertical="center" shrinkToFit="1"/>
    </xf>
    <xf numFmtId="0" fontId="15" fillId="4" borderId="23" xfId="0" applyFont="1" applyFill="1" applyBorder="1" applyAlignment="1">
      <alignment horizontal="left" vertical="center" shrinkToFit="1"/>
    </xf>
    <xf numFmtId="0" fontId="14" fillId="4" borderId="7" xfId="0" applyFont="1" applyFill="1" applyBorder="1" applyAlignment="1">
      <alignment horizontal="center" vertical="center" wrapText="1" shrinkToFit="1"/>
    </xf>
    <xf numFmtId="0" fontId="14" fillId="4" borderId="7" xfId="0" applyFont="1" applyFill="1" applyBorder="1" applyAlignment="1">
      <alignment horizontal="center" vertical="center" shrinkToFit="1"/>
    </xf>
    <xf numFmtId="0" fontId="14" fillId="4" borderId="8" xfId="0" applyFont="1" applyFill="1" applyBorder="1" applyAlignment="1">
      <alignment horizontal="center" vertical="center" shrinkToFit="1"/>
    </xf>
    <xf numFmtId="0" fontId="15" fillId="4" borderId="4" xfId="0" quotePrefix="1" applyFont="1" applyFill="1" applyBorder="1" applyAlignment="1">
      <alignment horizontal="left" vertical="center" wrapText="1" shrinkToFit="1"/>
    </xf>
    <xf numFmtId="0" fontId="15" fillId="4" borderId="4" xfId="0" applyFont="1" applyFill="1" applyBorder="1" applyAlignment="1">
      <alignment horizontal="left" vertical="center" wrapText="1"/>
    </xf>
    <xf numFmtId="0" fontId="14" fillId="10" borderId="3" xfId="0" quotePrefix="1" applyFont="1" applyFill="1" applyBorder="1" applyAlignment="1">
      <alignment horizontal="left" vertical="center" wrapText="1" shrinkToFit="1"/>
    </xf>
    <xf numFmtId="0" fontId="14" fillId="10" borderId="3" xfId="0" applyFont="1" applyFill="1" applyBorder="1" applyAlignment="1">
      <alignment horizontal="left" vertical="center" wrapText="1"/>
    </xf>
    <xf numFmtId="0" fontId="14" fillId="10" borderId="3" xfId="0" applyFont="1" applyFill="1" applyBorder="1" applyAlignment="1">
      <alignment horizontal="left" vertical="center" shrinkToFit="1"/>
    </xf>
    <xf numFmtId="0" fontId="14" fillId="10" borderId="6" xfId="0" applyFont="1" applyFill="1" applyBorder="1" applyAlignment="1">
      <alignment horizontal="left" vertical="center" shrinkToFit="1"/>
    </xf>
    <xf numFmtId="0" fontId="15" fillId="9" borderId="10" xfId="0" applyFont="1" applyFill="1" applyBorder="1" applyAlignment="1">
      <alignment horizontal="left" vertical="center" shrinkToFit="1"/>
    </xf>
    <xf numFmtId="0" fontId="15" fillId="4" borderId="8" xfId="0" applyFont="1" applyFill="1" applyBorder="1" applyAlignment="1">
      <alignment horizontal="center" vertical="center" shrinkToFit="1"/>
    </xf>
    <xf numFmtId="20" fontId="14" fillId="3" borderId="12" xfId="0" applyNumberFormat="1" applyFont="1" applyFill="1" applyBorder="1" applyAlignment="1">
      <alignment vertical="center" wrapText="1" shrinkToFit="1"/>
    </xf>
    <xf numFmtId="20" fontId="14" fillId="3" borderId="4" xfId="0" applyNumberFormat="1" applyFont="1" applyFill="1" applyBorder="1" applyAlignment="1">
      <alignment horizontal="left" vertical="center" wrapText="1" shrinkToFit="1"/>
    </xf>
    <xf numFmtId="0" fontId="17" fillId="4" borderId="4" xfId="0" applyFont="1" applyFill="1" applyBorder="1" applyAlignment="1">
      <alignment horizontal="left" vertical="center" wrapText="1" shrinkToFit="1"/>
    </xf>
    <xf numFmtId="0" fontId="14" fillId="4" borderId="4" xfId="0" applyFont="1" applyFill="1" applyBorder="1" applyAlignment="1">
      <alignment horizontal="left" vertical="center" wrapText="1" shrinkToFit="1"/>
    </xf>
    <xf numFmtId="0" fontId="17" fillId="4" borderId="5" xfId="0" applyFont="1" applyFill="1" applyBorder="1" applyAlignment="1">
      <alignment horizontal="left" vertical="center" wrapText="1" shrinkToFit="1"/>
    </xf>
    <xf numFmtId="20" fontId="14" fillId="3" borderId="10" xfId="0" applyNumberFormat="1" applyFont="1" applyFill="1" applyBorder="1" applyAlignment="1">
      <alignment horizontal="left" vertical="center" wrapText="1" shrinkToFit="1"/>
    </xf>
    <xf numFmtId="20" fontId="14" fillId="3" borderId="3" xfId="0" applyNumberFormat="1" applyFont="1" applyFill="1" applyBorder="1" applyAlignment="1">
      <alignment horizontal="left" vertical="center" wrapText="1" shrinkToFit="1"/>
    </xf>
    <xf numFmtId="0" fontId="14" fillId="0" borderId="3" xfId="0" applyFont="1" applyBorder="1" applyAlignment="1">
      <alignment horizontal="left" vertical="center" shrinkToFit="1"/>
    </xf>
    <xf numFmtId="0" fontId="14" fillId="4" borderId="3" xfId="0" applyFont="1" applyFill="1" applyBorder="1" applyAlignment="1">
      <alignment horizontal="left" vertical="center" shrinkToFit="1"/>
    </xf>
    <xf numFmtId="0" fontId="14" fillId="0" borderId="6" xfId="0" applyFont="1" applyBorder="1" applyAlignment="1">
      <alignment horizontal="left" vertical="center" shrinkToFit="1"/>
    </xf>
    <xf numFmtId="0" fontId="14" fillId="0" borderId="10" xfId="0" applyFont="1" applyBorder="1" applyAlignment="1">
      <alignment horizontal="left" vertical="center" wrapText="1" shrinkToFit="1"/>
    </xf>
    <xf numFmtId="0" fontId="14" fillId="0" borderId="3" xfId="0" applyFont="1" applyBorder="1" applyAlignment="1">
      <alignment horizontal="left" vertical="center" wrapText="1" shrinkToFit="1"/>
    </xf>
    <xf numFmtId="0" fontId="14" fillId="4" borderId="3" xfId="0" applyFont="1" applyFill="1" applyBorder="1" applyAlignment="1">
      <alignment horizontal="left" vertical="center" wrapText="1" shrinkToFit="1"/>
    </xf>
    <xf numFmtId="0" fontId="14" fillId="4" borderId="6" xfId="0" applyFont="1" applyFill="1" applyBorder="1" applyAlignment="1">
      <alignment horizontal="left" vertical="center" shrinkToFit="1"/>
    </xf>
    <xf numFmtId="20" fontId="14" fillId="3" borderId="13" xfId="0" applyNumberFormat="1" applyFont="1" applyFill="1" applyBorder="1" applyAlignment="1">
      <alignment horizontal="left" vertical="center" shrinkToFit="1"/>
    </xf>
    <xf numFmtId="20" fontId="14" fillId="3" borderId="7" xfId="0" applyNumberFormat="1" applyFont="1" applyFill="1" applyBorder="1" applyAlignment="1">
      <alignment horizontal="left" vertical="center" shrinkToFit="1"/>
    </xf>
    <xf numFmtId="0" fontId="14" fillId="4" borderId="7" xfId="0" applyFont="1" applyFill="1" applyBorder="1" applyAlignment="1">
      <alignment horizontal="left" vertical="center" wrapText="1" shrinkToFit="1"/>
    </xf>
    <xf numFmtId="0" fontId="14" fillId="4" borderId="8" xfId="0" applyFont="1" applyFill="1" applyBorder="1" applyAlignment="1">
      <alignment horizontal="left" vertical="center" wrapText="1" shrinkToFit="1"/>
    </xf>
    <xf numFmtId="0" fontId="15" fillId="4" borderId="7" xfId="0" applyFont="1" applyFill="1" applyBorder="1" applyAlignment="1">
      <alignment horizontal="left" vertical="center" wrapText="1" shrinkToFit="1"/>
    </xf>
    <xf numFmtId="0" fontId="15" fillId="9" borderId="68" xfId="0" applyFont="1" applyFill="1" applyBorder="1" applyAlignment="1" applyProtection="1">
      <alignment horizontal="left" vertical="center" wrapText="1" shrinkToFit="1"/>
      <protection locked="0"/>
    </xf>
    <xf numFmtId="0" fontId="15" fillId="9" borderId="68" xfId="0" applyFont="1" applyFill="1" applyBorder="1" applyAlignment="1" applyProtection="1">
      <alignment horizontal="center" vertical="center" shrinkToFit="1"/>
      <protection locked="0"/>
    </xf>
    <xf numFmtId="20" fontId="14" fillId="3" borderId="74" xfId="0" applyNumberFormat="1" applyFont="1" applyFill="1" applyBorder="1" applyAlignment="1" applyProtection="1">
      <alignment vertical="center" wrapText="1" shrinkToFit="1"/>
      <protection locked="0"/>
    </xf>
    <xf numFmtId="20" fontId="14" fillId="3" borderId="77" xfId="0" applyNumberFormat="1" applyFont="1" applyFill="1" applyBorder="1" applyAlignment="1" applyProtection="1">
      <alignment horizontal="left" vertical="center" wrapText="1" shrinkToFit="1"/>
      <protection locked="0"/>
    </xf>
    <xf numFmtId="0" fontId="14" fillId="0" borderId="77" xfId="0" applyFont="1" applyBorder="1" applyAlignment="1" applyProtection="1">
      <alignment horizontal="left" vertical="center" wrapText="1" shrinkToFit="1"/>
      <protection locked="0"/>
    </xf>
    <xf numFmtId="0" fontId="13" fillId="0" borderId="86" xfId="0" applyFont="1" applyBorder="1" applyAlignment="1" applyProtection="1">
      <alignment horizontal="left" vertical="center" wrapText="1" shrinkToFit="1"/>
      <protection locked="0"/>
    </xf>
    <xf numFmtId="20" fontId="14" fillId="3" borderId="90" xfId="0" applyNumberFormat="1" applyFont="1" applyFill="1" applyBorder="1" applyAlignment="1" applyProtection="1">
      <alignment horizontal="left" vertical="center" shrinkToFit="1"/>
      <protection locked="0"/>
    </xf>
    <xf numFmtId="0" fontId="26" fillId="9" borderId="66" xfId="0" applyFont="1" applyFill="1" applyBorder="1" applyAlignment="1" applyProtection="1">
      <alignment vertical="center" wrapText="1" shrinkToFit="1"/>
      <protection locked="0"/>
    </xf>
    <xf numFmtId="0" fontId="15" fillId="9" borderId="96" xfId="0" applyFont="1" applyFill="1" applyBorder="1" applyAlignment="1" applyProtection="1">
      <alignment horizontal="left" vertical="center" wrapText="1" shrinkToFit="1"/>
      <protection locked="0"/>
    </xf>
    <xf numFmtId="0" fontId="15" fillId="9" borderId="96" xfId="0" applyFont="1" applyFill="1" applyBorder="1" applyAlignment="1" applyProtection="1">
      <alignment horizontal="center" vertical="center" shrinkToFit="1"/>
      <protection locked="0"/>
    </xf>
    <xf numFmtId="0" fontId="26" fillId="4" borderId="98" xfId="0" applyFont="1" applyFill="1" applyBorder="1" applyAlignment="1">
      <alignment horizontal="left" vertical="center" wrapText="1" shrinkToFit="1"/>
    </xf>
    <xf numFmtId="0" fontId="13" fillId="4" borderId="62" xfId="0" applyFont="1" applyFill="1" applyBorder="1" applyAlignment="1">
      <alignment horizontal="left" vertical="center" wrapText="1" shrinkToFit="1"/>
    </xf>
    <xf numFmtId="0" fontId="13" fillId="4" borderId="18" xfId="0" applyFont="1" applyFill="1" applyBorder="1" applyAlignment="1">
      <alignment horizontal="left" vertical="center" wrapText="1" shrinkToFit="1"/>
    </xf>
    <xf numFmtId="0" fontId="26" fillId="4" borderId="95" xfId="0" applyFont="1" applyFill="1" applyBorder="1" applyAlignment="1">
      <alignment vertical="center" wrapText="1" shrinkToFit="1"/>
    </xf>
    <xf numFmtId="0" fontId="26" fillId="4" borderId="95" xfId="0" applyFont="1" applyFill="1" applyBorder="1" applyAlignment="1">
      <alignment vertical="center" shrinkToFit="1"/>
    </xf>
    <xf numFmtId="0" fontId="13" fillId="4" borderId="97" xfId="0" applyFont="1" applyFill="1" applyBorder="1" applyAlignment="1">
      <alignment horizontal="left" vertical="center" wrapText="1" shrinkToFit="1"/>
    </xf>
    <xf numFmtId="0" fontId="30" fillId="3" borderId="37" xfId="0" applyFont="1" applyFill="1" applyBorder="1" applyAlignment="1">
      <alignment vertical="center" shrinkToFit="1"/>
    </xf>
    <xf numFmtId="0" fontId="30" fillId="3" borderId="35" xfId="0" applyFont="1" applyFill="1" applyBorder="1" applyAlignment="1">
      <alignment vertical="center" shrinkToFit="1"/>
    </xf>
    <xf numFmtId="0" fontId="27" fillId="24" borderId="64" xfId="0" applyFont="1" applyFill="1" applyBorder="1" applyAlignment="1">
      <alignment horizontal="center" vertical="center" shrinkToFit="1"/>
    </xf>
    <xf numFmtId="0" fontId="13" fillId="3" borderId="55" xfId="0" applyFont="1" applyFill="1" applyBorder="1" applyAlignment="1">
      <alignment horizontal="center" vertical="center" shrinkToFit="1"/>
    </xf>
    <xf numFmtId="0" fontId="13" fillId="0" borderId="85" xfId="0" applyFont="1" applyBorder="1" applyAlignment="1">
      <alignment horizontal="left" vertical="center" shrinkToFit="1"/>
    </xf>
    <xf numFmtId="0" fontId="13" fillId="0" borderId="86" xfId="0" applyFont="1" applyBorder="1" applyAlignment="1">
      <alignment horizontal="left" vertical="center" shrinkToFit="1"/>
    </xf>
    <xf numFmtId="0" fontId="13" fillId="9" borderId="68" xfId="0" applyFont="1" applyFill="1" applyBorder="1" applyAlignment="1" applyProtection="1">
      <alignment horizontal="left" vertical="center" wrapText="1" shrinkToFit="1"/>
      <protection locked="0"/>
    </xf>
    <xf numFmtId="0" fontId="13" fillId="9" borderId="96" xfId="0" applyFont="1" applyFill="1" applyBorder="1" applyAlignment="1" applyProtection="1">
      <alignment horizontal="left" vertical="center" wrapText="1" shrinkToFit="1"/>
      <protection locked="0"/>
    </xf>
    <xf numFmtId="0" fontId="13" fillId="9" borderId="69" xfId="0" applyFont="1" applyFill="1" applyBorder="1" applyAlignment="1" applyProtection="1">
      <alignment horizontal="left" vertical="center" wrapText="1" shrinkToFit="1"/>
      <protection locked="0"/>
    </xf>
    <xf numFmtId="0" fontId="13" fillId="8" borderId="0" xfId="0" applyFont="1" applyFill="1" applyAlignment="1">
      <alignment horizontal="left" vertical="center" wrapText="1" shrinkToFit="1"/>
    </xf>
    <xf numFmtId="0" fontId="13" fillId="4" borderId="66" xfId="0" applyFont="1" applyFill="1" applyBorder="1" applyAlignment="1">
      <alignment horizontal="left" vertical="center" wrapText="1" shrinkToFit="1"/>
    </xf>
    <xf numFmtId="0" fontId="27" fillId="24" borderId="68" xfId="0" applyFont="1" applyFill="1" applyBorder="1" applyAlignment="1">
      <alignment horizontal="center" vertical="center" wrapText="1" shrinkToFit="1"/>
    </xf>
    <xf numFmtId="0" fontId="13" fillId="4" borderId="96" xfId="0" applyFont="1" applyFill="1" applyBorder="1" applyAlignment="1">
      <alignment horizontal="center" vertical="center" wrapText="1" shrinkToFit="1"/>
    </xf>
    <xf numFmtId="0" fontId="13" fillId="0" borderId="85" xfId="0" applyFont="1" applyBorder="1" applyAlignment="1">
      <alignment vertical="center" shrinkToFit="1"/>
    </xf>
    <xf numFmtId="0" fontId="13" fillId="0" borderId="86" xfId="0" applyFont="1" applyBorder="1" applyAlignment="1">
      <alignment vertical="center" shrinkToFit="1"/>
    </xf>
    <xf numFmtId="0" fontId="13" fillId="0" borderId="86" xfId="0" applyFont="1" applyBorder="1" applyAlignment="1" applyProtection="1">
      <alignment vertical="center" wrapText="1" shrinkToFit="1"/>
      <protection locked="0"/>
    </xf>
    <xf numFmtId="0" fontId="13" fillId="8" borderId="0" xfId="0" applyFont="1" applyFill="1" applyAlignment="1">
      <alignment vertical="center" wrapText="1" shrinkToFit="1"/>
    </xf>
    <xf numFmtId="0" fontId="13" fillId="4" borderId="66" xfId="0" applyFont="1" applyFill="1" applyBorder="1" applyAlignment="1">
      <alignment vertical="center" wrapText="1" shrinkToFit="1"/>
    </xf>
    <xf numFmtId="0" fontId="26" fillId="4" borderId="98" xfId="0" applyFont="1" applyFill="1" applyBorder="1" applyAlignment="1">
      <alignment vertical="center" wrapText="1" shrinkToFit="1"/>
    </xf>
    <xf numFmtId="20" fontId="14" fillId="3" borderId="77" xfId="0" applyNumberFormat="1" applyFont="1" applyFill="1" applyBorder="1" applyAlignment="1" applyProtection="1">
      <alignment vertical="center" wrapText="1" shrinkToFit="1"/>
      <protection locked="0"/>
    </xf>
    <xf numFmtId="0" fontId="14" fillId="0" borderId="77" xfId="0" applyFont="1" applyBorder="1" applyAlignment="1" applyProtection="1">
      <alignment vertical="center" wrapText="1" shrinkToFit="1"/>
      <protection locked="0"/>
    </xf>
    <xf numFmtId="20" fontId="14" fillId="3" borderId="90" xfId="0" applyNumberFormat="1" applyFont="1" applyFill="1" applyBorder="1" applyAlignment="1" applyProtection="1">
      <alignment vertical="center" shrinkToFit="1"/>
      <protection locked="0"/>
    </xf>
    <xf numFmtId="0" fontId="13" fillId="9" borderId="96" xfId="0" applyFont="1" applyFill="1" applyBorder="1" applyAlignment="1" applyProtection="1">
      <alignment horizontal="center" vertical="center" wrapText="1" shrinkToFit="1"/>
      <protection locked="0"/>
    </xf>
    <xf numFmtId="0" fontId="15" fillId="9" borderId="68" xfId="0" applyFont="1" applyFill="1" applyBorder="1" applyAlignment="1" applyProtection="1">
      <alignment horizontal="center" vertical="center" wrapText="1" shrinkToFit="1"/>
      <protection locked="0"/>
    </xf>
    <xf numFmtId="0" fontId="15" fillId="9" borderId="96" xfId="0" applyFont="1" applyFill="1" applyBorder="1" applyAlignment="1" applyProtection="1">
      <alignment horizontal="center" vertical="center" wrapText="1" shrinkToFit="1"/>
      <protection locked="0"/>
    </xf>
    <xf numFmtId="0" fontId="13" fillId="9" borderId="68" xfId="0" applyFont="1" applyFill="1" applyBorder="1" applyAlignment="1" applyProtection="1">
      <alignment horizontal="center" vertical="center" wrapText="1" shrinkToFit="1"/>
      <protection locked="0"/>
    </xf>
    <xf numFmtId="0" fontId="13" fillId="9" borderId="69" xfId="0" applyFont="1" applyFill="1" applyBorder="1" applyAlignment="1" applyProtection="1">
      <alignment horizontal="center" vertical="center" wrapText="1" shrinkToFit="1"/>
      <protection locked="0"/>
    </xf>
    <xf numFmtId="1" fontId="22" fillId="4" borderId="21" xfId="0" applyNumberFormat="1" applyFont="1" applyFill="1" applyBorder="1" applyAlignment="1">
      <alignment horizontal="center" vertical="center"/>
    </xf>
    <xf numFmtId="1" fontId="22" fillId="4" borderId="4" xfId="0" applyNumberFormat="1" applyFont="1" applyFill="1" applyBorder="1" applyAlignment="1">
      <alignment horizontal="center" vertical="center"/>
    </xf>
    <xf numFmtId="9" fontId="22" fillId="4" borderId="5" xfId="7" applyFont="1" applyFill="1" applyBorder="1" applyAlignment="1">
      <alignment vertical="center"/>
    </xf>
    <xf numFmtId="1" fontId="22" fillId="4" borderId="100" xfId="0" applyNumberFormat="1" applyFont="1" applyFill="1" applyBorder="1" applyAlignment="1">
      <alignment horizontal="center" vertical="center"/>
    </xf>
    <xf numFmtId="1" fontId="22" fillId="4" borderId="101" xfId="0" applyNumberFormat="1" applyFont="1" applyFill="1" applyBorder="1" applyAlignment="1">
      <alignment horizontal="center" vertical="center"/>
    </xf>
    <xf numFmtId="9" fontId="22" fillId="4" borderId="102" xfId="7" applyFont="1" applyFill="1" applyBorder="1" applyAlignment="1">
      <alignment vertical="center"/>
    </xf>
    <xf numFmtId="2" fontId="22" fillId="0" borderId="64" xfId="0" applyNumberFormat="1" applyFont="1" applyBorder="1" applyAlignment="1">
      <alignment horizontal="center" vertical="center" wrapText="1"/>
    </xf>
    <xf numFmtId="0" fontId="22" fillId="4" borderId="38" xfId="0" applyFont="1" applyFill="1" applyBorder="1" applyAlignment="1">
      <alignment vertical="center" wrapText="1"/>
    </xf>
    <xf numFmtId="0" fontId="22" fillId="0" borderId="35" xfId="0" applyFont="1" applyBorder="1" applyAlignment="1">
      <alignment vertical="center" wrapText="1"/>
    </xf>
    <xf numFmtId="0" fontId="22" fillId="4" borderId="21"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40" xfId="0" applyFont="1" applyFill="1" applyBorder="1" applyAlignment="1">
      <alignment horizontal="center" vertical="center"/>
    </xf>
    <xf numFmtId="0" fontId="22" fillId="4" borderId="10" xfId="0" applyFont="1" applyFill="1" applyBorder="1" applyAlignment="1">
      <alignment horizontal="center" vertical="center"/>
    </xf>
    <xf numFmtId="0" fontId="22" fillId="4" borderId="13" xfId="0" applyFont="1" applyFill="1" applyBorder="1" applyAlignment="1">
      <alignment horizontal="center" vertical="center"/>
    </xf>
    <xf numFmtId="0" fontId="22" fillId="0" borderId="64" xfId="0" applyFont="1" applyBorder="1" applyAlignment="1">
      <alignment vertical="center" wrapText="1"/>
    </xf>
    <xf numFmtId="0" fontId="22" fillId="0" borderId="38" xfId="0" applyFont="1" applyBorder="1" applyAlignment="1">
      <alignment vertical="center" wrapText="1"/>
    </xf>
    <xf numFmtId="0" fontId="22" fillId="0" borderId="38" xfId="0" applyFont="1" applyBorder="1">
      <alignment vertical="center"/>
    </xf>
    <xf numFmtId="0" fontId="22" fillId="0" borderId="38" xfId="0" applyFont="1" applyBorder="1" applyAlignment="1">
      <alignment horizontal="center" vertical="center" wrapText="1"/>
    </xf>
    <xf numFmtId="0" fontId="22" fillId="0" borderId="55" xfId="0" applyFont="1" applyBorder="1">
      <alignment vertical="center"/>
    </xf>
    <xf numFmtId="0" fontId="22" fillId="4" borderId="24" xfId="0" applyFont="1" applyFill="1" applyBorder="1" applyAlignment="1">
      <alignment vertical="center" wrapText="1"/>
    </xf>
    <xf numFmtId="0" fontId="22" fillId="4" borderId="25" xfId="0" applyFont="1" applyFill="1" applyBorder="1">
      <alignment vertical="center"/>
    </xf>
    <xf numFmtId="1" fontId="22" fillId="4" borderId="25" xfId="0" applyNumberFormat="1" applyFont="1" applyFill="1" applyBorder="1">
      <alignment vertical="center"/>
    </xf>
    <xf numFmtId="9" fontId="22" fillId="4" borderId="26" xfId="0" applyNumberFormat="1" applyFont="1" applyFill="1" applyBorder="1">
      <alignment vertical="center"/>
    </xf>
    <xf numFmtId="0" fontId="13" fillId="4" borderId="103" xfId="0" applyFont="1" applyFill="1" applyBorder="1" applyAlignment="1">
      <alignment horizontal="left" vertical="center" wrapText="1" shrinkToFit="1"/>
    </xf>
    <xf numFmtId="0" fontId="13" fillId="4" borderId="75" xfId="0" applyFont="1" applyFill="1" applyBorder="1" applyAlignment="1">
      <alignment horizontal="left" vertical="center" wrapText="1" shrinkToFit="1"/>
    </xf>
    <xf numFmtId="0" fontId="32" fillId="27" borderId="43" xfId="0" applyFont="1" applyFill="1" applyBorder="1">
      <alignment vertical="center"/>
    </xf>
    <xf numFmtId="0" fontId="32" fillId="27" borderId="43" xfId="0" applyFont="1" applyFill="1" applyBorder="1" applyAlignment="1">
      <alignment vertical="center" wrapText="1"/>
    </xf>
    <xf numFmtId="0" fontId="33" fillId="27" borderId="99" xfId="0" applyFont="1" applyFill="1" applyBorder="1">
      <alignment vertical="center"/>
    </xf>
    <xf numFmtId="0" fontId="34" fillId="0" borderId="36" xfId="0" applyFont="1" applyBorder="1">
      <alignment vertical="center"/>
    </xf>
    <xf numFmtId="0" fontId="34" fillId="0" borderId="105" xfId="0" applyFont="1" applyBorder="1">
      <alignment vertical="center"/>
    </xf>
    <xf numFmtId="0" fontId="31" fillId="27" borderId="43" xfId="0" applyFont="1" applyFill="1" applyBorder="1" applyAlignment="1">
      <alignment vertical="center" wrapText="1"/>
    </xf>
    <xf numFmtId="0" fontId="31" fillId="27" borderId="24" xfId="0" applyFont="1" applyFill="1" applyBorder="1" applyAlignment="1">
      <alignment horizontal="center" vertical="center"/>
    </xf>
    <xf numFmtId="0" fontId="22" fillId="0" borderId="104" xfId="0" applyFont="1" applyBorder="1" applyAlignment="1">
      <alignment horizontal="center" vertical="center"/>
    </xf>
    <xf numFmtId="0" fontId="22" fillId="4" borderId="104" xfId="0" applyFont="1" applyFill="1" applyBorder="1" applyAlignment="1">
      <alignment horizontal="center" vertical="center"/>
    </xf>
    <xf numFmtId="0" fontId="22" fillId="4" borderId="36" xfId="0" applyFont="1" applyFill="1" applyBorder="1" applyAlignment="1">
      <alignment vertical="center" wrapText="1"/>
    </xf>
    <xf numFmtId="0" fontId="34" fillId="4" borderId="36" xfId="0" applyFont="1" applyFill="1" applyBorder="1">
      <alignment vertical="center"/>
    </xf>
    <xf numFmtId="0" fontId="34" fillId="14" borderId="36" xfId="0" applyFont="1" applyFill="1" applyBorder="1">
      <alignment vertical="center"/>
    </xf>
    <xf numFmtId="0" fontId="34" fillId="14" borderId="105" xfId="0" applyFont="1" applyFill="1" applyBorder="1">
      <alignment vertical="center"/>
    </xf>
    <xf numFmtId="0" fontId="22" fillId="14" borderId="36" xfId="0" applyFont="1" applyFill="1" applyBorder="1" applyAlignment="1">
      <alignment vertical="center" wrapText="1"/>
    </xf>
    <xf numFmtId="166" fontId="34" fillId="0" borderId="36" xfId="0" applyNumberFormat="1" applyFont="1" applyBorder="1">
      <alignment vertical="center"/>
    </xf>
    <xf numFmtId="166" fontId="34" fillId="4" borderId="36" xfId="0" applyNumberFormat="1" applyFont="1" applyFill="1" applyBorder="1">
      <alignment vertical="center"/>
    </xf>
    <xf numFmtId="166" fontId="34" fillId="14" borderId="36" xfId="0" applyNumberFormat="1" applyFont="1" applyFill="1" applyBorder="1">
      <alignment vertical="center"/>
    </xf>
    <xf numFmtId="0" fontId="34" fillId="0" borderId="36" xfId="0" applyFont="1" applyBorder="1" applyAlignment="1">
      <alignment horizontal="center" vertical="center"/>
    </xf>
    <xf numFmtId="0" fontId="34" fillId="14" borderId="36" xfId="0" applyFont="1" applyFill="1" applyBorder="1" applyAlignment="1">
      <alignment horizontal="center" vertical="center"/>
    </xf>
    <xf numFmtId="0" fontId="22" fillId="4" borderId="2" xfId="0" applyFont="1" applyFill="1" applyBorder="1" applyAlignment="1">
      <alignment vertical="center" wrapText="1"/>
    </xf>
    <xf numFmtId="0" fontId="34" fillId="4" borderId="2" xfId="0" applyFont="1" applyFill="1" applyBorder="1">
      <alignment vertical="center"/>
    </xf>
    <xf numFmtId="0" fontId="34" fillId="4" borderId="28" xfId="0" applyFont="1" applyFill="1" applyBorder="1">
      <alignment vertical="center"/>
    </xf>
    <xf numFmtId="166" fontId="34" fillId="4" borderId="2" xfId="0" applyNumberFormat="1" applyFont="1" applyFill="1" applyBorder="1">
      <alignment vertical="center"/>
    </xf>
    <xf numFmtId="0" fontId="34" fillId="4" borderId="36" xfId="0" applyFont="1" applyFill="1" applyBorder="1" applyAlignment="1">
      <alignment horizontal="center" vertical="center"/>
    </xf>
    <xf numFmtId="0" fontId="34" fillId="14" borderId="2" xfId="0" applyFont="1" applyFill="1" applyBorder="1" applyAlignment="1">
      <alignment horizontal="center" vertical="center"/>
    </xf>
    <xf numFmtId="166" fontId="34" fillId="4" borderId="2" xfId="0" applyNumberFormat="1" applyFont="1" applyFill="1" applyBorder="1" applyAlignment="1">
      <alignment horizontal="left" vertical="center"/>
    </xf>
    <xf numFmtId="16" fontId="34" fillId="4" borderId="36" xfId="0" quotePrefix="1" applyNumberFormat="1" applyFont="1" applyFill="1" applyBorder="1" applyAlignment="1">
      <alignment horizontal="center" vertical="center"/>
    </xf>
    <xf numFmtId="0" fontId="22" fillId="28" borderId="36" xfId="0" applyFont="1" applyFill="1" applyBorder="1" applyAlignment="1">
      <alignment vertical="center" wrapText="1"/>
    </xf>
    <xf numFmtId="0" fontId="34" fillId="28" borderId="36" xfId="0" applyFont="1" applyFill="1" applyBorder="1">
      <alignment vertical="center"/>
    </xf>
    <xf numFmtId="0" fontId="34" fillId="28" borderId="36" xfId="0" applyFont="1" applyFill="1" applyBorder="1" applyAlignment="1">
      <alignment horizontal="center" vertical="center"/>
    </xf>
    <xf numFmtId="0" fontId="34" fillId="29" borderId="36" xfId="0" applyFont="1" applyFill="1" applyBorder="1" applyAlignment="1">
      <alignment horizontal="center" vertical="center"/>
    </xf>
    <xf numFmtId="0" fontId="34" fillId="29" borderId="105" xfId="0" applyFont="1" applyFill="1" applyBorder="1">
      <alignment vertical="center"/>
    </xf>
    <xf numFmtId="0" fontId="22" fillId="28" borderId="2" xfId="0" applyFont="1" applyFill="1" applyBorder="1" applyAlignment="1">
      <alignment vertical="center" wrapText="1"/>
    </xf>
    <xf numFmtId="0" fontId="34" fillId="28" borderId="2" xfId="0" applyFont="1" applyFill="1" applyBorder="1">
      <alignment vertical="center"/>
    </xf>
    <xf numFmtId="0" fontId="34" fillId="29" borderId="2" xfId="0" applyFont="1" applyFill="1" applyBorder="1" applyAlignment="1">
      <alignment horizontal="center" vertical="center"/>
    </xf>
    <xf numFmtId="0" fontId="35" fillId="0" borderId="0" xfId="0" applyFont="1" applyAlignment="1">
      <alignment vertical="center" wrapText="1"/>
    </xf>
    <xf numFmtId="0" fontId="26" fillId="4" borderId="98" xfId="0" applyFont="1" applyFill="1" applyBorder="1" applyAlignment="1" applyProtection="1">
      <alignment horizontal="left" vertical="center" wrapText="1" shrinkToFit="1"/>
      <protection locked="0"/>
    </xf>
    <xf numFmtId="0" fontId="13" fillId="4" borderId="62" xfId="0" applyFont="1" applyFill="1" applyBorder="1" applyAlignment="1" applyProtection="1">
      <alignment horizontal="left" vertical="center" wrapText="1" shrinkToFit="1"/>
      <protection locked="0"/>
    </xf>
    <xf numFmtId="0" fontId="13" fillId="4" borderId="18" xfId="0" applyFont="1" applyFill="1" applyBorder="1" applyAlignment="1" applyProtection="1">
      <alignment horizontal="left" vertical="center" wrapText="1" shrinkToFit="1"/>
      <protection locked="0"/>
    </xf>
    <xf numFmtId="0" fontId="26" fillId="4" borderId="95" xfId="0" applyFont="1" applyFill="1" applyBorder="1" applyAlignment="1" applyProtection="1">
      <alignment vertical="center" wrapText="1" shrinkToFit="1"/>
      <protection locked="0"/>
    </xf>
    <xf numFmtId="0" fontId="26" fillId="4" borderId="95" xfId="0" applyFont="1" applyFill="1" applyBorder="1" applyAlignment="1" applyProtection="1">
      <alignment vertical="center" shrinkToFit="1"/>
      <protection locked="0"/>
    </xf>
    <xf numFmtId="0" fontId="13" fillId="4" borderId="97" xfId="0" applyFont="1" applyFill="1" applyBorder="1" applyAlignment="1" applyProtection="1">
      <alignment horizontal="left" vertical="center" wrapText="1" shrinkToFit="1"/>
      <protection locked="0"/>
    </xf>
    <xf numFmtId="0" fontId="22" fillId="0" borderId="44" xfId="0" applyFont="1" applyBorder="1" applyAlignment="1">
      <alignment vertical="center" wrapText="1"/>
    </xf>
    <xf numFmtId="0" fontId="22" fillId="0" borderId="29" xfId="0" applyFont="1" applyBorder="1" applyAlignment="1">
      <alignment horizontal="center" vertical="center" wrapText="1"/>
    </xf>
    <xf numFmtId="0" fontId="22" fillId="0" borderId="64" xfId="0" applyFont="1" applyBorder="1" applyAlignment="1">
      <alignment horizontal="center" vertical="center" wrapText="1"/>
    </xf>
    <xf numFmtId="0" fontId="22" fillId="4" borderId="106" xfId="0" applyFont="1" applyFill="1" applyBorder="1" applyAlignment="1">
      <alignment horizontal="center" vertical="center"/>
    </xf>
    <xf numFmtId="0" fontId="22" fillId="4" borderId="12" xfId="0" applyFont="1" applyFill="1" applyBorder="1" applyAlignment="1">
      <alignment horizontal="center" vertical="center"/>
    </xf>
    <xf numFmtId="0" fontId="22" fillId="4" borderId="5" xfId="7" applyNumberFormat="1" applyFont="1" applyFill="1" applyBorder="1" applyAlignment="1" applyProtection="1">
      <alignment vertical="center"/>
    </xf>
    <xf numFmtId="0" fontId="22" fillId="4" borderId="14" xfId="7" applyNumberFormat="1" applyFont="1" applyFill="1" applyBorder="1" applyAlignment="1" applyProtection="1">
      <alignment vertical="center"/>
    </xf>
    <xf numFmtId="0" fontId="22" fillId="4" borderId="108" xfId="0" applyFont="1" applyFill="1" applyBorder="1" applyAlignment="1">
      <alignment horizontal="center" vertical="center"/>
    </xf>
    <xf numFmtId="0" fontId="22" fillId="4" borderId="42" xfId="7" applyNumberFormat="1" applyFont="1" applyFill="1" applyBorder="1" applyAlignment="1" applyProtection="1">
      <alignment vertical="center"/>
    </xf>
    <xf numFmtId="0" fontId="22" fillId="4" borderId="47" xfId="7" applyNumberFormat="1" applyFont="1" applyFill="1" applyBorder="1" applyAlignment="1" applyProtection="1">
      <alignment vertical="center"/>
    </xf>
    <xf numFmtId="0" fontId="22" fillId="4" borderId="6" xfId="7" applyNumberFormat="1" applyFont="1" applyFill="1" applyBorder="1" applyAlignment="1" applyProtection="1">
      <alignment vertical="center"/>
    </xf>
    <xf numFmtId="0" fontId="22" fillId="14" borderId="108" xfId="0" applyFont="1" applyFill="1" applyBorder="1" applyAlignment="1">
      <alignment horizontal="center" vertical="center"/>
    </xf>
    <xf numFmtId="0" fontId="22" fillId="4" borderId="107" xfId="0" applyFont="1" applyFill="1" applyBorder="1" applyAlignment="1">
      <alignment horizontal="center" vertical="center"/>
    </xf>
    <xf numFmtId="0" fontId="22" fillId="4" borderId="64" xfId="0" applyFont="1" applyFill="1" applyBorder="1" applyAlignment="1">
      <alignment vertical="center" wrapText="1"/>
    </xf>
    <xf numFmtId="0" fontId="22" fillId="14" borderId="38" xfId="0" applyFont="1" applyFill="1" applyBorder="1">
      <alignment vertical="center"/>
    </xf>
    <xf numFmtId="0" fontId="22" fillId="4" borderId="38" xfId="0" applyFont="1" applyFill="1" applyBorder="1">
      <alignment vertical="center"/>
    </xf>
    <xf numFmtId="0" fontId="22" fillId="4" borderId="88" xfId="0" applyFont="1" applyFill="1" applyBorder="1" applyAlignment="1">
      <alignment horizontal="center" vertical="center"/>
    </xf>
    <xf numFmtId="0" fontId="22" fillId="4" borderId="111" xfId="7" applyNumberFormat="1" applyFont="1" applyFill="1" applyBorder="1" applyAlignment="1" applyProtection="1">
      <alignment vertical="center"/>
    </xf>
    <xf numFmtId="0" fontId="22" fillId="4" borderId="89" xfId="0" applyFont="1" applyFill="1" applyBorder="1" applyAlignment="1">
      <alignment horizontal="center" vertical="center"/>
    </xf>
    <xf numFmtId="0" fontId="22" fillId="4" borderId="109" xfId="0" applyFont="1" applyFill="1" applyBorder="1" applyAlignment="1">
      <alignment horizontal="center" vertical="center"/>
    </xf>
    <xf numFmtId="0" fontId="22" fillId="4" borderId="101" xfId="0" applyFont="1" applyFill="1" applyBorder="1" applyAlignment="1">
      <alignment horizontal="center" vertical="center"/>
    </xf>
    <xf numFmtId="0" fontId="22" fillId="4" borderId="102" xfId="7" applyNumberFormat="1" applyFont="1" applyFill="1" applyBorder="1" applyAlignment="1" applyProtection="1">
      <alignment vertical="center"/>
    </xf>
    <xf numFmtId="0" fontId="22" fillId="4" borderId="100" xfId="0" applyFont="1" applyFill="1" applyBorder="1" applyAlignment="1">
      <alignment horizontal="center" vertical="center"/>
    </xf>
    <xf numFmtId="0" fontId="22" fillId="4" borderId="110" xfId="7" applyNumberFormat="1" applyFont="1" applyFill="1" applyBorder="1" applyAlignment="1" applyProtection="1">
      <alignment vertical="center"/>
    </xf>
    <xf numFmtId="0" fontId="32" fillId="27" borderId="43" xfId="0" applyFont="1" applyFill="1" applyBorder="1" applyAlignment="1">
      <alignment horizontal="center" vertical="center"/>
    </xf>
    <xf numFmtId="14" fontId="34" fillId="0" borderId="2" xfId="0" applyNumberFormat="1" applyFont="1" applyBorder="1" applyAlignment="1">
      <alignment horizontal="left" vertical="center"/>
    </xf>
    <xf numFmtId="14" fontId="34" fillId="4" borderId="2" xfId="0" applyNumberFormat="1" applyFont="1" applyFill="1" applyBorder="1" applyAlignment="1">
      <alignment horizontal="left" vertical="center"/>
    </xf>
    <xf numFmtId="0" fontId="34" fillId="14" borderId="36" xfId="0" quotePrefix="1" applyFont="1" applyFill="1" applyBorder="1" applyAlignment="1">
      <alignment horizontal="center" vertical="center"/>
    </xf>
    <xf numFmtId="14" fontId="34" fillId="14" borderId="2" xfId="0" applyNumberFormat="1" applyFont="1" applyFill="1" applyBorder="1" applyAlignment="1">
      <alignment horizontal="left" vertical="center"/>
    </xf>
    <xf numFmtId="0" fontId="34" fillId="4" borderId="36" xfId="0" quotePrefix="1" applyFont="1" applyFill="1" applyBorder="1" applyAlignment="1">
      <alignment horizontal="center" vertical="center"/>
    </xf>
    <xf numFmtId="0" fontId="34" fillId="14" borderId="2" xfId="0" quotePrefix="1" applyFont="1" applyFill="1" applyBorder="1" applyAlignment="1">
      <alignment horizontal="center" vertical="center"/>
    </xf>
    <xf numFmtId="14" fontId="22" fillId="4" borderId="2" xfId="0" applyNumberFormat="1" applyFont="1" applyFill="1" applyBorder="1" applyAlignment="1">
      <alignment horizontal="left" vertical="center" wrapText="1"/>
    </xf>
    <xf numFmtId="0" fontId="22" fillId="4" borderId="2" xfId="0" applyFont="1" applyFill="1" applyBorder="1" applyAlignment="1">
      <alignment horizontal="center" vertical="center" wrapText="1"/>
    </xf>
    <xf numFmtId="0" fontId="0" fillId="0" borderId="0" xfId="0" applyAlignment="1">
      <alignment horizontal="left" vertical="center"/>
    </xf>
    <xf numFmtId="0" fontId="35" fillId="4" borderId="18" xfId="0" applyFont="1" applyFill="1" applyBorder="1" applyAlignment="1" applyProtection="1">
      <alignment horizontal="left" vertical="center" wrapText="1" shrinkToFit="1"/>
      <protection locked="0"/>
    </xf>
    <xf numFmtId="0" fontId="26" fillId="4" borderId="65" xfId="0" applyFont="1" applyFill="1" applyBorder="1" applyAlignment="1">
      <alignment vertical="center" wrapText="1" shrinkToFit="1"/>
    </xf>
    <xf numFmtId="0" fontId="13" fillId="9" borderId="113" xfId="0" applyFont="1" applyFill="1" applyBorder="1" applyAlignment="1" applyProtection="1">
      <alignment horizontal="left" vertical="center" wrapText="1" shrinkToFit="1"/>
      <protection locked="0"/>
    </xf>
    <xf numFmtId="0" fontId="13" fillId="9" borderId="114" xfId="0" applyFont="1" applyFill="1" applyBorder="1" applyAlignment="1" applyProtection="1">
      <alignment horizontal="left" vertical="center" wrapText="1" shrinkToFit="1"/>
      <protection locked="0"/>
    </xf>
    <xf numFmtId="0" fontId="13" fillId="4" borderId="0" xfId="0" applyFont="1" applyFill="1" applyAlignment="1">
      <alignment horizontal="left" vertical="center" wrapText="1" shrinkToFit="1"/>
    </xf>
    <xf numFmtId="0" fontId="26" fillId="4" borderId="65" xfId="0" applyFont="1" applyFill="1" applyBorder="1" applyAlignment="1">
      <alignment vertical="center" shrinkToFit="1"/>
    </xf>
    <xf numFmtId="9" fontId="22" fillId="4" borderId="14" xfId="7" applyFont="1" applyFill="1" applyBorder="1" applyAlignment="1" applyProtection="1">
      <alignment vertical="center"/>
    </xf>
    <xf numFmtId="9" fontId="22" fillId="4" borderId="47" xfId="7" applyFont="1" applyFill="1" applyBorder="1" applyAlignment="1" applyProtection="1">
      <alignment vertical="center"/>
    </xf>
    <xf numFmtId="9" fontId="22" fillId="4" borderId="111" xfId="7" applyFont="1" applyFill="1" applyBorder="1" applyAlignment="1" applyProtection="1">
      <alignment vertical="center"/>
    </xf>
    <xf numFmtId="9" fontId="22" fillId="4" borderId="110" xfId="7" applyFont="1" applyFill="1" applyBorder="1" applyAlignment="1" applyProtection="1">
      <alignment vertical="center"/>
    </xf>
    <xf numFmtId="9" fontId="22" fillId="4" borderId="5" xfId="7" applyFont="1" applyFill="1" applyBorder="1" applyAlignment="1" applyProtection="1">
      <alignment vertical="center"/>
    </xf>
    <xf numFmtId="9" fontId="22" fillId="4" borderId="42" xfId="7" applyFont="1" applyFill="1" applyBorder="1" applyAlignment="1" applyProtection="1">
      <alignment vertical="center"/>
    </xf>
    <xf numFmtId="9" fontId="22" fillId="4" borderId="6" xfId="7" applyFont="1" applyFill="1" applyBorder="1" applyAlignment="1" applyProtection="1">
      <alignment vertical="center"/>
    </xf>
    <xf numFmtId="9" fontId="22" fillId="4" borderId="102" xfId="7" applyFont="1" applyFill="1" applyBorder="1" applyAlignment="1" applyProtection="1">
      <alignment vertical="center"/>
    </xf>
    <xf numFmtId="9" fontId="22" fillId="4" borderId="26" xfId="7" applyFont="1" applyFill="1" applyBorder="1" applyAlignment="1">
      <alignment vertical="center"/>
    </xf>
    <xf numFmtId="9" fontId="22" fillId="4" borderId="28" xfId="7" applyFont="1" applyFill="1" applyBorder="1" applyAlignment="1">
      <alignment vertical="center"/>
    </xf>
    <xf numFmtId="9" fontId="22" fillId="4" borderId="55" xfId="7" applyFont="1" applyFill="1" applyBorder="1" applyAlignment="1">
      <alignment vertical="center"/>
    </xf>
    <xf numFmtId="9" fontId="22" fillId="4" borderId="2" xfId="7" applyFont="1" applyFill="1" applyBorder="1" applyAlignment="1">
      <alignment vertical="center"/>
    </xf>
    <xf numFmtId="9" fontId="22" fillId="4" borderId="30" xfId="7" applyFont="1" applyFill="1" applyBorder="1" applyAlignment="1">
      <alignment vertical="center"/>
    </xf>
    <xf numFmtId="0" fontId="34" fillId="14" borderId="37" xfId="0" applyFont="1" applyFill="1" applyBorder="1">
      <alignment vertical="center"/>
    </xf>
    <xf numFmtId="0" fontId="34" fillId="4" borderId="37" xfId="0" applyFont="1" applyFill="1" applyBorder="1">
      <alignment vertical="center"/>
    </xf>
    <xf numFmtId="0" fontId="34" fillId="0" borderId="115" xfId="0" applyFont="1" applyBorder="1">
      <alignment vertical="center"/>
    </xf>
    <xf numFmtId="0" fontId="34" fillId="4" borderId="115" xfId="0" applyFont="1" applyFill="1" applyBorder="1">
      <alignment vertical="center"/>
    </xf>
    <xf numFmtId="0" fontId="34" fillId="14" borderId="115" xfId="0" applyFont="1" applyFill="1" applyBorder="1">
      <alignment vertical="center"/>
    </xf>
    <xf numFmtId="0" fontId="22" fillId="30" borderId="104" xfId="0" applyFont="1" applyFill="1" applyBorder="1" applyAlignment="1">
      <alignment horizontal="center" vertical="center"/>
    </xf>
    <xf numFmtId="0" fontId="22" fillId="30" borderId="2" xfId="0" applyFont="1" applyFill="1" applyBorder="1" applyAlignment="1">
      <alignment vertical="center" wrapText="1"/>
    </xf>
    <xf numFmtId="0" fontId="34" fillId="30" borderId="2" xfId="0" applyFont="1" applyFill="1" applyBorder="1">
      <alignment vertical="center"/>
    </xf>
    <xf numFmtId="0" fontId="34" fillId="30" borderId="37" xfId="0" applyFont="1" applyFill="1" applyBorder="1">
      <alignment vertical="center"/>
    </xf>
    <xf numFmtId="0" fontId="34" fillId="30" borderId="36" xfId="0" applyFont="1" applyFill="1" applyBorder="1" applyAlignment="1">
      <alignment horizontal="center" vertical="center"/>
    </xf>
    <xf numFmtId="0" fontId="34" fillId="30" borderId="36" xfId="0" applyFont="1" applyFill="1" applyBorder="1">
      <alignment vertical="center"/>
    </xf>
    <xf numFmtId="0" fontId="34" fillId="31" borderId="2" xfId="0" quotePrefix="1" applyFont="1" applyFill="1" applyBorder="1" applyAlignment="1">
      <alignment horizontal="center" vertical="center"/>
    </xf>
    <xf numFmtId="0" fontId="34" fillId="31" borderId="105" xfId="0" applyFont="1" applyFill="1" applyBorder="1">
      <alignment vertical="center"/>
    </xf>
    <xf numFmtId="0" fontId="9" fillId="0" borderId="0" xfId="0" applyFont="1" applyAlignment="1" applyProtection="1">
      <alignment vertical="center" shrinkToFit="1"/>
      <protection locked="0"/>
    </xf>
    <xf numFmtId="0" fontId="36" fillId="4" borderId="18" xfId="0" applyFont="1" applyFill="1" applyBorder="1" applyAlignment="1" applyProtection="1">
      <alignment horizontal="left" vertical="center" wrapText="1" shrinkToFit="1"/>
      <protection locked="0"/>
    </xf>
    <xf numFmtId="0" fontId="22" fillId="4" borderId="116" xfId="0" applyFont="1" applyFill="1" applyBorder="1" applyAlignment="1">
      <alignment horizontal="center" vertical="center"/>
    </xf>
    <xf numFmtId="0" fontId="22" fillId="4" borderId="117" xfId="0" applyFont="1" applyFill="1" applyBorder="1" applyAlignment="1">
      <alignment horizontal="center" vertical="center"/>
    </xf>
    <xf numFmtId="0" fontId="22" fillId="4" borderId="118" xfId="7" applyNumberFormat="1" applyFont="1" applyFill="1" applyBorder="1" applyAlignment="1" applyProtection="1">
      <alignment vertical="center"/>
    </xf>
    <xf numFmtId="0" fontId="22" fillId="4" borderId="119" xfId="0" applyFont="1" applyFill="1" applyBorder="1" applyAlignment="1">
      <alignment horizontal="center" vertical="center"/>
    </xf>
    <xf numFmtId="9" fontId="22" fillId="4" borderId="120" xfId="7" applyFont="1" applyFill="1" applyBorder="1" applyAlignment="1" applyProtection="1">
      <alignment vertical="center"/>
    </xf>
    <xf numFmtId="9" fontId="22" fillId="4" borderId="118" xfId="7" applyFont="1" applyFill="1" applyBorder="1" applyAlignment="1" applyProtection="1">
      <alignment vertical="center"/>
    </xf>
    <xf numFmtId="0" fontId="22" fillId="4" borderId="120" xfId="7" applyNumberFormat="1" applyFont="1" applyFill="1" applyBorder="1" applyAlignment="1" applyProtection="1">
      <alignment vertical="center"/>
    </xf>
    <xf numFmtId="0" fontId="13" fillId="4" borderId="103" xfId="0" applyFont="1" applyFill="1" applyBorder="1" applyAlignment="1" applyProtection="1">
      <alignment horizontal="left" vertical="center" wrapText="1" shrinkToFit="1"/>
      <protection locked="0"/>
    </xf>
    <xf numFmtId="0" fontId="13" fillId="4" borderId="75" xfId="0" applyFont="1" applyFill="1" applyBorder="1" applyAlignment="1" applyProtection="1">
      <alignment horizontal="left" vertical="center" wrapText="1" shrinkToFit="1"/>
      <protection locked="0"/>
    </xf>
    <xf numFmtId="0" fontId="22" fillId="28" borderId="104" xfId="0" applyFont="1" applyFill="1" applyBorder="1" applyAlignment="1">
      <alignment horizontal="center" vertical="center"/>
    </xf>
    <xf numFmtId="0" fontId="22" fillId="28" borderId="2" xfId="0" applyFont="1" applyFill="1" applyBorder="1" applyAlignment="1">
      <alignment horizontal="center" vertical="center" wrapText="1"/>
    </xf>
    <xf numFmtId="0" fontId="34" fillId="28" borderId="105" xfId="0" applyFont="1" applyFill="1" applyBorder="1">
      <alignment vertical="center"/>
    </xf>
    <xf numFmtId="0" fontId="13" fillId="0" borderId="86" xfId="0" applyFont="1" applyBorder="1" applyAlignment="1">
      <alignment horizontal="left" vertical="center" wrapText="1" shrinkToFit="1"/>
    </xf>
    <xf numFmtId="0" fontId="26" fillId="9" borderId="66" xfId="0" applyFont="1" applyFill="1" applyBorder="1" applyAlignment="1">
      <alignment vertical="center" wrapText="1" shrinkToFit="1"/>
    </xf>
    <xf numFmtId="0" fontId="15" fillId="9" borderId="68" xfId="0" applyFont="1" applyFill="1" applyBorder="1" applyAlignment="1">
      <alignment horizontal="left" vertical="center" wrapText="1" shrinkToFit="1"/>
    </xf>
    <xf numFmtId="0" fontId="15" fillId="9" borderId="96" xfId="0" applyFont="1" applyFill="1" applyBorder="1" applyAlignment="1">
      <alignment horizontal="left" vertical="center" wrapText="1" shrinkToFit="1"/>
    </xf>
    <xf numFmtId="0" fontId="15" fillId="9" borderId="68" xfId="0" applyFont="1" applyFill="1" applyBorder="1" applyAlignment="1">
      <alignment horizontal="center" vertical="center" shrinkToFit="1"/>
    </xf>
    <xf numFmtId="0" fontId="15" fillId="9" borderId="96" xfId="0" applyFont="1" applyFill="1" applyBorder="1" applyAlignment="1">
      <alignment horizontal="center" vertical="center" shrinkToFit="1"/>
    </xf>
    <xf numFmtId="0" fontId="13" fillId="9" borderId="68" xfId="0" applyFont="1" applyFill="1" applyBorder="1" applyAlignment="1">
      <alignment horizontal="left" vertical="center" wrapText="1" shrinkToFit="1"/>
    </xf>
    <xf numFmtId="0" fontId="13" fillId="9" borderId="96" xfId="0" applyFont="1" applyFill="1" applyBorder="1" applyAlignment="1">
      <alignment horizontal="left" vertical="center" wrapText="1" shrinkToFit="1"/>
    </xf>
    <xf numFmtId="0" fontId="36" fillId="4" borderId="18" xfId="0" applyFont="1" applyFill="1" applyBorder="1" applyAlignment="1">
      <alignment horizontal="left" vertical="center" wrapText="1" shrinkToFit="1"/>
    </xf>
    <xf numFmtId="0" fontId="13" fillId="9" borderId="69" xfId="0" applyFont="1" applyFill="1" applyBorder="1" applyAlignment="1">
      <alignment horizontal="left" vertical="center" wrapText="1" shrinkToFit="1"/>
    </xf>
    <xf numFmtId="20" fontId="14" fillId="3" borderId="74" xfId="0" applyNumberFormat="1" applyFont="1" applyFill="1" applyBorder="1" applyAlignment="1">
      <alignment vertical="center" wrapText="1" shrinkToFit="1"/>
    </xf>
    <xf numFmtId="20" fontId="14" fillId="3" borderId="77" xfId="0" applyNumberFormat="1" applyFont="1" applyFill="1" applyBorder="1" applyAlignment="1">
      <alignment horizontal="left" vertical="center" wrapText="1" shrinkToFit="1"/>
    </xf>
    <xf numFmtId="0" fontId="14" fillId="0" borderId="77" xfId="0" applyFont="1" applyBorder="1" applyAlignment="1">
      <alignment horizontal="left" vertical="center" wrapText="1" shrinkToFit="1"/>
    </xf>
    <xf numFmtId="20" fontId="14" fillId="3" borderId="90" xfId="0" applyNumberFormat="1" applyFont="1" applyFill="1" applyBorder="1" applyAlignment="1">
      <alignment horizontal="left" vertical="center" shrinkToFit="1"/>
    </xf>
    <xf numFmtId="0" fontId="22" fillId="4" borderId="114" xfId="0" applyFont="1" applyFill="1" applyBorder="1" applyAlignment="1">
      <alignment horizontal="center" vertical="center"/>
    </xf>
    <xf numFmtId="0" fontId="34" fillId="4" borderId="30" xfId="0" applyFont="1" applyFill="1" applyBorder="1">
      <alignment vertical="center"/>
    </xf>
    <xf numFmtId="0" fontId="34" fillId="4" borderId="46" xfId="0" applyFont="1" applyFill="1" applyBorder="1">
      <alignment vertical="center"/>
    </xf>
    <xf numFmtId="0" fontId="34" fillId="0" borderId="121" xfId="0" applyFont="1" applyBorder="1" applyAlignment="1">
      <alignment horizontal="center" vertical="center"/>
    </xf>
    <xf numFmtId="0" fontId="34" fillId="14" borderId="30" xfId="0" applyFont="1" applyFill="1" applyBorder="1" applyAlignment="1">
      <alignment horizontal="center" vertical="center"/>
    </xf>
    <xf numFmtId="14" fontId="34" fillId="4" borderId="30" xfId="0" applyNumberFormat="1" applyFont="1" applyFill="1" applyBorder="1" applyAlignment="1">
      <alignment horizontal="left" vertical="center"/>
    </xf>
    <xf numFmtId="0" fontId="34" fillId="4" borderId="121" xfId="0" applyFont="1" applyFill="1" applyBorder="1" applyAlignment="1">
      <alignment horizontal="center" vertical="center"/>
    </xf>
    <xf numFmtId="0" fontId="34" fillId="0" borderId="105" xfId="0" applyFont="1" applyBorder="1" applyAlignment="1">
      <alignment horizontal="center" vertical="center"/>
    </xf>
    <xf numFmtId="0" fontId="34" fillId="0" borderId="122" xfId="0" applyFont="1" applyBorder="1" applyAlignment="1">
      <alignment horizontal="center" vertical="center"/>
    </xf>
    <xf numFmtId="14" fontId="34" fillId="4" borderId="36" xfId="0" applyNumberFormat="1" applyFont="1" applyFill="1" applyBorder="1" applyAlignment="1">
      <alignment horizontal="center" vertical="center"/>
    </xf>
    <xf numFmtId="14" fontId="34" fillId="0" borderId="2" xfId="0" applyNumberFormat="1" applyFont="1" applyBorder="1" applyAlignment="1">
      <alignment horizontal="center" vertical="center"/>
    </xf>
    <xf numFmtId="0" fontId="34" fillId="14" borderId="2" xfId="0" applyFont="1" applyFill="1" applyBorder="1">
      <alignment vertical="center"/>
    </xf>
    <xf numFmtId="14" fontId="34" fillId="4" borderId="2" xfId="0" applyNumberFormat="1" applyFont="1" applyFill="1" applyBorder="1" applyAlignment="1">
      <alignment horizontal="center" vertical="center"/>
    </xf>
    <xf numFmtId="14" fontId="34" fillId="14" borderId="2" xfId="0" applyNumberFormat="1" applyFont="1" applyFill="1" applyBorder="1" applyAlignment="1">
      <alignment horizontal="center" vertical="center"/>
    </xf>
    <xf numFmtId="0" fontId="34" fillId="4" borderId="2" xfId="0" applyFont="1" applyFill="1" applyBorder="1" applyAlignment="1">
      <alignment horizontal="center" vertical="center"/>
    </xf>
    <xf numFmtId="0" fontId="22" fillId="14" borderId="2" xfId="0" applyFont="1" applyFill="1" applyBorder="1" applyAlignment="1">
      <alignment vertical="center" wrapText="1"/>
    </xf>
    <xf numFmtId="16" fontId="34" fillId="4" borderId="2" xfId="0" quotePrefix="1" applyNumberFormat="1" applyFont="1" applyFill="1" applyBorder="1" applyAlignment="1">
      <alignment horizontal="center" vertical="center"/>
    </xf>
    <xf numFmtId="14" fontId="22" fillId="4" borderId="2" xfId="0" applyNumberFormat="1" applyFont="1" applyFill="1" applyBorder="1" applyAlignment="1">
      <alignment horizontal="center" vertical="center" wrapText="1"/>
    </xf>
    <xf numFmtId="0" fontId="32" fillId="27" borderId="43" xfId="0" applyFont="1" applyFill="1" applyBorder="1" applyAlignment="1">
      <alignment horizontal="left" vertical="center"/>
    </xf>
    <xf numFmtId="0" fontId="33" fillId="27" borderId="99" xfId="0" applyFont="1" applyFill="1" applyBorder="1" applyAlignment="1">
      <alignment vertical="center" wrapText="1"/>
    </xf>
    <xf numFmtId="0" fontId="34" fillId="4" borderId="36" xfId="0" applyFont="1" applyFill="1" applyBorder="1" applyAlignment="1">
      <alignment horizontal="left" vertical="center"/>
    </xf>
    <xf numFmtId="0" fontId="34" fillId="14" borderId="105" xfId="0" applyFont="1" applyFill="1" applyBorder="1" applyAlignment="1">
      <alignment horizontal="center" vertical="center"/>
    </xf>
    <xf numFmtId="0" fontId="34" fillId="14" borderId="36" xfId="0" applyFont="1" applyFill="1" applyBorder="1" applyAlignment="1">
      <alignment horizontal="left" vertical="center"/>
    </xf>
    <xf numFmtId="0" fontId="34" fillId="0" borderId="36" xfId="0" applyFont="1" applyBorder="1" applyAlignment="1">
      <alignment horizontal="left" vertical="center"/>
    </xf>
    <xf numFmtId="0" fontId="34" fillId="4" borderId="2" xfId="0" applyFont="1" applyFill="1" applyBorder="1" applyAlignment="1">
      <alignment horizontal="left" vertical="center"/>
    </xf>
    <xf numFmtId="0" fontId="34" fillId="14" borderId="28" xfId="0" applyFont="1" applyFill="1" applyBorder="1" applyAlignment="1">
      <alignment horizontal="center" vertical="center"/>
    </xf>
    <xf numFmtId="0" fontId="22" fillId="4" borderId="2" xfId="0" applyFont="1" applyFill="1" applyBorder="1" applyAlignment="1">
      <alignment horizontal="left" vertical="center" wrapText="1"/>
    </xf>
    <xf numFmtId="0" fontId="22" fillId="4" borderId="28" xfId="0" applyFont="1" applyFill="1" applyBorder="1" applyAlignment="1">
      <alignment horizontal="center" vertical="center" wrapText="1"/>
    </xf>
    <xf numFmtId="0" fontId="22" fillId="4" borderId="30" xfId="0" applyFont="1" applyFill="1" applyBorder="1" applyAlignment="1">
      <alignment horizontal="left" vertical="center" wrapText="1"/>
    </xf>
    <xf numFmtId="14" fontId="22" fillId="4" borderId="30" xfId="0" applyNumberFormat="1" applyFont="1" applyFill="1" applyBorder="1" applyAlignment="1">
      <alignment horizontal="center" vertical="center" wrapText="1"/>
    </xf>
    <xf numFmtId="0" fontId="22" fillId="4" borderId="30" xfId="0" applyFont="1" applyFill="1" applyBorder="1" applyAlignment="1">
      <alignment horizontal="center" vertical="center" wrapText="1"/>
    </xf>
    <xf numFmtId="0" fontId="22" fillId="4" borderId="31" xfId="0" applyFont="1" applyFill="1" applyBorder="1" applyAlignment="1">
      <alignment horizontal="center" vertical="center" wrapText="1"/>
    </xf>
    <xf numFmtId="0" fontId="37" fillId="32" borderId="24" xfId="0" applyFont="1" applyFill="1" applyBorder="1" applyAlignment="1">
      <alignment horizontal="center" vertical="center"/>
    </xf>
    <xf numFmtId="0" fontId="37" fillId="32" borderId="25" xfId="0" applyFont="1" applyFill="1" applyBorder="1" applyAlignment="1">
      <alignment horizontal="center" vertical="center"/>
    </xf>
    <xf numFmtId="0" fontId="38" fillId="32" borderId="25" xfId="0" applyFont="1" applyFill="1" applyBorder="1" applyAlignment="1">
      <alignment horizontal="center" vertical="center"/>
    </xf>
    <xf numFmtId="0" fontId="38" fillId="32" borderId="25" xfId="0" applyFont="1" applyFill="1" applyBorder="1" applyAlignment="1">
      <alignment horizontal="center" vertical="center" wrapText="1"/>
    </xf>
    <xf numFmtId="0" fontId="33" fillId="32" borderId="26" xfId="0" applyFont="1" applyFill="1" applyBorder="1" applyAlignment="1">
      <alignment horizontal="center" vertical="center"/>
    </xf>
    <xf numFmtId="0" fontId="39" fillId="0" borderId="27" xfId="0" applyFont="1" applyBorder="1" applyAlignment="1">
      <alignment horizontal="center" vertical="center"/>
    </xf>
    <xf numFmtId="0" fontId="39" fillId="0" borderId="2" xfId="0" applyFont="1" applyBorder="1">
      <alignment vertical="center"/>
    </xf>
    <xf numFmtId="0" fontId="40" fillId="0" borderId="2" xfId="0" applyFont="1" applyBorder="1">
      <alignment vertical="center"/>
    </xf>
    <xf numFmtId="14" fontId="40" fillId="0" borderId="2" xfId="0" applyNumberFormat="1" applyFont="1" applyBorder="1" applyAlignment="1">
      <alignment horizontal="right" vertical="center"/>
    </xf>
    <xf numFmtId="0" fontId="40" fillId="0" borderId="2" xfId="0" applyFont="1" applyBorder="1" applyAlignment="1">
      <alignment horizontal="center" vertical="center"/>
    </xf>
    <xf numFmtId="49" fontId="40" fillId="0" borderId="2" xfId="0" applyNumberFormat="1" applyFont="1" applyBorder="1" applyAlignment="1">
      <alignment horizontal="center" vertical="center"/>
    </xf>
    <xf numFmtId="0" fontId="40" fillId="0" borderId="28" xfId="0" applyFont="1" applyBorder="1">
      <alignment vertical="center"/>
    </xf>
    <xf numFmtId="0" fontId="40" fillId="33" borderId="2" xfId="0" applyFont="1" applyFill="1" applyBorder="1" applyAlignment="1">
      <alignment horizontal="center" vertical="center"/>
    </xf>
    <xf numFmtId="0" fontId="40" fillId="10" borderId="2" xfId="0" applyFont="1" applyFill="1" applyBorder="1">
      <alignment vertical="center"/>
    </xf>
    <xf numFmtId="49" fontId="40" fillId="33" borderId="2" xfId="0" applyNumberFormat="1" applyFont="1" applyFill="1" applyBorder="1" applyAlignment="1">
      <alignment horizontal="center" vertical="center"/>
    </xf>
    <xf numFmtId="0" fontId="40" fillId="10" borderId="28" xfId="0" applyFont="1" applyFill="1" applyBorder="1">
      <alignment vertical="center"/>
    </xf>
    <xf numFmtId="49" fontId="40" fillId="4" borderId="2" xfId="0" applyNumberFormat="1" applyFont="1" applyFill="1" applyBorder="1" applyAlignment="1">
      <alignment horizontal="center" vertical="center"/>
    </xf>
    <xf numFmtId="0" fontId="40" fillId="33" borderId="2" xfId="0" applyFont="1" applyFill="1" applyBorder="1">
      <alignment vertical="center"/>
    </xf>
    <xf numFmtId="0" fontId="39" fillId="0" borderId="30" xfId="0" applyFont="1" applyBorder="1">
      <alignment vertical="center"/>
    </xf>
    <xf numFmtId="0" fontId="40" fillId="0" borderId="30" xfId="0" applyFont="1" applyBorder="1">
      <alignment vertical="center"/>
    </xf>
    <xf numFmtId="14" fontId="40" fillId="0" borderId="30" xfId="0" applyNumberFormat="1" applyFont="1" applyBorder="1" applyAlignment="1">
      <alignment horizontal="right" vertical="center"/>
    </xf>
    <xf numFmtId="0" fontId="40" fillId="0" borderId="30" xfId="0" applyFont="1" applyBorder="1" applyAlignment="1">
      <alignment horizontal="center" vertical="center"/>
    </xf>
    <xf numFmtId="49" fontId="40" fillId="33" borderId="30" xfId="0" applyNumberFormat="1" applyFont="1" applyFill="1" applyBorder="1" applyAlignment="1">
      <alignment horizontal="center" vertical="center"/>
    </xf>
    <xf numFmtId="0" fontId="40" fillId="0" borderId="31" xfId="0" applyFont="1" applyBorder="1">
      <alignment vertical="center"/>
    </xf>
    <xf numFmtId="0" fontId="4" fillId="0" borderId="0" xfId="8"/>
    <xf numFmtId="0" fontId="4" fillId="0" borderId="2" xfId="8" applyBorder="1" applyAlignment="1">
      <alignment horizontal="center" vertical="center"/>
    </xf>
    <xf numFmtId="0" fontId="4" fillId="0" borderId="123" xfId="8" applyBorder="1" applyAlignment="1">
      <alignment horizontal="center" vertical="center"/>
    </xf>
    <xf numFmtId="0" fontId="4" fillId="0" borderId="34" xfId="8" applyBorder="1" applyAlignment="1">
      <alignment horizontal="center" vertical="center"/>
    </xf>
    <xf numFmtId="0" fontId="4" fillId="0" borderId="31" xfId="8" applyBorder="1" applyAlignment="1">
      <alignment horizontal="center" vertical="center"/>
    </xf>
    <xf numFmtId="0" fontId="4" fillId="0" borderId="29" xfId="8" applyBorder="1" applyAlignment="1">
      <alignment horizontal="center" vertical="center"/>
    </xf>
    <xf numFmtId="0" fontId="4" fillId="0" borderId="127" xfId="8" applyBorder="1" applyAlignment="1">
      <alignment horizontal="center" vertical="center"/>
    </xf>
    <xf numFmtId="0" fontId="4" fillId="0" borderId="128" xfId="8" applyBorder="1" applyAlignment="1">
      <alignment horizontal="center" vertical="center"/>
    </xf>
    <xf numFmtId="0" fontId="4" fillId="0" borderId="129" xfId="8" applyBorder="1" applyAlignment="1">
      <alignment horizontal="center" vertical="center"/>
    </xf>
    <xf numFmtId="0" fontId="4" fillId="0" borderId="32" xfId="8" applyBorder="1" applyAlignment="1">
      <alignment horizontal="center" vertical="center"/>
    </xf>
    <xf numFmtId="0" fontId="4" fillId="0" borderId="122" xfId="8" applyBorder="1" applyAlignment="1">
      <alignment horizontal="center" vertical="center"/>
    </xf>
    <xf numFmtId="0" fontId="4" fillId="0" borderId="130" xfId="8" applyBorder="1" applyAlignment="1">
      <alignment horizontal="center" vertical="center"/>
    </xf>
    <xf numFmtId="0" fontId="4" fillId="0" borderId="131" xfId="8" applyBorder="1" applyAlignment="1">
      <alignment horizontal="center" vertical="center"/>
    </xf>
    <xf numFmtId="0" fontId="4" fillId="0" borderId="132" xfId="8" applyBorder="1" applyAlignment="1">
      <alignment horizontal="center" vertical="center"/>
    </xf>
    <xf numFmtId="0" fontId="4" fillId="0" borderId="134" xfId="8" applyBorder="1" applyAlignment="1">
      <alignment horizontal="center" vertical="center"/>
    </xf>
    <xf numFmtId="0" fontId="4" fillId="0" borderId="125" xfId="8" applyBorder="1" applyAlignment="1">
      <alignment horizontal="center" vertical="center"/>
    </xf>
    <xf numFmtId="0" fontId="4" fillId="0" borderId="135" xfId="8" applyBorder="1" applyAlignment="1">
      <alignment horizontal="center" vertical="center"/>
    </xf>
    <xf numFmtId="0" fontId="4" fillId="0" borderId="136" xfId="8" applyBorder="1" applyAlignment="1">
      <alignment horizontal="center" vertical="center"/>
    </xf>
    <xf numFmtId="0" fontId="4" fillId="0" borderId="0" xfId="8" applyAlignment="1">
      <alignment horizontal="center" vertical="center"/>
    </xf>
    <xf numFmtId="0" fontId="4" fillId="0" borderId="9" xfId="8" applyBorder="1" applyAlignment="1">
      <alignment horizontal="center" vertical="center"/>
    </xf>
    <xf numFmtId="0" fontId="4" fillId="10" borderId="9" xfId="8" applyFill="1" applyBorder="1" applyAlignment="1">
      <alignment horizontal="center" vertical="center"/>
    </xf>
    <xf numFmtId="0" fontId="42" fillId="0" borderId="2" xfId="0" applyFont="1" applyBorder="1" applyAlignment="1">
      <alignment horizontal="center" vertical="center"/>
    </xf>
    <xf numFmtId="9" fontId="42" fillId="0" borderId="2" xfId="9" applyFont="1" applyBorder="1" applyAlignment="1">
      <alignment horizontal="center" vertical="center"/>
    </xf>
    <xf numFmtId="0" fontId="43" fillId="0" borderId="0" xfId="8" applyFont="1"/>
    <xf numFmtId="0" fontId="40" fillId="0" borderId="2" xfId="9" applyNumberFormat="1" applyFont="1" applyBorder="1" applyAlignment="1">
      <alignment horizontal="center" vertical="center"/>
    </xf>
    <xf numFmtId="0" fontId="40" fillId="0" borderId="2" xfId="9" applyNumberFormat="1" applyFont="1" applyBorder="1" applyAlignment="1">
      <alignment horizontal="center"/>
    </xf>
    <xf numFmtId="0" fontId="4" fillId="0" borderId="124" xfId="8" applyBorder="1" applyAlignment="1">
      <alignment horizontal="left" vertical="center"/>
    </xf>
    <xf numFmtId="0" fontId="4" fillId="0" borderId="88" xfId="8" applyBorder="1" applyAlignment="1">
      <alignment horizontal="left" vertical="center"/>
    </xf>
    <xf numFmtId="0" fontId="4" fillId="0" borderId="116" xfId="8" applyBorder="1" applyAlignment="1">
      <alignment horizontal="left" vertical="center"/>
    </xf>
    <xf numFmtId="0" fontId="44" fillId="4" borderId="62" xfId="0" applyFont="1" applyFill="1" applyBorder="1" applyAlignment="1" applyProtection="1">
      <alignment horizontal="left" vertical="center" wrapText="1" shrinkToFit="1"/>
      <protection locked="0"/>
    </xf>
    <xf numFmtId="0" fontId="22" fillId="0" borderId="114" xfId="0" applyFont="1" applyBorder="1" applyAlignment="1">
      <alignment horizontal="center" vertical="center"/>
    </xf>
    <xf numFmtId="0" fontId="22" fillId="14" borderId="121" xfId="0" applyFont="1" applyFill="1" applyBorder="1" applyAlignment="1">
      <alignment vertical="center" wrapText="1"/>
    </xf>
    <xf numFmtId="0" fontId="34" fillId="14" borderId="121" xfId="0" applyFont="1" applyFill="1" applyBorder="1">
      <alignment vertical="center"/>
    </xf>
    <xf numFmtId="0" fontId="34" fillId="14" borderId="46" xfId="0" applyFont="1" applyFill="1" applyBorder="1">
      <alignment vertical="center"/>
    </xf>
    <xf numFmtId="14" fontId="34" fillId="14" borderId="30" xfId="0" applyNumberFormat="1" applyFont="1" applyFill="1" applyBorder="1" applyAlignment="1">
      <alignment horizontal="left" vertical="center"/>
    </xf>
    <xf numFmtId="0" fontId="34" fillId="14" borderId="121" xfId="0" applyFont="1" applyFill="1" applyBorder="1" applyAlignment="1">
      <alignment horizontal="center" vertical="center"/>
    </xf>
    <xf numFmtId="0" fontId="22" fillId="4" borderId="45" xfId="0" applyFont="1" applyFill="1" applyBorder="1">
      <alignment vertical="center"/>
    </xf>
    <xf numFmtId="0" fontId="22" fillId="14" borderId="37" xfId="0" applyFont="1" applyFill="1" applyBorder="1">
      <alignment vertical="center"/>
    </xf>
    <xf numFmtId="0" fontId="22" fillId="4" borderId="37" xfId="0" applyFont="1" applyFill="1" applyBorder="1">
      <alignment vertical="center"/>
    </xf>
    <xf numFmtId="0" fontId="22" fillId="14" borderId="35" xfId="0" applyFont="1" applyFill="1" applyBorder="1">
      <alignment vertical="center"/>
    </xf>
    <xf numFmtId="0" fontId="22" fillId="4" borderId="35" xfId="0" applyFont="1" applyFill="1" applyBorder="1">
      <alignment vertical="center"/>
    </xf>
    <xf numFmtId="0" fontId="22" fillId="4" borderId="46" xfId="0" applyFont="1" applyFill="1" applyBorder="1">
      <alignment vertical="center"/>
    </xf>
    <xf numFmtId="9" fontId="22" fillId="4" borderId="99" xfId="7" applyFont="1" applyFill="1" applyBorder="1" applyAlignment="1">
      <alignment vertical="center"/>
    </xf>
    <xf numFmtId="9" fontId="22" fillId="4" borderId="137" xfId="7" applyFont="1" applyFill="1" applyBorder="1" applyAlignment="1">
      <alignment vertical="center"/>
    </xf>
    <xf numFmtId="9" fontId="22" fillId="4" borderId="138" xfId="7" applyFont="1" applyFill="1" applyBorder="1" applyAlignment="1">
      <alignment vertical="center"/>
    </xf>
    <xf numFmtId="9" fontId="22" fillId="4" borderId="1" xfId="7" applyFont="1" applyFill="1" applyBorder="1" applyAlignment="1">
      <alignment vertical="center"/>
    </xf>
    <xf numFmtId="9" fontId="22" fillId="4" borderId="44" xfId="7" applyFont="1" applyFill="1" applyBorder="1" applyAlignment="1">
      <alignment vertical="center"/>
    </xf>
    <xf numFmtId="0" fontId="22" fillId="4" borderId="24" xfId="0" applyFont="1" applyFill="1" applyBorder="1">
      <alignment vertical="center"/>
    </xf>
    <xf numFmtId="0" fontId="22" fillId="4" borderId="26" xfId="0" applyFont="1" applyFill="1" applyBorder="1">
      <alignment vertical="center"/>
    </xf>
    <xf numFmtId="0" fontId="22" fillId="4" borderId="27" xfId="0" applyFont="1" applyFill="1" applyBorder="1">
      <alignment vertical="center"/>
    </xf>
    <xf numFmtId="0" fontId="22" fillId="4" borderId="28" xfId="0" applyFont="1" applyFill="1" applyBorder="1">
      <alignment vertical="center"/>
    </xf>
    <xf numFmtId="0" fontId="22" fillId="4" borderId="29" xfId="0" applyFont="1" applyFill="1" applyBorder="1">
      <alignment vertical="center"/>
    </xf>
    <xf numFmtId="0" fontId="22" fillId="4" borderId="31" xfId="0" applyFont="1" applyFill="1" applyBorder="1">
      <alignment vertical="center"/>
    </xf>
    <xf numFmtId="9" fontId="42" fillId="0" borderId="2" xfId="7" applyFont="1" applyBorder="1" applyAlignment="1">
      <alignment horizontal="center" vertical="center"/>
    </xf>
    <xf numFmtId="9" fontId="43" fillId="4" borderId="37" xfId="8" applyNumberFormat="1" applyFont="1" applyFill="1" applyBorder="1" applyAlignment="1">
      <alignment horizontal="center"/>
    </xf>
    <xf numFmtId="0" fontId="39" fillId="0" borderId="123" xfId="0" applyFont="1" applyBorder="1" applyAlignment="1">
      <alignment horizontal="center" vertical="center"/>
    </xf>
    <xf numFmtId="0" fontId="42" fillId="0" borderId="38" xfId="0" applyFont="1" applyBorder="1" applyAlignment="1">
      <alignment horizontal="center" vertical="center"/>
    </xf>
    <xf numFmtId="9" fontId="42" fillId="0" borderId="38" xfId="9" applyFont="1" applyBorder="1" applyAlignment="1">
      <alignment horizontal="center" vertical="center"/>
    </xf>
    <xf numFmtId="9" fontId="42" fillId="0" borderId="38" xfId="7" applyFont="1" applyBorder="1" applyAlignment="1">
      <alignment horizontal="center" vertical="center"/>
    </xf>
    <xf numFmtId="9" fontId="43" fillId="4" borderId="35" xfId="8" applyNumberFormat="1" applyFont="1" applyFill="1" applyBorder="1" applyAlignment="1">
      <alignment horizontal="center"/>
    </xf>
    <xf numFmtId="0" fontId="34" fillId="0" borderId="2" xfId="0" applyFont="1" applyBorder="1" applyAlignment="1">
      <alignment horizontal="center" vertical="center"/>
    </xf>
    <xf numFmtId="0" fontId="31" fillId="27" borderId="141" xfId="0" applyFont="1" applyFill="1" applyBorder="1" applyAlignment="1">
      <alignment horizontal="center" vertical="center"/>
    </xf>
    <xf numFmtId="0" fontId="31" fillId="27" borderId="59" xfId="0" applyFont="1" applyFill="1" applyBorder="1" applyAlignment="1">
      <alignment vertical="center" wrapText="1"/>
    </xf>
    <xf numFmtId="0" fontId="32" fillId="27" borderId="59" xfId="0" applyFont="1" applyFill="1" applyBorder="1">
      <alignment vertical="center"/>
    </xf>
    <xf numFmtId="0" fontId="32" fillId="27" borderId="59" xfId="0" applyFont="1" applyFill="1" applyBorder="1" applyAlignment="1">
      <alignment horizontal="center" vertical="center"/>
    </xf>
    <xf numFmtId="0" fontId="32" fillId="27" borderId="59" xfId="0" applyFont="1" applyFill="1" applyBorder="1" applyAlignment="1">
      <alignment vertical="center" wrapText="1"/>
    </xf>
    <xf numFmtId="0" fontId="33" fillId="27" borderId="142" xfId="0" applyFont="1" applyFill="1" applyBorder="1">
      <alignment vertical="center"/>
    </xf>
    <xf numFmtId="0" fontId="22" fillId="0" borderId="24" xfId="0" applyFont="1" applyBorder="1" applyAlignment="1">
      <alignment horizontal="center" vertical="center"/>
    </xf>
    <xf numFmtId="0" fontId="34" fillId="4" borderId="43" xfId="0" applyFont="1" applyFill="1" applyBorder="1" applyAlignment="1">
      <alignment horizontal="center" vertical="center"/>
    </xf>
    <xf numFmtId="0" fontId="34" fillId="0" borderId="28" xfId="0" applyFont="1" applyBorder="1" applyAlignment="1">
      <alignment horizontal="center" vertical="center"/>
    </xf>
    <xf numFmtId="0" fontId="22" fillId="14" borderId="30" xfId="0" applyFont="1" applyFill="1" applyBorder="1" applyAlignment="1">
      <alignment vertical="center" wrapText="1"/>
    </xf>
    <xf numFmtId="0" fontId="40" fillId="14" borderId="2" xfId="0" applyFont="1" applyFill="1" applyBorder="1" applyAlignment="1">
      <alignment vertical="center" wrapText="1"/>
    </xf>
    <xf numFmtId="14" fontId="40" fillId="14" borderId="2" xfId="0" applyNumberFormat="1" applyFont="1" applyFill="1" applyBorder="1" applyAlignment="1">
      <alignment horizontal="center" vertical="center" wrapText="1"/>
    </xf>
    <xf numFmtId="0" fontId="40" fillId="14" borderId="2" xfId="0" applyFont="1" applyFill="1" applyBorder="1" applyAlignment="1">
      <alignment horizontal="center" vertical="center" wrapText="1"/>
    </xf>
    <xf numFmtId="0" fontId="40" fillId="14" borderId="30" xfId="0" applyFont="1" applyFill="1" applyBorder="1" applyAlignment="1">
      <alignment vertical="center" wrapText="1"/>
    </xf>
    <xf numFmtId="14" fontId="40" fillId="14" borderId="30" xfId="0" applyNumberFormat="1" applyFont="1" applyFill="1" applyBorder="1" applyAlignment="1">
      <alignment horizontal="center" vertical="center" wrapText="1"/>
    </xf>
    <xf numFmtId="0" fontId="40" fillId="14" borderId="30" xfId="0" applyFont="1" applyFill="1" applyBorder="1" applyAlignment="1">
      <alignment horizontal="center" vertical="center" wrapText="1"/>
    </xf>
    <xf numFmtId="0" fontId="34" fillId="0" borderId="25" xfId="0" applyFont="1" applyBorder="1" applyAlignment="1">
      <alignment horizontal="center" vertical="center"/>
    </xf>
    <xf numFmtId="0" fontId="34" fillId="0" borderId="30" xfId="0" applyFont="1" applyBorder="1" applyAlignment="1">
      <alignment horizontal="center" vertical="center"/>
    </xf>
    <xf numFmtId="0" fontId="40" fillId="14" borderId="28" xfId="0" applyFont="1" applyFill="1" applyBorder="1" applyAlignment="1">
      <alignment horizontal="center" vertical="center" wrapText="1"/>
    </xf>
    <xf numFmtId="0" fontId="40" fillId="14" borderId="31" xfId="0" applyFont="1" applyFill="1" applyBorder="1" applyAlignment="1">
      <alignment horizontal="center" vertical="center" wrapText="1"/>
    </xf>
    <xf numFmtId="0" fontId="22" fillId="14" borderId="43" xfId="0" applyFont="1" applyFill="1" applyBorder="1" applyAlignment="1">
      <alignment vertical="center" wrapText="1"/>
    </xf>
    <xf numFmtId="0" fontId="40" fillId="14" borderId="43" xfId="0" applyFont="1" applyFill="1" applyBorder="1" applyAlignment="1">
      <alignment vertical="center" wrapText="1"/>
    </xf>
    <xf numFmtId="0" fontId="40" fillId="14" borderId="36" xfId="0" applyFont="1" applyFill="1" applyBorder="1" applyAlignment="1">
      <alignment vertical="center" wrapText="1"/>
    </xf>
    <xf numFmtId="0" fontId="34" fillId="0" borderId="2" xfId="0" applyFont="1" applyBorder="1">
      <alignment vertical="center"/>
    </xf>
    <xf numFmtId="14" fontId="40" fillId="14" borderId="25" xfId="0" applyNumberFormat="1" applyFont="1" applyFill="1" applyBorder="1" applyAlignment="1">
      <alignment horizontal="center" vertical="center" wrapText="1"/>
    </xf>
    <xf numFmtId="0" fontId="40" fillId="14" borderId="36" xfId="0" applyFont="1" applyFill="1" applyBorder="1" applyAlignment="1">
      <alignment horizontal="center" vertical="center" wrapText="1"/>
    </xf>
    <xf numFmtId="0" fontId="34" fillId="4" borderId="30" xfId="0" applyFont="1" applyFill="1" applyBorder="1" applyAlignment="1">
      <alignment horizontal="center" vertical="center"/>
    </xf>
    <xf numFmtId="0" fontId="40" fillId="14" borderId="43" xfId="0" applyFont="1" applyFill="1" applyBorder="1" applyAlignment="1">
      <alignment horizontal="center" vertical="center" wrapText="1"/>
    </xf>
    <xf numFmtId="0" fontId="34" fillId="4" borderId="2" xfId="0" quotePrefix="1" applyFont="1" applyFill="1" applyBorder="1" applyAlignment="1">
      <alignment horizontal="center" vertical="center"/>
    </xf>
    <xf numFmtId="0" fontId="40" fillId="14" borderId="99" xfId="0" applyFont="1" applyFill="1" applyBorder="1" applyAlignment="1">
      <alignment horizontal="center" vertical="center" wrapText="1"/>
    </xf>
    <xf numFmtId="0" fontId="40" fillId="14" borderId="105" xfId="0" applyFont="1" applyFill="1" applyBorder="1" applyAlignment="1">
      <alignment horizontal="center" vertical="center" wrapText="1"/>
    </xf>
    <xf numFmtId="0" fontId="40" fillId="14" borderId="61" xfId="0" applyFont="1" applyFill="1" applyBorder="1" applyAlignment="1">
      <alignment horizontal="center" vertical="center" wrapText="1"/>
    </xf>
    <xf numFmtId="0" fontId="34" fillId="4" borderId="115" xfId="0" applyFont="1" applyFill="1" applyBorder="1" applyAlignment="1">
      <alignment horizontal="center" vertical="center"/>
    </xf>
    <xf numFmtId="0" fontId="34" fillId="4" borderId="37" xfId="0" applyFont="1" applyFill="1" applyBorder="1" applyAlignment="1">
      <alignment horizontal="center" vertical="center"/>
    </xf>
    <xf numFmtId="0" fontId="34" fillId="14" borderId="115" xfId="0" applyFont="1" applyFill="1" applyBorder="1" applyAlignment="1">
      <alignment horizontal="center" vertical="center"/>
    </xf>
    <xf numFmtId="0" fontId="40" fillId="14" borderId="115" xfId="0" applyFont="1" applyFill="1" applyBorder="1" applyAlignment="1">
      <alignment horizontal="center" vertical="center" wrapText="1"/>
    </xf>
    <xf numFmtId="0" fontId="40" fillId="14" borderId="37" xfId="0" applyFont="1" applyFill="1" applyBorder="1" applyAlignment="1">
      <alignment horizontal="center" vertical="center" wrapText="1"/>
    </xf>
    <xf numFmtId="0" fontId="4" fillId="0" borderId="2" xfId="8" applyBorder="1" applyAlignment="1">
      <alignment horizontal="center"/>
    </xf>
    <xf numFmtId="9" fontId="43" fillId="4" borderId="139" xfId="8" applyNumberFormat="1" applyFont="1" applyFill="1" applyBorder="1" applyAlignment="1">
      <alignment horizontal="center"/>
    </xf>
    <xf numFmtId="0" fontId="4" fillId="10" borderId="2" xfId="8" applyFill="1" applyBorder="1"/>
    <xf numFmtId="9" fontId="43" fillId="4" borderId="2" xfId="8" applyNumberFormat="1" applyFont="1" applyFill="1" applyBorder="1" applyAlignment="1">
      <alignment horizontal="center"/>
    </xf>
    <xf numFmtId="0" fontId="42" fillId="0" borderId="1" xfId="0" applyFont="1" applyBorder="1" applyAlignment="1">
      <alignment horizontal="left" vertical="center"/>
    </xf>
    <xf numFmtId="0" fontId="42" fillId="0" borderId="140" xfId="0" applyFont="1" applyBorder="1" applyAlignment="1">
      <alignment horizontal="left" vertical="center"/>
    </xf>
    <xf numFmtId="0" fontId="39" fillId="0" borderId="36" xfId="0" applyFont="1" applyBorder="1" applyAlignment="1">
      <alignment horizontal="left" vertical="center"/>
    </xf>
    <xf numFmtId="0" fontId="22" fillId="0" borderId="29" xfId="0" applyFont="1" applyBorder="1" applyAlignment="1">
      <alignment horizontal="center" vertical="center"/>
    </xf>
    <xf numFmtId="0" fontId="22" fillId="0" borderId="2" xfId="0" applyFont="1" applyBorder="1" applyAlignment="1">
      <alignment horizontal="center" vertical="center"/>
    </xf>
    <xf numFmtId="0" fontId="22" fillId="14" borderId="25" xfId="0" applyFont="1" applyFill="1" applyBorder="1" applyAlignment="1">
      <alignment vertical="center" wrapText="1"/>
    </xf>
    <xf numFmtId="0" fontId="40" fillId="14" borderId="25" xfId="0" applyFont="1" applyFill="1" applyBorder="1" applyAlignment="1">
      <alignment vertical="center" wrapText="1"/>
    </xf>
    <xf numFmtId="0" fontId="40" fillId="14" borderId="25" xfId="0" applyFont="1" applyFill="1" applyBorder="1" applyAlignment="1">
      <alignment horizontal="center" vertical="center" wrapText="1"/>
    </xf>
    <xf numFmtId="0" fontId="34" fillId="4" borderId="25" xfId="0" applyFont="1" applyFill="1" applyBorder="1" applyAlignment="1">
      <alignment horizontal="center" vertical="center"/>
    </xf>
    <xf numFmtId="0" fontId="22" fillId="0" borderId="27" xfId="0" applyFont="1" applyBorder="1" applyAlignment="1">
      <alignment horizontal="center" vertical="center"/>
    </xf>
    <xf numFmtId="0" fontId="22" fillId="0" borderId="30" xfId="0" applyFont="1" applyBorder="1" applyAlignment="1">
      <alignment horizontal="center" vertical="center"/>
    </xf>
    <xf numFmtId="0" fontId="22" fillId="0" borderId="2" xfId="0" applyFont="1" applyBorder="1" applyAlignment="1">
      <alignment horizontal="left" vertical="center"/>
    </xf>
    <xf numFmtId="0" fontId="34" fillId="0" borderId="87" xfId="0" applyFont="1" applyBorder="1" applyAlignment="1">
      <alignment horizontal="center" vertical="center"/>
    </xf>
    <xf numFmtId="0" fontId="34" fillId="0" borderId="88" xfId="0" applyFont="1" applyBorder="1" applyAlignment="1">
      <alignment horizontal="center" vertical="center"/>
    </xf>
    <xf numFmtId="0" fontId="34" fillId="0" borderId="89" xfId="0" applyFont="1" applyBorder="1" applyAlignment="1">
      <alignment horizontal="center" vertical="center"/>
    </xf>
    <xf numFmtId="14" fontId="40" fillId="14" borderId="25" xfId="0" applyNumberFormat="1" applyFont="1" applyFill="1" applyBorder="1" applyAlignment="1">
      <alignment horizontal="left" vertical="center" wrapText="1"/>
    </xf>
    <xf numFmtId="14" fontId="40" fillId="14" borderId="45" xfId="0" applyNumberFormat="1" applyFont="1" applyFill="1" applyBorder="1" applyAlignment="1">
      <alignment horizontal="left" vertical="center" wrapText="1"/>
    </xf>
    <xf numFmtId="14" fontId="34" fillId="4" borderId="37" xfId="0" applyNumberFormat="1" applyFont="1" applyFill="1" applyBorder="1" applyAlignment="1">
      <alignment horizontal="left" vertical="center"/>
    </xf>
    <xf numFmtId="14" fontId="34" fillId="14" borderId="37" xfId="0" applyNumberFormat="1" applyFont="1" applyFill="1" applyBorder="1" applyAlignment="1">
      <alignment horizontal="left" vertical="center"/>
    </xf>
    <xf numFmtId="14" fontId="40" fillId="14" borderId="2" xfId="0" applyNumberFormat="1" applyFont="1" applyFill="1" applyBorder="1" applyAlignment="1">
      <alignment horizontal="left" vertical="center" wrapText="1"/>
    </xf>
    <xf numFmtId="14" fontId="40" fillId="14" borderId="37" xfId="0" applyNumberFormat="1" applyFont="1" applyFill="1" applyBorder="1" applyAlignment="1">
      <alignment horizontal="left" vertical="center" wrapText="1"/>
    </xf>
    <xf numFmtId="14" fontId="34" fillId="0" borderId="37" xfId="0" applyNumberFormat="1" applyFont="1" applyBorder="1" applyAlignment="1">
      <alignment horizontal="left" vertical="center"/>
    </xf>
    <xf numFmtId="14" fontId="22" fillId="0" borderId="2" xfId="0" applyNumberFormat="1" applyFont="1" applyBorder="1" applyAlignment="1">
      <alignment horizontal="left" vertical="center"/>
    </xf>
    <xf numFmtId="14" fontId="22" fillId="0" borderId="37" xfId="0" applyNumberFormat="1" applyFont="1" applyBorder="1" applyAlignment="1">
      <alignment horizontal="left" vertical="center"/>
    </xf>
    <xf numFmtId="14" fontId="22" fillId="0" borderId="30" xfId="0" applyNumberFormat="1" applyFont="1" applyBorder="1" applyAlignment="1">
      <alignment horizontal="left" vertical="center"/>
    </xf>
    <xf numFmtId="14" fontId="22" fillId="0" borderId="46" xfId="0" applyNumberFormat="1" applyFont="1" applyBorder="1" applyAlignment="1">
      <alignment horizontal="left" vertical="center"/>
    </xf>
    <xf numFmtId="0" fontId="34" fillId="4" borderId="43" xfId="0" applyFont="1" applyFill="1" applyBorder="1" applyAlignment="1">
      <alignment horizontal="left" vertical="center"/>
    </xf>
    <xf numFmtId="0" fontId="34" fillId="4" borderId="1" xfId="0" applyFont="1" applyFill="1" applyBorder="1" applyAlignment="1">
      <alignment horizontal="left" vertical="center"/>
    </xf>
    <xf numFmtId="0" fontId="40" fillId="14" borderId="1" xfId="0" applyFont="1" applyFill="1" applyBorder="1" applyAlignment="1">
      <alignment horizontal="left" vertical="center" wrapText="1"/>
    </xf>
    <xf numFmtId="0" fontId="22" fillId="0" borderId="1" xfId="0" applyFont="1" applyBorder="1" applyAlignment="1">
      <alignment horizontal="left" vertical="center"/>
    </xf>
    <xf numFmtId="0" fontId="22" fillId="0" borderId="44" xfId="0" applyFont="1" applyBorder="1" applyAlignment="1">
      <alignment horizontal="left" vertical="center"/>
    </xf>
    <xf numFmtId="0" fontId="40" fillId="14" borderId="26" xfId="0" applyFont="1" applyFill="1" applyBorder="1" applyAlignment="1">
      <alignment horizontal="left" vertical="center" wrapText="1"/>
    </xf>
    <xf numFmtId="0" fontId="34" fillId="0" borderId="28" xfId="0" applyFont="1" applyBorder="1" applyAlignment="1">
      <alignment horizontal="left" vertical="center"/>
    </xf>
    <xf numFmtId="0" fontId="40" fillId="14" borderId="28" xfId="0" applyFont="1" applyFill="1" applyBorder="1" applyAlignment="1">
      <alignment horizontal="left" vertical="center" wrapText="1"/>
    </xf>
    <xf numFmtId="0" fontId="22" fillId="0" borderId="28" xfId="0" applyFont="1" applyBorder="1" applyAlignment="1">
      <alignment horizontal="left" vertical="center"/>
    </xf>
    <xf numFmtId="0" fontId="22" fillId="0" borderId="31" xfId="0" applyFont="1" applyBorder="1" applyAlignment="1">
      <alignment horizontal="left" vertical="center"/>
    </xf>
    <xf numFmtId="9" fontId="42" fillId="4" borderId="2" xfId="9" applyFont="1" applyFill="1" applyBorder="1" applyAlignment="1">
      <alignment horizontal="center" vertical="center"/>
    </xf>
    <xf numFmtId="9" fontId="42" fillId="4" borderId="123" xfId="9" applyFont="1" applyFill="1" applyBorder="1" applyAlignment="1">
      <alignment horizontal="center" vertical="center"/>
    </xf>
    <xf numFmtId="9" fontId="42" fillId="4" borderId="38" xfId="9" applyFont="1" applyFill="1" applyBorder="1" applyAlignment="1">
      <alignment horizontal="center" vertical="center"/>
    </xf>
    <xf numFmtId="0" fontId="34" fillId="4" borderId="44" xfId="0" applyFont="1" applyFill="1" applyBorder="1" applyAlignment="1">
      <alignment horizontal="left" vertical="center"/>
    </xf>
    <xf numFmtId="0" fontId="34" fillId="0" borderId="31" xfId="0" applyFont="1" applyBorder="1" applyAlignment="1">
      <alignment horizontal="left" vertical="center"/>
    </xf>
    <xf numFmtId="0" fontId="22" fillId="4" borderId="25" xfId="0" applyFont="1" applyFill="1" applyBorder="1" applyAlignment="1">
      <alignment vertical="center" wrapText="1"/>
    </xf>
    <xf numFmtId="0" fontId="34" fillId="4" borderId="25" xfId="0" applyFont="1" applyFill="1" applyBorder="1">
      <alignment vertical="center"/>
    </xf>
    <xf numFmtId="0" fontId="34" fillId="14" borderId="30" xfId="0" applyFont="1" applyFill="1" applyBorder="1">
      <alignment vertical="center"/>
    </xf>
    <xf numFmtId="14" fontId="34" fillId="4" borderId="25" xfId="0" applyNumberFormat="1" applyFont="1" applyFill="1" applyBorder="1" applyAlignment="1">
      <alignment horizontal="left" vertical="center"/>
    </xf>
    <xf numFmtId="14" fontId="34" fillId="4" borderId="45" xfId="0" applyNumberFormat="1" applyFont="1" applyFill="1" applyBorder="1" applyAlignment="1">
      <alignment horizontal="left" vertical="center"/>
    </xf>
    <xf numFmtId="14" fontId="34" fillId="14" borderId="46" xfId="0" applyNumberFormat="1" applyFont="1" applyFill="1" applyBorder="1" applyAlignment="1">
      <alignment horizontal="left" vertical="center"/>
    </xf>
    <xf numFmtId="0" fontId="34" fillId="0" borderId="26" xfId="0" applyFont="1" applyBorder="1" applyAlignment="1">
      <alignment horizontal="left" vertical="center"/>
    </xf>
    <xf numFmtId="0" fontId="22" fillId="4" borderId="64" xfId="0" applyFont="1" applyFill="1" applyBorder="1">
      <alignment vertical="center"/>
    </xf>
    <xf numFmtId="0" fontId="22" fillId="4" borderId="55" xfId="0" applyFont="1" applyFill="1" applyBorder="1">
      <alignment vertical="center"/>
    </xf>
    <xf numFmtId="0" fontId="22" fillId="14" borderId="28" xfId="0" applyFont="1" applyFill="1" applyBorder="1">
      <alignment vertical="center"/>
    </xf>
    <xf numFmtId="0" fontId="22" fillId="14" borderId="55" xfId="0" applyFont="1" applyFill="1" applyBorder="1">
      <alignment vertical="center"/>
    </xf>
    <xf numFmtId="0" fontId="22" fillId="4" borderId="27" xfId="0" applyFont="1" applyFill="1" applyBorder="1" applyAlignment="1">
      <alignment horizontal="center" vertical="center"/>
    </xf>
    <xf numFmtId="0" fontId="22" fillId="4" borderId="29" xfId="0" applyFont="1" applyFill="1" applyBorder="1" applyAlignment="1">
      <alignment horizontal="center" vertical="center"/>
    </xf>
    <xf numFmtId="0" fontId="22" fillId="0" borderId="141" xfId="0" applyFont="1" applyBorder="1">
      <alignment vertical="center"/>
    </xf>
    <xf numFmtId="0" fontId="22" fillId="0" borderId="60" xfId="0" applyFont="1" applyBorder="1" applyAlignment="1">
      <alignment horizontal="center" vertical="center" wrapText="1"/>
    </xf>
    <xf numFmtId="0" fontId="22" fillId="0" borderId="95" xfId="0" applyFont="1" applyBorder="1">
      <alignment vertical="center"/>
    </xf>
    <xf numFmtId="9" fontId="22" fillId="4" borderId="87" xfId="7" applyFont="1" applyFill="1" applyBorder="1" applyAlignment="1">
      <alignment vertical="center"/>
    </xf>
    <xf numFmtId="9" fontId="22" fillId="4" borderId="88" xfId="7" applyFont="1" applyFill="1" applyBorder="1" applyAlignment="1">
      <alignment vertical="center"/>
    </xf>
    <xf numFmtId="9" fontId="22" fillId="4" borderId="116" xfId="7" applyFont="1" applyFill="1" applyBorder="1" applyAlignment="1">
      <alignment vertical="center"/>
    </xf>
    <xf numFmtId="0" fontId="22" fillId="0" borderId="55" xfId="0" applyFont="1" applyBorder="1" applyAlignment="1">
      <alignment vertical="center" wrapText="1"/>
    </xf>
    <xf numFmtId="9" fontId="22" fillId="4" borderId="89" xfId="7" applyFont="1" applyFill="1" applyBorder="1" applyAlignment="1">
      <alignment vertical="center"/>
    </xf>
    <xf numFmtId="0" fontId="22" fillId="0" borderId="141" xfId="0" applyFont="1" applyBorder="1" applyAlignment="1">
      <alignment horizontal="center" vertical="center" wrapText="1"/>
    </xf>
    <xf numFmtId="0" fontId="22" fillId="0" borderId="57" xfId="0" applyFont="1" applyBorder="1" applyAlignment="1">
      <alignment vertical="center" wrapText="1"/>
    </xf>
    <xf numFmtId="0" fontId="22" fillId="0" borderId="60" xfId="0" applyFont="1" applyBorder="1" applyAlignment="1">
      <alignment vertical="center" wrapText="1"/>
    </xf>
    <xf numFmtId="9" fontId="39" fillId="4" borderId="8" xfId="7" applyFont="1" applyFill="1" applyBorder="1" applyAlignment="1" applyProtection="1">
      <alignment vertical="center"/>
    </xf>
    <xf numFmtId="0" fontId="39" fillId="0" borderId="23" xfId="0" applyFont="1" applyBorder="1" applyAlignment="1">
      <alignment horizontal="center" vertical="center"/>
    </xf>
    <xf numFmtId="0" fontId="39" fillId="0" borderId="7" xfId="0" applyFont="1" applyBorder="1" applyAlignment="1">
      <alignment horizontal="center" vertical="center"/>
    </xf>
    <xf numFmtId="0" fontId="39" fillId="4" borderId="8" xfId="7" applyNumberFormat="1" applyFont="1" applyFill="1" applyBorder="1" applyAlignment="1" applyProtection="1">
      <alignment vertical="center"/>
    </xf>
    <xf numFmtId="0" fontId="39" fillId="0" borderId="29" xfId="0" applyFont="1" applyBorder="1">
      <alignment vertical="center"/>
    </xf>
    <xf numFmtId="0" fontId="39" fillId="0" borderId="31" xfId="0" applyFont="1" applyBorder="1">
      <alignment vertical="center"/>
    </xf>
    <xf numFmtId="9" fontId="39" fillId="4" borderId="8" xfId="7" applyFont="1" applyFill="1" applyBorder="1" applyAlignment="1" applyProtection="1">
      <alignment horizontal="right" vertical="center"/>
    </xf>
    <xf numFmtId="0" fontId="39" fillId="0" borderId="24" xfId="0" applyFont="1" applyBorder="1" applyAlignment="1">
      <alignment horizontal="center" vertical="center"/>
    </xf>
    <xf numFmtId="0" fontId="39" fillId="14" borderId="25" xfId="0" applyFont="1" applyFill="1" applyBorder="1" applyAlignment="1">
      <alignment vertical="center" wrapText="1"/>
    </xf>
    <xf numFmtId="0" fontId="39" fillId="4" borderId="25" xfId="0" applyFont="1" applyFill="1" applyBorder="1">
      <alignment vertical="center"/>
    </xf>
    <xf numFmtId="0" fontId="39" fillId="14" borderId="25" xfId="0" applyFont="1" applyFill="1" applyBorder="1" applyAlignment="1">
      <alignment horizontal="center" vertical="center" wrapText="1"/>
    </xf>
    <xf numFmtId="14" fontId="39" fillId="14" borderId="25" xfId="0" applyNumberFormat="1" applyFont="1" applyFill="1" applyBorder="1" applyAlignment="1">
      <alignment horizontal="left" vertical="center" wrapText="1"/>
    </xf>
    <xf numFmtId="0" fontId="39" fillId="0" borderId="25" xfId="0" applyFont="1" applyBorder="1" applyAlignment="1">
      <alignment horizontal="center" vertical="center"/>
    </xf>
    <xf numFmtId="0" fontId="39" fillId="14" borderId="25" xfId="0" applyFont="1" applyFill="1" applyBorder="1" applyAlignment="1">
      <alignment horizontal="left" vertical="center" wrapText="1"/>
    </xf>
    <xf numFmtId="0" fontId="39" fillId="14" borderId="26" xfId="0" applyFont="1" applyFill="1" applyBorder="1" applyAlignment="1">
      <alignment horizontal="left" vertical="center" wrapText="1"/>
    </xf>
    <xf numFmtId="0" fontId="39" fillId="4" borderId="2" xfId="0" applyFont="1" applyFill="1" applyBorder="1" applyAlignment="1">
      <alignment vertical="center" wrapText="1"/>
    </xf>
    <xf numFmtId="0" fontId="39" fillId="4" borderId="2" xfId="0" applyFont="1" applyFill="1" applyBorder="1">
      <alignment vertical="center"/>
    </xf>
    <xf numFmtId="0" fontId="39" fillId="4" borderId="2" xfId="0" applyFont="1" applyFill="1" applyBorder="1" applyAlignment="1">
      <alignment horizontal="center" vertical="center"/>
    </xf>
    <xf numFmtId="14" fontId="39" fillId="4" borderId="2" xfId="0" applyNumberFormat="1" applyFont="1" applyFill="1" applyBorder="1" applyAlignment="1">
      <alignment horizontal="left" vertical="center"/>
    </xf>
    <xf numFmtId="0" fontId="39" fillId="0" borderId="2" xfId="0" applyFont="1" applyBorder="1" applyAlignment="1">
      <alignment horizontal="center" vertical="center"/>
    </xf>
    <xf numFmtId="0" fontId="39" fillId="4" borderId="2" xfId="0" applyFont="1" applyFill="1" applyBorder="1" applyAlignment="1">
      <alignment horizontal="left" vertical="center"/>
    </xf>
    <xf numFmtId="0" fontId="39" fillId="14" borderId="2" xfId="0" applyFont="1" applyFill="1" applyBorder="1" applyAlignment="1">
      <alignment horizontal="center" vertical="center"/>
    </xf>
    <xf numFmtId="0" fontId="39" fillId="0" borderId="28" xfId="0" applyFont="1" applyBorder="1" applyAlignment="1">
      <alignment horizontal="left" vertical="center"/>
    </xf>
    <xf numFmtId="0" fontId="39" fillId="14" borderId="2" xfId="0" applyFont="1" applyFill="1" applyBorder="1" applyAlignment="1">
      <alignment vertical="center" wrapText="1"/>
    </xf>
    <xf numFmtId="14" fontId="39" fillId="14" borderId="2" xfId="0" applyNumberFormat="1" applyFont="1" applyFill="1" applyBorder="1" applyAlignment="1">
      <alignment horizontal="left" vertical="center"/>
    </xf>
    <xf numFmtId="14" fontId="39" fillId="0" borderId="2" xfId="0" applyNumberFormat="1" applyFont="1" applyBorder="1" applyAlignment="1">
      <alignment horizontal="left" vertical="center"/>
    </xf>
    <xf numFmtId="0" fontId="39" fillId="14" borderId="2" xfId="0" applyFont="1" applyFill="1" applyBorder="1">
      <alignment vertical="center"/>
    </xf>
    <xf numFmtId="0" fontId="39" fillId="14" borderId="2" xfId="0" applyFont="1" applyFill="1" applyBorder="1" applyAlignment="1">
      <alignment horizontal="center" vertical="center" wrapText="1"/>
    </xf>
    <xf numFmtId="14" fontId="39" fillId="14" borderId="2" xfId="0" applyNumberFormat="1" applyFont="1" applyFill="1" applyBorder="1" applyAlignment="1">
      <alignment horizontal="left" vertical="center" wrapText="1"/>
    </xf>
    <xf numFmtId="0" fontId="39" fillId="14" borderId="28" xfId="0" applyFont="1" applyFill="1" applyBorder="1" applyAlignment="1">
      <alignment horizontal="left" vertical="center" wrapText="1"/>
    </xf>
    <xf numFmtId="0" fontId="39" fillId="14" borderId="2" xfId="0" quotePrefix="1" applyFont="1" applyFill="1" applyBorder="1" applyAlignment="1">
      <alignment horizontal="center" vertical="center"/>
    </xf>
    <xf numFmtId="0" fontId="39" fillId="0" borderId="29" xfId="0" applyFont="1" applyBorder="1" applyAlignment="1">
      <alignment horizontal="center" vertical="center"/>
    </xf>
    <xf numFmtId="0" fontId="39" fillId="14" borderId="30" xfId="0" applyFont="1" applyFill="1" applyBorder="1" applyAlignment="1">
      <alignment vertical="center" wrapText="1"/>
    </xf>
    <xf numFmtId="0" fontId="39" fillId="14" borderId="30" xfId="0" applyFont="1" applyFill="1" applyBorder="1" applyAlignment="1">
      <alignment horizontal="center" vertical="center"/>
    </xf>
    <xf numFmtId="14" fontId="39" fillId="14" borderId="30" xfId="0" applyNumberFormat="1" applyFont="1" applyFill="1" applyBorder="1" applyAlignment="1">
      <alignment horizontal="left" vertical="center"/>
    </xf>
    <xf numFmtId="0" fontId="39" fillId="0" borderId="30" xfId="0" applyFont="1" applyBorder="1" applyAlignment="1">
      <alignment horizontal="center" vertical="center"/>
    </xf>
    <xf numFmtId="0" fontId="39" fillId="4" borderId="30" xfId="0" applyFont="1" applyFill="1" applyBorder="1" applyAlignment="1">
      <alignment horizontal="left" vertical="center"/>
    </xf>
    <xf numFmtId="0" fontId="39" fillId="0" borderId="31" xfId="0" applyFont="1" applyBorder="1" applyAlignment="1">
      <alignment horizontal="left" vertical="center"/>
    </xf>
    <xf numFmtId="0" fontId="39" fillId="14" borderId="2" xfId="0" applyFont="1" applyFill="1" applyBorder="1" applyAlignment="1">
      <alignment horizontal="left" vertical="center"/>
    </xf>
    <xf numFmtId="0" fontId="39" fillId="0" borderId="2" xfId="0" applyFont="1" applyBorder="1" applyAlignment="1">
      <alignment horizontal="left" vertical="center"/>
    </xf>
    <xf numFmtId="0" fontId="39" fillId="14" borderId="2" xfId="0" applyFont="1" applyFill="1" applyBorder="1" applyAlignment="1">
      <alignment horizontal="left" vertical="center" wrapText="1"/>
    </xf>
    <xf numFmtId="0" fontId="39" fillId="14" borderId="30" xfId="0" applyFont="1" applyFill="1" applyBorder="1" applyAlignment="1">
      <alignment horizontal="left" vertical="center"/>
    </xf>
    <xf numFmtId="0" fontId="3" fillId="0" borderId="123" xfId="8" applyFont="1" applyBorder="1" applyAlignment="1">
      <alignment horizontal="center" vertical="center"/>
    </xf>
    <xf numFmtId="0" fontId="3" fillId="0" borderId="131" xfId="8" applyFont="1" applyBorder="1" applyAlignment="1">
      <alignment horizontal="center" vertical="center"/>
    </xf>
    <xf numFmtId="9" fontId="3" fillId="0" borderId="0" xfId="7" applyFont="1" applyAlignment="1">
      <alignment horizontal="center" vertical="center"/>
    </xf>
    <xf numFmtId="9" fontId="3" fillId="0" borderId="0" xfId="7" applyFont="1"/>
    <xf numFmtId="0" fontId="39" fillId="14" borderId="25" xfId="0" applyFont="1" applyFill="1" applyBorder="1" applyAlignment="1">
      <alignment horizontal="left" vertical="center"/>
    </xf>
    <xf numFmtId="14" fontId="39" fillId="14" borderId="25" xfId="0" applyNumberFormat="1" applyFont="1" applyFill="1" applyBorder="1" applyAlignment="1">
      <alignment horizontal="left" vertical="center"/>
    </xf>
    <xf numFmtId="0" fontId="39" fillId="4" borderId="25" xfId="0" applyFont="1" applyFill="1" applyBorder="1" applyAlignment="1">
      <alignment horizontal="left" vertical="center"/>
    </xf>
    <xf numFmtId="0" fontId="39" fillId="14" borderId="25" xfId="0" applyFont="1" applyFill="1" applyBorder="1" applyAlignment="1">
      <alignment horizontal="center" vertical="center"/>
    </xf>
    <xf numFmtId="0" fontId="39" fillId="0" borderId="26" xfId="0" applyFont="1" applyBorder="1" applyAlignment="1">
      <alignment horizontal="left" vertical="center"/>
    </xf>
    <xf numFmtId="0" fontId="39" fillId="4" borderId="30" xfId="0" applyFont="1" applyFill="1" applyBorder="1" applyAlignment="1">
      <alignment vertical="center" wrapText="1"/>
    </xf>
    <xf numFmtId="0" fontId="39" fillId="4" borderId="30" xfId="0" applyFont="1" applyFill="1" applyBorder="1">
      <alignment vertical="center"/>
    </xf>
    <xf numFmtId="14" fontId="39" fillId="4" borderId="30" xfId="0" applyNumberFormat="1" applyFont="1" applyFill="1" applyBorder="1" applyAlignment="1">
      <alignment horizontal="left" vertical="center"/>
    </xf>
    <xf numFmtId="0" fontId="39" fillId="4" borderId="25" xfId="0" applyFont="1" applyFill="1" applyBorder="1" applyAlignment="1">
      <alignment horizontal="center" vertical="center"/>
    </xf>
    <xf numFmtId="0" fontId="39" fillId="4" borderId="30" xfId="0" applyFont="1" applyFill="1" applyBorder="1" applyAlignment="1">
      <alignment horizontal="center" vertical="center"/>
    </xf>
    <xf numFmtId="0" fontId="35" fillId="4" borderId="62" xfId="0" applyFont="1" applyFill="1" applyBorder="1" applyAlignment="1" applyProtection="1">
      <alignment horizontal="left" vertical="center" wrapText="1" shrinkToFit="1"/>
      <protection locked="0"/>
    </xf>
    <xf numFmtId="0" fontId="45" fillId="4" borderId="18" xfId="0" applyFont="1" applyFill="1" applyBorder="1" applyAlignment="1" applyProtection="1">
      <alignment horizontal="left" vertical="center" wrapText="1" shrinkToFit="1"/>
      <protection locked="0"/>
    </xf>
    <xf numFmtId="16" fontId="39" fillId="14" borderId="2" xfId="0" quotePrefix="1" applyNumberFormat="1" applyFont="1" applyFill="1" applyBorder="1" applyAlignment="1">
      <alignment horizontal="center" vertical="center"/>
    </xf>
    <xf numFmtId="0" fontId="39" fillId="4" borderId="25" xfId="0" applyFont="1" applyFill="1" applyBorder="1" applyAlignment="1">
      <alignment vertical="center" wrapText="1"/>
    </xf>
    <xf numFmtId="14" fontId="39" fillId="4" borderId="25" xfId="0" applyNumberFormat="1" applyFont="1" applyFill="1" applyBorder="1" applyAlignment="1">
      <alignment horizontal="left" vertical="center"/>
    </xf>
    <xf numFmtId="167" fontId="39" fillId="4" borderId="25" xfId="0" applyNumberFormat="1" applyFont="1" applyFill="1" applyBorder="1" applyAlignment="1">
      <alignment horizontal="left" vertical="center"/>
    </xf>
    <xf numFmtId="167" fontId="39" fillId="14" borderId="2" xfId="0" applyNumberFormat="1" applyFont="1" applyFill="1" applyBorder="1" applyAlignment="1">
      <alignment horizontal="left" vertical="center"/>
    </xf>
    <xf numFmtId="167" fontId="39" fillId="4" borderId="2" xfId="0" applyNumberFormat="1" applyFont="1" applyFill="1" applyBorder="1" applyAlignment="1">
      <alignment horizontal="left" vertical="center"/>
    </xf>
    <xf numFmtId="167" fontId="39" fillId="14" borderId="30" xfId="0" applyNumberFormat="1" applyFont="1" applyFill="1" applyBorder="1" applyAlignment="1">
      <alignment horizontal="left" vertical="center"/>
    </xf>
    <xf numFmtId="16" fontId="39" fillId="14" borderId="30" xfId="0" quotePrefix="1" applyNumberFormat="1" applyFont="1" applyFill="1" applyBorder="1" applyAlignment="1">
      <alignment horizontal="center" vertical="center"/>
    </xf>
    <xf numFmtId="0" fontId="39" fillId="4" borderId="43" xfId="0" applyFont="1" applyFill="1" applyBorder="1" applyAlignment="1">
      <alignment vertical="center" wrapText="1"/>
    </xf>
    <xf numFmtId="0" fontId="39" fillId="4" borderId="1" xfId="0" applyFont="1" applyFill="1" applyBorder="1" applyAlignment="1">
      <alignment vertical="center" wrapText="1"/>
    </xf>
    <xf numFmtId="0" fontId="39" fillId="14" borderId="1" xfId="0" applyFont="1" applyFill="1" applyBorder="1" applyAlignment="1">
      <alignment vertical="center" wrapText="1"/>
    </xf>
    <xf numFmtId="0" fontId="39" fillId="14" borderId="44" xfId="0" applyFont="1" applyFill="1" applyBorder="1" applyAlignment="1">
      <alignment vertical="center" wrapText="1"/>
    </xf>
    <xf numFmtId="0" fontId="39" fillId="0" borderId="87" xfId="0" applyFont="1" applyBorder="1" applyAlignment="1">
      <alignment horizontal="center" vertical="center"/>
    </xf>
    <xf numFmtId="0" fontId="39" fillId="0" borderId="88" xfId="0" applyFont="1" applyBorder="1" applyAlignment="1">
      <alignment horizontal="center" vertical="center"/>
    </xf>
    <xf numFmtId="0" fontId="39" fillId="0" borderId="89" xfId="0" applyFont="1" applyBorder="1" applyAlignment="1">
      <alignment horizontal="center" vertical="center"/>
    </xf>
    <xf numFmtId="0" fontId="2" fillId="0" borderId="123" xfId="8" applyFont="1" applyBorder="1" applyAlignment="1">
      <alignment horizontal="center" vertical="center"/>
    </xf>
    <xf numFmtId="9" fontId="4" fillId="0" borderId="0" xfId="7" applyFont="1"/>
    <xf numFmtId="0" fontId="47" fillId="34" borderId="144" xfId="0" applyFont="1" applyFill="1" applyBorder="1" applyAlignment="1">
      <alignment horizontal="center" vertical="center"/>
    </xf>
    <xf numFmtId="0" fontId="47" fillId="34" borderId="144" xfId="0" applyFont="1" applyFill="1" applyBorder="1" applyAlignment="1">
      <alignment horizontal="center" vertical="center" wrapText="1"/>
    </xf>
    <xf numFmtId="0" fontId="48" fillId="0" borderId="144" xfId="0" applyFont="1" applyBorder="1" applyAlignment="1">
      <alignment horizontal="center" vertical="center"/>
    </xf>
    <xf numFmtId="0" fontId="47" fillId="0" borderId="144" xfId="0" applyFont="1" applyBorder="1" applyAlignment="1">
      <alignment vertical="center" wrapText="1"/>
    </xf>
    <xf numFmtId="0" fontId="47" fillId="34" borderId="144" xfId="0" applyFont="1" applyFill="1" applyBorder="1" applyAlignment="1">
      <alignment horizontal="left" vertical="center"/>
    </xf>
    <xf numFmtId="0" fontId="48" fillId="0" borderId="144" xfId="0" applyFont="1" applyBorder="1" applyAlignment="1">
      <alignment horizontal="left" vertical="center" wrapText="1"/>
    </xf>
    <xf numFmtId="0" fontId="48" fillId="0" borderId="144" xfId="0" applyFont="1" applyBorder="1" applyAlignment="1">
      <alignment horizontal="center" vertical="center" wrapText="1"/>
    </xf>
    <xf numFmtId="0" fontId="47" fillId="0" borderId="144" xfId="0" applyFont="1" applyBorder="1" applyAlignment="1">
      <alignment horizontal="left" vertical="center" wrapText="1"/>
    </xf>
    <xf numFmtId="16" fontId="48" fillId="0" borderId="144" xfId="0" applyNumberFormat="1" applyFont="1" applyBorder="1" applyAlignment="1">
      <alignment horizontal="center" vertical="center" wrapText="1"/>
    </xf>
    <xf numFmtId="0" fontId="50" fillId="4" borderId="56" xfId="0" applyFont="1" applyFill="1" applyBorder="1" applyAlignment="1">
      <alignment vertical="top"/>
    </xf>
    <xf numFmtId="0" fontId="50" fillId="4" borderId="142" xfId="0" applyFont="1" applyFill="1" applyBorder="1" applyAlignment="1">
      <alignment vertical="top"/>
    </xf>
    <xf numFmtId="0" fontId="50" fillId="4" borderId="145" xfId="0" applyFont="1" applyFill="1" applyBorder="1" applyAlignment="1">
      <alignment vertical="top"/>
    </xf>
    <xf numFmtId="0" fontId="50" fillId="4" borderId="0" xfId="0" applyFont="1" applyFill="1" applyAlignment="1">
      <alignment vertical="top"/>
    </xf>
    <xf numFmtId="0" fontId="50" fillId="4" borderId="18" xfId="0" applyFont="1" applyFill="1" applyBorder="1" applyAlignment="1">
      <alignment vertical="top"/>
    </xf>
    <xf numFmtId="0" fontId="50" fillId="4" borderId="125" xfId="0" applyFont="1" applyFill="1" applyBorder="1" applyAlignment="1">
      <alignment vertical="top"/>
    </xf>
    <xf numFmtId="0" fontId="50" fillId="4" borderId="146" xfId="0" applyFont="1" applyFill="1" applyBorder="1" applyAlignment="1">
      <alignment vertical="top"/>
    </xf>
    <xf numFmtId="0" fontId="50" fillId="4" borderId="122" xfId="0" applyFont="1" applyFill="1" applyBorder="1" applyAlignment="1">
      <alignment vertical="top"/>
    </xf>
    <xf numFmtId="0" fontId="0" fillId="0" borderId="65" xfId="0" applyBorder="1">
      <alignment vertical="center"/>
    </xf>
    <xf numFmtId="0" fontId="50" fillId="4" borderId="56" xfId="0" applyFont="1" applyFill="1" applyBorder="1" applyAlignment="1">
      <alignment horizontal="right" vertical="top"/>
    </xf>
    <xf numFmtId="0" fontId="0" fillId="4" borderId="0" xfId="0" applyFill="1">
      <alignment vertical="center"/>
    </xf>
    <xf numFmtId="0" fontId="0" fillId="4" borderId="0" xfId="0" applyFill="1" applyAlignment="1">
      <alignment horizontal="center" vertical="center"/>
    </xf>
    <xf numFmtId="0" fontId="0" fillId="4" borderId="65" xfId="0" applyFill="1" applyBorder="1">
      <alignment vertical="center"/>
    </xf>
    <xf numFmtId="0" fontId="0" fillId="4" borderId="56" xfId="0" applyFill="1" applyBorder="1">
      <alignment vertical="center"/>
    </xf>
    <xf numFmtId="0" fontId="0" fillId="4" borderId="56" xfId="0" applyFill="1" applyBorder="1" applyAlignment="1">
      <alignment horizontal="center" vertical="center"/>
    </xf>
    <xf numFmtId="0" fontId="0" fillId="4" borderId="142" xfId="0" applyFill="1" applyBorder="1" applyAlignment="1">
      <alignment horizontal="left" vertical="center"/>
    </xf>
    <xf numFmtId="0" fontId="0" fillId="4" borderId="145" xfId="0" applyFill="1" applyBorder="1">
      <alignment vertical="center"/>
    </xf>
    <xf numFmtId="0" fontId="0" fillId="4" borderId="18" xfId="0" applyFill="1" applyBorder="1" applyAlignment="1">
      <alignment horizontal="left" vertical="center"/>
    </xf>
    <xf numFmtId="0" fontId="0" fillId="4" borderId="125" xfId="0" applyFill="1" applyBorder="1">
      <alignment vertical="center"/>
    </xf>
    <xf numFmtId="0" fontId="0" fillId="4" borderId="146" xfId="0" applyFill="1" applyBorder="1">
      <alignment vertical="center"/>
    </xf>
    <xf numFmtId="0" fontId="0" fillId="4" borderId="146" xfId="0" applyFill="1" applyBorder="1" applyAlignment="1">
      <alignment horizontal="center" vertical="center"/>
    </xf>
    <xf numFmtId="0" fontId="0" fillId="4" borderId="122" xfId="0" applyFill="1" applyBorder="1" applyAlignment="1">
      <alignment horizontal="left" vertical="center"/>
    </xf>
    <xf numFmtId="0" fontId="1" fillId="0" borderId="124" xfId="8" applyFont="1" applyBorder="1" applyAlignment="1">
      <alignment horizontal="left" vertical="center"/>
    </xf>
    <xf numFmtId="0" fontId="1" fillId="0" borderId="88" xfId="8" applyFont="1" applyBorder="1" applyAlignment="1">
      <alignment horizontal="left" vertical="center"/>
    </xf>
    <xf numFmtId="0" fontId="1" fillId="32" borderId="88" xfId="8" applyFont="1" applyFill="1" applyBorder="1" applyAlignment="1">
      <alignment horizontal="left" vertical="center"/>
    </xf>
    <xf numFmtId="0" fontId="1" fillId="0" borderId="87" xfId="8" applyFont="1" applyBorder="1" applyAlignment="1">
      <alignment horizontal="left" vertical="center"/>
    </xf>
    <xf numFmtId="0" fontId="1" fillId="32" borderId="89" xfId="8" applyFont="1" applyFill="1" applyBorder="1" applyAlignment="1">
      <alignment horizontal="left" vertical="center"/>
    </xf>
    <xf numFmtId="0" fontId="39" fillId="0" borderId="0" xfId="0" applyFont="1">
      <alignment vertical="center"/>
    </xf>
    <xf numFmtId="0" fontId="16" fillId="2" borderId="32" xfId="0" applyFont="1" applyFill="1" applyBorder="1" applyAlignment="1" applyProtection="1">
      <alignment horizontal="center" vertical="center" shrinkToFit="1"/>
      <protection locked="0"/>
    </xf>
    <xf numFmtId="0" fontId="16" fillId="2" borderId="33" xfId="0" applyFont="1" applyFill="1" applyBorder="1" applyAlignment="1" applyProtection="1">
      <alignment horizontal="center" vertical="center" shrinkToFit="1"/>
      <protection locked="0"/>
    </xf>
    <xf numFmtId="17" fontId="19" fillId="4" borderId="33" xfId="0" applyNumberFormat="1" applyFont="1" applyFill="1" applyBorder="1" applyAlignment="1">
      <alignment horizontal="center" vertical="center" shrinkToFit="1"/>
    </xf>
    <xf numFmtId="0" fontId="19" fillId="4" borderId="33" xfId="0" applyFont="1" applyFill="1" applyBorder="1" applyAlignment="1">
      <alignment horizontal="center" vertical="center" shrinkToFit="1"/>
    </xf>
    <xf numFmtId="0" fontId="16" fillId="2" borderId="33" xfId="0" applyFont="1" applyFill="1" applyBorder="1" applyAlignment="1">
      <alignment horizontal="center" vertical="center" shrinkToFit="1"/>
    </xf>
    <xf numFmtId="0" fontId="16" fillId="2" borderId="34" xfId="0" applyFont="1" applyFill="1" applyBorder="1" applyAlignment="1">
      <alignment horizontal="center" vertical="center" shrinkToFit="1"/>
    </xf>
    <xf numFmtId="0" fontId="10" fillId="5" borderId="24" xfId="0" applyFont="1" applyFill="1" applyBorder="1" applyAlignment="1" applyProtection="1">
      <alignment horizontal="center" vertical="center" wrapText="1" shrinkToFit="1"/>
      <protection locked="0"/>
    </xf>
    <xf numFmtId="0" fontId="10" fillId="5" borderId="27" xfId="0" applyFont="1" applyFill="1" applyBorder="1" applyAlignment="1" applyProtection="1">
      <alignment horizontal="center" vertical="center" wrapText="1" shrinkToFit="1"/>
      <protection locked="0"/>
    </xf>
    <xf numFmtId="0" fontId="10" fillId="5" borderId="29" xfId="0" applyFont="1" applyFill="1" applyBorder="1" applyAlignment="1" applyProtection="1">
      <alignment horizontal="center" vertical="center" wrapText="1" shrinkToFit="1"/>
      <protection locked="0"/>
    </xf>
    <xf numFmtId="0" fontId="13" fillId="0" borderId="25" xfId="0" applyFont="1" applyBorder="1" applyAlignment="1" applyProtection="1">
      <alignment horizontal="left" vertical="center" shrinkToFit="1"/>
      <protection locked="0"/>
    </xf>
    <xf numFmtId="0" fontId="13" fillId="0" borderId="2" xfId="0" applyFont="1" applyBorder="1" applyAlignment="1" applyProtection="1">
      <alignment horizontal="left" vertical="center" shrinkToFit="1"/>
      <protection locked="0"/>
    </xf>
    <xf numFmtId="0" fontId="13" fillId="0" borderId="2" xfId="0" applyFont="1" applyBorder="1" applyAlignment="1" applyProtection="1">
      <alignment horizontal="left" vertical="center" wrapText="1" shrinkToFit="1"/>
      <protection locked="0"/>
    </xf>
    <xf numFmtId="0" fontId="13" fillId="8" borderId="30" xfId="0" applyFont="1" applyFill="1" applyBorder="1" applyAlignment="1" applyProtection="1">
      <alignment horizontal="left" vertical="center" wrapText="1" shrinkToFit="1"/>
      <protection locked="0"/>
    </xf>
    <xf numFmtId="0" fontId="11" fillId="7" borderId="9" xfId="0" applyFont="1" applyFill="1" applyBorder="1" applyAlignment="1" applyProtection="1">
      <alignment horizontal="center" vertical="center" wrapText="1" shrinkToFit="1"/>
      <protection locked="0"/>
    </xf>
    <xf numFmtId="0" fontId="12" fillId="6" borderId="9" xfId="0" applyFont="1" applyFill="1" applyBorder="1" applyAlignment="1" applyProtection="1">
      <alignment horizontal="left" vertical="center" wrapText="1" shrinkToFit="1"/>
      <protection locked="0"/>
    </xf>
    <xf numFmtId="0" fontId="12" fillId="4" borderId="9" xfId="0" applyFont="1" applyFill="1" applyBorder="1" applyAlignment="1" applyProtection="1">
      <alignment horizontal="left" vertical="center" wrapText="1" shrinkToFit="1"/>
      <protection locked="0"/>
    </xf>
    <xf numFmtId="0" fontId="12" fillId="4" borderId="9" xfId="0" applyFont="1" applyFill="1" applyBorder="1" applyAlignment="1" applyProtection="1">
      <alignment horizontal="left" vertical="center" shrinkToFit="1"/>
      <protection locked="0"/>
    </xf>
    <xf numFmtId="0" fontId="12" fillId="11" borderId="9" xfId="0" applyFont="1" applyFill="1" applyBorder="1" applyAlignment="1" applyProtection="1">
      <alignment horizontal="left" vertical="center" wrapText="1" shrinkToFit="1"/>
      <protection locked="0"/>
    </xf>
    <xf numFmtId="0" fontId="12" fillId="4" borderId="11" xfId="0" applyFont="1" applyFill="1" applyBorder="1" applyAlignment="1" applyProtection="1">
      <alignment horizontal="left" vertical="center" wrapText="1" shrinkToFit="1"/>
      <protection locked="0"/>
    </xf>
    <xf numFmtId="0" fontId="22" fillId="16" borderId="24" xfId="0" applyFont="1" applyFill="1" applyBorder="1" applyAlignment="1">
      <alignment horizontal="center" vertical="center"/>
    </xf>
    <xf numFmtId="0" fontId="22" fillId="16" borderId="25" xfId="0" applyFont="1" applyFill="1" applyBorder="1" applyAlignment="1">
      <alignment horizontal="center" vertical="center"/>
    </xf>
    <xf numFmtId="0" fontId="22" fillId="16" borderId="45" xfId="0" applyFont="1" applyFill="1" applyBorder="1" applyAlignment="1">
      <alignment horizontal="center" vertical="center"/>
    </xf>
    <xf numFmtId="0" fontId="22" fillId="0" borderId="48" xfId="0" applyFont="1" applyBorder="1" applyAlignment="1">
      <alignment horizontal="center" vertical="center"/>
    </xf>
    <xf numFmtId="0" fontId="22" fillId="0" borderId="49" xfId="0" applyFont="1" applyBorder="1" applyAlignment="1">
      <alignment horizontal="center" vertical="center"/>
    </xf>
    <xf numFmtId="0" fontId="22" fillId="0" borderId="24" xfId="0" applyFont="1" applyBorder="1" applyAlignment="1">
      <alignment vertical="center" wrapText="1"/>
    </xf>
    <xf numFmtId="0" fontId="22" fillId="0" borderId="27" xfId="0" applyFont="1" applyBorder="1" applyAlignment="1">
      <alignment vertical="center" wrapText="1"/>
    </xf>
    <xf numFmtId="0" fontId="22" fillId="0" borderId="25" xfId="0" applyFont="1" applyBorder="1">
      <alignment vertical="center"/>
    </xf>
    <xf numFmtId="0" fontId="22" fillId="0" borderId="2" xfId="0" applyFont="1" applyBorder="1">
      <alignment vertical="center"/>
    </xf>
    <xf numFmtId="0" fontId="22" fillId="13" borderId="25" xfId="0" applyFont="1" applyFill="1" applyBorder="1" applyAlignment="1">
      <alignment horizontal="center" vertical="center"/>
    </xf>
    <xf numFmtId="0" fontId="22" fillId="13" borderId="26" xfId="0" applyFont="1" applyFill="1" applyBorder="1" applyAlignment="1">
      <alignment horizontal="center" vertical="center"/>
    </xf>
    <xf numFmtId="0" fontId="22" fillId="15" borderId="43" xfId="0" applyFont="1" applyFill="1" applyBorder="1" applyAlignment="1">
      <alignment horizontal="center" vertical="center"/>
    </xf>
    <xf numFmtId="0" fontId="22" fillId="15" borderId="25" xfId="0" applyFont="1" applyFill="1" applyBorder="1" applyAlignment="1">
      <alignment horizontal="center" vertical="center"/>
    </xf>
    <xf numFmtId="0" fontId="22" fillId="15" borderId="45" xfId="0" applyFont="1" applyFill="1" applyBorder="1" applyAlignment="1">
      <alignment horizontal="center" vertical="center"/>
    </xf>
    <xf numFmtId="0" fontId="22" fillId="23" borderId="24" xfId="0" applyFont="1" applyFill="1" applyBorder="1" applyAlignment="1">
      <alignment horizontal="center" vertical="center"/>
    </xf>
    <xf numFmtId="0" fontId="22" fillId="23" borderId="25" xfId="0" applyFont="1" applyFill="1" applyBorder="1" applyAlignment="1">
      <alignment horizontal="center" vertical="center"/>
    </xf>
    <xf numFmtId="0" fontId="22" fillId="23" borderId="26" xfId="0" applyFont="1" applyFill="1" applyBorder="1" applyAlignment="1">
      <alignment horizontal="center" vertical="center"/>
    </xf>
    <xf numFmtId="0" fontId="22" fillId="17" borderId="24" xfId="0" applyFont="1" applyFill="1" applyBorder="1" applyAlignment="1">
      <alignment horizontal="center" vertical="center"/>
    </xf>
    <xf numFmtId="0" fontId="22" fillId="17" borderId="25" xfId="0" applyFont="1" applyFill="1" applyBorder="1" applyAlignment="1">
      <alignment horizontal="center" vertical="center"/>
    </xf>
    <xf numFmtId="0" fontId="22" fillId="17" borderId="45" xfId="0" applyFont="1" applyFill="1" applyBorder="1" applyAlignment="1">
      <alignment horizontal="center" vertical="center"/>
    </xf>
    <xf numFmtId="0" fontId="22" fillId="18" borderId="24" xfId="0" applyFont="1" applyFill="1" applyBorder="1" applyAlignment="1">
      <alignment horizontal="center" vertical="center"/>
    </xf>
    <xf numFmtId="0" fontId="22" fillId="18" borderId="25" xfId="0" applyFont="1" applyFill="1" applyBorder="1" applyAlignment="1">
      <alignment horizontal="center" vertical="center"/>
    </xf>
    <xf numFmtId="0" fontId="22" fillId="18" borderId="45" xfId="0" applyFont="1" applyFill="1" applyBorder="1" applyAlignment="1">
      <alignment horizontal="center" vertical="center"/>
    </xf>
    <xf numFmtId="0" fontId="22" fillId="19" borderId="24" xfId="0" applyFont="1" applyFill="1" applyBorder="1" applyAlignment="1">
      <alignment horizontal="center" vertical="center"/>
    </xf>
    <xf numFmtId="0" fontId="22" fillId="19" borderId="25" xfId="0" applyFont="1" applyFill="1" applyBorder="1" applyAlignment="1">
      <alignment horizontal="center" vertical="center"/>
    </xf>
    <xf numFmtId="0" fontId="22" fillId="19" borderId="45" xfId="0" applyFont="1" applyFill="1" applyBorder="1" applyAlignment="1">
      <alignment horizontal="center" vertical="center"/>
    </xf>
    <xf numFmtId="0" fontId="22" fillId="20" borderId="24" xfId="0" applyFont="1" applyFill="1" applyBorder="1" applyAlignment="1">
      <alignment horizontal="center" vertical="center"/>
    </xf>
    <xf numFmtId="0" fontId="22" fillId="20" borderId="25" xfId="0" applyFont="1" applyFill="1" applyBorder="1" applyAlignment="1">
      <alignment horizontal="center" vertical="center"/>
    </xf>
    <xf numFmtId="0" fontId="22" fillId="20" borderId="26" xfId="0" applyFont="1" applyFill="1" applyBorder="1" applyAlignment="1">
      <alignment horizontal="center" vertical="center"/>
    </xf>
    <xf numFmtId="0" fontId="22" fillId="21" borderId="24" xfId="0" applyFont="1" applyFill="1" applyBorder="1" applyAlignment="1">
      <alignment horizontal="center" vertical="center"/>
    </xf>
    <xf numFmtId="0" fontId="22" fillId="21" borderId="25" xfId="0" applyFont="1" applyFill="1" applyBorder="1" applyAlignment="1">
      <alignment horizontal="center" vertical="center"/>
    </xf>
    <xf numFmtId="0" fontId="22" fillId="21" borderId="45" xfId="0" applyFont="1" applyFill="1" applyBorder="1" applyAlignment="1">
      <alignment horizontal="center" vertical="center"/>
    </xf>
    <xf numFmtId="0" fontId="22" fillId="22" borderId="24" xfId="0" applyFont="1" applyFill="1" applyBorder="1" applyAlignment="1">
      <alignment horizontal="center" vertical="center"/>
    </xf>
    <xf numFmtId="0" fontId="22" fillId="22" borderId="25" xfId="0" applyFont="1" applyFill="1" applyBorder="1" applyAlignment="1">
      <alignment horizontal="center" vertical="center"/>
    </xf>
    <xf numFmtId="0" fontId="22" fillId="22" borderId="45" xfId="0" applyFont="1" applyFill="1" applyBorder="1" applyAlignment="1">
      <alignment horizontal="center" vertical="center"/>
    </xf>
    <xf numFmtId="0" fontId="15" fillId="4" borderId="14" xfId="0" applyFont="1" applyFill="1" applyBorder="1" applyAlignment="1" applyProtection="1">
      <alignment horizontal="center" vertical="center" wrapText="1" shrinkToFit="1"/>
      <protection locked="0"/>
    </xf>
    <xf numFmtId="0" fontId="15" fillId="4" borderId="12" xfId="0" applyFont="1" applyFill="1" applyBorder="1" applyAlignment="1" applyProtection="1">
      <alignment horizontal="center" vertical="center" wrapText="1" shrinkToFit="1"/>
      <protection locked="0"/>
    </xf>
    <xf numFmtId="0" fontId="15" fillId="4" borderId="20" xfId="0" applyFont="1" applyFill="1" applyBorder="1" applyAlignment="1" applyProtection="1">
      <alignment horizontal="center" vertical="center" wrapText="1" shrinkToFit="1"/>
      <protection locked="0"/>
    </xf>
    <xf numFmtId="0" fontId="12" fillId="6" borderId="9" xfId="0" applyFont="1" applyFill="1" applyBorder="1" applyAlignment="1" applyProtection="1">
      <alignment horizontal="center" vertical="center" wrapText="1" shrinkToFit="1"/>
      <protection locked="0"/>
    </xf>
    <xf numFmtId="0" fontId="10" fillId="11" borderId="9" xfId="0" applyFont="1" applyFill="1" applyBorder="1" applyAlignment="1" applyProtection="1">
      <alignment horizontal="center" vertical="center" wrapText="1" shrinkToFit="1"/>
      <protection locked="0"/>
    </xf>
    <xf numFmtId="0" fontId="15" fillId="4" borderId="15" xfId="0" quotePrefix="1" applyFont="1" applyFill="1" applyBorder="1" applyAlignment="1" applyProtection="1">
      <alignment horizontal="center" vertical="center" shrinkToFit="1"/>
      <protection locked="0"/>
    </xf>
    <xf numFmtId="0" fontId="15" fillId="4" borderId="13" xfId="0" quotePrefix="1" applyFont="1" applyFill="1" applyBorder="1" applyAlignment="1" applyProtection="1">
      <alignment horizontal="center" vertical="center" shrinkToFit="1"/>
      <protection locked="0"/>
    </xf>
    <xf numFmtId="0" fontId="11" fillId="7" borderId="9" xfId="0" applyFont="1" applyFill="1" applyBorder="1" applyAlignment="1">
      <alignment horizontal="center" vertical="center" wrapText="1" shrinkToFit="1"/>
    </xf>
    <xf numFmtId="0" fontId="12" fillId="6" borderId="9" xfId="0" applyFont="1" applyFill="1" applyBorder="1" applyAlignment="1">
      <alignment horizontal="center" vertical="center" wrapText="1" shrinkToFit="1"/>
    </xf>
    <xf numFmtId="0" fontId="12" fillId="4" borderId="9" xfId="0" applyFont="1" applyFill="1" applyBorder="1" applyAlignment="1">
      <alignment horizontal="left" vertical="center" wrapText="1" shrinkToFit="1"/>
    </xf>
    <xf numFmtId="0" fontId="12" fillId="4" borderId="9" xfId="0" applyFont="1" applyFill="1" applyBorder="1" applyAlignment="1">
      <alignment horizontal="left" vertical="center" shrinkToFit="1"/>
    </xf>
    <xf numFmtId="0" fontId="10" fillId="11" borderId="9" xfId="0" applyFont="1" applyFill="1" applyBorder="1" applyAlignment="1">
      <alignment horizontal="center" vertical="center" wrapText="1" shrinkToFit="1"/>
    </xf>
    <xf numFmtId="0" fontId="12" fillId="4" borderId="11" xfId="0" applyFont="1" applyFill="1" applyBorder="1" applyAlignment="1">
      <alignment horizontal="left" vertical="center" wrapText="1" shrinkToFit="1"/>
    </xf>
    <xf numFmtId="0" fontId="16" fillId="2" borderId="32" xfId="0" applyFont="1" applyFill="1" applyBorder="1" applyAlignment="1">
      <alignment horizontal="center" vertical="center" shrinkToFit="1"/>
    </xf>
    <xf numFmtId="0" fontId="10" fillId="5" borderId="24" xfId="0" applyFont="1" applyFill="1" applyBorder="1" applyAlignment="1">
      <alignment horizontal="center" vertical="center" wrapText="1" shrinkToFit="1"/>
    </xf>
    <xf numFmtId="0" fontId="10" fillId="5" borderId="27" xfId="0" applyFont="1" applyFill="1" applyBorder="1" applyAlignment="1">
      <alignment horizontal="center" vertical="center" wrapText="1" shrinkToFit="1"/>
    </xf>
    <xf numFmtId="0" fontId="10" fillId="5" borderId="29" xfId="0" applyFont="1" applyFill="1" applyBorder="1" applyAlignment="1">
      <alignment horizontal="center" vertical="center" wrapText="1" shrinkToFit="1"/>
    </xf>
    <xf numFmtId="0" fontId="13" fillId="0" borderId="25" xfId="0" applyFont="1" applyBorder="1" applyAlignment="1">
      <alignment horizontal="left" vertical="center" shrinkToFit="1"/>
    </xf>
    <xf numFmtId="0" fontId="13" fillId="0" borderId="2" xfId="0" applyFont="1" applyBorder="1" applyAlignment="1">
      <alignment horizontal="left" vertical="center" shrinkToFit="1"/>
    </xf>
    <xf numFmtId="0" fontId="13" fillId="0" borderId="2" xfId="0" applyFont="1" applyBorder="1" applyAlignment="1">
      <alignment horizontal="left" vertical="center" wrapText="1" shrinkToFit="1"/>
    </xf>
    <xf numFmtId="0" fontId="13" fillId="8" borderId="30" xfId="0" applyFont="1" applyFill="1" applyBorder="1" applyAlignment="1">
      <alignment horizontal="left" vertical="center" wrapText="1" shrinkToFit="1"/>
    </xf>
    <xf numFmtId="0" fontId="22" fillId="0" borderId="64" xfId="0" applyFont="1" applyBorder="1" applyAlignment="1">
      <alignment vertical="center" wrapText="1"/>
    </xf>
    <xf numFmtId="0" fontId="22" fillId="0" borderId="38" xfId="0" applyFont="1" applyBorder="1">
      <alignment vertical="center"/>
    </xf>
    <xf numFmtId="0" fontId="22" fillId="26" borderId="61" xfId="0" applyFont="1" applyFill="1" applyBorder="1" applyAlignment="1">
      <alignment horizontal="center" vertical="center"/>
    </xf>
    <xf numFmtId="0" fontId="22" fillId="26" borderId="99" xfId="0" applyFont="1" applyFill="1" applyBorder="1" applyAlignment="1">
      <alignment horizontal="center" vertical="center"/>
    </xf>
    <xf numFmtId="0" fontId="15" fillId="4" borderId="15" xfId="0" quotePrefix="1" applyFont="1" applyFill="1" applyBorder="1" applyAlignment="1">
      <alignment horizontal="center" vertical="center" shrinkToFit="1"/>
    </xf>
    <xf numFmtId="0" fontId="15" fillId="4" borderId="13" xfId="0" quotePrefix="1" applyFont="1" applyFill="1" applyBorder="1" applyAlignment="1">
      <alignment horizontal="center" vertical="center" shrinkToFit="1"/>
    </xf>
    <xf numFmtId="166" fontId="34" fillId="28" borderId="37" xfId="0" applyNumberFormat="1" applyFont="1" applyFill="1" applyBorder="1" applyAlignment="1">
      <alignment horizontal="center" vertical="center"/>
    </xf>
    <xf numFmtId="166" fontId="34" fillId="28" borderId="1" xfId="0" applyNumberFormat="1" applyFont="1" applyFill="1" applyBorder="1" applyAlignment="1">
      <alignment horizontal="center" vertical="center"/>
    </xf>
    <xf numFmtId="0" fontId="20" fillId="0" borderId="0" xfId="6" applyFont="1" applyAlignment="1">
      <alignment horizontal="left"/>
    </xf>
    <xf numFmtId="0" fontId="20" fillId="0" borderId="0" xfId="6" applyFont="1" applyAlignment="1">
      <alignment horizontal="center"/>
    </xf>
    <xf numFmtId="0" fontId="20" fillId="0" borderId="9" xfId="6" applyFont="1" applyBorder="1" applyAlignment="1">
      <alignment horizontal="center" vertical="center"/>
    </xf>
    <xf numFmtId="0" fontId="20" fillId="0" borderId="1" xfId="6" applyFont="1" applyBorder="1" applyAlignment="1">
      <alignment horizontal="center"/>
    </xf>
    <xf numFmtId="0" fontId="20" fillId="0" borderId="2" xfId="6" applyFont="1" applyBorder="1" applyAlignment="1">
      <alignment horizontal="center"/>
    </xf>
    <xf numFmtId="0" fontId="21" fillId="0" borderId="1" xfId="6" applyFont="1" applyBorder="1" applyAlignment="1">
      <alignment horizontal="center" vertical="top"/>
    </xf>
    <xf numFmtId="0" fontId="21" fillId="0" borderId="2" xfId="6" applyFont="1" applyBorder="1" applyAlignment="1">
      <alignment horizontal="center" vertical="top"/>
    </xf>
    <xf numFmtId="0" fontId="28" fillId="7" borderId="70" xfId="0" applyFont="1" applyFill="1" applyBorder="1" applyAlignment="1">
      <alignment horizontal="left" vertical="center" wrapText="1" shrinkToFit="1"/>
    </xf>
    <xf numFmtId="0" fontId="28" fillId="7" borderId="71" xfId="0" applyFont="1" applyFill="1" applyBorder="1" applyAlignment="1">
      <alignment horizontal="left" vertical="center" wrapText="1" shrinkToFit="1"/>
    </xf>
    <xf numFmtId="0" fontId="28" fillId="7" borderId="72" xfId="0" applyFont="1" applyFill="1" applyBorder="1" applyAlignment="1">
      <alignment horizontal="left" vertical="center" wrapText="1" shrinkToFit="1"/>
    </xf>
    <xf numFmtId="0" fontId="28" fillId="11" borderId="48" xfId="0" applyFont="1" applyFill="1" applyBorder="1" applyAlignment="1">
      <alignment horizontal="left" vertical="center" wrapText="1" shrinkToFit="1"/>
    </xf>
    <xf numFmtId="0" fontId="28" fillId="11" borderId="63" xfId="0" applyFont="1" applyFill="1" applyBorder="1" applyAlignment="1">
      <alignment horizontal="left" vertical="center" wrapText="1" shrinkToFit="1"/>
    </xf>
    <xf numFmtId="0" fontId="28" fillId="11" borderId="49" xfId="0" applyFont="1" applyFill="1" applyBorder="1" applyAlignment="1">
      <alignment horizontal="left" vertical="center" wrapText="1" shrinkToFit="1"/>
    </xf>
    <xf numFmtId="0" fontId="16" fillId="2" borderId="57" xfId="0" applyFont="1" applyFill="1" applyBorder="1" applyAlignment="1">
      <alignment horizontal="center" vertical="center" shrinkToFit="1"/>
    </xf>
    <xf numFmtId="0" fontId="16" fillId="2" borderId="58" xfId="0" applyFont="1" applyFill="1" applyBorder="1" applyAlignment="1">
      <alignment horizontal="center" vertical="center" shrinkToFit="1"/>
    </xf>
    <xf numFmtId="0" fontId="16" fillId="2" borderId="60" xfId="0" applyFont="1" applyFill="1" applyBorder="1" applyAlignment="1">
      <alignment horizontal="center" vertical="center" shrinkToFit="1"/>
    </xf>
    <xf numFmtId="0" fontId="13" fillId="8" borderId="62" xfId="0" applyFont="1" applyFill="1" applyBorder="1" applyAlignment="1">
      <alignment horizontal="center" vertical="center" wrapText="1" shrinkToFit="1"/>
    </xf>
    <xf numFmtId="0" fontId="13" fillId="8" borderId="84" xfId="0" applyFont="1" applyFill="1" applyBorder="1" applyAlignment="1">
      <alignment horizontal="center" vertical="center" wrapText="1" shrinkToFit="1"/>
    </xf>
    <xf numFmtId="0" fontId="28" fillId="5" borderId="87" xfId="0" applyFont="1" applyFill="1" applyBorder="1" applyAlignment="1">
      <alignment horizontal="center" vertical="center" wrapText="1" shrinkToFit="1"/>
    </xf>
    <xf numFmtId="0" fontId="28" fillId="5" borderId="88" xfId="0" applyFont="1" applyFill="1" applyBorder="1" applyAlignment="1">
      <alignment horizontal="center" vertical="center" wrapText="1" shrinkToFit="1"/>
    </xf>
    <xf numFmtId="0" fontId="28" fillId="5" borderId="89" xfId="0" applyFont="1" applyFill="1" applyBorder="1" applyAlignment="1">
      <alignment horizontal="center" vertical="center" wrapText="1" shrinkToFit="1"/>
    </xf>
    <xf numFmtId="0" fontId="13" fillId="0" borderId="78" xfId="0" applyFont="1" applyBorder="1" applyAlignment="1" applyProtection="1">
      <alignment horizontal="center" vertical="center" wrapText="1" shrinkToFit="1"/>
      <protection locked="0"/>
    </xf>
    <xf numFmtId="0" fontId="13" fillId="0" borderId="79" xfId="0" applyFont="1" applyBorder="1" applyAlignment="1" applyProtection="1">
      <alignment horizontal="center" vertical="center" wrapText="1" shrinkToFit="1"/>
      <protection locked="0"/>
    </xf>
    <xf numFmtId="0" fontId="13" fillId="0" borderId="78" xfId="0" applyFont="1" applyBorder="1" applyAlignment="1">
      <alignment horizontal="center" vertical="center" shrinkToFit="1"/>
    </xf>
    <xf numFmtId="0" fontId="13" fillId="0" borderId="79" xfId="0" applyFont="1" applyBorder="1" applyAlignment="1">
      <alignment horizontal="center" vertical="center" shrinkToFit="1"/>
    </xf>
    <xf numFmtId="164" fontId="14" fillId="0" borderId="78" xfId="0" applyNumberFormat="1" applyFont="1" applyBorder="1" applyAlignment="1">
      <alignment horizontal="center" vertical="center" shrinkToFit="1"/>
    </xf>
    <xf numFmtId="164" fontId="14" fillId="0" borderId="79" xfId="0" applyNumberFormat="1" applyFont="1" applyBorder="1" applyAlignment="1">
      <alignment horizontal="center" vertical="center" shrinkToFit="1"/>
    </xf>
    <xf numFmtId="165" fontId="14" fillId="4" borderId="75" xfId="0" applyNumberFormat="1" applyFont="1" applyFill="1" applyBorder="1" applyAlignment="1">
      <alignment horizontal="center" vertical="center" shrinkToFit="1"/>
    </xf>
    <xf numFmtId="165" fontId="14" fillId="4" borderId="76" xfId="0" applyNumberFormat="1" applyFont="1" applyFill="1" applyBorder="1" applyAlignment="1">
      <alignment horizontal="center" vertical="center" shrinkToFit="1"/>
    </xf>
    <xf numFmtId="0" fontId="13" fillId="0" borderId="82" xfId="0" applyFont="1" applyBorder="1" applyAlignment="1" applyProtection="1">
      <alignment horizontal="center" vertical="center" wrapText="1" shrinkToFit="1"/>
      <protection locked="0"/>
    </xf>
    <xf numFmtId="0" fontId="13" fillId="0" borderId="83" xfId="0" applyFont="1" applyBorder="1" applyAlignment="1" applyProtection="1">
      <alignment horizontal="center" vertical="center" wrapText="1" shrinkToFit="1"/>
      <protection locked="0"/>
    </xf>
    <xf numFmtId="0" fontId="13" fillId="0" borderId="82" xfId="0" applyFont="1" applyBorder="1" applyAlignment="1">
      <alignment horizontal="center" vertical="center" shrinkToFit="1"/>
    </xf>
    <xf numFmtId="0" fontId="13" fillId="0" borderId="83" xfId="0" applyFont="1" applyBorder="1" applyAlignment="1">
      <alignment horizontal="center" vertical="center" shrinkToFit="1"/>
    </xf>
    <xf numFmtId="165" fontId="14" fillId="4" borderId="80" xfId="0" applyNumberFormat="1" applyFont="1" applyFill="1" applyBorder="1" applyAlignment="1">
      <alignment horizontal="center" vertical="center" shrinkToFit="1"/>
    </xf>
    <xf numFmtId="165" fontId="14" fillId="4" borderId="81" xfId="0" applyNumberFormat="1" applyFont="1" applyFill="1" applyBorder="1" applyAlignment="1">
      <alignment horizontal="center" vertical="center" shrinkToFit="1"/>
    </xf>
    <xf numFmtId="164" fontId="14" fillId="0" borderId="82" xfId="0" applyNumberFormat="1" applyFont="1" applyBorder="1" applyAlignment="1">
      <alignment horizontal="center" vertical="center" shrinkToFit="1"/>
    </xf>
    <xf numFmtId="164" fontId="14" fillId="0" borderId="83" xfId="0" applyNumberFormat="1" applyFont="1" applyBorder="1" applyAlignment="1">
      <alignment horizontal="center" vertical="center" shrinkToFit="1"/>
    </xf>
    <xf numFmtId="0" fontId="16" fillId="2" borderId="65" xfId="0" applyFont="1" applyFill="1" applyBorder="1" applyAlignment="1">
      <alignment horizontal="center" vertical="center" shrinkToFit="1"/>
    </xf>
    <xf numFmtId="0" fontId="16" fillId="2" borderId="61" xfId="0" applyFont="1" applyFill="1" applyBorder="1" applyAlignment="1">
      <alignment horizontal="center" vertical="center" shrinkToFit="1"/>
    </xf>
    <xf numFmtId="0" fontId="16" fillId="2" borderId="56" xfId="0" applyFont="1" applyFill="1" applyBorder="1" applyAlignment="1">
      <alignment horizontal="center" vertical="center" shrinkToFit="1"/>
    </xf>
    <xf numFmtId="0" fontId="16" fillId="2" borderId="59" xfId="0" applyFont="1" applyFill="1" applyBorder="1" applyAlignment="1">
      <alignment horizontal="center" vertical="center" shrinkToFit="1"/>
    </xf>
    <xf numFmtId="0" fontId="14" fillId="0" borderId="82" xfId="0" applyFont="1" applyBorder="1" applyAlignment="1" applyProtection="1">
      <alignment horizontal="center" vertical="center" shrinkToFit="1"/>
      <protection locked="0"/>
    </xf>
    <xf numFmtId="0" fontId="14" fillId="0" borderId="83" xfId="0" applyFont="1" applyBorder="1" applyAlignment="1" applyProtection="1">
      <alignment horizontal="center" vertical="center" shrinkToFit="1"/>
      <protection locked="0"/>
    </xf>
    <xf numFmtId="17" fontId="19" fillId="4" borderId="58" xfId="0" applyNumberFormat="1" applyFont="1" applyFill="1" applyBorder="1" applyAlignment="1">
      <alignment horizontal="center" vertical="center" shrinkToFit="1"/>
    </xf>
    <xf numFmtId="17" fontId="19" fillId="4" borderId="56" xfId="0" applyNumberFormat="1" applyFont="1" applyFill="1" applyBorder="1" applyAlignment="1">
      <alignment horizontal="center" vertical="center" shrinkToFit="1"/>
    </xf>
    <xf numFmtId="17" fontId="19" fillId="4" borderId="59" xfId="0" applyNumberFormat="1" applyFont="1" applyFill="1" applyBorder="1" applyAlignment="1">
      <alignment horizontal="center" vertical="center" shrinkToFit="1"/>
    </xf>
    <xf numFmtId="165" fontId="30" fillId="3" borderId="24" xfId="0" applyNumberFormat="1" applyFont="1" applyFill="1" applyBorder="1" applyAlignment="1">
      <alignment horizontal="center" vertical="center" shrinkToFit="1"/>
    </xf>
    <xf numFmtId="165" fontId="30" fillId="3" borderId="26" xfId="0" applyNumberFormat="1" applyFont="1" applyFill="1" applyBorder="1" applyAlignment="1">
      <alignment horizontal="center" vertical="center" shrinkToFit="1"/>
    </xf>
    <xf numFmtId="164" fontId="14" fillId="4" borderId="82" xfId="0" applyNumberFormat="1" applyFont="1" applyFill="1" applyBorder="1" applyAlignment="1">
      <alignment horizontal="center" vertical="center" shrinkToFit="1"/>
    </xf>
    <xf numFmtId="164" fontId="14" fillId="4" borderId="83" xfId="0" applyNumberFormat="1" applyFont="1" applyFill="1" applyBorder="1" applyAlignment="1">
      <alignment horizontal="center" vertical="center" shrinkToFit="1"/>
    </xf>
    <xf numFmtId="165" fontId="13" fillId="3" borderId="27" xfId="0" applyNumberFormat="1" applyFont="1" applyFill="1" applyBorder="1" applyAlignment="1">
      <alignment horizontal="center" vertical="center" shrinkToFit="1"/>
    </xf>
    <xf numFmtId="165" fontId="13" fillId="3" borderId="28" xfId="0" applyNumberFormat="1" applyFont="1" applyFill="1" applyBorder="1" applyAlignment="1">
      <alignment horizontal="center" vertical="center" shrinkToFit="1"/>
    </xf>
    <xf numFmtId="0" fontId="30" fillId="3" borderId="80" xfId="0" applyFont="1" applyFill="1" applyBorder="1" applyAlignment="1">
      <alignment horizontal="left" vertical="center" shrinkToFit="1"/>
    </xf>
    <xf numFmtId="0" fontId="30" fillId="3" borderId="67" xfId="0" applyFont="1" applyFill="1" applyBorder="1" applyAlignment="1">
      <alignment horizontal="left" vertical="center" shrinkToFit="1"/>
    </xf>
    <xf numFmtId="0" fontId="30" fillId="3" borderId="93" xfId="0" applyFont="1" applyFill="1" applyBorder="1" applyAlignment="1">
      <alignment horizontal="left" vertical="center" shrinkToFit="1"/>
    </xf>
    <xf numFmtId="0" fontId="30" fillId="3" borderId="66" xfId="0" applyFont="1" applyFill="1" applyBorder="1" applyAlignment="1">
      <alignment horizontal="left" vertical="center" shrinkToFit="1"/>
    </xf>
    <xf numFmtId="164" fontId="30" fillId="3" borderId="27" xfId="0" applyNumberFormat="1" applyFont="1" applyFill="1" applyBorder="1" applyAlignment="1">
      <alignment horizontal="center" vertical="center" shrinkToFit="1"/>
    </xf>
    <xf numFmtId="164" fontId="30" fillId="3" borderId="28" xfId="0" applyNumberFormat="1" applyFont="1" applyFill="1" applyBorder="1" applyAlignment="1">
      <alignment horizontal="center" vertical="center" shrinkToFit="1"/>
    </xf>
    <xf numFmtId="0" fontId="30" fillId="3" borderId="94" xfId="0" applyFont="1" applyFill="1" applyBorder="1" applyAlignment="1" applyProtection="1">
      <alignment horizontal="center" vertical="center" shrinkToFit="1"/>
      <protection locked="0"/>
    </xf>
    <xf numFmtId="0" fontId="30" fillId="3" borderId="91" xfId="0" applyFont="1" applyFill="1" applyBorder="1" applyAlignment="1" applyProtection="1">
      <alignment horizontal="center" vertical="center" shrinkToFit="1"/>
      <protection locked="0"/>
    </xf>
    <xf numFmtId="0" fontId="30" fillId="3" borderId="73" xfId="0" applyFont="1" applyFill="1" applyBorder="1" applyAlignment="1" applyProtection="1">
      <alignment horizontal="center" vertical="center" shrinkToFit="1"/>
      <protection locked="0"/>
    </xf>
    <xf numFmtId="0" fontId="30" fillId="3" borderId="92" xfId="0" applyFont="1" applyFill="1" applyBorder="1" applyAlignment="1" applyProtection="1">
      <alignment horizontal="center" vertical="center" shrinkToFit="1"/>
      <protection locked="0"/>
    </xf>
    <xf numFmtId="0" fontId="29" fillId="25" borderId="38" xfId="0" applyFont="1" applyFill="1" applyBorder="1" applyAlignment="1">
      <alignment horizontal="center" vertical="center" shrinkToFit="1"/>
    </xf>
    <xf numFmtId="20" fontId="14" fillId="3" borderId="67" xfId="0" applyNumberFormat="1" applyFont="1" applyFill="1" applyBorder="1" applyAlignment="1" applyProtection="1">
      <alignment horizontal="center" vertical="center" shrinkToFit="1"/>
      <protection locked="0"/>
    </xf>
    <xf numFmtId="20" fontId="14" fillId="3" borderId="96" xfId="0" applyNumberFormat="1" applyFont="1" applyFill="1" applyBorder="1" applyAlignment="1" applyProtection="1">
      <alignment horizontal="center" vertical="center" shrinkToFit="1"/>
      <protection locked="0"/>
    </xf>
    <xf numFmtId="0" fontId="14" fillId="0" borderId="82" xfId="0" applyFont="1" applyBorder="1" applyAlignment="1" applyProtection="1">
      <alignment horizontal="center" vertical="center" wrapText="1" shrinkToFit="1"/>
      <protection locked="0"/>
    </xf>
    <xf numFmtId="0" fontId="14" fillId="0" borderId="83" xfId="0" applyFont="1" applyBorder="1" applyAlignment="1" applyProtection="1">
      <alignment horizontal="center" vertical="center" wrapText="1" shrinkToFit="1"/>
      <protection locked="0"/>
    </xf>
    <xf numFmtId="20" fontId="14" fillId="3" borderId="82" xfId="0" applyNumberFormat="1" applyFont="1" applyFill="1" applyBorder="1" applyAlignment="1" applyProtection="1">
      <alignment horizontal="center" vertical="center" wrapText="1" shrinkToFit="1"/>
      <protection locked="0"/>
    </xf>
    <xf numFmtId="20" fontId="14" fillId="3" borderId="83" xfId="0" applyNumberFormat="1" applyFont="1" applyFill="1" applyBorder="1" applyAlignment="1" applyProtection="1">
      <alignment horizontal="center" vertical="center" wrapText="1" shrinkToFit="1"/>
      <protection locked="0"/>
    </xf>
    <xf numFmtId="20" fontId="14" fillId="3" borderId="80" xfId="0" applyNumberFormat="1" applyFont="1" applyFill="1" applyBorder="1" applyAlignment="1" applyProtection="1">
      <alignment horizontal="center" vertical="center" wrapText="1" shrinkToFit="1"/>
      <protection locked="0"/>
    </xf>
    <xf numFmtId="20" fontId="14" fillId="3" borderId="81" xfId="0" applyNumberFormat="1" applyFont="1" applyFill="1" applyBorder="1" applyAlignment="1" applyProtection="1">
      <alignment horizontal="center" vertical="center" wrapText="1" shrinkToFit="1"/>
      <protection locked="0"/>
    </xf>
    <xf numFmtId="0" fontId="22" fillId="15" borderId="26" xfId="0" applyFont="1" applyFill="1" applyBorder="1" applyAlignment="1">
      <alignment horizontal="center" vertical="center"/>
    </xf>
    <xf numFmtId="14" fontId="34" fillId="30" borderId="37" xfId="0" applyNumberFormat="1" applyFont="1" applyFill="1" applyBorder="1" applyAlignment="1">
      <alignment horizontal="center" vertical="center"/>
    </xf>
    <xf numFmtId="14" fontId="34" fillId="30" borderId="1" xfId="0" applyNumberFormat="1" applyFont="1" applyFill="1" applyBorder="1" applyAlignment="1">
      <alignment horizontal="center" vertical="center"/>
    </xf>
    <xf numFmtId="0" fontId="28" fillId="5" borderId="87" xfId="0" applyFont="1" applyFill="1" applyBorder="1" applyAlignment="1" applyProtection="1">
      <alignment horizontal="center" vertical="center" wrapText="1" shrinkToFit="1"/>
      <protection locked="0"/>
    </xf>
    <xf numFmtId="0" fontId="28" fillId="5" borderId="88" xfId="0" applyFont="1" applyFill="1" applyBorder="1" applyAlignment="1" applyProtection="1">
      <alignment horizontal="center" vertical="center" wrapText="1" shrinkToFit="1"/>
      <protection locked="0"/>
    </xf>
    <xf numFmtId="0" fontId="28" fillId="5" borderId="89" xfId="0" applyFont="1" applyFill="1" applyBorder="1" applyAlignment="1" applyProtection="1">
      <alignment horizontal="center" vertical="center" wrapText="1" shrinkToFit="1"/>
      <protection locked="0"/>
    </xf>
    <xf numFmtId="0" fontId="28" fillId="11" borderId="48" xfId="0" applyFont="1" applyFill="1" applyBorder="1" applyAlignment="1" applyProtection="1">
      <alignment horizontal="left" vertical="center" wrapText="1" shrinkToFit="1"/>
      <protection locked="0"/>
    </xf>
    <xf numFmtId="0" fontId="28" fillId="11" borderId="63" xfId="0" applyFont="1" applyFill="1" applyBorder="1" applyAlignment="1" applyProtection="1">
      <alignment horizontal="left" vertical="center" wrapText="1" shrinkToFit="1"/>
      <protection locked="0"/>
    </xf>
    <xf numFmtId="0" fontId="28" fillId="11" borderId="49" xfId="0" applyFont="1" applyFill="1" applyBorder="1" applyAlignment="1" applyProtection="1">
      <alignment horizontal="left" vertical="center" wrapText="1" shrinkToFit="1"/>
      <protection locked="0"/>
    </xf>
    <xf numFmtId="0" fontId="28" fillId="7" borderId="70" xfId="0" applyFont="1" applyFill="1" applyBorder="1" applyAlignment="1" applyProtection="1">
      <alignment horizontal="left" vertical="center" wrapText="1" shrinkToFit="1"/>
      <protection locked="0"/>
    </xf>
    <xf numFmtId="0" fontId="28" fillId="7" borderId="71" xfId="0" applyFont="1" applyFill="1" applyBorder="1" applyAlignment="1" applyProtection="1">
      <alignment horizontal="left" vertical="center" wrapText="1" shrinkToFit="1"/>
      <protection locked="0"/>
    </xf>
    <xf numFmtId="0" fontId="28" fillId="7" borderId="72" xfId="0" applyFont="1" applyFill="1" applyBorder="1" applyAlignment="1" applyProtection="1">
      <alignment horizontal="left" vertical="center" wrapText="1" shrinkToFit="1"/>
      <protection locked="0"/>
    </xf>
    <xf numFmtId="0" fontId="22" fillId="28" borderId="37" xfId="0" applyFont="1" applyFill="1" applyBorder="1" applyAlignment="1">
      <alignment horizontal="center" vertical="center" wrapText="1"/>
    </xf>
    <xf numFmtId="0" fontId="22" fillId="28" borderId="112" xfId="0" applyFont="1" applyFill="1" applyBorder="1" applyAlignment="1">
      <alignment horizontal="center" vertical="center" wrapText="1"/>
    </xf>
    <xf numFmtId="0" fontId="22" fillId="28" borderId="1" xfId="0" applyFont="1" applyFill="1" applyBorder="1" applyAlignment="1">
      <alignment horizontal="center" vertical="center" wrapText="1"/>
    </xf>
    <xf numFmtId="0" fontId="3" fillId="0" borderId="48" xfId="8" applyFont="1" applyBorder="1" applyAlignment="1">
      <alignment horizontal="center" vertical="center"/>
    </xf>
    <xf numFmtId="0" fontId="3" fillId="0" borderId="99" xfId="8" applyFont="1" applyBorder="1" applyAlignment="1">
      <alignment horizontal="center" vertical="center"/>
    </xf>
    <xf numFmtId="0" fontId="4" fillId="10" borderId="32" xfId="8" applyFill="1" applyBorder="1" applyAlignment="1">
      <alignment horizontal="center"/>
    </xf>
    <xf numFmtId="0" fontId="4" fillId="10" borderId="34" xfId="8" applyFill="1" applyBorder="1" applyAlignment="1">
      <alignment horizontal="center"/>
    </xf>
    <xf numFmtId="0" fontId="4" fillId="0" borderId="48" xfId="8" applyBorder="1" applyAlignment="1">
      <alignment horizontal="center" vertical="center"/>
    </xf>
    <xf numFmtId="0" fontId="4" fillId="0" borderId="99" xfId="8" applyBorder="1" applyAlignment="1">
      <alignment horizontal="center" vertical="center"/>
    </xf>
    <xf numFmtId="0" fontId="3" fillId="0" borderId="133" xfId="8" applyFont="1" applyBorder="1" applyAlignment="1">
      <alignment horizontal="center" vertical="center"/>
    </xf>
    <xf numFmtId="0" fontId="4" fillId="0" borderId="126" xfId="8" applyBorder="1" applyAlignment="1">
      <alignment horizontal="center" vertical="center"/>
    </xf>
    <xf numFmtId="0" fontId="4" fillId="0" borderId="95" xfId="8" applyBorder="1" applyAlignment="1">
      <alignment horizontal="left" vertical="center"/>
    </xf>
    <xf numFmtId="0" fontId="4" fillId="0" borderId="11" xfId="8" applyBorder="1" applyAlignment="1">
      <alignment horizontal="left" vertical="center"/>
    </xf>
    <xf numFmtId="0" fontId="4" fillId="10" borderId="143" xfId="8" applyFill="1" applyBorder="1" applyAlignment="1">
      <alignment horizontal="center"/>
    </xf>
    <xf numFmtId="0" fontId="4" fillId="10" borderId="134" xfId="8" applyFill="1" applyBorder="1" applyAlignment="1">
      <alignment horizontal="center"/>
    </xf>
    <xf numFmtId="0" fontId="13" fillId="0" borderId="78" xfId="0" applyFont="1" applyBorder="1" applyAlignment="1">
      <alignment horizontal="center" vertical="center" wrapText="1" shrinkToFit="1"/>
    </xf>
    <xf numFmtId="0" fontId="13" fillId="0" borderId="79" xfId="0" applyFont="1" applyBorder="1" applyAlignment="1">
      <alignment horizontal="center" vertical="center" wrapText="1" shrinkToFit="1"/>
    </xf>
    <xf numFmtId="0" fontId="13" fillId="0" borderId="82" xfId="0" applyFont="1" applyBorder="1" applyAlignment="1">
      <alignment horizontal="center" vertical="center" wrapText="1" shrinkToFit="1"/>
    </xf>
    <xf numFmtId="0" fontId="13" fillId="0" borderId="83" xfId="0" applyFont="1" applyBorder="1" applyAlignment="1">
      <alignment horizontal="center" vertical="center" wrapText="1" shrinkToFit="1"/>
    </xf>
    <xf numFmtId="0" fontId="14" fillId="0" borderId="82" xfId="0" applyFont="1" applyBorder="1" applyAlignment="1">
      <alignment horizontal="center" vertical="center" shrinkToFit="1"/>
    </xf>
    <xf numFmtId="0" fontId="14" fillId="0" borderId="83" xfId="0" applyFont="1" applyBorder="1" applyAlignment="1">
      <alignment horizontal="center" vertical="center" shrinkToFit="1"/>
    </xf>
    <xf numFmtId="0" fontId="30" fillId="3" borderId="73" xfId="0" applyFont="1" applyFill="1" applyBorder="1" applyAlignment="1">
      <alignment horizontal="center" vertical="center" shrinkToFit="1"/>
    </xf>
    <xf numFmtId="0" fontId="30" fillId="3" borderId="92" xfId="0" applyFont="1" applyFill="1" applyBorder="1" applyAlignment="1">
      <alignment horizontal="center" vertical="center" shrinkToFit="1"/>
    </xf>
    <xf numFmtId="0" fontId="30" fillId="3" borderId="94" xfId="0" applyFont="1" applyFill="1" applyBorder="1" applyAlignment="1">
      <alignment horizontal="center" vertical="center" shrinkToFit="1"/>
    </xf>
    <xf numFmtId="0" fontId="30" fillId="3" borderId="91" xfId="0" applyFont="1" applyFill="1" applyBorder="1" applyAlignment="1">
      <alignment horizontal="center" vertical="center" shrinkToFit="1"/>
    </xf>
    <xf numFmtId="20" fontId="14" fillId="3" borderId="67" xfId="0" applyNumberFormat="1" applyFont="1" applyFill="1" applyBorder="1" applyAlignment="1">
      <alignment horizontal="center" vertical="center" shrinkToFit="1"/>
    </xf>
    <xf numFmtId="20" fontId="14" fillId="3" borderId="96" xfId="0" applyNumberFormat="1" applyFont="1" applyFill="1" applyBorder="1" applyAlignment="1">
      <alignment horizontal="center" vertical="center" shrinkToFit="1"/>
    </xf>
    <xf numFmtId="0" fontId="14" fillId="0" borderId="82" xfId="0" applyFont="1" applyBorder="1" applyAlignment="1">
      <alignment horizontal="center" vertical="center" wrapText="1" shrinkToFit="1"/>
    </xf>
    <xf numFmtId="0" fontId="14" fillId="0" borderId="83" xfId="0" applyFont="1" applyBorder="1" applyAlignment="1">
      <alignment horizontal="center" vertical="center" wrapText="1" shrinkToFit="1"/>
    </xf>
    <xf numFmtId="20" fontId="14" fillId="3" borderId="82" xfId="0" applyNumberFormat="1" applyFont="1" applyFill="1" applyBorder="1" applyAlignment="1">
      <alignment horizontal="center" vertical="center" wrapText="1" shrinkToFit="1"/>
    </xf>
    <xf numFmtId="20" fontId="14" fillId="3" borderId="83" xfId="0" applyNumberFormat="1" applyFont="1" applyFill="1" applyBorder="1" applyAlignment="1">
      <alignment horizontal="center" vertical="center" wrapText="1" shrinkToFit="1"/>
    </xf>
    <xf numFmtId="20" fontId="14" fillId="3" borderId="80" xfId="0" applyNumberFormat="1" applyFont="1" applyFill="1" applyBorder="1" applyAlignment="1">
      <alignment horizontal="center" vertical="center" wrapText="1" shrinkToFit="1"/>
    </xf>
    <xf numFmtId="20" fontId="14" fillId="3" borderId="81" xfId="0" applyNumberFormat="1" applyFont="1" applyFill="1" applyBorder="1" applyAlignment="1">
      <alignment horizontal="center" vertical="center" wrapText="1" shrinkToFit="1"/>
    </xf>
    <xf numFmtId="0" fontId="46" fillId="0" borderId="95" xfId="8" applyFont="1" applyBorder="1" applyAlignment="1">
      <alignment horizontal="center" vertical="center"/>
    </xf>
    <xf numFmtId="0" fontId="46" fillId="0" borderId="11" xfId="8" applyFont="1" applyBorder="1" applyAlignment="1">
      <alignment horizontal="center" vertical="center"/>
    </xf>
    <xf numFmtId="0" fontId="22" fillId="16" borderId="26" xfId="0" applyFont="1" applyFill="1" applyBorder="1" applyAlignment="1">
      <alignment horizontal="center" vertical="center"/>
    </xf>
    <xf numFmtId="0" fontId="22" fillId="0" borderId="87" xfId="0" applyFont="1" applyBorder="1" applyAlignment="1">
      <alignment horizontal="center" vertical="center"/>
    </xf>
    <xf numFmtId="0" fontId="22" fillId="0" borderId="89" xfId="0" applyFont="1" applyBorder="1" applyAlignment="1">
      <alignment horizontal="center" vertical="center"/>
    </xf>
    <xf numFmtId="0" fontId="22" fillId="0" borderId="26" xfId="0" applyFont="1" applyBorder="1">
      <alignment vertical="center"/>
    </xf>
    <xf numFmtId="0" fontId="22" fillId="0" borderId="55" xfId="0" applyFont="1" applyBorder="1">
      <alignment vertical="center"/>
    </xf>
    <xf numFmtId="0" fontId="22" fillId="13" borderId="59" xfId="0" applyFont="1" applyFill="1" applyBorder="1" applyAlignment="1">
      <alignment horizontal="center" vertical="center"/>
    </xf>
    <xf numFmtId="0" fontId="22" fillId="13" borderId="57" xfId="0" applyFont="1" applyFill="1" applyBorder="1" applyAlignment="1">
      <alignment horizontal="center" vertical="center"/>
    </xf>
    <xf numFmtId="0" fontId="22" fillId="13" borderId="60" xfId="0" applyFont="1" applyFill="1" applyBorder="1" applyAlignment="1">
      <alignment horizontal="center" vertical="center"/>
    </xf>
    <xf numFmtId="0" fontId="22" fillId="15" borderId="24" xfId="0" applyFont="1" applyFill="1" applyBorder="1" applyAlignment="1">
      <alignment horizontal="center" vertical="center"/>
    </xf>
    <xf numFmtId="0" fontId="22" fillId="22" borderId="26" xfId="0" applyFont="1" applyFill="1" applyBorder="1" applyAlignment="1">
      <alignment horizontal="center" vertical="center"/>
    </xf>
    <xf numFmtId="0" fontId="22" fillId="26" borderId="48" xfId="0" applyFont="1" applyFill="1" applyBorder="1" applyAlignment="1">
      <alignment horizontal="center" vertical="center"/>
    </xf>
    <xf numFmtId="0" fontId="22" fillId="17" borderId="26" xfId="0" applyFont="1" applyFill="1" applyBorder="1" applyAlignment="1">
      <alignment horizontal="center" vertical="center"/>
    </xf>
    <xf numFmtId="0" fontId="22" fillId="18" borderId="59" xfId="0" applyFont="1" applyFill="1" applyBorder="1" applyAlignment="1">
      <alignment horizontal="center" vertical="center"/>
    </xf>
    <xf numFmtId="0" fontId="22" fillId="18" borderId="57" xfId="0" applyFont="1" applyFill="1" applyBorder="1" applyAlignment="1">
      <alignment horizontal="center" vertical="center"/>
    </xf>
    <xf numFmtId="0" fontId="22" fillId="18" borderId="60" xfId="0" applyFont="1" applyFill="1" applyBorder="1" applyAlignment="1">
      <alignment horizontal="center" vertical="center"/>
    </xf>
    <xf numFmtId="0" fontId="22" fillId="19" borderId="26" xfId="0" applyFont="1" applyFill="1" applyBorder="1" applyAlignment="1">
      <alignment horizontal="center" vertical="center"/>
    </xf>
    <xf numFmtId="0" fontId="22" fillId="21" borderId="26" xfId="0" applyFont="1" applyFill="1" applyBorder="1" applyAlignment="1">
      <alignment horizontal="center" vertical="center"/>
    </xf>
    <xf numFmtId="0" fontId="37" fillId="0" borderId="65" xfId="0" applyFont="1" applyBorder="1" applyAlignment="1">
      <alignment horizontal="left" vertical="center"/>
    </xf>
    <xf numFmtId="0" fontId="37" fillId="0" borderId="142" xfId="0" applyFont="1" applyBorder="1" applyAlignment="1">
      <alignment horizontal="left" vertical="center"/>
    </xf>
    <xf numFmtId="0" fontId="37" fillId="0" borderId="125" xfId="0" applyFont="1" applyBorder="1" applyAlignment="1">
      <alignment horizontal="left" vertical="center"/>
    </xf>
    <xf numFmtId="0" fontId="37" fillId="0" borderId="122" xfId="0" applyFont="1" applyBorder="1" applyAlignment="1">
      <alignment horizontal="left" vertical="center"/>
    </xf>
    <xf numFmtId="0" fontId="37" fillId="0" borderId="95" xfId="0" applyFont="1" applyBorder="1" applyAlignment="1">
      <alignment horizontal="left" vertical="center"/>
    </xf>
    <xf numFmtId="0" fontId="37" fillId="0" borderId="11" xfId="0" applyFont="1" applyBorder="1" applyAlignment="1">
      <alignment horizontal="left" vertical="center"/>
    </xf>
    <xf numFmtId="0" fontId="37" fillId="0" borderId="95" xfId="0" applyFont="1" applyBorder="1" applyAlignment="1">
      <alignment horizontal="center" vertical="center"/>
    </xf>
    <xf numFmtId="0" fontId="37" fillId="0" borderId="11" xfId="0" applyFont="1" applyBorder="1" applyAlignment="1">
      <alignment horizontal="center" vertical="center"/>
    </xf>
    <xf numFmtId="0" fontId="39" fillId="0" borderId="65" xfId="0" applyFont="1" applyBorder="1" applyAlignment="1">
      <alignment horizontal="center" vertical="center"/>
    </xf>
    <xf numFmtId="0" fontId="39" fillId="0" borderId="56" xfId="0" applyFont="1" applyBorder="1" applyAlignment="1">
      <alignment horizontal="center" vertical="center"/>
    </xf>
    <xf numFmtId="0" fontId="39" fillId="0" borderId="142" xfId="0" applyFont="1" applyBorder="1" applyAlignment="1">
      <alignment horizontal="center" vertical="center"/>
    </xf>
    <xf numFmtId="0" fontId="39" fillId="0" borderId="145" xfId="0" applyFont="1" applyBorder="1" applyAlignment="1">
      <alignment horizontal="center" vertical="center"/>
    </xf>
    <xf numFmtId="0" fontId="39" fillId="0" borderId="0" xfId="0" applyFont="1" applyAlignment="1">
      <alignment horizontal="center" vertical="center"/>
    </xf>
    <xf numFmtId="0" fontId="39" fillId="0" borderId="18" xfId="0" applyFont="1" applyBorder="1" applyAlignment="1">
      <alignment horizontal="center" vertical="center"/>
    </xf>
    <xf numFmtId="0" fontId="39" fillId="0" borderId="125" xfId="0" applyFont="1" applyBorder="1" applyAlignment="1">
      <alignment horizontal="center" vertical="center"/>
    </xf>
    <xf numFmtId="0" fontId="39" fillId="0" borderId="146" xfId="0" applyFont="1" applyBorder="1" applyAlignment="1">
      <alignment horizontal="center" vertical="center"/>
    </xf>
    <xf numFmtId="0" fontId="39" fillId="0" borderId="122" xfId="0" applyFont="1" applyBorder="1" applyAlignment="1">
      <alignment horizontal="center" vertical="center"/>
    </xf>
  </cellXfs>
  <cellStyles count="10">
    <cellStyle name="Normal" xfId="0" builtinId="0"/>
    <cellStyle name="Normal 2" xfId="6" xr:uid="{69441635-799A-4971-B07F-AA62FD18E1F0}"/>
    <cellStyle name="Normal 3" xfId="8" xr:uid="{617A4D7F-BCE2-4E6C-858F-D0D594529DAA}"/>
    <cellStyle name="Percent" xfId="7" builtinId="5"/>
    <cellStyle name="Percent 2" xfId="9" xr:uid="{DD0CE99B-367E-4F9E-BACD-13927CBDAE96}"/>
    <cellStyle name="標準 11" xfId="1" xr:uid="{00000000-0005-0000-0000-000001000000}"/>
    <cellStyle name="標準 2" xfId="2" xr:uid="{00000000-0005-0000-0000-000002000000}"/>
    <cellStyle name="標準 3" xfId="3" xr:uid="{00000000-0005-0000-0000-000003000000}"/>
    <cellStyle name="標準 4" xfId="4" xr:uid="{00000000-0005-0000-0000-000004000000}"/>
    <cellStyle name="標準 4 2" xfId="5" xr:uid="{91EC8779-CC8D-4712-90C4-A842D4A176A0}"/>
  </cellStyles>
  <dxfs count="240">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39994506668294322"/>
        </patternFill>
      </fill>
    </dxf>
    <dxf>
      <fill>
        <patternFill>
          <bgColor theme="9" tint="0.39994506668294322"/>
        </patternFill>
      </fill>
    </dxf>
    <dxf>
      <fill>
        <patternFill>
          <bgColor theme="9"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39994506668294322"/>
        </patternFill>
      </fill>
    </dxf>
    <dxf>
      <fill>
        <patternFill>
          <bgColor theme="9" tint="0.39994506668294322"/>
        </patternFill>
      </fill>
    </dxf>
    <dxf>
      <fill>
        <patternFill>
          <bgColor theme="9"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39994506668294322"/>
        </patternFill>
      </fill>
    </dxf>
    <dxf>
      <fill>
        <patternFill>
          <bgColor theme="9" tint="0.39994506668294322"/>
        </patternFill>
      </fill>
    </dxf>
    <dxf>
      <fill>
        <patternFill>
          <bgColor theme="9"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39994506668294322"/>
        </patternFill>
      </fill>
    </dxf>
    <dxf>
      <fill>
        <patternFill>
          <bgColor theme="9" tint="0.39994506668294322"/>
        </patternFill>
      </fill>
    </dxf>
    <dxf>
      <fill>
        <patternFill>
          <bgColor theme="9"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39994506668294322"/>
        </patternFill>
      </fill>
    </dxf>
    <dxf>
      <fill>
        <patternFill>
          <bgColor theme="9" tint="0.39994506668294322"/>
        </patternFill>
      </fill>
    </dxf>
    <dxf>
      <fill>
        <patternFill>
          <bgColor theme="9"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theme="9" tint="0.39994506668294322"/>
        </patternFill>
      </fill>
    </dxf>
    <dxf>
      <fill>
        <patternFill>
          <bgColor theme="9" tint="0.39994506668294322"/>
        </patternFill>
      </fill>
    </dxf>
    <dxf>
      <fill>
        <patternFill>
          <bgColor theme="9"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39994506668294322"/>
        </patternFill>
      </fill>
    </dxf>
    <dxf>
      <fill>
        <patternFill>
          <bgColor theme="9" tint="0.39994506668294322"/>
        </patternFill>
      </fill>
    </dxf>
    <dxf>
      <fill>
        <patternFill>
          <bgColor theme="9"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39994506668294322"/>
        </patternFill>
      </fill>
    </dxf>
    <dxf>
      <fill>
        <patternFill>
          <bgColor theme="9" tint="0.39994506668294322"/>
        </patternFill>
      </fill>
    </dxf>
    <dxf>
      <fill>
        <patternFill>
          <bgColor theme="9"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39994506668294322"/>
        </patternFill>
      </fill>
    </dxf>
    <dxf>
      <fill>
        <patternFill>
          <bgColor theme="9" tint="0.39994506668294322"/>
        </patternFill>
      </fill>
    </dxf>
    <dxf>
      <fill>
        <patternFill>
          <bgColor theme="9"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39994506668294322"/>
        </patternFill>
      </fill>
    </dxf>
    <dxf>
      <fill>
        <patternFill>
          <bgColor theme="9" tint="0.39994506668294322"/>
        </patternFill>
      </fill>
    </dxf>
    <dxf>
      <fill>
        <patternFill>
          <bgColor theme="9" tint="0.39994506668294322"/>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39994506668294322"/>
        </patternFill>
      </fill>
    </dxf>
    <dxf>
      <fill>
        <patternFill>
          <bgColor theme="9" tint="0.39994506668294322"/>
        </patternFill>
      </fill>
    </dxf>
    <dxf>
      <fill>
        <patternFill>
          <bgColor theme="9"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39994506668294322"/>
        </patternFill>
      </fill>
    </dxf>
    <dxf>
      <fill>
        <patternFill>
          <bgColor theme="9" tint="0.39994506668294322"/>
        </patternFill>
      </fill>
    </dxf>
    <dxf>
      <fill>
        <patternFill>
          <bgColor theme="9"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39994506668294322"/>
        </patternFill>
      </fill>
    </dxf>
    <dxf>
      <fill>
        <patternFill>
          <bgColor theme="9" tint="0.39994506668294322"/>
        </patternFill>
      </fill>
    </dxf>
    <dxf>
      <fill>
        <patternFill>
          <bgColor theme="9"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39994506668294322"/>
        </patternFill>
      </fill>
    </dxf>
    <dxf>
      <fill>
        <patternFill>
          <bgColor theme="9" tint="0.39994506668294322"/>
        </patternFill>
      </fill>
    </dxf>
    <dxf>
      <fill>
        <patternFill>
          <bgColor theme="9"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39994506668294322"/>
        </patternFill>
      </fill>
    </dxf>
    <dxf>
      <fill>
        <patternFill>
          <bgColor theme="9"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39994506668294322"/>
        </patternFill>
      </fill>
    </dxf>
    <dxf>
      <fill>
        <patternFill>
          <bgColor theme="9"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39994506668294322"/>
        </patternFill>
      </fill>
    </dxf>
    <dxf>
      <fill>
        <patternFill>
          <bgColor theme="9"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39994506668294322"/>
        </patternFill>
      </fill>
    </dxf>
    <dxf>
      <fill>
        <patternFill>
          <bgColor theme="9" tint="0.39994506668294322"/>
        </patternFill>
      </fill>
    </dxf>
    <dxf>
      <font>
        <b val="0"/>
        <i val="0"/>
        <strike val="0"/>
        <condense val="0"/>
        <extend val="0"/>
        <outline val="0"/>
        <shadow val="0"/>
        <u val="none"/>
        <vertAlign val="baseline"/>
        <sz val="10"/>
        <color auto="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numFmt numFmtId="13" formatCode="0%"/>
      <fill>
        <patternFill patternType="solid">
          <fgColor indexed="64"/>
          <bgColor theme="0"/>
        </patternFill>
      </fill>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alignment horizontal="left" vertical="center"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rgb="FF000000"/>
        </top>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family val="2"/>
        <scheme val="none"/>
      </font>
      <alignment horizontal="center" vertical="center" textRotation="0" wrapText="0" indent="0" justifyLastLine="0" shrinkToFit="0" readingOrder="0"/>
    </dxf>
    <dxf>
      <border outline="0">
        <bottom style="thin">
          <color rgb="FF000000"/>
        </bottom>
      </border>
    </dxf>
    <dxf>
      <font>
        <b val="0"/>
        <i val="0"/>
        <strike val="0"/>
        <condense val="0"/>
        <extend val="0"/>
        <outline val="0"/>
        <shadow val="0"/>
        <u val="none"/>
        <vertAlign val="baseline"/>
        <sz val="11"/>
        <color auto="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auto="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numFmt numFmtId="13" formatCode="0%"/>
      <fill>
        <patternFill patternType="solid">
          <fgColor indexed="64"/>
          <bgColor theme="0"/>
        </patternFill>
      </fill>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alignment horizontal="left" vertical="center"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alignment horizontal="center" vertical="center"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auto="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FABF8F"/>
      <color rgb="FF0000FF"/>
      <color rgb="FF8174A0"/>
      <color rgb="FFA888B5"/>
      <color rgb="FFEFB6C8"/>
      <color rgb="FFFFFFCC"/>
      <color rgb="FFFFCCFF"/>
      <color rgb="FFCCFFFF"/>
      <color rgb="FFFF66FF"/>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tyles" Target="styles.xml"/><Relationship Id="rId79" Type="http://schemas.openxmlformats.org/officeDocument/2006/relationships/customXml" Target="../customXml/item2.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microsoft.com/office/2007/relationships/slicerCache" Target="slicerCaches/slicerCache2.xml"/><Relationship Id="rId80" Type="http://schemas.openxmlformats.org/officeDocument/2006/relationships/customXml" Target="../customXml/item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externalLink" Target="externalLinks/externalLink1.xml"/><Relationship Id="rId75"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theme" Target="theme/theme1.xml"/><Relationship Id="rId78"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microsoft.com/office/2017/10/relationships/person" Target="persons/person.xml"/><Relationship Id="rId7" Type="http://schemas.openxmlformats.org/officeDocument/2006/relationships/worksheet" Target="worksheets/sheet7.xml"/><Relationship Id="rId71" Type="http://schemas.microsoft.com/office/2007/relationships/slicerCache" Target="slicerCaches/slicerCache1.xml"/><Relationship Id="rId2" Type="http://schemas.openxmlformats.org/officeDocument/2006/relationships/worksheet" Target="worksheets/sheet2.xml"/><Relationship Id="rId29" Type="http://schemas.openxmlformats.org/officeDocument/2006/relationships/worksheet" Target="worksheets/sheet29.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2"/>
                </a:solidFill>
                <a:latin typeface="+mn-lt"/>
                <a:ea typeface="+mn-ea"/>
                <a:cs typeface="+mn-cs"/>
              </a:defRPr>
            </a:pPr>
            <a:r>
              <a:rPr lang="en-US" sz="1600" b="1">
                <a:solidFill>
                  <a:schemeClr val="tx2"/>
                </a:solidFill>
              </a:rPr>
              <a:t>HQ Task</a:t>
            </a:r>
            <a:r>
              <a:rPr lang="en-US" sz="1600" b="1" baseline="0">
                <a:solidFill>
                  <a:schemeClr val="tx2"/>
                </a:solidFill>
              </a:rPr>
              <a:t> review</a:t>
            </a:r>
            <a:endParaRPr lang="en-US" sz="1600" b="1">
              <a:solidFill>
                <a:schemeClr val="tx2"/>
              </a:solidFill>
            </a:endParaRPr>
          </a:p>
        </c:rich>
      </c:tx>
      <c:overlay val="0"/>
      <c:spPr>
        <a:noFill/>
        <a:ln>
          <a:noFill/>
        </a:ln>
        <a:effectLst/>
      </c:spPr>
    </c:title>
    <c:autoTitleDeleted val="0"/>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manualLayout>
          <c:layoutTarget val="inner"/>
          <c:xMode val="edge"/>
          <c:yMode val="edge"/>
          <c:x val="2.5674338515185077E-2"/>
          <c:y val="9.7694805194805209E-2"/>
          <c:w val="0.96254310291023293"/>
          <c:h val="0.74932712956335012"/>
        </c:manualLayout>
      </c:layout>
      <c:bar3DChart>
        <c:barDir val="col"/>
        <c:grouping val="stacked"/>
        <c:varyColors val="0"/>
        <c:ser>
          <c:idx val="0"/>
          <c:order val="0"/>
          <c:tx>
            <c:strRef>
              <c:f>'Summary Q1'!$A$90</c:f>
              <c:strCache>
                <c:ptCount val="1"/>
                <c:pt idx="0">
                  <c:v>Unplan</c:v>
                </c:pt>
              </c:strCache>
            </c:strRef>
          </c:tx>
          <c:spPr>
            <a:pattFill prst="ltUpDiag">
              <a:fgClr>
                <a:schemeClr val="accent1"/>
              </a:fgClr>
              <a:bgClr>
                <a:schemeClr val="bg1"/>
              </a:bgClr>
            </a:pattFill>
            <a:ln>
              <a:noFill/>
            </a:ln>
            <a:effectLst/>
            <a:sp3d/>
          </c:spPr>
          <c:invertIfNegative val="0"/>
          <c:cat>
            <c:strRef>
              <c:f>'Summary Q1'!$B$89:$P$89</c:f>
              <c:strCache>
                <c:ptCount val="15"/>
                <c:pt idx="0">
                  <c:v>W14</c:v>
                </c:pt>
                <c:pt idx="1">
                  <c:v>W15</c:v>
                </c:pt>
                <c:pt idx="2">
                  <c:v>W16</c:v>
                </c:pt>
                <c:pt idx="3">
                  <c:v>W17</c:v>
                </c:pt>
                <c:pt idx="4">
                  <c:v>W18</c:v>
                </c:pt>
                <c:pt idx="5">
                  <c:v>W19</c:v>
                </c:pt>
                <c:pt idx="6">
                  <c:v>W20</c:v>
                </c:pt>
                <c:pt idx="7">
                  <c:v>W21</c:v>
                </c:pt>
                <c:pt idx="8">
                  <c:v>W22</c:v>
                </c:pt>
                <c:pt idx="9">
                  <c:v>W23</c:v>
                </c:pt>
                <c:pt idx="10">
                  <c:v>W24</c:v>
                </c:pt>
                <c:pt idx="11">
                  <c:v>W25</c:v>
                </c:pt>
                <c:pt idx="12">
                  <c:v>W26</c:v>
                </c:pt>
                <c:pt idx="13">
                  <c:v>W27</c:v>
                </c:pt>
                <c:pt idx="14">
                  <c:v>W28</c:v>
                </c:pt>
              </c:strCache>
            </c:strRef>
          </c:cat>
          <c:val>
            <c:numRef>
              <c:f>'Summary Q1'!$B$90:$P$90</c:f>
              <c:numCache>
                <c:formatCode>General</c:formatCode>
                <c:ptCount val="15"/>
                <c:pt idx="0">
                  <c:v>11</c:v>
                </c:pt>
                <c:pt idx="1">
                  <c:v>7</c:v>
                </c:pt>
                <c:pt idx="2">
                  <c:v>6</c:v>
                </c:pt>
                <c:pt idx="3">
                  <c:v>6</c:v>
                </c:pt>
                <c:pt idx="4">
                  <c:v>2</c:v>
                </c:pt>
                <c:pt idx="5">
                  <c:v>4</c:v>
                </c:pt>
                <c:pt idx="6">
                  <c:v>10</c:v>
                </c:pt>
                <c:pt idx="7">
                  <c:v>10</c:v>
                </c:pt>
                <c:pt idx="8">
                  <c:v>1</c:v>
                </c:pt>
                <c:pt idx="9">
                  <c:v>8</c:v>
                </c:pt>
                <c:pt idx="10">
                  <c:v>8</c:v>
                </c:pt>
                <c:pt idx="11">
                  <c:v>8</c:v>
                </c:pt>
                <c:pt idx="12">
                  <c:v>6</c:v>
                </c:pt>
                <c:pt idx="13">
                  <c:v>2</c:v>
                </c:pt>
                <c:pt idx="14">
                  <c:v>5</c:v>
                </c:pt>
              </c:numCache>
            </c:numRef>
          </c:val>
          <c:extLst>
            <c:ext xmlns:c16="http://schemas.microsoft.com/office/drawing/2014/chart" uri="{C3380CC4-5D6E-409C-BE32-E72D297353CC}">
              <c16:uniqueId val="{00000008-8C44-42DD-99E5-5D8DC304B8C9}"/>
            </c:ext>
          </c:extLst>
        </c:ser>
        <c:ser>
          <c:idx val="1"/>
          <c:order val="1"/>
          <c:tx>
            <c:strRef>
              <c:f>'Summary Q1'!$A$91</c:f>
              <c:strCache>
                <c:ptCount val="1"/>
                <c:pt idx="0">
                  <c:v>Plan</c:v>
                </c:pt>
              </c:strCache>
            </c:strRef>
          </c:tx>
          <c:spPr>
            <a:solidFill>
              <a:schemeClr val="accent1"/>
            </a:solidFill>
            <a:ln>
              <a:noFill/>
            </a:ln>
            <a:effectLst/>
            <a:sp3d/>
          </c:spPr>
          <c:invertIfNegative val="0"/>
          <c:cat>
            <c:strRef>
              <c:f>'Summary Q1'!$B$89:$P$89</c:f>
              <c:strCache>
                <c:ptCount val="15"/>
                <c:pt idx="0">
                  <c:v>W14</c:v>
                </c:pt>
                <c:pt idx="1">
                  <c:v>W15</c:v>
                </c:pt>
                <c:pt idx="2">
                  <c:v>W16</c:v>
                </c:pt>
                <c:pt idx="3">
                  <c:v>W17</c:v>
                </c:pt>
                <c:pt idx="4">
                  <c:v>W18</c:v>
                </c:pt>
                <c:pt idx="5">
                  <c:v>W19</c:v>
                </c:pt>
                <c:pt idx="6">
                  <c:v>W20</c:v>
                </c:pt>
                <c:pt idx="7">
                  <c:v>W21</c:v>
                </c:pt>
                <c:pt idx="8">
                  <c:v>W22</c:v>
                </c:pt>
                <c:pt idx="9">
                  <c:v>W23</c:v>
                </c:pt>
                <c:pt idx="10">
                  <c:v>W24</c:v>
                </c:pt>
                <c:pt idx="11">
                  <c:v>W25</c:v>
                </c:pt>
                <c:pt idx="12">
                  <c:v>W26</c:v>
                </c:pt>
                <c:pt idx="13">
                  <c:v>W27</c:v>
                </c:pt>
                <c:pt idx="14">
                  <c:v>W28</c:v>
                </c:pt>
              </c:strCache>
            </c:strRef>
          </c:cat>
          <c:val>
            <c:numRef>
              <c:f>'Summary Q1'!$B$91:$P$91</c:f>
              <c:numCache>
                <c:formatCode>General</c:formatCode>
                <c:ptCount val="15"/>
                <c:pt idx="0">
                  <c:v>19</c:v>
                </c:pt>
                <c:pt idx="1">
                  <c:v>11</c:v>
                </c:pt>
                <c:pt idx="2">
                  <c:v>14</c:v>
                </c:pt>
                <c:pt idx="3">
                  <c:v>15</c:v>
                </c:pt>
                <c:pt idx="4">
                  <c:v>16</c:v>
                </c:pt>
                <c:pt idx="5">
                  <c:v>11</c:v>
                </c:pt>
                <c:pt idx="6">
                  <c:v>11</c:v>
                </c:pt>
                <c:pt idx="7">
                  <c:v>13</c:v>
                </c:pt>
                <c:pt idx="8">
                  <c:v>12</c:v>
                </c:pt>
                <c:pt idx="9">
                  <c:v>14</c:v>
                </c:pt>
                <c:pt idx="10">
                  <c:v>8</c:v>
                </c:pt>
                <c:pt idx="11">
                  <c:v>11</c:v>
                </c:pt>
                <c:pt idx="12">
                  <c:v>8</c:v>
                </c:pt>
                <c:pt idx="13">
                  <c:v>9</c:v>
                </c:pt>
                <c:pt idx="14">
                  <c:v>9</c:v>
                </c:pt>
              </c:numCache>
            </c:numRef>
          </c:val>
          <c:extLst>
            <c:ext xmlns:c16="http://schemas.microsoft.com/office/drawing/2014/chart" uri="{C3380CC4-5D6E-409C-BE32-E72D297353CC}">
              <c16:uniqueId val="{00000012-8C44-42DD-99E5-5D8DC304B8C9}"/>
            </c:ext>
          </c:extLst>
        </c:ser>
        <c:dLbls>
          <c:showLegendKey val="0"/>
          <c:showVal val="0"/>
          <c:showCatName val="0"/>
          <c:showSerName val="0"/>
          <c:showPercent val="0"/>
          <c:showBubbleSize val="0"/>
        </c:dLbls>
        <c:gapWidth val="150"/>
        <c:shape val="box"/>
        <c:axId val="1408522432"/>
        <c:axId val="1408517152"/>
        <c:axId val="0"/>
      </c:bar3DChart>
      <c:catAx>
        <c:axId val="14085224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rgbClr val="002060"/>
                </a:solidFill>
                <a:latin typeface="+mn-lt"/>
                <a:ea typeface="+mn-ea"/>
                <a:cs typeface="+mn-cs"/>
              </a:defRPr>
            </a:pPr>
            <a:endParaRPr lang="en-US"/>
          </a:p>
        </c:txPr>
        <c:crossAx val="1408517152"/>
        <c:crosses val="autoZero"/>
        <c:auto val="1"/>
        <c:lblAlgn val="ctr"/>
        <c:lblOffset val="100"/>
        <c:noMultiLvlLbl val="0"/>
      </c:catAx>
      <c:valAx>
        <c:axId val="1408517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1408522432"/>
        <c:crosses val="autoZero"/>
        <c:crossBetween val="between"/>
      </c:valAx>
      <c:spPr>
        <a:solidFill>
          <a:schemeClr val="bg1"/>
        </a:solidFill>
      </c:spPr>
    </c:plotArea>
    <c:legend>
      <c:legendPos val="b"/>
      <c:layout>
        <c:manualLayout>
          <c:xMode val="edge"/>
          <c:yMode val="edge"/>
          <c:x val="0.40971659063913707"/>
          <c:y val="0.91813643029267034"/>
          <c:w val="0.12292647518593056"/>
          <c:h val="6.4937098885339911E-2"/>
        </c:manualLayout>
      </c:layout>
      <c:overlay val="0"/>
      <c:spPr>
        <a:noFill/>
        <a:ln>
          <a:solidFill>
            <a:schemeClr val="tx2"/>
          </a:solid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rgbClr val="002060"/>
      </a:solidFill>
      <a:round/>
    </a:ln>
    <a:effectLst/>
  </c:spPr>
  <c:txPr>
    <a:bodyPr/>
    <a:lstStyle/>
    <a:p>
      <a:pPr>
        <a:defRPr/>
      </a:pPr>
      <a:endParaRPr lang="en-US"/>
    </a:p>
  </c:txPr>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tx2"/>
                </a:solidFill>
                <a:latin typeface="+mj-lt"/>
                <a:ea typeface="+mj-ea"/>
                <a:cs typeface="+mj-cs"/>
              </a:defRPr>
            </a:pPr>
            <a:r>
              <a:rPr lang="en-US">
                <a:solidFill>
                  <a:schemeClr val="tx2"/>
                </a:solidFill>
              </a:rPr>
              <a:t>Store complete</a:t>
            </a:r>
            <a:r>
              <a:rPr lang="en-US" baseline="0">
                <a:solidFill>
                  <a:schemeClr val="tx2"/>
                </a:solidFill>
              </a:rPr>
              <a:t> ratio</a:t>
            </a:r>
            <a:endParaRPr lang="en-US">
              <a:solidFill>
                <a:schemeClr val="tx2"/>
              </a:solidFill>
            </a:endParaRP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tx2"/>
              </a:solidFill>
              <a:latin typeface="+mj-lt"/>
              <a:ea typeface="+mj-ea"/>
              <a:cs typeface="+mj-cs"/>
            </a:defRPr>
          </a:pPr>
          <a:endParaRPr lang="en-US"/>
        </a:p>
      </c:txPr>
    </c:title>
    <c:autoTitleDeleted val="0"/>
    <c:plotArea>
      <c:layout/>
      <c:lineChart>
        <c:grouping val="standard"/>
        <c:varyColors val="0"/>
        <c:ser>
          <c:idx val="0"/>
          <c:order val="0"/>
          <c:tx>
            <c:strRef>
              <c:f>'Summary Q1'!$A$24</c:f>
              <c:strCache>
                <c:ptCount val="1"/>
                <c:pt idx="0">
                  <c:v>3002-Ecopark </c:v>
                </c:pt>
              </c:strCache>
            </c:strRef>
          </c:tx>
          <c:spPr>
            <a:ln w="22225" cap="rnd">
              <a:solidFill>
                <a:schemeClr val="accent1"/>
              </a:solidFill>
              <a:round/>
            </a:ln>
            <a:effectLst/>
          </c:spPr>
          <c:marker>
            <c:symbol val="none"/>
          </c:marker>
          <c:cat>
            <c:strRef>
              <c:f>'Summary Q1'!$B$23:$N$23</c:f>
              <c:strCache>
                <c:ptCount val="13"/>
                <c:pt idx="0">
                  <c:v>W10</c:v>
                </c:pt>
                <c:pt idx="1">
                  <c:v>W11</c:v>
                </c:pt>
                <c:pt idx="2">
                  <c:v>W12</c:v>
                </c:pt>
                <c:pt idx="3">
                  <c:v>W13</c:v>
                </c:pt>
                <c:pt idx="4">
                  <c:v>W14</c:v>
                </c:pt>
                <c:pt idx="5">
                  <c:v>W15</c:v>
                </c:pt>
                <c:pt idx="6">
                  <c:v>W16</c:v>
                </c:pt>
                <c:pt idx="7">
                  <c:v>W17</c:v>
                </c:pt>
                <c:pt idx="8">
                  <c:v>W18</c:v>
                </c:pt>
                <c:pt idx="9">
                  <c:v>W19</c:v>
                </c:pt>
                <c:pt idx="10">
                  <c:v>W20</c:v>
                </c:pt>
                <c:pt idx="11">
                  <c:v>W21</c:v>
                </c:pt>
                <c:pt idx="12">
                  <c:v>W22</c:v>
                </c:pt>
              </c:strCache>
            </c:strRef>
          </c:cat>
          <c:val>
            <c:numRef>
              <c:f>'Summary Q1'!$B$24:$N$24</c:f>
              <c:numCache>
                <c:formatCode>0%</c:formatCode>
                <c:ptCount val="13"/>
                <c:pt idx="0">
                  <c:v>1</c:v>
                </c:pt>
                <c:pt idx="1">
                  <c:v>0.95454545454545459</c:v>
                </c:pt>
                <c:pt idx="2">
                  <c:v>0.7857142857142857</c:v>
                </c:pt>
                <c:pt idx="3">
                  <c:v>1</c:v>
                </c:pt>
                <c:pt idx="4">
                  <c:v>1</c:v>
                </c:pt>
                <c:pt idx="5">
                  <c:v>1</c:v>
                </c:pt>
                <c:pt idx="6">
                  <c:v>1</c:v>
                </c:pt>
                <c:pt idx="7">
                  <c:v>1</c:v>
                </c:pt>
                <c:pt idx="8">
                  <c:v>1</c:v>
                </c:pt>
                <c:pt idx="9">
                  <c:v>1</c:v>
                </c:pt>
                <c:pt idx="10">
                  <c:v>1</c:v>
                </c:pt>
                <c:pt idx="11">
                  <c:v>1</c:v>
                </c:pt>
                <c:pt idx="12">
                  <c:v>1</c:v>
                </c:pt>
              </c:numCache>
            </c:numRef>
          </c:val>
          <c:smooth val="0"/>
          <c:extLst>
            <c:ext xmlns:c16="http://schemas.microsoft.com/office/drawing/2014/chart" uri="{C3380CC4-5D6E-409C-BE32-E72D297353CC}">
              <c16:uniqueId val="{00000000-CE26-4133-8401-EE3208D1B807}"/>
            </c:ext>
          </c:extLst>
        </c:ser>
        <c:ser>
          <c:idx val="1"/>
          <c:order val="1"/>
          <c:tx>
            <c:strRef>
              <c:f>'Summary Q1'!$A$25</c:f>
              <c:strCache>
                <c:ptCount val="1"/>
                <c:pt idx="0">
                  <c:v>3003-Riverside </c:v>
                </c:pt>
              </c:strCache>
            </c:strRef>
          </c:tx>
          <c:spPr>
            <a:ln w="22225" cap="rnd">
              <a:solidFill>
                <a:schemeClr val="accent2"/>
              </a:solidFill>
              <a:round/>
            </a:ln>
            <a:effectLst/>
          </c:spPr>
          <c:marker>
            <c:symbol val="none"/>
          </c:marker>
          <c:cat>
            <c:strRef>
              <c:f>'Summary Q1'!$B$23:$N$23</c:f>
              <c:strCache>
                <c:ptCount val="13"/>
                <c:pt idx="0">
                  <c:v>W10</c:v>
                </c:pt>
                <c:pt idx="1">
                  <c:v>W11</c:v>
                </c:pt>
                <c:pt idx="2">
                  <c:v>W12</c:v>
                </c:pt>
                <c:pt idx="3">
                  <c:v>W13</c:v>
                </c:pt>
                <c:pt idx="4">
                  <c:v>W14</c:v>
                </c:pt>
                <c:pt idx="5">
                  <c:v>W15</c:v>
                </c:pt>
                <c:pt idx="6">
                  <c:v>W16</c:v>
                </c:pt>
                <c:pt idx="7">
                  <c:v>W17</c:v>
                </c:pt>
                <c:pt idx="8">
                  <c:v>W18</c:v>
                </c:pt>
                <c:pt idx="9">
                  <c:v>W19</c:v>
                </c:pt>
                <c:pt idx="10">
                  <c:v>W20</c:v>
                </c:pt>
                <c:pt idx="11">
                  <c:v>W21</c:v>
                </c:pt>
                <c:pt idx="12">
                  <c:v>W22</c:v>
                </c:pt>
              </c:strCache>
            </c:strRef>
          </c:cat>
          <c:val>
            <c:numRef>
              <c:f>'Summary Q1'!$B$25:$N$25</c:f>
              <c:numCache>
                <c:formatCode>0%</c:formatCode>
                <c:ptCount val="13"/>
                <c:pt idx="0">
                  <c:v>1</c:v>
                </c:pt>
                <c:pt idx="1">
                  <c:v>0.81818181818181823</c:v>
                </c:pt>
                <c:pt idx="2">
                  <c:v>1</c:v>
                </c:pt>
                <c:pt idx="3">
                  <c:v>0.9</c:v>
                </c:pt>
                <c:pt idx="4">
                  <c:v>0.9</c:v>
                </c:pt>
                <c:pt idx="5">
                  <c:v>1</c:v>
                </c:pt>
                <c:pt idx="6">
                  <c:v>0.7142857142857143</c:v>
                </c:pt>
                <c:pt idx="7">
                  <c:v>0.65</c:v>
                </c:pt>
                <c:pt idx="8">
                  <c:v>0.7857142857142857</c:v>
                </c:pt>
                <c:pt idx="9">
                  <c:v>0.9285714285714286</c:v>
                </c:pt>
                <c:pt idx="10">
                  <c:v>0.8125</c:v>
                </c:pt>
                <c:pt idx="11">
                  <c:v>1</c:v>
                </c:pt>
                <c:pt idx="12">
                  <c:v>1</c:v>
                </c:pt>
              </c:numCache>
            </c:numRef>
          </c:val>
          <c:smooth val="0"/>
          <c:extLst>
            <c:ext xmlns:c16="http://schemas.microsoft.com/office/drawing/2014/chart" uri="{C3380CC4-5D6E-409C-BE32-E72D297353CC}">
              <c16:uniqueId val="{00000001-CE26-4133-8401-EE3208D1B807}"/>
            </c:ext>
          </c:extLst>
        </c:ser>
        <c:ser>
          <c:idx val="2"/>
          <c:order val="2"/>
          <c:tx>
            <c:strRef>
              <c:f>'Summary Q1'!$A$26</c:f>
              <c:strCache>
                <c:ptCount val="1"/>
                <c:pt idx="0">
                  <c:v>3005-Horizon </c:v>
                </c:pt>
              </c:strCache>
            </c:strRef>
          </c:tx>
          <c:spPr>
            <a:ln w="22225" cap="rnd">
              <a:solidFill>
                <a:schemeClr val="accent3"/>
              </a:solidFill>
              <a:round/>
            </a:ln>
            <a:effectLst/>
          </c:spPr>
          <c:marker>
            <c:symbol val="none"/>
          </c:marker>
          <c:cat>
            <c:strRef>
              <c:f>'Summary Q1'!$B$23:$N$23</c:f>
              <c:strCache>
                <c:ptCount val="13"/>
                <c:pt idx="0">
                  <c:v>W10</c:v>
                </c:pt>
                <c:pt idx="1">
                  <c:v>W11</c:v>
                </c:pt>
                <c:pt idx="2">
                  <c:v>W12</c:v>
                </c:pt>
                <c:pt idx="3">
                  <c:v>W13</c:v>
                </c:pt>
                <c:pt idx="4">
                  <c:v>W14</c:v>
                </c:pt>
                <c:pt idx="5">
                  <c:v>W15</c:v>
                </c:pt>
                <c:pt idx="6">
                  <c:v>W16</c:v>
                </c:pt>
                <c:pt idx="7">
                  <c:v>W17</c:v>
                </c:pt>
                <c:pt idx="8">
                  <c:v>W18</c:v>
                </c:pt>
                <c:pt idx="9">
                  <c:v>W19</c:v>
                </c:pt>
                <c:pt idx="10">
                  <c:v>W20</c:v>
                </c:pt>
                <c:pt idx="11">
                  <c:v>W21</c:v>
                </c:pt>
                <c:pt idx="12">
                  <c:v>W22</c:v>
                </c:pt>
              </c:strCache>
            </c:strRef>
          </c:cat>
          <c:val>
            <c:numRef>
              <c:f>'Summary Q1'!$B$26:$N$26</c:f>
              <c:numCache>
                <c:formatCode>0%</c:formatCode>
                <c:ptCount val="13"/>
                <c:pt idx="0">
                  <c:v>1</c:v>
                </c:pt>
                <c:pt idx="1">
                  <c:v>0.9</c:v>
                </c:pt>
                <c:pt idx="2">
                  <c:v>1</c:v>
                </c:pt>
                <c:pt idx="3">
                  <c:v>1</c:v>
                </c:pt>
                <c:pt idx="4">
                  <c:v>1</c:v>
                </c:pt>
                <c:pt idx="5">
                  <c:v>1</c:v>
                </c:pt>
                <c:pt idx="6">
                  <c:v>0.8571428571428571</c:v>
                </c:pt>
                <c:pt idx="7">
                  <c:v>0.83333333333333337</c:v>
                </c:pt>
                <c:pt idx="8">
                  <c:v>0.9285714285714286</c:v>
                </c:pt>
                <c:pt idx="9">
                  <c:v>1</c:v>
                </c:pt>
                <c:pt idx="10">
                  <c:v>1</c:v>
                </c:pt>
                <c:pt idx="11">
                  <c:v>0.8571428571428571</c:v>
                </c:pt>
                <c:pt idx="12">
                  <c:v>0.90909090909090906</c:v>
                </c:pt>
              </c:numCache>
            </c:numRef>
          </c:val>
          <c:smooth val="0"/>
          <c:extLst>
            <c:ext xmlns:c16="http://schemas.microsoft.com/office/drawing/2014/chart" uri="{C3380CC4-5D6E-409C-BE32-E72D297353CC}">
              <c16:uniqueId val="{00000002-CE26-4133-8401-EE3208D1B807}"/>
            </c:ext>
          </c:extLst>
        </c:ser>
        <c:ser>
          <c:idx val="3"/>
          <c:order val="3"/>
          <c:tx>
            <c:strRef>
              <c:f>'Summary Q1'!$A$27</c:f>
              <c:strCache>
                <c:ptCount val="1"/>
                <c:pt idx="0">
                  <c:v>3008-Hyundai </c:v>
                </c:pt>
              </c:strCache>
            </c:strRef>
          </c:tx>
          <c:spPr>
            <a:ln w="22225" cap="rnd">
              <a:solidFill>
                <a:schemeClr val="accent4"/>
              </a:solidFill>
              <a:round/>
            </a:ln>
            <a:effectLst/>
          </c:spPr>
          <c:marker>
            <c:symbol val="none"/>
          </c:marker>
          <c:cat>
            <c:strRef>
              <c:f>'Summary Q1'!$B$23:$N$23</c:f>
              <c:strCache>
                <c:ptCount val="13"/>
                <c:pt idx="0">
                  <c:v>W10</c:v>
                </c:pt>
                <c:pt idx="1">
                  <c:v>W11</c:v>
                </c:pt>
                <c:pt idx="2">
                  <c:v>W12</c:v>
                </c:pt>
                <c:pt idx="3">
                  <c:v>W13</c:v>
                </c:pt>
                <c:pt idx="4">
                  <c:v>W14</c:v>
                </c:pt>
                <c:pt idx="5">
                  <c:v>W15</c:v>
                </c:pt>
                <c:pt idx="6">
                  <c:v>W16</c:v>
                </c:pt>
                <c:pt idx="7">
                  <c:v>W17</c:v>
                </c:pt>
                <c:pt idx="8">
                  <c:v>W18</c:v>
                </c:pt>
                <c:pt idx="9">
                  <c:v>W19</c:v>
                </c:pt>
                <c:pt idx="10">
                  <c:v>W20</c:v>
                </c:pt>
                <c:pt idx="11">
                  <c:v>W21</c:v>
                </c:pt>
                <c:pt idx="12">
                  <c:v>W22</c:v>
                </c:pt>
              </c:strCache>
            </c:strRef>
          </c:cat>
          <c:val>
            <c:numRef>
              <c:f>'Summary Q1'!$B$27:$N$27</c:f>
              <c:numCache>
                <c:formatCode>0%</c:formatCode>
                <c:ptCount val="13"/>
                <c:pt idx="0">
                  <c:v>0.92307692307692313</c:v>
                </c:pt>
                <c:pt idx="1">
                  <c:v>1</c:v>
                </c:pt>
                <c:pt idx="2">
                  <c:v>1</c:v>
                </c:pt>
                <c:pt idx="3">
                  <c:v>1</c:v>
                </c:pt>
                <c:pt idx="4">
                  <c:v>1</c:v>
                </c:pt>
                <c:pt idx="5">
                  <c:v>1</c:v>
                </c:pt>
                <c:pt idx="6">
                  <c:v>0.93333333333333335</c:v>
                </c:pt>
                <c:pt idx="7">
                  <c:v>0.94736842105263153</c:v>
                </c:pt>
                <c:pt idx="8">
                  <c:v>0.92307692307692313</c:v>
                </c:pt>
                <c:pt idx="9">
                  <c:v>1</c:v>
                </c:pt>
                <c:pt idx="10">
                  <c:v>1</c:v>
                </c:pt>
                <c:pt idx="11">
                  <c:v>1</c:v>
                </c:pt>
                <c:pt idx="12">
                  <c:v>1</c:v>
                </c:pt>
              </c:numCache>
            </c:numRef>
          </c:val>
          <c:smooth val="0"/>
          <c:extLst>
            <c:ext xmlns:c16="http://schemas.microsoft.com/office/drawing/2014/chart" uri="{C3380CC4-5D6E-409C-BE32-E72D297353CC}">
              <c16:uniqueId val="{00000003-CE26-4133-8401-EE3208D1B807}"/>
            </c:ext>
          </c:extLst>
        </c:ser>
        <c:ser>
          <c:idx val="4"/>
          <c:order val="4"/>
          <c:tx>
            <c:strRef>
              <c:f>'Summary Q1'!$A$28</c:f>
              <c:strCache>
                <c:ptCount val="1"/>
                <c:pt idx="0">
                  <c:v>3011-Thăng Long </c:v>
                </c:pt>
              </c:strCache>
            </c:strRef>
          </c:tx>
          <c:spPr>
            <a:ln w="22225" cap="rnd">
              <a:solidFill>
                <a:schemeClr val="accent5"/>
              </a:solidFill>
              <a:round/>
            </a:ln>
            <a:effectLst/>
          </c:spPr>
          <c:marker>
            <c:symbol val="none"/>
          </c:marker>
          <c:cat>
            <c:strRef>
              <c:f>'Summary Q1'!$B$23:$N$23</c:f>
              <c:strCache>
                <c:ptCount val="13"/>
                <c:pt idx="0">
                  <c:v>W10</c:v>
                </c:pt>
                <c:pt idx="1">
                  <c:v>W11</c:v>
                </c:pt>
                <c:pt idx="2">
                  <c:v>W12</c:v>
                </c:pt>
                <c:pt idx="3">
                  <c:v>W13</c:v>
                </c:pt>
                <c:pt idx="4">
                  <c:v>W14</c:v>
                </c:pt>
                <c:pt idx="5">
                  <c:v>W15</c:v>
                </c:pt>
                <c:pt idx="6">
                  <c:v>W16</c:v>
                </c:pt>
                <c:pt idx="7">
                  <c:v>W17</c:v>
                </c:pt>
                <c:pt idx="8">
                  <c:v>W18</c:v>
                </c:pt>
                <c:pt idx="9">
                  <c:v>W19</c:v>
                </c:pt>
                <c:pt idx="10">
                  <c:v>W20</c:v>
                </c:pt>
                <c:pt idx="11">
                  <c:v>W21</c:v>
                </c:pt>
                <c:pt idx="12">
                  <c:v>W22</c:v>
                </c:pt>
              </c:strCache>
            </c:strRef>
          </c:cat>
          <c:val>
            <c:numRef>
              <c:f>'Summary Q1'!$B$28:$N$28</c:f>
              <c:numCache>
                <c:formatCode>0%</c:formatCode>
                <c:ptCount val="13"/>
                <c:pt idx="0">
                  <c:v>1</c:v>
                </c:pt>
                <c:pt idx="1">
                  <c:v>1</c:v>
                </c:pt>
                <c:pt idx="2">
                  <c:v>1</c:v>
                </c:pt>
                <c:pt idx="3">
                  <c:v>0.94736842105263153</c:v>
                </c:pt>
                <c:pt idx="4">
                  <c:v>0.94736842105263153</c:v>
                </c:pt>
                <c:pt idx="5">
                  <c:v>0.95</c:v>
                </c:pt>
                <c:pt idx="6">
                  <c:v>0.8125</c:v>
                </c:pt>
                <c:pt idx="7">
                  <c:v>0.9</c:v>
                </c:pt>
                <c:pt idx="8">
                  <c:v>0.9285714285714286</c:v>
                </c:pt>
                <c:pt idx="9">
                  <c:v>0.58333333333333337</c:v>
                </c:pt>
                <c:pt idx="10">
                  <c:v>1</c:v>
                </c:pt>
                <c:pt idx="11">
                  <c:v>0.86363636363636365</c:v>
                </c:pt>
                <c:pt idx="12">
                  <c:v>0.9</c:v>
                </c:pt>
              </c:numCache>
            </c:numRef>
          </c:val>
          <c:smooth val="0"/>
          <c:extLst>
            <c:ext xmlns:c16="http://schemas.microsoft.com/office/drawing/2014/chart" uri="{C3380CC4-5D6E-409C-BE32-E72D297353CC}">
              <c16:uniqueId val="{00000004-CE26-4133-8401-EE3208D1B807}"/>
            </c:ext>
          </c:extLst>
        </c:ser>
        <c:ser>
          <c:idx val="5"/>
          <c:order val="5"/>
          <c:tx>
            <c:strRef>
              <c:f>'Summary Q1'!$A$29</c:f>
              <c:strCache>
                <c:ptCount val="1"/>
                <c:pt idx="0">
                  <c:v>3013-Lotus </c:v>
                </c:pt>
              </c:strCache>
            </c:strRef>
          </c:tx>
          <c:spPr>
            <a:ln w="22225" cap="rnd">
              <a:solidFill>
                <a:schemeClr val="accent6"/>
              </a:solidFill>
              <a:round/>
            </a:ln>
            <a:effectLst/>
          </c:spPr>
          <c:marker>
            <c:symbol val="none"/>
          </c:marker>
          <c:cat>
            <c:strRef>
              <c:f>'Summary Q1'!$B$23:$N$23</c:f>
              <c:strCache>
                <c:ptCount val="13"/>
                <c:pt idx="0">
                  <c:v>W10</c:v>
                </c:pt>
                <c:pt idx="1">
                  <c:v>W11</c:v>
                </c:pt>
                <c:pt idx="2">
                  <c:v>W12</c:v>
                </c:pt>
                <c:pt idx="3">
                  <c:v>W13</c:v>
                </c:pt>
                <c:pt idx="4">
                  <c:v>W14</c:v>
                </c:pt>
                <c:pt idx="5">
                  <c:v>W15</c:v>
                </c:pt>
                <c:pt idx="6">
                  <c:v>W16</c:v>
                </c:pt>
                <c:pt idx="7">
                  <c:v>W17</c:v>
                </c:pt>
                <c:pt idx="8">
                  <c:v>W18</c:v>
                </c:pt>
                <c:pt idx="9">
                  <c:v>W19</c:v>
                </c:pt>
                <c:pt idx="10">
                  <c:v>W20</c:v>
                </c:pt>
                <c:pt idx="11">
                  <c:v>W21</c:v>
                </c:pt>
                <c:pt idx="12">
                  <c:v>W22</c:v>
                </c:pt>
              </c:strCache>
            </c:strRef>
          </c:cat>
          <c:val>
            <c:numRef>
              <c:f>'Summary Q1'!$B$29:$N$29</c:f>
              <c:numCache>
                <c:formatCode>0%</c:formatCode>
                <c:ptCount val="13"/>
                <c:pt idx="0">
                  <c:v>0.92307692307692313</c:v>
                </c:pt>
                <c:pt idx="1">
                  <c:v>0.86363636363636365</c:v>
                </c:pt>
                <c:pt idx="2">
                  <c:v>0.84615384615384615</c:v>
                </c:pt>
                <c:pt idx="3">
                  <c:v>0.89473684210526316</c:v>
                </c:pt>
                <c:pt idx="4">
                  <c:v>0.89473684210526316</c:v>
                </c:pt>
                <c:pt idx="5">
                  <c:v>0.9</c:v>
                </c:pt>
                <c:pt idx="6">
                  <c:v>0.5625</c:v>
                </c:pt>
                <c:pt idx="7">
                  <c:v>0.8571428571428571</c:v>
                </c:pt>
                <c:pt idx="8">
                  <c:v>0.7857142857142857</c:v>
                </c:pt>
                <c:pt idx="9">
                  <c:v>0.83333333333333337</c:v>
                </c:pt>
                <c:pt idx="10">
                  <c:v>0.8</c:v>
                </c:pt>
                <c:pt idx="11">
                  <c:v>0.95238095238095233</c:v>
                </c:pt>
                <c:pt idx="12">
                  <c:v>0.66666666666666663</c:v>
                </c:pt>
              </c:numCache>
            </c:numRef>
          </c:val>
          <c:smooth val="0"/>
          <c:extLst>
            <c:ext xmlns:c16="http://schemas.microsoft.com/office/drawing/2014/chart" uri="{C3380CC4-5D6E-409C-BE32-E72D297353CC}">
              <c16:uniqueId val="{00000005-CE26-4133-8401-EE3208D1B807}"/>
            </c:ext>
          </c:extLst>
        </c:ser>
        <c:ser>
          <c:idx val="6"/>
          <c:order val="6"/>
          <c:tx>
            <c:strRef>
              <c:f>'Summary Q1'!$A$30</c:f>
              <c:strCache>
                <c:ptCount val="1"/>
                <c:pt idx="0">
                  <c:v>3014-Linh Đàm </c:v>
                </c:pt>
              </c:strCache>
            </c:strRef>
          </c:tx>
          <c:spPr>
            <a:ln w="22225" cap="rnd">
              <a:solidFill>
                <a:schemeClr val="accent1">
                  <a:lumMod val="60000"/>
                </a:schemeClr>
              </a:solidFill>
              <a:round/>
            </a:ln>
            <a:effectLst/>
          </c:spPr>
          <c:marker>
            <c:symbol val="none"/>
          </c:marker>
          <c:cat>
            <c:strRef>
              <c:f>'Summary Q1'!$B$23:$N$23</c:f>
              <c:strCache>
                <c:ptCount val="13"/>
                <c:pt idx="0">
                  <c:v>W10</c:v>
                </c:pt>
                <c:pt idx="1">
                  <c:v>W11</c:v>
                </c:pt>
                <c:pt idx="2">
                  <c:v>W12</c:v>
                </c:pt>
                <c:pt idx="3">
                  <c:v>W13</c:v>
                </c:pt>
                <c:pt idx="4">
                  <c:v>W14</c:v>
                </c:pt>
                <c:pt idx="5">
                  <c:v>W15</c:v>
                </c:pt>
                <c:pt idx="6">
                  <c:v>W16</c:v>
                </c:pt>
                <c:pt idx="7">
                  <c:v>W17</c:v>
                </c:pt>
                <c:pt idx="8">
                  <c:v>W18</c:v>
                </c:pt>
                <c:pt idx="9">
                  <c:v>W19</c:v>
                </c:pt>
                <c:pt idx="10">
                  <c:v>W20</c:v>
                </c:pt>
                <c:pt idx="11">
                  <c:v>W21</c:v>
                </c:pt>
                <c:pt idx="12">
                  <c:v>W22</c:v>
                </c:pt>
              </c:strCache>
            </c:strRef>
          </c:cat>
          <c:val>
            <c:numRef>
              <c:f>'Summary Q1'!$B$30:$N$30</c:f>
              <c:numCache>
                <c:formatCode>0%</c:formatCode>
                <c:ptCount val="13"/>
                <c:pt idx="0">
                  <c:v>1</c:v>
                </c:pt>
                <c:pt idx="1">
                  <c:v>0.95454545454545459</c:v>
                </c:pt>
                <c:pt idx="2">
                  <c:v>1</c:v>
                </c:pt>
                <c:pt idx="3">
                  <c:v>1</c:v>
                </c:pt>
                <c:pt idx="4">
                  <c:v>1</c:v>
                </c:pt>
                <c:pt idx="5">
                  <c:v>1</c:v>
                </c:pt>
                <c:pt idx="6">
                  <c:v>0.8666666666666667</c:v>
                </c:pt>
                <c:pt idx="7">
                  <c:v>0.8</c:v>
                </c:pt>
                <c:pt idx="8">
                  <c:v>0.9285714285714286</c:v>
                </c:pt>
                <c:pt idx="9">
                  <c:v>0.92307692307692313</c:v>
                </c:pt>
                <c:pt idx="10">
                  <c:v>1</c:v>
                </c:pt>
                <c:pt idx="11">
                  <c:v>0.90476190476190477</c:v>
                </c:pt>
                <c:pt idx="12">
                  <c:v>0.83333333333333337</c:v>
                </c:pt>
              </c:numCache>
            </c:numRef>
          </c:val>
          <c:smooth val="0"/>
          <c:extLst>
            <c:ext xmlns:c16="http://schemas.microsoft.com/office/drawing/2014/chart" uri="{C3380CC4-5D6E-409C-BE32-E72D297353CC}">
              <c16:uniqueId val="{00000006-CE26-4133-8401-EE3208D1B807}"/>
            </c:ext>
          </c:extLst>
        </c:ser>
        <c:ser>
          <c:idx val="7"/>
          <c:order val="7"/>
          <c:tx>
            <c:strRef>
              <c:f>'Summary Q1'!$A$31</c:f>
              <c:strCache>
                <c:ptCount val="1"/>
                <c:pt idx="0">
                  <c:v>3015-Westbay </c:v>
                </c:pt>
              </c:strCache>
            </c:strRef>
          </c:tx>
          <c:spPr>
            <a:ln w="22225" cap="rnd">
              <a:solidFill>
                <a:schemeClr val="accent2">
                  <a:lumMod val="60000"/>
                </a:schemeClr>
              </a:solidFill>
              <a:round/>
            </a:ln>
            <a:effectLst/>
          </c:spPr>
          <c:marker>
            <c:symbol val="none"/>
          </c:marker>
          <c:cat>
            <c:strRef>
              <c:f>'Summary Q1'!$B$23:$N$23</c:f>
              <c:strCache>
                <c:ptCount val="13"/>
                <c:pt idx="0">
                  <c:v>W10</c:v>
                </c:pt>
                <c:pt idx="1">
                  <c:v>W11</c:v>
                </c:pt>
                <c:pt idx="2">
                  <c:v>W12</c:v>
                </c:pt>
                <c:pt idx="3">
                  <c:v>W13</c:v>
                </c:pt>
                <c:pt idx="4">
                  <c:v>W14</c:v>
                </c:pt>
                <c:pt idx="5">
                  <c:v>W15</c:v>
                </c:pt>
                <c:pt idx="6">
                  <c:v>W16</c:v>
                </c:pt>
                <c:pt idx="7">
                  <c:v>W17</c:v>
                </c:pt>
                <c:pt idx="8">
                  <c:v>W18</c:v>
                </c:pt>
                <c:pt idx="9">
                  <c:v>W19</c:v>
                </c:pt>
                <c:pt idx="10">
                  <c:v>W20</c:v>
                </c:pt>
                <c:pt idx="11">
                  <c:v>W21</c:v>
                </c:pt>
                <c:pt idx="12">
                  <c:v>W22</c:v>
                </c:pt>
              </c:strCache>
            </c:strRef>
          </c:cat>
          <c:val>
            <c:numRef>
              <c:f>'Summary Q1'!$B$31:$N$31</c:f>
              <c:numCache>
                <c:formatCode>0%</c:formatCode>
                <c:ptCount val="13"/>
                <c:pt idx="0">
                  <c:v>1</c:v>
                </c:pt>
                <c:pt idx="1">
                  <c:v>1</c:v>
                </c:pt>
                <c:pt idx="2">
                  <c:v>1</c:v>
                </c:pt>
                <c:pt idx="3">
                  <c:v>0.89473684210526316</c:v>
                </c:pt>
                <c:pt idx="4">
                  <c:v>0.89473684210526316</c:v>
                </c:pt>
                <c:pt idx="5">
                  <c:v>1</c:v>
                </c:pt>
                <c:pt idx="6">
                  <c:v>1</c:v>
                </c:pt>
                <c:pt idx="7">
                  <c:v>1</c:v>
                </c:pt>
                <c:pt idx="8">
                  <c:v>1</c:v>
                </c:pt>
                <c:pt idx="9">
                  <c:v>0.92307692307692313</c:v>
                </c:pt>
                <c:pt idx="10">
                  <c:v>1</c:v>
                </c:pt>
                <c:pt idx="11">
                  <c:v>1</c:v>
                </c:pt>
                <c:pt idx="12">
                  <c:v>1</c:v>
                </c:pt>
              </c:numCache>
            </c:numRef>
          </c:val>
          <c:smooth val="0"/>
          <c:extLst>
            <c:ext xmlns:c16="http://schemas.microsoft.com/office/drawing/2014/chart" uri="{C3380CC4-5D6E-409C-BE32-E72D297353CC}">
              <c16:uniqueId val="{00000007-CE26-4133-8401-EE3208D1B807}"/>
            </c:ext>
          </c:extLst>
        </c:ser>
        <c:ser>
          <c:idx val="8"/>
          <c:order val="8"/>
          <c:tx>
            <c:strRef>
              <c:f>'Summary Q1'!$A$32</c:f>
              <c:strCache>
                <c:ptCount val="1"/>
                <c:pt idx="0">
                  <c:v>3016-Ocean Park </c:v>
                </c:pt>
              </c:strCache>
            </c:strRef>
          </c:tx>
          <c:spPr>
            <a:ln w="22225" cap="rnd">
              <a:solidFill>
                <a:schemeClr val="accent3">
                  <a:lumMod val="60000"/>
                </a:schemeClr>
              </a:solidFill>
              <a:round/>
            </a:ln>
            <a:effectLst/>
          </c:spPr>
          <c:marker>
            <c:symbol val="none"/>
          </c:marker>
          <c:cat>
            <c:strRef>
              <c:f>'Summary Q1'!$B$23:$N$23</c:f>
              <c:strCache>
                <c:ptCount val="13"/>
                <c:pt idx="0">
                  <c:v>W10</c:v>
                </c:pt>
                <c:pt idx="1">
                  <c:v>W11</c:v>
                </c:pt>
                <c:pt idx="2">
                  <c:v>W12</c:v>
                </c:pt>
                <c:pt idx="3">
                  <c:v>W13</c:v>
                </c:pt>
                <c:pt idx="4">
                  <c:v>W14</c:v>
                </c:pt>
                <c:pt idx="5">
                  <c:v>W15</c:v>
                </c:pt>
                <c:pt idx="6">
                  <c:v>W16</c:v>
                </c:pt>
                <c:pt idx="7">
                  <c:v>W17</c:v>
                </c:pt>
                <c:pt idx="8">
                  <c:v>W18</c:v>
                </c:pt>
                <c:pt idx="9">
                  <c:v>W19</c:v>
                </c:pt>
                <c:pt idx="10">
                  <c:v>W20</c:v>
                </c:pt>
                <c:pt idx="11">
                  <c:v>W21</c:v>
                </c:pt>
                <c:pt idx="12">
                  <c:v>W22</c:v>
                </c:pt>
              </c:strCache>
            </c:strRef>
          </c:cat>
          <c:val>
            <c:numRef>
              <c:f>'Summary Q1'!$B$32:$N$32</c:f>
              <c:numCache>
                <c:formatCode>0%</c:formatCode>
                <c:ptCount val="13"/>
                <c:pt idx="0">
                  <c:v>1</c:v>
                </c:pt>
                <c:pt idx="1">
                  <c:v>1</c:v>
                </c:pt>
                <c:pt idx="2">
                  <c:v>1</c:v>
                </c:pt>
                <c:pt idx="3">
                  <c:v>1</c:v>
                </c:pt>
                <c:pt idx="4">
                  <c:v>1</c:v>
                </c:pt>
                <c:pt idx="5">
                  <c:v>1</c:v>
                </c:pt>
                <c:pt idx="6">
                  <c:v>1</c:v>
                </c:pt>
                <c:pt idx="7">
                  <c:v>1</c:v>
                </c:pt>
                <c:pt idx="8">
                  <c:v>1</c:v>
                </c:pt>
                <c:pt idx="9">
                  <c:v>1</c:v>
                </c:pt>
                <c:pt idx="10">
                  <c:v>1</c:v>
                </c:pt>
                <c:pt idx="11">
                  <c:v>1</c:v>
                </c:pt>
                <c:pt idx="12">
                  <c:v>1</c:v>
                </c:pt>
              </c:numCache>
            </c:numRef>
          </c:val>
          <c:smooth val="0"/>
          <c:extLst>
            <c:ext xmlns:c16="http://schemas.microsoft.com/office/drawing/2014/chart" uri="{C3380CC4-5D6E-409C-BE32-E72D297353CC}">
              <c16:uniqueId val="{00000008-CE26-4133-8401-EE3208D1B807}"/>
            </c:ext>
          </c:extLst>
        </c:ser>
        <c:ser>
          <c:idx val="9"/>
          <c:order val="9"/>
          <c:tx>
            <c:strRef>
              <c:f>'Summary Q1'!$A$33</c:f>
              <c:strCache>
                <c:ptCount val="1"/>
                <c:pt idx="0">
                  <c:v>3018-Lĩnh Nam </c:v>
                </c:pt>
              </c:strCache>
            </c:strRef>
          </c:tx>
          <c:spPr>
            <a:ln w="22225" cap="rnd">
              <a:solidFill>
                <a:schemeClr val="accent4">
                  <a:lumMod val="60000"/>
                </a:schemeClr>
              </a:solidFill>
              <a:round/>
            </a:ln>
            <a:effectLst/>
          </c:spPr>
          <c:marker>
            <c:symbol val="none"/>
          </c:marker>
          <c:cat>
            <c:strRef>
              <c:f>'Summary Q1'!$B$23:$N$23</c:f>
              <c:strCache>
                <c:ptCount val="13"/>
                <c:pt idx="0">
                  <c:v>W10</c:v>
                </c:pt>
                <c:pt idx="1">
                  <c:v>W11</c:v>
                </c:pt>
                <c:pt idx="2">
                  <c:v>W12</c:v>
                </c:pt>
                <c:pt idx="3">
                  <c:v>W13</c:v>
                </c:pt>
                <c:pt idx="4">
                  <c:v>W14</c:v>
                </c:pt>
                <c:pt idx="5">
                  <c:v>W15</c:v>
                </c:pt>
                <c:pt idx="6">
                  <c:v>W16</c:v>
                </c:pt>
                <c:pt idx="7">
                  <c:v>W17</c:v>
                </c:pt>
                <c:pt idx="8">
                  <c:v>W18</c:v>
                </c:pt>
                <c:pt idx="9">
                  <c:v>W19</c:v>
                </c:pt>
                <c:pt idx="10">
                  <c:v>W20</c:v>
                </c:pt>
                <c:pt idx="11">
                  <c:v>W21</c:v>
                </c:pt>
                <c:pt idx="12">
                  <c:v>W22</c:v>
                </c:pt>
              </c:strCache>
            </c:strRef>
          </c:cat>
          <c:val>
            <c:numRef>
              <c:f>'Summary Q1'!$B$33:$N$33</c:f>
              <c:numCache>
                <c:formatCode>0%</c:formatCode>
                <c:ptCount val="13"/>
                <c:pt idx="0">
                  <c:v>1</c:v>
                </c:pt>
                <c:pt idx="1">
                  <c:v>1</c:v>
                </c:pt>
                <c:pt idx="2">
                  <c:v>0.84615384615384615</c:v>
                </c:pt>
                <c:pt idx="3">
                  <c:v>1</c:v>
                </c:pt>
                <c:pt idx="4">
                  <c:v>1</c:v>
                </c:pt>
                <c:pt idx="5">
                  <c:v>0.95</c:v>
                </c:pt>
                <c:pt idx="6">
                  <c:v>1</c:v>
                </c:pt>
                <c:pt idx="7">
                  <c:v>0.94444444444444442</c:v>
                </c:pt>
                <c:pt idx="8">
                  <c:v>1</c:v>
                </c:pt>
                <c:pt idx="9">
                  <c:v>0.92307692307692313</c:v>
                </c:pt>
                <c:pt idx="10">
                  <c:v>0.9375</c:v>
                </c:pt>
                <c:pt idx="11">
                  <c:v>0.85</c:v>
                </c:pt>
                <c:pt idx="12">
                  <c:v>0.8</c:v>
                </c:pt>
              </c:numCache>
            </c:numRef>
          </c:val>
          <c:smooth val="0"/>
          <c:extLst>
            <c:ext xmlns:c16="http://schemas.microsoft.com/office/drawing/2014/chart" uri="{C3380CC4-5D6E-409C-BE32-E72D297353CC}">
              <c16:uniqueId val="{00000009-CE26-4133-8401-EE3208D1B807}"/>
            </c:ext>
          </c:extLst>
        </c:ser>
        <c:ser>
          <c:idx val="10"/>
          <c:order val="10"/>
          <c:tx>
            <c:strRef>
              <c:f>'Summary Q1'!$A$34</c:f>
              <c:strCache>
                <c:ptCount val="1"/>
                <c:pt idx="0">
                  <c:v>3019-The Five</c:v>
                </c:pt>
              </c:strCache>
            </c:strRef>
          </c:tx>
          <c:spPr>
            <a:ln w="22225" cap="rnd">
              <a:solidFill>
                <a:schemeClr val="accent5">
                  <a:lumMod val="60000"/>
                </a:schemeClr>
              </a:solidFill>
              <a:round/>
            </a:ln>
            <a:effectLst/>
          </c:spPr>
          <c:marker>
            <c:symbol val="none"/>
          </c:marker>
          <c:cat>
            <c:strRef>
              <c:f>'Summary Q1'!$B$23:$N$23</c:f>
              <c:strCache>
                <c:ptCount val="13"/>
                <c:pt idx="0">
                  <c:v>W10</c:v>
                </c:pt>
                <c:pt idx="1">
                  <c:v>W11</c:v>
                </c:pt>
                <c:pt idx="2">
                  <c:v>W12</c:v>
                </c:pt>
                <c:pt idx="3">
                  <c:v>W13</c:v>
                </c:pt>
                <c:pt idx="4">
                  <c:v>W14</c:v>
                </c:pt>
                <c:pt idx="5">
                  <c:v>W15</c:v>
                </c:pt>
                <c:pt idx="6">
                  <c:v>W16</c:v>
                </c:pt>
                <c:pt idx="7">
                  <c:v>W17</c:v>
                </c:pt>
                <c:pt idx="8">
                  <c:v>W18</c:v>
                </c:pt>
                <c:pt idx="9">
                  <c:v>W19</c:v>
                </c:pt>
                <c:pt idx="10">
                  <c:v>W20</c:v>
                </c:pt>
                <c:pt idx="11">
                  <c:v>W21</c:v>
                </c:pt>
                <c:pt idx="12">
                  <c:v>W22</c:v>
                </c:pt>
              </c:strCache>
            </c:strRef>
          </c:cat>
          <c:val>
            <c:numRef>
              <c:f>'Summary Q1'!$B$34:$N$34</c:f>
              <c:numCache>
                <c:formatCode>0%</c:formatCode>
                <c:ptCount val="13"/>
                <c:pt idx="0">
                  <c:v>1</c:v>
                </c:pt>
                <c:pt idx="1">
                  <c:v>0.9</c:v>
                </c:pt>
                <c:pt idx="2">
                  <c:v>1</c:v>
                </c:pt>
                <c:pt idx="3">
                  <c:v>1</c:v>
                </c:pt>
                <c:pt idx="4">
                  <c:v>1</c:v>
                </c:pt>
                <c:pt idx="5">
                  <c:v>1</c:v>
                </c:pt>
                <c:pt idx="6">
                  <c:v>0.93333333333333335</c:v>
                </c:pt>
                <c:pt idx="7">
                  <c:v>1</c:v>
                </c:pt>
                <c:pt idx="8">
                  <c:v>1</c:v>
                </c:pt>
                <c:pt idx="9">
                  <c:v>1</c:v>
                </c:pt>
                <c:pt idx="10">
                  <c:v>0.8666666666666667</c:v>
                </c:pt>
                <c:pt idx="11">
                  <c:v>1</c:v>
                </c:pt>
                <c:pt idx="12">
                  <c:v>0.91666666666666663</c:v>
                </c:pt>
              </c:numCache>
            </c:numRef>
          </c:val>
          <c:smooth val="0"/>
          <c:extLst>
            <c:ext xmlns:c16="http://schemas.microsoft.com/office/drawing/2014/chart" uri="{C3380CC4-5D6E-409C-BE32-E72D297353CC}">
              <c16:uniqueId val="{0000000A-CE26-4133-8401-EE3208D1B807}"/>
            </c:ext>
          </c:extLst>
        </c:ser>
        <c:ser>
          <c:idx val="11"/>
          <c:order val="11"/>
          <c:tx>
            <c:strRef>
              <c:f>'Summary Q1'!$A$35</c:f>
              <c:strCache>
                <c:ptCount val="1"/>
                <c:pt idx="0">
                  <c:v>3020-Eco Rừng Cọ</c:v>
                </c:pt>
              </c:strCache>
            </c:strRef>
          </c:tx>
          <c:spPr>
            <a:ln w="22225" cap="rnd">
              <a:solidFill>
                <a:schemeClr val="accent6">
                  <a:lumMod val="60000"/>
                </a:schemeClr>
              </a:solidFill>
              <a:round/>
            </a:ln>
            <a:effectLst/>
          </c:spPr>
          <c:marker>
            <c:symbol val="none"/>
          </c:marker>
          <c:cat>
            <c:strRef>
              <c:f>'Summary Q1'!$B$23:$N$23</c:f>
              <c:strCache>
                <c:ptCount val="13"/>
                <c:pt idx="0">
                  <c:v>W10</c:v>
                </c:pt>
                <c:pt idx="1">
                  <c:v>W11</c:v>
                </c:pt>
                <c:pt idx="2">
                  <c:v>W12</c:v>
                </c:pt>
                <c:pt idx="3">
                  <c:v>W13</c:v>
                </c:pt>
                <c:pt idx="4">
                  <c:v>W14</c:v>
                </c:pt>
                <c:pt idx="5">
                  <c:v>W15</c:v>
                </c:pt>
                <c:pt idx="6">
                  <c:v>W16</c:v>
                </c:pt>
                <c:pt idx="7">
                  <c:v>W17</c:v>
                </c:pt>
                <c:pt idx="8">
                  <c:v>W18</c:v>
                </c:pt>
                <c:pt idx="9">
                  <c:v>W19</c:v>
                </c:pt>
                <c:pt idx="10">
                  <c:v>W20</c:v>
                </c:pt>
                <c:pt idx="11">
                  <c:v>W21</c:v>
                </c:pt>
                <c:pt idx="12">
                  <c:v>W22</c:v>
                </c:pt>
              </c:strCache>
            </c:strRef>
          </c:cat>
          <c:val>
            <c:numRef>
              <c:f>'Summary Q1'!$B$35:$N$35</c:f>
              <c:numCache>
                <c:formatCode>0%</c:formatCode>
                <c:ptCount val="13"/>
                <c:pt idx="0">
                  <c:v>1</c:v>
                </c:pt>
                <c:pt idx="1">
                  <c:v>1</c:v>
                </c:pt>
                <c:pt idx="2">
                  <c:v>1</c:v>
                </c:pt>
                <c:pt idx="3">
                  <c:v>1</c:v>
                </c:pt>
                <c:pt idx="4">
                  <c:v>1</c:v>
                </c:pt>
                <c:pt idx="5">
                  <c:v>1</c:v>
                </c:pt>
                <c:pt idx="6">
                  <c:v>1</c:v>
                </c:pt>
                <c:pt idx="7">
                  <c:v>1</c:v>
                </c:pt>
                <c:pt idx="8">
                  <c:v>1</c:v>
                </c:pt>
                <c:pt idx="9">
                  <c:v>1</c:v>
                </c:pt>
                <c:pt idx="10">
                  <c:v>1</c:v>
                </c:pt>
                <c:pt idx="11">
                  <c:v>1</c:v>
                </c:pt>
                <c:pt idx="12">
                  <c:v>1</c:v>
                </c:pt>
              </c:numCache>
            </c:numRef>
          </c:val>
          <c:smooth val="0"/>
          <c:extLst>
            <c:ext xmlns:c16="http://schemas.microsoft.com/office/drawing/2014/chart" uri="{C3380CC4-5D6E-409C-BE32-E72D297353CC}">
              <c16:uniqueId val="{0000000B-CE26-4133-8401-EE3208D1B807}"/>
            </c:ext>
          </c:extLst>
        </c:ser>
        <c:ser>
          <c:idx val="12"/>
          <c:order val="12"/>
          <c:tx>
            <c:strRef>
              <c:f>'Summary Q1'!$A$36</c:f>
              <c:strCache>
                <c:ptCount val="1"/>
                <c:pt idx="0">
                  <c:v>3022-Florence</c:v>
                </c:pt>
              </c:strCache>
            </c:strRef>
          </c:tx>
          <c:spPr>
            <a:ln w="22225" cap="rnd">
              <a:solidFill>
                <a:schemeClr val="accent1">
                  <a:lumMod val="80000"/>
                  <a:lumOff val="20000"/>
                </a:schemeClr>
              </a:solidFill>
              <a:round/>
            </a:ln>
            <a:effectLst/>
          </c:spPr>
          <c:marker>
            <c:symbol val="none"/>
          </c:marker>
          <c:cat>
            <c:strRef>
              <c:f>'Summary Q1'!$B$23:$N$23</c:f>
              <c:strCache>
                <c:ptCount val="13"/>
                <c:pt idx="0">
                  <c:v>W10</c:v>
                </c:pt>
                <c:pt idx="1">
                  <c:v>W11</c:v>
                </c:pt>
                <c:pt idx="2">
                  <c:v>W12</c:v>
                </c:pt>
                <c:pt idx="3">
                  <c:v>W13</c:v>
                </c:pt>
                <c:pt idx="4">
                  <c:v>W14</c:v>
                </c:pt>
                <c:pt idx="5">
                  <c:v>W15</c:v>
                </c:pt>
                <c:pt idx="6">
                  <c:v>W16</c:v>
                </c:pt>
                <c:pt idx="7">
                  <c:v>W17</c:v>
                </c:pt>
                <c:pt idx="8">
                  <c:v>W18</c:v>
                </c:pt>
                <c:pt idx="9">
                  <c:v>W19</c:v>
                </c:pt>
                <c:pt idx="10">
                  <c:v>W20</c:v>
                </c:pt>
                <c:pt idx="11">
                  <c:v>W21</c:v>
                </c:pt>
                <c:pt idx="12">
                  <c:v>W22</c:v>
                </c:pt>
              </c:strCache>
            </c:strRef>
          </c:cat>
          <c:val>
            <c:numRef>
              <c:f>'Summary Q1'!$B$36:$N$36</c:f>
              <c:numCache>
                <c:formatCode>0%</c:formatCode>
                <c:ptCount val="13"/>
                <c:pt idx="0">
                  <c:v>1</c:v>
                </c:pt>
                <c:pt idx="1">
                  <c:v>1</c:v>
                </c:pt>
                <c:pt idx="2">
                  <c:v>0.9285714285714286</c:v>
                </c:pt>
                <c:pt idx="3">
                  <c:v>1</c:v>
                </c:pt>
                <c:pt idx="4">
                  <c:v>1</c:v>
                </c:pt>
                <c:pt idx="5">
                  <c:v>1</c:v>
                </c:pt>
                <c:pt idx="6">
                  <c:v>0.9285714285714286</c:v>
                </c:pt>
                <c:pt idx="7">
                  <c:v>1</c:v>
                </c:pt>
                <c:pt idx="8">
                  <c:v>0.9285714285714286</c:v>
                </c:pt>
                <c:pt idx="9">
                  <c:v>1</c:v>
                </c:pt>
                <c:pt idx="10">
                  <c:v>1</c:v>
                </c:pt>
                <c:pt idx="11">
                  <c:v>1</c:v>
                </c:pt>
                <c:pt idx="12">
                  <c:v>0.90909090909090906</c:v>
                </c:pt>
              </c:numCache>
            </c:numRef>
          </c:val>
          <c:smooth val="0"/>
          <c:extLst>
            <c:ext xmlns:c16="http://schemas.microsoft.com/office/drawing/2014/chart" uri="{C3380CC4-5D6E-409C-BE32-E72D297353CC}">
              <c16:uniqueId val="{0000000C-CE26-4133-8401-EE3208D1B807}"/>
            </c:ext>
          </c:extLst>
        </c:ser>
        <c:ser>
          <c:idx val="13"/>
          <c:order val="13"/>
          <c:tx>
            <c:strRef>
              <c:f>'Summary Q1'!$A$37</c:f>
              <c:strCache>
                <c:ptCount val="1"/>
                <c:pt idx="0">
                  <c:v>3023-Kosmo</c:v>
                </c:pt>
              </c:strCache>
            </c:strRef>
          </c:tx>
          <c:spPr>
            <a:ln w="22225" cap="rnd">
              <a:solidFill>
                <a:schemeClr val="accent2">
                  <a:lumMod val="80000"/>
                  <a:lumOff val="20000"/>
                </a:schemeClr>
              </a:solidFill>
              <a:round/>
            </a:ln>
            <a:effectLst/>
          </c:spPr>
          <c:marker>
            <c:symbol val="none"/>
          </c:marker>
          <c:cat>
            <c:strRef>
              <c:f>'Summary Q1'!$B$23:$N$23</c:f>
              <c:strCache>
                <c:ptCount val="13"/>
                <c:pt idx="0">
                  <c:v>W10</c:v>
                </c:pt>
                <c:pt idx="1">
                  <c:v>W11</c:v>
                </c:pt>
                <c:pt idx="2">
                  <c:v>W12</c:v>
                </c:pt>
                <c:pt idx="3">
                  <c:v>W13</c:v>
                </c:pt>
                <c:pt idx="4">
                  <c:v>W14</c:v>
                </c:pt>
                <c:pt idx="5">
                  <c:v>W15</c:v>
                </c:pt>
                <c:pt idx="6">
                  <c:v>W16</c:v>
                </c:pt>
                <c:pt idx="7">
                  <c:v>W17</c:v>
                </c:pt>
                <c:pt idx="8">
                  <c:v>W18</c:v>
                </c:pt>
                <c:pt idx="9">
                  <c:v>W19</c:v>
                </c:pt>
                <c:pt idx="10">
                  <c:v>W20</c:v>
                </c:pt>
                <c:pt idx="11">
                  <c:v>W21</c:v>
                </c:pt>
                <c:pt idx="12">
                  <c:v>W22</c:v>
                </c:pt>
              </c:strCache>
            </c:strRef>
          </c:cat>
          <c:val>
            <c:numRef>
              <c:f>'Summary Q1'!$B$37:$N$37</c:f>
              <c:numCache>
                <c:formatCode>0%</c:formatCode>
                <c:ptCount val="13"/>
                <c:pt idx="0">
                  <c:v>0.92307692307692313</c:v>
                </c:pt>
                <c:pt idx="1">
                  <c:v>0.90476190476190477</c:v>
                </c:pt>
                <c:pt idx="2">
                  <c:v>1</c:v>
                </c:pt>
                <c:pt idx="3">
                  <c:v>1</c:v>
                </c:pt>
                <c:pt idx="4">
                  <c:v>1</c:v>
                </c:pt>
                <c:pt idx="5">
                  <c:v>0.9</c:v>
                </c:pt>
                <c:pt idx="6">
                  <c:v>0.93333333333333335</c:v>
                </c:pt>
                <c:pt idx="7">
                  <c:v>0.84210526315789469</c:v>
                </c:pt>
                <c:pt idx="8">
                  <c:v>0.7857142857142857</c:v>
                </c:pt>
                <c:pt idx="9">
                  <c:v>1</c:v>
                </c:pt>
                <c:pt idx="10">
                  <c:v>1</c:v>
                </c:pt>
                <c:pt idx="11">
                  <c:v>1</c:v>
                </c:pt>
                <c:pt idx="12">
                  <c:v>1</c:v>
                </c:pt>
              </c:numCache>
            </c:numRef>
          </c:val>
          <c:smooth val="0"/>
          <c:extLst>
            <c:ext xmlns:c16="http://schemas.microsoft.com/office/drawing/2014/chart" uri="{C3380CC4-5D6E-409C-BE32-E72D297353CC}">
              <c16:uniqueId val="{0000000D-CE26-4133-8401-EE3208D1B807}"/>
            </c:ext>
          </c:extLst>
        </c:ser>
        <c:ser>
          <c:idx val="14"/>
          <c:order val="14"/>
          <c:tx>
            <c:strRef>
              <c:f>'Summary Q1'!$A$38</c:f>
              <c:strCache>
                <c:ptCount val="1"/>
                <c:pt idx="0">
                  <c:v>3024-Lacasta</c:v>
                </c:pt>
              </c:strCache>
            </c:strRef>
          </c:tx>
          <c:spPr>
            <a:ln w="22225" cap="rnd">
              <a:solidFill>
                <a:schemeClr val="accent3">
                  <a:lumMod val="80000"/>
                  <a:lumOff val="20000"/>
                </a:schemeClr>
              </a:solidFill>
              <a:round/>
            </a:ln>
            <a:effectLst/>
          </c:spPr>
          <c:marker>
            <c:symbol val="none"/>
          </c:marker>
          <c:cat>
            <c:strRef>
              <c:f>'Summary Q1'!$B$23:$N$23</c:f>
              <c:strCache>
                <c:ptCount val="13"/>
                <c:pt idx="0">
                  <c:v>W10</c:v>
                </c:pt>
                <c:pt idx="1">
                  <c:v>W11</c:v>
                </c:pt>
                <c:pt idx="2">
                  <c:v>W12</c:v>
                </c:pt>
                <c:pt idx="3">
                  <c:v>W13</c:v>
                </c:pt>
                <c:pt idx="4">
                  <c:v>W14</c:v>
                </c:pt>
                <c:pt idx="5">
                  <c:v>W15</c:v>
                </c:pt>
                <c:pt idx="6">
                  <c:v>W16</c:v>
                </c:pt>
                <c:pt idx="7">
                  <c:v>W17</c:v>
                </c:pt>
                <c:pt idx="8">
                  <c:v>W18</c:v>
                </c:pt>
                <c:pt idx="9">
                  <c:v>W19</c:v>
                </c:pt>
                <c:pt idx="10">
                  <c:v>W20</c:v>
                </c:pt>
                <c:pt idx="11">
                  <c:v>W21</c:v>
                </c:pt>
                <c:pt idx="12">
                  <c:v>W22</c:v>
                </c:pt>
              </c:strCache>
            </c:strRef>
          </c:cat>
          <c:val>
            <c:numRef>
              <c:f>'Summary Q1'!$B$38:$N$38</c:f>
              <c:numCache>
                <c:formatCode>0%</c:formatCode>
                <c:ptCount val="13"/>
                <c:pt idx="0">
                  <c:v>1</c:v>
                </c:pt>
                <c:pt idx="1">
                  <c:v>1</c:v>
                </c:pt>
                <c:pt idx="2">
                  <c:v>1</c:v>
                </c:pt>
                <c:pt idx="3">
                  <c:v>1</c:v>
                </c:pt>
                <c:pt idx="4">
                  <c:v>1</c:v>
                </c:pt>
                <c:pt idx="5">
                  <c:v>1</c:v>
                </c:pt>
                <c:pt idx="6">
                  <c:v>1</c:v>
                </c:pt>
                <c:pt idx="7">
                  <c:v>0.76190476190476186</c:v>
                </c:pt>
                <c:pt idx="8">
                  <c:v>0.8666666666666667</c:v>
                </c:pt>
                <c:pt idx="9">
                  <c:v>0.91666666666666663</c:v>
                </c:pt>
                <c:pt idx="10">
                  <c:v>1</c:v>
                </c:pt>
                <c:pt idx="11">
                  <c:v>1</c:v>
                </c:pt>
                <c:pt idx="12">
                  <c:v>0.83333333333333337</c:v>
                </c:pt>
              </c:numCache>
            </c:numRef>
          </c:val>
          <c:smooth val="0"/>
          <c:extLst>
            <c:ext xmlns:c16="http://schemas.microsoft.com/office/drawing/2014/chart" uri="{C3380CC4-5D6E-409C-BE32-E72D297353CC}">
              <c16:uniqueId val="{0000000E-CE26-4133-8401-EE3208D1B807}"/>
            </c:ext>
          </c:extLst>
        </c:ser>
        <c:ser>
          <c:idx val="15"/>
          <c:order val="15"/>
          <c:tx>
            <c:strRef>
              <c:f>'Summary Q1'!$A$39</c:f>
              <c:strCache>
                <c:ptCount val="1"/>
                <c:pt idx="0">
                  <c:v>3027-Zenpark</c:v>
                </c:pt>
              </c:strCache>
            </c:strRef>
          </c:tx>
          <c:spPr>
            <a:ln w="22225" cap="rnd">
              <a:solidFill>
                <a:schemeClr val="accent4">
                  <a:lumMod val="80000"/>
                  <a:lumOff val="20000"/>
                </a:schemeClr>
              </a:solidFill>
              <a:round/>
            </a:ln>
            <a:effectLst/>
          </c:spPr>
          <c:marker>
            <c:symbol val="none"/>
          </c:marker>
          <c:cat>
            <c:strRef>
              <c:f>'Summary Q1'!$B$23:$N$23</c:f>
              <c:strCache>
                <c:ptCount val="13"/>
                <c:pt idx="0">
                  <c:v>W10</c:v>
                </c:pt>
                <c:pt idx="1">
                  <c:v>W11</c:v>
                </c:pt>
                <c:pt idx="2">
                  <c:v>W12</c:v>
                </c:pt>
                <c:pt idx="3">
                  <c:v>W13</c:v>
                </c:pt>
                <c:pt idx="4">
                  <c:v>W14</c:v>
                </c:pt>
                <c:pt idx="5">
                  <c:v>W15</c:v>
                </c:pt>
                <c:pt idx="6">
                  <c:v>W16</c:v>
                </c:pt>
                <c:pt idx="7">
                  <c:v>W17</c:v>
                </c:pt>
                <c:pt idx="8">
                  <c:v>W18</c:v>
                </c:pt>
                <c:pt idx="9">
                  <c:v>W19</c:v>
                </c:pt>
                <c:pt idx="10">
                  <c:v>W20</c:v>
                </c:pt>
                <c:pt idx="11">
                  <c:v>W21</c:v>
                </c:pt>
                <c:pt idx="12">
                  <c:v>W22</c:v>
                </c:pt>
              </c:strCache>
            </c:strRef>
          </c:cat>
          <c:val>
            <c:numRef>
              <c:f>'Summary Q1'!$B$39:$N$39</c:f>
              <c:numCache>
                <c:formatCode>0%</c:formatCode>
                <c:ptCount val="13"/>
                <c:pt idx="0">
                  <c:v>1</c:v>
                </c:pt>
                <c:pt idx="1">
                  <c:v>1</c:v>
                </c:pt>
                <c:pt idx="2">
                  <c:v>0.92307692307692313</c:v>
                </c:pt>
                <c:pt idx="3">
                  <c:v>0.73684210526315785</c:v>
                </c:pt>
                <c:pt idx="4">
                  <c:v>0.73684210526315785</c:v>
                </c:pt>
                <c:pt idx="5">
                  <c:v>0.8</c:v>
                </c:pt>
                <c:pt idx="6">
                  <c:v>0.8666666666666667</c:v>
                </c:pt>
                <c:pt idx="7">
                  <c:v>0.88235294117647056</c:v>
                </c:pt>
                <c:pt idx="8">
                  <c:v>0.9285714285714286</c:v>
                </c:pt>
                <c:pt idx="9">
                  <c:v>0.72727272727272729</c:v>
                </c:pt>
                <c:pt idx="10">
                  <c:v>1</c:v>
                </c:pt>
                <c:pt idx="11">
                  <c:v>1</c:v>
                </c:pt>
                <c:pt idx="12">
                  <c:v>0.90909090909090906</c:v>
                </c:pt>
              </c:numCache>
            </c:numRef>
          </c:val>
          <c:smooth val="0"/>
          <c:extLst>
            <c:ext xmlns:c16="http://schemas.microsoft.com/office/drawing/2014/chart" uri="{C3380CC4-5D6E-409C-BE32-E72D297353CC}">
              <c16:uniqueId val="{0000000F-CE26-4133-8401-EE3208D1B807}"/>
            </c:ext>
          </c:extLst>
        </c:ser>
        <c:ser>
          <c:idx val="16"/>
          <c:order val="16"/>
          <c:tx>
            <c:strRef>
              <c:f>'Summary Q1'!$A$40</c:f>
              <c:strCache>
                <c:ptCount val="1"/>
                <c:pt idx="0">
                  <c:v>3028-Nam Trung Yên</c:v>
                </c:pt>
              </c:strCache>
            </c:strRef>
          </c:tx>
          <c:spPr>
            <a:ln w="22225" cap="rnd">
              <a:solidFill>
                <a:schemeClr val="accent5">
                  <a:lumMod val="80000"/>
                  <a:lumOff val="20000"/>
                </a:schemeClr>
              </a:solidFill>
              <a:round/>
            </a:ln>
            <a:effectLst/>
          </c:spPr>
          <c:marker>
            <c:symbol val="none"/>
          </c:marker>
          <c:cat>
            <c:strRef>
              <c:f>'Summary Q1'!$B$23:$N$23</c:f>
              <c:strCache>
                <c:ptCount val="13"/>
                <c:pt idx="0">
                  <c:v>W10</c:v>
                </c:pt>
                <c:pt idx="1">
                  <c:v>W11</c:v>
                </c:pt>
                <c:pt idx="2">
                  <c:v>W12</c:v>
                </c:pt>
                <c:pt idx="3">
                  <c:v>W13</c:v>
                </c:pt>
                <c:pt idx="4">
                  <c:v>W14</c:v>
                </c:pt>
                <c:pt idx="5">
                  <c:v>W15</c:v>
                </c:pt>
                <c:pt idx="6">
                  <c:v>W16</c:v>
                </c:pt>
                <c:pt idx="7">
                  <c:v>W17</c:v>
                </c:pt>
                <c:pt idx="8">
                  <c:v>W18</c:v>
                </c:pt>
                <c:pt idx="9">
                  <c:v>W19</c:v>
                </c:pt>
                <c:pt idx="10">
                  <c:v>W20</c:v>
                </c:pt>
                <c:pt idx="11">
                  <c:v>W21</c:v>
                </c:pt>
                <c:pt idx="12">
                  <c:v>W22</c:v>
                </c:pt>
              </c:strCache>
            </c:strRef>
          </c:cat>
          <c:val>
            <c:numRef>
              <c:f>'Summary Q1'!$B$40:$N$40</c:f>
              <c:numCache>
                <c:formatCode>0%</c:formatCode>
                <c:ptCount val="13"/>
                <c:pt idx="0">
                  <c:v>1</c:v>
                </c:pt>
                <c:pt idx="1">
                  <c:v>0.95</c:v>
                </c:pt>
                <c:pt idx="2">
                  <c:v>1</c:v>
                </c:pt>
                <c:pt idx="3">
                  <c:v>0.94736842105263153</c:v>
                </c:pt>
                <c:pt idx="4">
                  <c:v>0.94736842105263153</c:v>
                </c:pt>
                <c:pt idx="5">
                  <c:v>0.95</c:v>
                </c:pt>
                <c:pt idx="6">
                  <c:v>0.9285714285714286</c:v>
                </c:pt>
                <c:pt idx="7">
                  <c:v>1</c:v>
                </c:pt>
                <c:pt idx="8">
                  <c:v>0.9285714285714286</c:v>
                </c:pt>
                <c:pt idx="9">
                  <c:v>1</c:v>
                </c:pt>
                <c:pt idx="10">
                  <c:v>1</c:v>
                </c:pt>
                <c:pt idx="11">
                  <c:v>0.8571428571428571</c:v>
                </c:pt>
                <c:pt idx="12">
                  <c:v>0.90909090909090906</c:v>
                </c:pt>
              </c:numCache>
            </c:numRef>
          </c:val>
          <c:smooth val="0"/>
          <c:extLst>
            <c:ext xmlns:c16="http://schemas.microsoft.com/office/drawing/2014/chart" uri="{C3380CC4-5D6E-409C-BE32-E72D297353CC}">
              <c16:uniqueId val="{00000010-CE26-4133-8401-EE3208D1B807}"/>
            </c:ext>
          </c:extLst>
        </c:ser>
        <c:ser>
          <c:idx val="17"/>
          <c:order val="17"/>
          <c:tx>
            <c:strRef>
              <c:f>'Summary Q1'!$A$41</c:f>
              <c:strCache>
                <c:ptCount val="1"/>
                <c:pt idx="0">
                  <c:v>3030-Sky Oasis</c:v>
                </c:pt>
              </c:strCache>
            </c:strRef>
          </c:tx>
          <c:spPr>
            <a:ln w="22225" cap="rnd">
              <a:solidFill>
                <a:schemeClr val="accent6">
                  <a:lumMod val="80000"/>
                  <a:lumOff val="20000"/>
                </a:schemeClr>
              </a:solidFill>
              <a:round/>
            </a:ln>
            <a:effectLst/>
          </c:spPr>
          <c:marker>
            <c:symbol val="none"/>
          </c:marker>
          <c:cat>
            <c:strRef>
              <c:f>'Summary Q1'!$B$23:$N$23</c:f>
              <c:strCache>
                <c:ptCount val="13"/>
                <c:pt idx="0">
                  <c:v>W10</c:v>
                </c:pt>
                <c:pt idx="1">
                  <c:v>W11</c:v>
                </c:pt>
                <c:pt idx="2">
                  <c:v>W12</c:v>
                </c:pt>
                <c:pt idx="3">
                  <c:v>W13</c:v>
                </c:pt>
                <c:pt idx="4">
                  <c:v>W14</c:v>
                </c:pt>
                <c:pt idx="5">
                  <c:v>W15</c:v>
                </c:pt>
                <c:pt idx="6">
                  <c:v>W16</c:v>
                </c:pt>
                <c:pt idx="7">
                  <c:v>W17</c:v>
                </c:pt>
                <c:pt idx="8">
                  <c:v>W18</c:v>
                </c:pt>
                <c:pt idx="9">
                  <c:v>W19</c:v>
                </c:pt>
                <c:pt idx="10">
                  <c:v>W20</c:v>
                </c:pt>
                <c:pt idx="11">
                  <c:v>W21</c:v>
                </c:pt>
                <c:pt idx="12">
                  <c:v>W22</c:v>
                </c:pt>
              </c:strCache>
            </c:strRef>
          </c:cat>
          <c:val>
            <c:numRef>
              <c:f>'Summary Q1'!$B$41:$N$41</c:f>
              <c:numCache>
                <c:formatCode>0%</c:formatCode>
                <c:ptCount val="13"/>
                <c:pt idx="0">
                  <c:v>1</c:v>
                </c:pt>
                <c:pt idx="1">
                  <c:v>0.81818181818181823</c:v>
                </c:pt>
                <c:pt idx="2">
                  <c:v>0.92307692307692313</c:v>
                </c:pt>
                <c:pt idx="3">
                  <c:v>0.63157894736842102</c:v>
                </c:pt>
                <c:pt idx="4">
                  <c:v>0.63157894736842102</c:v>
                </c:pt>
                <c:pt idx="5">
                  <c:v>0.9</c:v>
                </c:pt>
                <c:pt idx="6">
                  <c:v>0.8125</c:v>
                </c:pt>
                <c:pt idx="7">
                  <c:v>0.88888888888888884</c:v>
                </c:pt>
                <c:pt idx="8">
                  <c:v>0.7857142857142857</c:v>
                </c:pt>
                <c:pt idx="9">
                  <c:v>0.75</c:v>
                </c:pt>
                <c:pt idx="10">
                  <c:v>0.8125</c:v>
                </c:pt>
                <c:pt idx="11">
                  <c:v>1</c:v>
                </c:pt>
                <c:pt idx="12">
                  <c:v>0.9</c:v>
                </c:pt>
              </c:numCache>
            </c:numRef>
          </c:val>
          <c:smooth val="0"/>
          <c:extLst>
            <c:ext xmlns:c16="http://schemas.microsoft.com/office/drawing/2014/chart" uri="{C3380CC4-5D6E-409C-BE32-E72D297353CC}">
              <c16:uniqueId val="{00000011-CE26-4133-8401-EE3208D1B807}"/>
            </c:ext>
          </c:extLst>
        </c:ser>
        <c:ser>
          <c:idx val="18"/>
          <c:order val="18"/>
          <c:tx>
            <c:strRef>
              <c:f>'Summary Q1'!$A$42</c:f>
              <c:strCache>
                <c:ptCount val="1"/>
                <c:pt idx="0">
                  <c:v>3031-Symphony</c:v>
                </c:pt>
              </c:strCache>
            </c:strRef>
          </c:tx>
          <c:spPr>
            <a:ln w="22225" cap="rnd">
              <a:solidFill>
                <a:schemeClr val="accent1">
                  <a:lumMod val="80000"/>
                </a:schemeClr>
              </a:solidFill>
              <a:round/>
            </a:ln>
            <a:effectLst/>
          </c:spPr>
          <c:marker>
            <c:symbol val="none"/>
          </c:marker>
          <c:cat>
            <c:strRef>
              <c:f>'Summary Q1'!$B$23:$N$23</c:f>
              <c:strCache>
                <c:ptCount val="13"/>
                <c:pt idx="0">
                  <c:v>W10</c:v>
                </c:pt>
                <c:pt idx="1">
                  <c:v>W11</c:v>
                </c:pt>
                <c:pt idx="2">
                  <c:v>W12</c:v>
                </c:pt>
                <c:pt idx="3">
                  <c:v>W13</c:v>
                </c:pt>
                <c:pt idx="4">
                  <c:v>W14</c:v>
                </c:pt>
                <c:pt idx="5">
                  <c:v>W15</c:v>
                </c:pt>
                <c:pt idx="6">
                  <c:v>W16</c:v>
                </c:pt>
                <c:pt idx="7">
                  <c:v>W17</c:v>
                </c:pt>
                <c:pt idx="8">
                  <c:v>W18</c:v>
                </c:pt>
                <c:pt idx="9">
                  <c:v>W19</c:v>
                </c:pt>
                <c:pt idx="10">
                  <c:v>W20</c:v>
                </c:pt>
                <c:pt idx="11">
                  <c:v>W21</c:v>
                </c:pt>
                <c:pt idx="12">
                  <c:v>W22</c:v>
                </c:pt>
              </c:strCache>
            </c:strRef>
          </c:cat>
          <c:val>
            <c:numRef>
              <c:f>'Summary Q1'!$B$42:$N$42</c:f>
              <c:numCache>
                <c:formatCode>0%</c:formatCode>
                <c:ptCount val="13"/>
                <c:pt idx="0">
                  <c:v>1</c:v>
                </c:pt>
                <c:pt idx="1">
                  <c:v>1</c:v>
                </c:pt>
                <c:pt idx="2">
                  <c:v>0.7857142857142857</c:v>
                </c:pt>
                <c:pt idx="3">
                  <c:v>1</c:v>
                </c:pt>
                <c:pt idx="4">
                  <c:v>1</c:v>
                </c:pt>
                <c:pt idx="5">
                  <c:v>1</c:v>
                </c:pt>
                <c:pt idx="6">
                  <c:v>0.875</c:v>
                </c:pt>
                <c:pt idx="7">
                  <c:v>1</c:v>
                </c:pt>
                <c:pt idx="8">
                  <c:v>0.8571428571428571</c:v>
                </c:pt>
                <c:pt idx="9">
                  <c:v>1</c:v>
                </c:pt>
                <c:pt idx="10">
                  <c:v>1</c:v>
                </c:pt>
                <c:pt idx="11">
                  <c:v>1</c:v>
                </c:pt>
                <c:pt idx="12">
                  <c:v>0.81818181818181823</c:v>
                </c:pt>
              </c:numCache>
            </c:numRef>
          </c:val>
          <c:smooth val="0"/>
          <c:extLst>
            <c:ext xmlns:c16="http://schemas.microsoft.com/office/drawing/2014/chart" uri="{C3380CC4-5D6E-409C-BE32-E72D297353CC}">
              <c16:uniqueId val="{00000012-CE26-4133-8401-EE3208D1B807}"/>
            </c:ext>
          </c:extLst>
        </c:ser>
        <c:ser>
          <c:idx val="19"/>
          <c:order val="19"/>
          <c:tx>
            <c:strRef>
              <c:f>'Summary Q1'!$A$43</c:f>
              <c:strCache>
                <c:ptCount val="1"/>
                <c:pt idx="0">
                  <c:v>3032-Five Star</c:v>
                </c:pt>
              </c:strCache>
            </c:strRef>
          </c:tx>
          <c:spPr>
            <a:ln w="22225" cap="rnd">
              <a:solidFill>
                <a:schemeClr val="accent2">
                  <a:lumMod val="80000"/>
                </a:schemeClr>
              </a:solidFill>
              <a:round/>
            </a:ln>
            <a:effectLst/>
          </c:spPr>
          <c:marker>
            <c:symbol val="none"/>
          </c:marker>
          <c:cat>
            <c:strRef>
              <c:f>'Summary Q1'!$B$23:$N$23</c:f>
              <c:strCache>
                <c:ptCount val="13"/>
                <c:pt idx="0">
                  <c:v>W10</c:v>
                </c:pt>
                <c:pt idx="1">
                  <c:v>W11</c:v>
                </c:pt>
                <c:pt idx="2">
                  <c:v>W12</c:v>
                </c:pt>
                <c:pt idx="3">
                  <c:v>W13</c:v>
                </c:pt>
                <c:pt idx="4">
                  <c:v>W14</c:v>
                </c:pt>
                <c:pt idx="5">
                  <c:v>W15</c:v>
                </c:pt>
                <c:pt idx="6">
                  <c:v>W16</c:v>
                </c:pt>
                <c:pt idx="7">
                  <c:v>W17</c:v>
                </c:pt>
                <c:pt idx="8">
                  <c:v>W18</c:v>
                </c:pt>
                <c:pt idx="9">
                  <c:v>W19</c:v>
                </c:pt>
                <c:pt idx="10">
                  <c:v>W20</c:v>
                </c:pt>
                <c:pt idx="11">
                  <c:v>W21</c:v>
                </c:pt>
                <c:pt idx="12">
                  <c:v>W22</c:v>
                </c:pt>
              </c:strCache>
            </c:strRef>
          </c:cat>
          <c:val>
            <c:numRef>
              <c:f>'Summary Q1'!$B$43:$N$43</c:f>
              <c:numCache>
                <c:formatCode>0%</c:formatCode>
                <c:ptCount val="13"/>
                <c:pt idx="0">
                  <c:v>1</c:v>
                </c:pt>
                <c:pt idx="1">
                  <c:v>1</c:v>
                </c:pt>
                <c:pt idx="2">
                  <c:v>1</c:v>
                </c:pt>
                <c:pt idx="3">
                  <c:v>1</c:v>
                </c:pt>
                <c:pt idx="4">
                  <c:v>1</c:v>
                </c:pt>
                <c:pt idx="5">
                  <c:v>1</c:v>
                </c:pt>
                <c:pt idx="6">
                  <c:v>0.9375</c:v>
                </c:pt>
                <c:pt idx="7">
                  <c:v>1</c:v>
                </c:pt>
                <c:pt idx="8">
                  <c:v>1</c:v>
                </c:pt>
                <c:pt idx="9">
                  <c:v>1</c:v>
                </c:pt>
                <c:pt idx="10">
                  <c:v>0.93333333333333335</c:v>
                </c:pt>
                <c:pt idx="11">
                  <c:v>1</c:v>
                </c:pt>
                <c:pt idx="12">
                  <c:v>0.83333333333333337</c:v>
                </c:pt>
              </c:numCache>
            </c:numRef>
          </c:val>
          <c:smooth val="0"/>
          <c:extLst>
            <c:ext xmlns:c16="http://schemas.microsoft.com/office/drawing/2014/chart" uri="{C3380CC4-5D6E-409C-BE32-E72D297353CC}">
              <c16:uniqueId val="{00000013-CE26-4133-8401-EE3208D1B807}"/>
            </c:ext>
          </c:extLst>
        </c:ser>
        <c:ser>
          <c:idx val="20"/>
          <c:order val="20"/>
          <c:tx>
            <c:strRef>
              <c:f>'Summary Q1'!$A$44</c:f>
              <c:strCache>
                <c:ptCount val="1"/>
                <c:pt idx="0">
                  <c:v>3033-Sapphire</c:v>
                </c:pt>
              </c:strCache>
            </c:strRef>
          </c:tx>
          <c:spPr>
            <a:ln w="22225" cap="rnd">
              <a:solidFill>
                <a:schemeClr val="accent3">
                  <a:lumMod val="80000"/>
                </a:schemeClr>
              </a:solidFill>
              <a:round/>
            </a:ln>
            <a:effectLst/>
          </c:spPr>
          <c:marker>
            <c:symbol val="none"/>
          </c:marker>
          <c:cat>
            <c:strRef>
              <c:f>'Summary Q1'!$B$23:$N$23</c:f>
              <c:strCache>
                <c:ptCount val="13"/>
                <c:pt idx="0">
                  <c:v>W10</c:v>
                </c:pt>
                <c:pt idx="1">
                  <c:v>W11</c:v>
                </c:pt>
                <c:pt idx="2">
                  <c:v>W12</c:v>
                </c:pt>
                <c:pt idx="3">
                  <c:v>W13</c:v>
                </c:pt>
                <c:pt idx="4">
                  <c:v>W14</c:v>
                </c:pt>
                <c:pt idx="5">
                  <c:v>W15</c:v>
                </c:pt>
                <c:pt idx="6">
                  <c:v>W16</c:v>
                </c:pt>
                <c:pt idx="7">
                  <c:v>W17</c:v>
                </c:pt>
                <c:pt idx="8">
                  <c:v>W18</c:v>
                </c:pt>
                <c:pt idx="9">
                  <c:v>W19</c:v>
                </c:pt>
                <c:pt idx="10">
                  <c:v>W20</c:v>
                </c:pt>
                <c:pt idx="11">
                  <c:v>W21</c:v>
                </c:pt>
                <c:pt idx="12">
                  <c:v>W22</c:v>
                </c:pt>
              </c:strCache>
            </c:strRef>
          </c:cat>
          <c:val>
            <c:numRef>
              <c:f>'Summary Q1'!$B$44:$N$44</c:f>
              <c:numCache>
                <c:formatCode>0%</c:formatCode>
                <c:ptCount val="13"/>
                <c:pt idx="0">
                  <c:v>1</c:v>
                </c:pt>
                <c:pt idx="1">
                  <c:v>1</c:v>
                </c:pt>
                <c:pt idx="2">
                  <c:v>1</c:v>
                </c:pt>
                <c:pt idx="3">
                  <c:v>1</c:v>
                </c:pt>
                <c:pt idx="4">
                  <c:v>1</c:v>
                </c:pt>
                <c:pt idx="5">
                  <c:v>1</c:v>
                </c:pt>
                <c:pt idx="6">
                  <c:v>1</c:v>
                </c:pt>
                <c:pt idx="7">
                  <c:v>0.94736842105263153</c:v>
                </c:pt>
                <c:pt idx="8">
                  <c:v>0.9285714285714286</c:v>
                </c:pt>
                <c:pt idx="9">
                  <c:v>1</c:v>
                </c:pt>
                <c:pt idx="10">
                  <c:v>1</c:v>
                </c:pt>
                <c:pt idx="11">
                  <c:v>1</c:v>
                </c:pt>
                <c:pt idx="12">
                  <c:v>1</c:v>
                </c:pt>
              </c:numCache>
            </c:numRef>
          </c:val>
          <c:smooth val="0"/>
          <c:extLst>
            <c:ext xmlns:c16="http://schemas.microsoft.com/office/drawing/2014/chart" uri="{C3380CC4-5D6E-409C-BE32-E72D297353CC}">
              <c16:uniqueId val="{00000014-CE26-4133-8401-EE3208D1B807}"/>
            </c:ext>
          </c:extLst>
        </c:ser>
        <c:ser>
          <c:idx val="21"/>
          <c:order val="21"/>
          <c:tx>
            <c:strRef>
              <c:f>'Summary Q1'!$A$45</c:f>
              <c:strCache>
                <c:ptCount val="1"/>
                <c:pt idx="0">
                  <c:v>3034-Landmark</c:v>
                </c:pt>
              </c:strCache>
            </c:strRef>
          </c:tx>
          <c:spPr>
            <a:ln w="22225" cap="rnd">
              <a:solidFill>
                <a:schemeClr val="accent4">
                  <a:lumMod val="80000"/>
                </a:schemeClr>
              </a:solidFill>
              <a:round/>
            </a:ln>
            <a:effectLst/>
          </c:spPr>
          <c:marker>
            <c:symbol val="none"/>
          </c:marker>
          <c:cat>
            <c:strRef>
              <c:f>'Summary Q1'!$B$23:$N$23</c:f>
              <c:strCache>
                <c:ptCount val="13"/>
                <c:pt idx="0">
                  <c:v>W10</c:v>
                </c:pt>
                <c:pt idx="1">
                  <c:v>W11</c:v>
                </c:pt>
                <c:pt idx="2">
                  <c:v>W12</c:v>
                </c:pt>
                <c:pt idx="3">
                  <c:v>W13</c:v>
                </c:pt>
                <c:pt idx="4">
                  <c:v>W14</c:v>
                </c:pt>
                <c:pt idx="5">
                  <c:v>W15</c:v>
                </c:pt>
                <c:pt idx="6">
                  <c:v>W16</c:v>
                </c:pt>
                <c:pt idx="7">
                  <c:v>W17</c:v>
                </c:pt>
                <c:pt idx="8">
                  <c:v>W18</c:v>
                </c:pt>
                <c:pt idx="9">
                  <c:v>W19</c:v>
                </c:pt>
                <c:pt idx="10">
                  <c:v>W20</c:v>
                </c:pt>
                <c:pt idx="11">
                  <c:v>W21</c:v>
                </c:pt>
                <c:pt idx="12">
                  <c:v>W22</c:v>
                </c:pt>
              </c:strCache>
            </c:strRef>
          </c:cat>
          <c:val>
            <c:numRef>
              <c:f>'Summary Q1'!$B$45:$N$45</c:f>
              <c:numCache>
                <c:formatCode>0%</c:formatCode>
                <c:ptCount val="13"/>
                <c:pt idx="0">
                  <c:v>0.92307692307692313</c:v>
                </c:pt>
                <c:pt idx="1">
                  <c:v>1</c:v>
                </c:pt>
                <c:pt idx="2">
                  <c:v>1</c:v>
                </c:pt>
                <c:pt idx="3">
                  <c:v>0.94736842105263153</c:v>
                </c:pt>
                <c:pt idx="4">
                  <c:v>0.94736842105263153</c:v>
                </c:pt>
                <c:pt idx="5">
                  <c:v>1</c:v>
                </c:pt>
                <c:pt idx="6">
                  <c:v>1</c:v>
                </c:pt>
                <c:pt idx="7">
                  <c:v>1</c:v>
                </c:pt>
                <c:pt idx="8">
                  <c:v>0.93333333333333335</c:v>
                </c:pt>
                <c:pt idx="9">
                  <c:v>0.92307692307692313</c:v>
                </c:pt>
                <c:pt idx="10">
                  <c:v>0.94444444444444442</c:v>
                </c:pt>
                <c:pt idx="11">
                  <c:v>0.95238095238095233</c:v>
                </c:pt>
                <c:pt idx="12">
                  <c:v>0.75</c:v>
                </c:pt>
              </c:numCache>
            </c:numRef>
          </c:val>
          <c:smooth val="0"/>
          <c:extLst>
            <c:ext xmlns:c16="http://schemas.microsoft.com/office/drawing/2014/chart" uri="{C3380CC4-5D6E-409C-BE32-E72D297353CC}">
              <c16:uniqueId val="{00000015-CE26-4133-8401-EE3208D1B807}"/>
            </c:ext>
          </c:extLst>
        </c:ser>
        <c:ser>
          <c:idx val="22"/>
          <c:order val="22"/>
          <c:tx>
            <c:strRef>
              <c:f>'Summary Q1'!$A$46</c:f>
              <c:strCache>
                <c:ptCount val="1"/>
                <c:pt idx="0">
                  <c:v>3035-Masteri</c:v>
                </c:pt>
              </c:strCache>
            </c:strRef>
          </c:tx>
          <c:spPr>
            <a:ln w="22225" cap="rnd">
              <a:solidFill>
                <a:schemeClr val="accent5">
                  <a:lumMod val="80000"/>
                </a:schemeClr>
              </a:solidFill>
              <a:round/>
            </a:ln>
            <a:effectLst/>
          </c:spPr>
          <c:marker>
            <c:symbol val="none"/>
          </c:marker>
          <c:cat>
            <c:strRef>
              <c:f>'Summary Q1'!$B$23:$N$23</c:f>
              <c:strCache>
                <c:ptCount val="13"/>
                <c:pt idx="0">
                  <c:v>W10</c:v>
                </c:pt>
                <c:pt idx="1">
                  <c:v>W11</c:v>
                </c:pt>
                <c:pt idx="2">
                  <c:v>W12</c:v>
                </c:pt>
                <c:pt idx="3">
                  <c:v>W13</c:v>
                </c:pt>
                <c:pt idx="4">
                  <c:v>W14</c:v>
                </c:pt>
                <c:pt idx="5">
                  <c:v>W15</c:v>
                </c:pt>
                <c:pt idx="6">
                  <c:v>W16</c:v>
                </c:pt>
                <c:pt idx="7">
                  <c:v>W17</c:v>
                </c:pt>
                <c:pt idx="8">
                  <c:v>W18</c:v>
                </c:pt>
                <c:pt idx="9">
                  <c:v>W19</c:v>
                </c:pt>
                <c:pt idx="10">
                  <c:v>W20</c:v>
                </c:pt>
                <c:pt idx="11">
                  <c:v>W21</c:v>
                </c:pt>
                <c:pt idx="12">
                  <c:v>W22</c:v>
                </c:pt>
              </c:strCache>
            </c:strRef>
          </c:cat>
          <c:val>
            <c:numRef>
              <c:f>'Summary Q1'!$B$46:$N$46</c:f>
              <c:numCache>
                <c:formatCode>General</c:formatCode>
                <c:ptCount val="13"/>
                <c:pt idx="6" formatCode="0%">
                  <c:v>0.7857142857142857</c:v>
                </c:pt>
                <c:pt idx="7" formatCode="0%">
                  <c:v>0.84210526315789469</c:v>
                </c:pt>
                <c:pt idx="8" formatCode="0%">
                  <c:v>0.9285714285714286</c:v>
                </c:pt>
                <c:pt idx="9" formatCode="0%">
                  <c:v>0.72727272727272729</c:v>
                </c:pt>
                <c:pt idx="10" formatCode="0%">
                  <c:v>0.94117647058823528</c:v>
                </c:pt>
                <c:pt idx="11" formatCode="0%">
                  <c:v>0.80952380952380953</c:v>
                </c:pt>
                <c:pt idx="12" formatCode="0%">
                  <c:v>0.90909090909090906</c:v>
                </c:pt>
              </c:numCache>
            </c:numRef>
          </c:val>
          <c:smooth val="0"/>
          <c:extLst>
            <c:ext xmlns:c16="http://schemas.microsoft.com/office/drawing/2014/chart" uri="{C3380CC4-5D6E-409C-BE32-E72D297353CC}">
              <c16:uniqueId val="{00000016-CE26-4133-8401-EE3208D1B807}"/>
            </c:ext>
          </c:extLst>
        </c:ser>
        <c:ser>
          <c:idx val="23"/>
          <c:order val="23"/>
          <c:tx>
            <c:strRef>
              <c:f>'Summary Q1'!$A$47</c:f>
              <c:strCache>
                <c:ptCount val="1"/>
                <c:pt idx="0">
                  <c:v>3036-Royal City</c:v>
                </c:pt>
              </c:strCache>
            </c:strRef>
          </c:tx>
          <c:spPr>
            <a:ln w="22225" cap="rnd">
              <a:solidFill>
                <a:schemeClr val="accent6">
                  <a:lumMod val="80000"/>
                </a:schemeClr>
              </a:solidFill>
              <a:round/>
            </a:ln>
            <a:effectLst/>
          </c:spPr>
          <c:marker>
            <c:symbol val="none"/>
          </c:marker>
          <c:cat>
            <c:strRef>
              <c:f>'Summary Q1'!$B$23:$N$23</c:f>
              <c:strCache>
                <c:ptCount val="13"/>
                <c:pt idx="0">
                  <c:v>W10</c:v>
                </c:pt>
                <c:pt idx="1">
                  <c:v>W11</c:v>
                </c:pt>
                <c:pt idx="2">
                  <c:v>W12</c:v>
                </c:pt>
                <c:pt idx="3">
                  <c:v>W13</c:v>
                </c:pt>
                <c:pt idx="4">
                  <c:v>W14</c:v>
                </c:pt>
                <c:pt idx="5">
                  <c:v>W15</c:v>
                </c:pt>
                <c:pt idx="6">
                  <c:v>W16</c:v>
                </c:pt>
                <c:pt idx="7">
                  <c:v>W17</c:v>
                </c:pt>
                <c:pt idx="8">
                  <c:v>W18</c:v>
                </c:pt>
                <c:pt idx="9">
                  <c:v>W19</c:v>
                </c:pt>
                <c:pt idx="10">
                  <c:v>W20</c:v>
                </c:pt>
                <c:pt idx="11">
                  <c:v>W21</c:v>
                </c:pt>
                <c:pt idx="12">
                  <c:v>W22</c:v>
                </c:pt>
              </c:strCache>
            </c:strRef>
          </c:cat>
          <c:val>
            <c:numRef>
              <c:f>'Summary Q1'!$B$47:$N$47</c:f>
              <c:numCache>
                <c:formatCode>General</c:formatCode>
                <c:ptCount val="13"/>
                <c:pt idx="5" formatCode="0%">
                  <c:v>0.93333333333333335</c:v>
                </c:pt>
                <c:pt idx="6" formatCode="0%">
                  <c:v>0.8125</c:v>
                </c:pt>
                <c:pt idx="7" formatCode="0%">
                  <c:v>0.94117647058823528</c:v>
                </c:pt>
                <c:pt idx="8" formatCode="0%">
                  <c:v>0.6428571428571429</c:v>
                </c:pt>
                <c:pt idx="9" formatCode="0%">
                  <c:v>0.72727272727272729</c:v>
                </c:pt>
                <c:pt idx="10" formatCode="0%">
                  <c:v>1</c:v>
                </c:pt>
                <c:pt idx="11" formatCode="0%">
                  <c:v>0.95</c:v>
                </c:pt>
                <c:pt idx="12" formatCode="0%">
                  <c:v>1</c:v>
                </c:pt>
              </c:numCache>
            </c:numRef>
          </c:val>
          <c:smooth val="0"/>
          <c:extLst>
            <c:ext xmlns:c16="http://schemas.microsoft.com/office/drawing/2014/chart" uri="{C3380CC4-5D6E-409C-BE32-E72D297353CC}">
              <c16:uniqueId val="{00000017-CE26-4133-8401-EE3208D1B807}"/>
            </c:ext>
          </c:extLst>
        </c:ser>
        <c:dLbls>
          <c:showLegendKey val="0"/>
          <c:showVal val="0"/>
          <c:showCatName val="0"/>
          <c:showSerName val="0"/>
          <c:showPercent val="0"/>
          <c:showBubbleSize val="0"/>
        </c:dLbls>
        <c:smooth val="0"/>
        <c:axId val="997830192"/>
        <c:axId val="935271440"/>
      </c:lineChart>
      <c:catAx>
        <c:axId val="997830192"/>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cap="none" spc="0" normalizeH="0" baseline="0">
                <a:solidFill>
                  <a:schemeClr val="tx2"/>
                </a:solidFill>
                <a:latin typeface="+mn-lt"/>
                <a:ea typeface="+mn-ea"/>
                <a:cs typeface="+mn-cs"/>
              </a:defRPr>
            </a:pPr>
            <a:endParaRPr lang="en-US"/>
          </a:p>
        </c:txPr>
        <c:crossAx val="935271440"/>
        <c:crosses val="autoZero"/>
        <c:auto val="1"/>
        <c:lblAlgn val="ctr"/>
        <c:lblOffset val="100"/>
        <c:noMultiLvlLbl val="0"/>
      </c:catAx>
      <c:valAx>
        <c:axId val="935271440"/>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997830192"/>
        <c:crosses val="autoZero"/>
        <c:crossBetween val="between"/>
      </c:valAx>
      <c:spPr>
        <a:pattFill prst="ltDnDiag">
          <a:fgClr>
            <a:schemeClr val="dk1">
              <a:lumMod val="15000"/>
              <a:lumOff val="85000"/>
            </a:schemeClr>
          </a:fgClr>
          <a:bgClr>
            <a:schemeClr val="lt1"/>
          </a:bgClr>
        </a:pattFill>
        <a:ln>
          <a:noFill/>
        </a:ln>
        <a:effectLst/>
      </c:spPr>
    </c:plotArea>
    <c:legend>
      <c:legendPos val="b"/>
      <c:layout>
        <c:manualLayout>
          <c:xMode val="edge"/>
          <c:yMode val="edge"/>
          <c:x val="2.6372877836263471E-2"/>
          <c:y val="0.88643835331427778"/>
          <c:w val="0.95742360103782187"/>
          <c:h val="9.5748165059440227E-2"/>
        </c:manualLayout>
      </c:layout>
      <c:overlay val="0"/>
      <c:spPr>
        <a:noFill/>
        <a:ln>
          <a:solidFill>
            <a:schemeClr val="tx2"/>
          </a:solid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19050" cap="flat" cmpd="sng" algn="ctr">
      <a:solidFill>
        <a:schemeClr val="tx2"/>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2"/>
                </a:solidFill>
                <a:latin typeface="+mn-lt"/>
                <a:ea typeface="+mn-ea"/>
                <a:cs typeface="+mn-cs"/>
              </a:defRPr>
            </a:pPr>
            <a:r>
              <a:rPr lang="en-US" b="1">
                <a:solidFill>
                  <a:schemeClr val="tx2"/>
                </a:solidFill>
              </a:rPr>
              <a:t>HQ Task</a:t>
            </a:r>
            <a:r>
              <a:rPr lang="en-US" b="1" baseline="0">
                <a:solidFill>
                  <a:schemeClr val="tx2"/>
                </a:solidFill>
              </a:rPr>
              <a:t> review</a:t>
            </a:r>
            <a:endParaRPr lang="en-US" b="1">
              <a:solidFill>
                <a:schemeClr val="tx2"/>
              </a:solidFill>
            </a:endParaRPr>
          </a:p>
        </c:rich>
      </c:tx>
      <c:overlay val="0"/>
      <c:spPr>
        <a:noFill/>
        <a:ln>
          <a:noFill/>
        </a:ln>
        <a:effectLst/>
      </c:spPr>
    </c:title>
    <c:autoTitleDeleted val="0"/>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manualLayout>
          <c:layoutTarget val="inner"/>
          <c:xMode val="edge"/>
          <c:yMode val="edge"/>
          <c:x val="2.5674338515185077E-2"/>
          <c:y val="9.7694805194805209E-2"/>
          <c:w val="0.96254310291023293"/>
          <c:h val="0.74932712956335012"/>
        </c:manualLayout>
      </c:layout>
      <c:bar3DChart>
        <c:barDir val="col"/>
        <c:grouping val="stacked"/>
        <c:varyColors val="0"/>
        <c:ser>
          <c:idx val="0"/>
          <c:order val="0"/>
          <c:tx>
            <c:strRef>
              <c:f>'Summary Q2'!$A$90</c:f>
              <c:strCache>
                <c:ptCount val="1"/>
                <c:pt idx="0">
                  <c:v>Unplan</c:v>
                </c:pt>
              </c:strCache>
            </c:strRef>
          </c:tx>
          <c:spPr>
            <a:pattFill prst="ltUpDiag">
              <a:fgClr>
                <a:schemeClr val="accent1"/>
              </a:fgClr>
              <a:bgClr>
                <a:schemeClr val="bg1"/>
              </a:bgClr>
            </a:pattFill>
            <a:ln>
              <a:noFill/>
            </a:ln>
            <a:effectLst/>
            <a:sp3d/>
          </c:spPr>
          <c:invertIfNegative val="0"/>
          <c:cat>
            <c:strRef>
              <c:f>'Summary Q2'!$B$89:$N$89</c:f>
              <c:strCache>
                <c:ptCount val="13"/>
                <c:pt idx="0">
                  <c:v>W22</c:v>
                </c:pt>
                <c:pt idx="1">
                  <c:v>W23</c:v>
                </c:pt>
                <c:pt idx="2">
                  <c:v>W24</c:v>
                </c:pt>
                <c:pt idx="3">
                  <c:v>W25</c:v>
                </c:pt>
                <c:pt idx="4">
                  <c:v>W26</c:v>
                </c:pt>
                <c:pt idx="5">
                  <c:v>W27</c:v>
                </c:pt>
                <c:pt idx="6">
                  <c:v>W28</c:v>
                </c:pt>
                <c:pt idx="7">
                  <c:v>W29</c:v>
                </c:pt>
                <c:pt idx="8">
                  <c:v>W30</c:v>
                </c:pt>
                <c:pt idx="9">
                  <c:v>W31</c:v>
                </c:pt>
                <c:pt idx="10">
                  <c:v>W32</c:v>
                </c:pt>
                <c:pt idx="11">
                  <c:v>W33</c:v>
                </c:pt>
                <c:pt idx="12">
                  <c:v>W34</c:v>
                </c:pt>
              </c:strCache>
            </c:strRef>
          </c:cat>
          <c:val>
            <c:numRef>
              <c:f>'Summary Q2'!$B$90:$N$90</c:f>
              <c:numCache>
                <c:formatCode>General</c:formatCode>
                <c:ptCount val="13"/>
                <c:pt idx="0">
                  <c:v>1</c:v>
                </c:pt>
                <c:pt idx="1">
                  <c:v>8</c:v>
                </c:pt>
                <c:pt idx="2">
                  <c:v>8</c:v>
                </c:pt>
                <c:pt idx="3">
                  <c:v>8</c:v>
                </c:pt>
                <c:pt idx="4">
                  <c:v>6</c:v>
                </c:pt>
                <c:pt idx="5">
                  <c:v>2</c:v>
                </c:pt>
                <c:pt idx="6">
                  <c:v>5</c:v>
                </c:pt>
                <c:pt idx="7">
                  <c:v>0</c:v>
                </c:pt>
                <c:pt idx="8">
                  <c:v>0</c:v>
                </c:pt>
                <c:pt idx="9">
                  <c:v>0</c:v>
                </c:pt>
                <c:pt idx="10">
                  <c:v>0</c:v>
                </c:pt>
                <c:pt idx="11">
                  <c:v>0</c:v>
                </c:pt>
                <c:pt idx="12">
                  <c:v>0</c:v>
                </c:pt>
              </c:numCache>
            </c:numRef>
          </c:val>
          <c:extLst>
            <c:ext xmlns:c16="http://schemas.microsoft.com/office/drawing/2014/chart" uri="{C3380CC4-5D6E-409C-BE32-E72D297353CC}">
              <c16:uniqueId val="{00000000-E304-4BEB-80C9-855A3B7A7FA7}"/>
            </c:ext>
          </c:extLst>
        </c:ser>
        <c:ser>
          <c:idx val="1"/>
          <c:order val="1"/>
          <c:tx>
            <c:strRef>
              <c:f>'Summary Q2'!$A$91</c:f>
              <c:strCache>
                <c:ptCount val="1"/>
                <c:pt idx="0">
                  <c:v>Plan</c:v>
                </c:pt>
              </c:strCache>
            </c:strRef>
          </c:tx>
          <c:spPr>
            <a:solidFill>
              <a:schemeClr val="accent1"/>
            </a:solidFill>
            <a:ln>
              <a:noFill/>
            </a:ln>
            <a:effectLst/>
            <a:sp3d/>
          </c:spPr>
          <c:invertIfNegative val="0"/>
          <c:cat>
            <c:strRef>
              <c:f>'Summary Q2'!$B$89:$N$89</c:f>
              <c:strCache>
                <c:ptCount val="13"/>
                <c:pt idx="0">
                  <c:v>W22</c:v>
                </c:pt>
                <c:pt idx="1">
                  <c:v>W23</c:v>
                </c:pt>
                <c:pt idx="2">
                  <c:v>W24</c:v>
                </c:pt>
                <c:pt idx="3">
                  <c:v>W25</c:v>
                </c:pt>
                <c:pt idx="4">
                  <c:v>W26</c:v>
                </c:pt>
                <c:pt idx="5">
                  <c:v>W27</c:v>
                </c:pt>
                <c:pt idx="6">
                  <c:v>W28</c:v>
                </c:pt>
                <c:pt idx="7">
                  <c:v>W29</c:v>
                </c:pt>
                <c:pt idx="8">
                  <c:v>W30</c:v>
                </c:pt>
                <c:pt idx="9">
                  <c:v>W31</c:v>
                </c:pt>
                <c:pt idx="10">
                  <c:v>W32</c:v>
                </c:pt>
                <c:pt idx="11">
                  <c:v>W33</c:v>
                </c:pt>
                <c:pt idx="12">
                  <c:v>W34</c:v>
                </c:pt>
              </c:strCache>
            </c:strRef>
          </c:cat>
          <c:val>
            <c:numRef>
              <c:f>'Summary Q2'!$B$91:$N$91</c:f>
              <c:numCache>
                <c:formatCode>General</c:formatCode>
                <c:ptCount val="13"/>
                <c:pt idx="0">
                  <c:v>12</c:v>
                </c:pt>
                <c:pt idx="1">
                  <c:v>14</c:v>
                </c:pt>
                <c:pt idx="2">
                  <c:v>8</c:v>
                </c:pt>
                <c:pt idx="3">
                  <c:v>11</c:v>
                </c:pt>
                <c:pt idx="4">
                  <c:v>8</c:v>
                </c:pt>
                <c:pt idx="5">
                  <c:v>9</c:v>
                </c:pt>
                <c:pt idx="6">
                  <c:v>9</c:v>
                </c:pt>
                <c:pt idx="7">
                  <c:v>0</c:v>
                </c:pt>
                <c:pt idx="8">
                  <c:v>0</c:v>
                </c:pt>
                <c:pt idx="9">
                  <c:v>0</c:v>
                </c:pt>
                <c:pt idx="10">
                  <c:v>0</c:v>
                </c:pt>
                <c:pt idx="11">
                  <c:v>0</c:v>
                </c:pt>
                <c:pt idx="12">
                  <c:v>0</c:v>
                </c:pt>
              </c:numCache>
            </c:numRef>
          </c:val>
          <c:extLst>
            <c:ext xmlns:c16="http://schemas.microsoft.com/office/drawing/2014/chart" uri="{C3380CC4-5D6E-409C-BE32-E72D297353CC}">
              <c16:uniqueId val="{00000001-E304-4BEB-80C9-855A3B7A7FA7}"/>
            </c:ext>
          </c:extLst>
        </c:ser>
        <c:dLbls>
          <c:showLegendKey val="0"/>
          <c:showVal val="0"/>
          <c:showCatName val="0"/>
          <c:showSerName val="0"/>
          <c:showPercent val="0"/>
          <c:showBubbleSize val="0"/>
        </c:dLbls>
        <c:gapWidth val="150"/>
        <c:shape val="box"/>
        <c:axId val="1408522432"/>
        <c:axId val="1408517152"/>
        <c:axId val="0"/>
      </c:bar3DChart>
      <c:catAx>
        <c:axId val="14085224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1408517152"/>
        <c:crosses val="autoZero"/>
        <c:auto val="1"/>
        <c:lblAlgn val="ctr"/>
        <c:lblOffset val="100"/>
        <c:noMultiLvlLbl val="0"/>
      </c:catAx>
      <c:valAx>
        <c:axId val="1408517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1408522432"/>
        <c:crosses val="autoZero"/>
        <c:crossBetween val="between"/>
      </c:valAx>
      <c:spPr>
        <a:solidFill>
          <a:schemeClr val="bg1"/>
        </a:solidFill>
      </c:spPr>
    </c:plotArea>
    <c:legend>
      <c:legendPos val="b"/>
      <c:layout>
        <c:manualLayout>
          <c:xMode val="edge"/>
          <c:yMode val="edge"/>
          <c:x val="0.40971659063913707"/>
          <c:y val="0.91813643029267034"/>
          <c:w val="0.12292647518593056"/>
          <c:h val="6.4937098885339911E-2"/>
        </c:manualLayout>
      </c:layout>
      <c:overlay val="0"/>
      <c:spPr>
        <a:noFill/>
        <a:ln>
          <a:solidFill>
            <a:schemeClr val="tx2"/>
          </a:solid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rgbClr val="002060"/>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tx2"/>
                </a:solidFill>
                <a:latin typeface="+mj-lt"/>
                <a:ea typeface="+mj-ea"/>
                <a:cs typeface="+mj-cs"/>
              </a:defRPr>
            </a:pPr>
            <a:r>
              <a:rPr lang="en-US">
                <a:solidFill>
                  <a:schemeClr val="tx2"/>
                </a:solidFill>
              </a:rPr>
              <a:t>Store complete</a:t>
            </a:r>
            <a:r>
              <a:rPr lang="en-US" baseline="0">
                <a:solidFill>
                  <a:schemeClr val="tx2"/>
                </a:solidFill>
              </a:rPr>
              <a:t> ratio</a:t>
            </a:r>
            <a:endParaRPr lang="en-US">
              <a:solidFill>
                <a:schemeClr val="tx2"/>
              </a:solidFill>
            </a:endParaRP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tx2"/>
              </a:solidFill>
              <a:latin typeface="+mj-lt"/>
              <a:ea typeface="+mj-ea"/>
              <a:cs typeface="+mj-cs"/>
            </a:defRPr>
          </a:pPr>
          <a:endParaRPr lang="en-US"/>
        </a:p>
      </c:txPr>
    </c:title>
    <c:autoTitleDeleted val="0"/>
    <c:plotArea>
      <c:layout/>
      <c:lineChart>
        <c:grouping val="standard"/>
        <c:varyColors val="0"/>
        <c:ser>
          <c:idx val="0"/>
          <c:order val="0"/>
          <c:tx>
            <c:strRef>
              <c:f>'Summary Q2'!$A$24</c:f>
              <c:strCache>
                <c:ptCount val="1"/>
                <c:pt idx="0">
                  <c:v>3002-Ecopark </c:v>
                </c:pt>
              </c:strCache>
            </c:strRef>
          </c:tx>
          <c:spPr>
            <a:ln w="22225" cap="rnd">
              <a:solidFill>
                <a:schemeClr val="accent1"/>
              </a:solidFill>
              <a:round/>
            </a:ln>
            <a:effectLst/>
          </c:spPr>
          <c:marker>
            <c:symbol val="none"/>
          </c:marker>
          <c:cat>
            <c:strRef>
              <c:f>'Summary Q2'!$B$23:$N$23</c:f>
              <c:strCache>
                <c:ptCount val="13"/>
                <c:pt idx="0">
                  <c:v>W22</c:v>
                </c:pt>
                <c:pt idx="1">
                  <c:v>W23</c:v>
                </c:pt>
                <c:pt idx="2">
                  <c:v>W24</c:v>
                </c:pt>
                <c:pt idx="3">
                  <c:v>W25</c:v>
                </c:pt>
                <c:pt idx="4">
                  <c:v>W26</c:v>
                </c:pt>
                <c:pt idx="5">
                  <c:v>W27</c:v>
                </c:pt>
                <c:pt idx="6">
                  <c:v>W28</c:v>
                </c:pt>
                <c:pt idx="7">
                  <c:v>W29</c:v>
                </c:pt>
                <c:pt idx="8">
                  <c:v>W30</c:v>
                </c:pt>
                <c:pt idx="9">
                  <c:v>W31</c:v>
                </c:pt>
                <c:pt idx="10">
                  <c:v>W32</c:v>
                </c:pt>
                <c:pt idx="11">
                  <c:v>W33</c:v>
                </c:pt>
                <c:pt idx="12">
                  <c:v>W34</c:v>
                </c:pt>
              </c:strCache>
            </c:strRef>
          </c:cat>
          <c:val>
            <c:numRef>
              <c:f>'Summary Q2'!$B$24:$N$24</c:f>
              <c:numCache>
                <c:formatCode>0%</c:formatCode>
                <c:ptCount val="13"/>
                <c:pt idx="0">
                  <c:v>1</c:v>
                </c:pt>
                <c:pt idx="1">
                  <c:v>1</c:v>
                </c:pt>
                <c:pt idx="2">
                  <c:v>1</c:v>
                </c:pt>
                <c:pt idx="3">
                  <c:v>1</c:v>
                </c:pt>
                <c:pt idx="4">
                  <c:v>1</c:v>
                </c:pt>
                <c:pt idx="5">
                  <c:v>1</c:v>
                </c:pt>
                <c:pt idx="6">
                  <c:v>1</c:v>
                </c:pt>
              </c:numCache>
            </c:numRef>
          </c:val>
          <c:smooth val="0"/>
          <c:extLst>
            <c:ext xmlns:c16="http://schemas.microsoft.com/office/drawing/2014/chart" uri="{C3380CC4-5D6E-409C-BE32-E72D297353CC}">
              <c16:uniqueId val="{00000000-D382-4229-9E3A-A406E1E0F159}"/>
            </c:ext>
          </c:extLst>
        </c:ser>
        <c:ser>
          <c:idx val="1"/>
          <c:order val="1"/>
          <c:tx>
            <c:strRef>
              <c:f>'Summary Q2'!$A$25</c:f>
              <c:strCache>
                <c:ptCount val="1"/>
                <c:pt idx="0">
                  <c:v>3003-Riverside </c:v>
                </c:pt>
              </c:strCache>
            </c:strRef>
          </c:tx>
          <c:spPr>
            <a:ln w="22225" cap="rnd">
              <a:solidFill>
                <a:schemeClr val="accent2"/>
              </a:solidFill>
              <a:round/>
            </a:ln>
            <a:effectLst/>
          </c:spPr>
          <c:marker>
            <c:symbol val="none"/>
          </c:marker>
          <c:cat>
            <c:strRef>
              <c:f>'Summary Q2'!$B$23:$N$23</c:f>
              <c:strCache>
                <c:ptCount val="13"/>
                <c:pt idx="0">
                  <c:v>W22</c:v>
                </c:pt>
                <c:pt idx="1">
                  <c:v>W23</c:v>
                </c:pt>
                <c:pt idx="2">
                  <c:v>W24</c:v>
                </c:pt>
                <c:pt idx="3">
                  <c:v>W25</c:v>
                </c:pt>
                <c:pt idx="4">
                  <c:v>W26</c:v>
                </c:pt>
                <c:pt idx="5">
                  <c:v>W27</c:v>
                </c:pt>
                <c:pt idx="6">
                  <c:v>W28</c:v>
                </c:pt>
                <c:pt idx="7">
                  <c:v>W29</c:v>
                </c:pt>
                <c:pt idx="8">
                  <c:v>W30</c:v>
                </c:pt>
                <c:pt idx="9">
                  <c:v>W31</c:v>
                </c:pt>
                <c:pt idx="10">
                  <c:v>W32</c:v>
                </c:pt>
                <c:pt idx="11">
                  <c:v>W33</c:v>
                </c:pt>
                <c:pt idx="12">
                  <c:v>W34</c:v>
                </c:pt>
              </c:strCache>
            </c:strRef>
          </c:cat>
          <c:val>
            <c:numRef>
              <c:f>'Summary Q2'!$B$25:$N$25</c:f>
              <c:numCache>
                <c:formatCode>0%</c:formatCode>
                <c:ptCount val="13"/>
                <c:pt idx="0">
                  <c:v>1</c:v>
                </c:pt>
                <c:pt idx="1">
                  <c:v>0.9285714285714286</c:v>
                </c:pt>
                <c:pt idx="2">
                  <c:v>0.9285714285714286</c:v>
                </c:pt>
                <c:pt idx="3">
                  <c:v>0.93333333333333335</c:v>
                </c:pt>
                <c:pt idx="4">
                  <c:v>1</c:v>
                </c:pt>
                <c:pt idx="5">
                  <c:v>1</c:v>
                </c:pt>
                <c:pt idx="6">
                  <c:v>1</c:v>
                </c:pt>
              </c:numCache>
            </c:numRef>
          </c:val>
          <c:smooth val="0"/>
          <c:extLst>
            <c:ext xmlns:c16="http://schemas.microsoft.com/office/drawing/2014/chart" uri="{C3380CC4-5D6E-409C-BE32-E72D297353CC}">
              <c16:uniqueId val="{00000001-D382-4229-9E3A-A406E1E0F159}"/>
            </c:ext>
          </c:extLst>
        </c:ser>
        <c:ser>
          <c:idx val="2"/>
          <c:order val="2"/>
          <c:tx>
            <c:strRef>
              <c:f>'Summary Q2'!$A$26</c:f>
              <c:strCache>
                <c:ptCount val="1"/>
                <c:pt idx="0">
                  <c:v>3005-Horizon </c:v>
                </c:pt>
              </c:strCache>
            </c:strRef>
          </c:tx>
          <c:spPr>
            <a:ln w="22225" cap="rnd">
              <a:solidFill>
                <a:schemeClr val="accent3"/>
              </a:solidFill>
              <a:round/>
            </a:ln>
            <a:effectLst/>
          </c:spPr>
          <c:marker>
            <c:symbol val="none"/>
          </c:marker>
          <c:cat>
            <c:strRef>
              <c:f>'Summary Q2'!$B$23:$N$23</c:f>
              <c:strCache>
                <c:ptCount val="13"/>
                <c:pt idx="0">
                  <c:v>W22</c:v>
                </c:pt>
                <c:pt idx="1">
                  <c:v>W23</c:v>
                </c:pt>
                <c:pt idx="2">
                  <c:v>W24</c:v>
                </c:pt>
                <c:pt idx="3">
                  <c:v>W25</c:v>
                </c:pt>
                <c:pt idx="4">
                  <c:v>W26</c:v>
                </c:pt>
                <c:pt idx="5">
                  <c:v>W27</c:v>
                </c:pt>
                <c:pt idx="6">
                  <c:v>W28</c:v>
                </c:pt>
                <c:pt idx="7">
                  <c:v>W29</c:v>
                </c:pt>
                <c:pt idx="8">
                  <c:v>W30</c:v>
                </c:pt>
                <c:pt idx="9">
                  <c:v>W31</c:v>
                </c:pt>
                <c:pt idx="10">
                  <c:v>W32</c:v>
                </c:pt>
                <c:pt idx="11">
                  <c:v>W33</c:v>
                </c:pt>
                <c:pt idx="12">
                  <c:v>W34</c:v>
                </c:pt>
              </c:strCache>
            </c:strRef>
          </c:cat>
          <c:val>
            <c:numRef>
              <c:f>'Summary Q2'!$B$26:$N$26</c:f>
              <c:numCache>
                <c:formatCode>0%</c:formatCode>
                <c:ptCount val="13"/>
                <c:pt idx="0">
                  <c:v>0.90909090909090906</c:v>
                </c:pt>
                <c:pt idx="1">
                  <c:v>0.9285714285714286</c:v>
                </c:pt>
                <c:pt idx="2">
                  <c:v>0.9285714285714286</c:v>
                </c:pt>
                <c:pt idx="3">
                  <c:v>1</c:v>
                </c:pt>
                <c:pt idx="4">
                  <c:v>0.93333333333333335</c:v>
                </c:pt>
                <c:pt idx="5">
                  <c:v>1</c:v>
                </c:pt>
                <c:pt idx="6">
                  <c:v>0.83333333333333337</c:v>
                </c:pt>
              </c:numCache>
            </c:numRef>
          </c:val>
          <c:smooth val="0"/>
          <c:extLst>
            <c:ext xmlns:c16="http://schemas.microsoft.com/office/drawing/2014/chart" uri="{C3380CC4-5D6E-409C-BE32-E72D297353CC}">
              <c16:uniqueId val="{00000002-D382-4229-9E3A-A406E1E0F159}"/>
            </c:ext>
          </c:extLst>
        </c:ser>
        <c:ser>
          <c:idx val="3"/>
          <c:order val="3"/>
          <c:tx>
            <c:strRef>
              <c:f>'Summary Q2'!$A$27</c:f>
              <c:strCache>
                <c:ptCount val="1"/>
                <c:pt idx="0">
                  <c:v>3008-Hyundai </c:v>
                </c:pt>
              </c:strCache>
            </c:strRef>
          </c:tx>
          <c:spPr>
            <a:ln w="22225" cap="rnd">
              <a:solidFill>
                <a:schemeClr val="accent4"/>
              </a:solidFill>
              <a:round/>
            </a:ln>
            <a:effectLst/>
          </c:spPr>
          <c:marker>
            <c:symbol val="none"/>
          </c:marker>
          <c:cat>
            <c:strRef>
              <c:f>'Summary Q2'!$B$23:$N$23</c:f>
              <c:strCache>
                <c:ptCount val="13"/>
                <c:pt idx="0">
                  <c:v>W22</c:v>
                </c:pt>
                <c:pt idx="1">
                  <c:v>W23</c:v>
                </c:pt>
                <c:pt idx="2">
                  <c:v>W24</c:v>
                </c:pt>
                <c:pt idx="3">
                  <c:v>W25</c:v>
                </c:pt>
                <c:pt idx="4">
                  <c:v>W26</c:v>
                </c:pt>
                <c:pt idx="5">
                  <c:v>W27</c:v>
                </c:pt>
                <c:pt idx="6">
                  <c:v>W28</c:v>
                </c:pt>
                <c:pt idx="7">
                  <c:v>W29</c:v>
                </c:pt>
                <c:pt idx="8">
                  <c:v>W30</c:v>
                </c:pt>
                <c:pt idx="9">
                  <c:v>W31</c:v>
                </c:pt>
                <c:pt idx="10">
                  <c:v>W32</c:v>
                </c:pt>
                <c:pt idx="11">
                  <c:v>W33</c:v>
                </c:pt>
                <c:pt idx="12">
                  <c:v>W34</c:v>
                </c:pt>
              </c:strCache>
            </c:strRef>
          </c:cat>
          <c:val>
            <c:numRef>
              <c:f>'Summary Q2'!$B$27:$N$27</c:f>
              <c:numCache>
                <c:formatCode>0%</c:formatCode>
                <c:ptCount val="13"/>
                <c:pt idx="0">
                  <c:v>1</c:v>
                </c:pt>
                <c:pt idx="1">
                  <c:v>1</c:v>
                </c:pt>
                <c:pt idx="2">
                  <c:v>0.84615384615384615</c:v>
                </c:pt>
                <c:pt idx="3">
                  <c:v>0.92307692307692313</c:v>
                </c:pt>
                <c:pt idx="4">
                  <c:v>0.92307692307692313</c:v>
                </c:pt>
                <c:pt idx="5">
                  <c:v>0.9</c:v>
                </c:pt>
                <c:pt idx="6">
                  <c:v>0.91666666666666663</c:v>
                </c:pt>
              </c:numCache>
            </c:numRef>
          </c:val>
          <c:smooth val="0"/>
          <c:extLst>
            <c:ext xmlns:c16="http://schemas.microsoft.com/office/drawing/2014/chart" uri="{C3380CC4-5D6E-409C-BE32-E72D297353CC}">
              <c16:uniqueId val="{00000003-D382-4229-9E3A-A406E1E0F159}"/>
            </c:ext>
          </c:extLst>
        </c:ser>
        <c:ser>
          <c:idx val="4"/>
          <c:order val="4"/>
          <c:tx>
            <c:strRef>
              <c:f>'Summary Q2'!$A$28</c:f>
              <c:strCache>
                <c:ptCount val="1"/>
                <c:pt idx="0">
                  <c:v>3011-Thăng Long </c:v>
                </c:pt>
              </c:strCache>
            </c:strRef>
          </c:tx>
          <c:spPr>
            <a:ln w="22225" cap="rnd">
              <a:solidFill>
                <a:schemeClr val="accent5"/>
              </a:solidFill>
              <a:round/>
            </a:ln>
            <a:effectLst/>
          </c:spPr>
          <c:marker>
            <c:symbol val="none"/>
          </c:marker>
          <c:cat>
            <c:strRef>
              <c:f>'Summary Q2'!$B$23:$N$23</c:f>
              <c:strCache>
                <c:ptCount val="13"/>
                <c:pt idx="0">
                  <c:v>W22</c:v>
                </c:pt>
                <c:pt idx="1">
                  <c:v>W23</c:v>
                </c:pt>
                <c:pt idx="2">
                  <c:v>W24</c:v>
                </c:pt>
                <c:pt idx="3">
                  <c:v>W25</c:v>
                </c:pt>
                <c:pt idx="4">
                  <c:v>W26</c:v>
                </c:pt>
                <c:pt idx="5">
                  <c:v>W27</c:v>
                </c:pt>
                <c:pt idx="6">
                  <c:v>W28</c:v>
                </c:pt>
                <c:pt idx="7">
                  <c:v>W29</c:v>
                </c:pt>
                <c:pt idx="8">
                  <c:v>W30</c:v>
                </c:pt>
                <c:pt idx="9">
                  <c:v>W31</c:v>
                </c:pt>
                <c:pt idx="10">
                  <c:v>W32</c:v>
                </c:pt>
                <c:pt idx="11">
                  <c:v>W33</c:v>
                </c:pt>
                <c:pt idx="12">
                  <c:v>W34</c:v>
                </c:pt>
              </c:strCache>
            </c:strRef>
          </c:cat>
          <c:val>
            <c:numRef>
              <c:f>'Summary Q2'!$B$28:$N$28</c:f>
              <c:numCache>
                <c:formatCode>0%</c:formatCode>
                <c:ptCount val="13"/>
                <c:pt idx="0">
                  <c:v>0.9</c:v>
                </c:pt>
                <c:pt idx="1">
                  <c:v>0.9285714285714286</c:v>
                </c:pt>
                <c:pt idx="2">
                  <c:v>0.92307692307692313</c:v>
                </c:pt>
                <c:pt idx="3">
                  <c:v>0.7857142857142857</c:v>
                </c:pt>
                <c:pt idx="4">
                  <c:v>1</c:v>
                </c:pt>
                <c:pt idx="5">
                  <c:v>1</c:v>
                </c:pt>
                <c:pt idx="6">
                  <c:v>0.91666666666666663</c:v>
                </c:pt>
              </c:numCache>
            </c:numRef>
          </c:val>
          <c:smooth val="0"/>
          <c:extLst>
            <c:ext xmlns:c16="http://schemas.microsoft.com/office/drawing/2014/chart" uri="{C3380CC4-5D6E-409C-BE32-E72D297353CC}">
              <c16:uniqueId val="{00000004-D382-4229-9E3A-A406E1E0F159}"/>
            </c:ext>
          </c:extLst>
        </c:ser>
        <c:ser>
          <c:idx val="5"/>
          <c:order val="5"/>
          <c:tx>
            <c:strRef>
              <c:f>'Summary Q2'!$A$29</c:f>
              <c:strCache>
                <c:ptCount val="1"/>
                <c:pt idx="0">
                  <c:v>3013-Lotus </c:v>
                </c:pt>
              </c:strCache>
            </c:strRef>
          </c:tx>
          <c:spPr>
            <a:ln w="22225" cap="rnd">
              <a:solidFill>
                <a:schemeClr val="accent6"/>
              </a:solidFill>
              <a:round/>
            </a:ln>
            <a:effectLst/>
          </c:spPr>
          <c:marker>
            <c:symbol val="none"/>
          </c:marker>
          <c:cat>
            <c:strRef>
              <c:f>'Summary Q2'!$B$23:$N$23</c:f>
              <c:strCache>
                <c:ptCount val="13"/>
                <c:pt idx="0">
                  <c:v>W22</c:v>
                </c:pt>
                <c:pt idx="1">
                  <c:v>W23</c:v>
                </c:pt>
                <c:pt idx="2">
                  <c:v>W24</c:v>
                </c:pt>
                <c:pt idx="3">
                  <c:v>W25</c:v>
                </c:pt>
                <c:pt idx="4">
                  <c:v>W26</c:v>
                </c:pt>
                <c:pt idx="5">
                  <c:v>W27</c:v>
                </c:pt>
                <c:pt idx="6">
                  <c:v>W28</c:v>
                </c:pt>
                <c:pt idx="7">
                  <c:v>W29</c:v>
                </c:pt>
                <c:pt idx="8">
                  <c:v>W30</c:v>
                </c:pt>
                <c:pt idx="9">
                  <c:v>W31</c:v>
                </c:pt>
                <c:pt idx="10">
                  <c:v>W32</c:v>
                </c:pt>
                <c:pt idx="11">
                  <c:v>W33</c:v>
                </c:pt>
                <c:pt idx="12">
                  <c:v>W34</c:v>
                </c:pt>
              </c:strCache>
            </c:strRef>
          </c:cat>
          <c:val>
            <c:numRef>
              <c:f>'Summary Q2'!$B$29:$N$29</c:f>
              <c:numCache>
                <c:formatCode>0%</c:formatCode>
                <c:ptCount val="13"/>
                <c:pt idx="0">
                  <c:v>0.66666666666666663</c:v>
                </c:pt>
                <c:pt idx="1">
                  <c:v>0.73333333333333328</c:v>
                </c:pt>
                <c:pt idx="2">
                  <c:v>1</c:v>
                </c:pt>
                <c:pt idx="3">
                  <c:v>1</c:v>
                </c:pt>
                <c:pt idx="4">
                  <c:v>1</c:v>
                </c:pt>
                <c:pt idx="5">
                  <c:v>0.90909090909090906</c:v>
                </c:pt>
                <c:pt idx="6">
                  <c:v>0.91666666666666663</c:v>
                </c:pt>
              </c:numCache>
            </c:numRef>
          </c:val>
          <c:smooth val="0"/>
          <c:extLst>
            <c:ext xmlns:c16="http://schemas.microsoft.com/office/drawing/2014/chart" uri="{C3380CC4-5D6E-409C-BE32-E72D297353CC}">
              <c16:uniqueId val="{00000005-D382-4229-9E3A-A406E1E0F159}"/>
            </c:ext>
          </c:extLst>
        </c:ser>
        <c:ser>
          <c:idx val="6"/>
          <c:order val="6"/>
          <c:tx>
            <c:strRef>
              <c:f>'Summary Q2'!$A$30</c:f>
              <c:strCache>
                <c:ptCount val="1"/>
                <c:pt idx="0">
                  <c:v>3014-Linh Đàm </c:v>
                </c:pt>
              </c:strCache>
            </c:strRef>
          </c:tx>
          <c:spPr>
            <a:ln w="22225" cap="rnd">
              <a:solidFill>
                <a:schemeClr val="accent1">
                  <a:lumMod val="60000"/>
                </a:schemeClr>
              </a:solidFill>
              <a:round/>
            </a:ln>
            <a:effectLst/>
          </c:spPr>
          <c:marker>
            <c:symbol val="none"/>
          </c:marker>
          <c:cat>
            <c:strRef>
              <c:f>'Summary Q2'!$B$23:$N$23</c:f>
              <c:strCache>
                <c:ptCount val="13"/>
                <c:pt idx="0">
                  <c:v>W22</c:v>
                </c:pt>
                <c:pt idx="1">
                  <c:v>W23</c:v>
                </c:pt>
                <c:pt idx="2">
                  <c:v>W24</c:v>
                </c:pt>
                <c:pt idx="3">
                  <c:v>W25</c:v>
                </c:pt>
                <c:pt idx="4">
                  <c:v>W26</c:v>
                </c:pt>
                <c:pt idx="5">
                  <c:v>W27</c:v>
                </c:pt>
                <c:pt idx="6">
                  <c:v>W28</c:v>
                </c:pt>
                <c:pt idx="7">
                  <c:v>W29</c:v>
                </c:pt>
                <c:pt idx="8">
                  <c:v>W30</c:v>
                </c:pt>
                <c:pt idx="9">
                  <c:v>W31</c:v>
                </c:pt>
                <c:pt idx="10">
                  <c:v>W32</c:v>
                </c:pt>
                <c:pt idx="11">
                  <c:v>W33</c:v>
                </c:pt>
                <c:pt idx="12">
                  <c:v>W34</c:v>
                </c:pt>
              </c:strCache>
            </c:strRef>
          </c:cat>
          <c:val>
            <c:numRef>
              <c:f>'Summary Q2'!$B$30:$N$30</c:f>
              <c:numCache>
                <c:formatCode>0%</c:formatCode>
                <c:ptCount val="13"/>
                <c:pt idx="0">
                  <c:v>0.83333333333333337</c:v>
                </c:pt>
                <c:pt idx="1">
                  <c:v>0.76923076923076927</c:v>
                </c:pt>
                <c:pt idx="2">
                  <c:v>0.7857142857142857</c:v>
                </c:pt>
                <c:pt idx="3">
                  <c:v>0.8</c:v>
                </c:pt>
                <c:pt idx="4">
                  <c:v>0.8666666666666667</c:v>
                </c:pt>
                <c:pt idx="5">
                  <c:v>1</c:v>
                </c:pt>
                <c:pt idx="6">
                  <c:v>1</c:v>
                </c:pt>
              </c:numCache>
            </c:numRef>
          </c:val>
          <c:smooth val="0"/>
          <c:extLst>
            <c:ext xmlns:c16="http://schemas.microsoft.com/office/drawing/2014/chart" uri="{C3380CC4-5D6E-409C-BE32-E72D297353CC}">
              <c16:uniqueId val="{00000006-D382-4229-9E3A-A406E1E0F159}"/>
            </c:ext>
          </c:extLst>
        </c:ser>
        <c:ser>
          <c:idx val="7"/>
          <c:order val="7"/>
          <c:tx>
            <c:strRef>
              <c:f>'Summary Q2'!$A$31</c:f>
              <c:strCache>
                <c:ptCount val="1"/>
                <c:pt idx="0">
                  <c:v>3015-Westbay </c:v>
                </c:pt>
              </c:strCache>
            </c:strRef>
          </c:tx>
          <c:spPr>
            <a:ln w="22225" cap="rnd">
              <a:solidFill>
                <a:schemeClr val="accent2">
                  <a:lumMod val="60000"/>
                </a:schemeClr>
              </a:solidFill>
              <a:round/>
            </a:ln>
            <a:effectLst/>
          </c:spPr>
          <c:marker>
            <c:symbol val="none"/>
          </c:marker>
          <c:cat>
            <c:strRef>
              <c:f>'Summary Q2'!$B$23:$N$23</c:f>
              <c:strCache>
                <c:ptCount val="13"/>
                <c:pt idx="0">
                  <c:v>W22</c:v>
                </c:pt>
                <c:pt idx="1">
                  <c:v>W23</c:v>
                </c:pt>
                <c:pt idx="2">
                  <c:v>W24</c:v>
                </c:pt>
                <c:pt idx="3">
                  <c:v>W25</c:v>
                </c:pt>
                <c:pt idx="4">
                  <c:v>W26</c:v>
                </c:pt>
                <c:pt idx="5">
                  <c:v>W27</c:v>
                </c:pt>
                <c:pt idx="6">
                  <c:v>W28</c:v>
                </c:pt>
                <c:pt idx="7">
                  <c:v>W29</c:v>
                </c:pt>
                <c:pt idx="8">
                  <c:v>W30</c:v>
                </c:pt>
                <c:pt idx="9">
                  <c:v>W31</c:v>
                </c:pt>
                <c:pt idx="10">
                  <c:v>W32</c:v>
                </c:pt>
                <c:pt idx="11">
                  <c:v>W33</c:v>
                </c:pt>
                <c:pt idx="12">
                  <c:v>W34</c:v>
                </c:pt>
              </c:strCache>
            </c:strRef>
          </c:cat>
          <c:val>
            <c:numRef>
              <c:f>'Summary Q2'!$B$31:$N$31</c:f>
              <c:numCache>
                <c:formatCode>0%</c:formatCode>
                <c:ptCount val="13"/>
                <c:pt idx="0">
                  <c:v>1</c:v>
                </c:pt>
                <c:pt idx="1">
                  <c:v>0.93333333333333335</c:v>
                </c:pt>
                <c:pt idx="2">
                  <c:v>1</c:v>
                </c:pt>
                <c:pt idx="3">
                  <c:v>1</c:v>
                </c:pt>
                <c:pt idx="4">
                  <c:v>1</c:v>
                </c:pt>
                <c:pt idx="5">
                  <c:v>1</c:v>
                </c:pt>
                <c:pt idx="6">
                  <c:v>1</c:v>
                </c:pt>
              </c:numCache>
            </c:numRef>
          </c:val>
          <c:smooth val="0"/>
          <c:extLst>
            <c:ext xmlns:c16="http://schemas.microsoft.com/office/drawing/2014/chart" uri="{C3380CC4-5D6E-409C-BE32-E72D297353CC}">
              <c16:uniqueId val="{00000007-D382-4229-9E3A-A406E1E0F159}"/>
            </c:ext>
          </c:extLst>
        </c:ser>
        <c:ser>
          <c:idx val="8"/>
          <c:order val="8"/>
          <c:tx>
            <c:strRef>
              <c:f>'Summary Q2'!$A$32</c:f>
              <c:strCache>
                <c:ptCount val="1"/>
                <c:pt idx="0">
                  <c:v>3016-Ocean Park </c:v>
                </c:pt>
              </c:strCache>
            </c:strRef>
          </c:tx>
          <c:spPr>
            <a:ln w="22225" cap="rnd">
              <a:solidFill>
                <a:schemeClr val="accent3">
                  <a:lumMod val="60000"/>
                </a:schemeClr>
              </a:solidFill>
              <a:round/>
            </a:ln>
            <a:effectLst/>
          </c:spPr>
          <c:marker>
            <c:symbol val="none"/>
          </c:marker>
          <c:cat>
            <c:strRef>
              <c:f>'Summary Q2'!$B$23:$N$23</c:f>
              <c:strCache>
                <c:ptCount val="13"/>
                <c:pt idx="0">
                  <c:v>W22</c:v>
                </c:pt>
                <c:pt idx="1">
                  <c:v>W23</c:v>
                </c:pt>
                <c:pt idx="2">
                  <c:v>W24</c:v>
                </c:pt>
                <c:pt idx="3">
                  <c:v>W25</c:v>
                </c:pt>
                <c:pt idx="4">
                  <c:v>W26</c:v>
                </c:pt>
                <c:pt idx="5">
                  <c:v>W27</c:v>
                </c:pt>
                <c:pt idx="6">
                  <c:v>W28</c:v>
                </c:pt>
                <c:pt idx="7">
                  <c:v>W29</c:v>
                </c:pt>
                <c:pt idx="8">
                  <c:v>W30</c:v>
                </c:pt>
                <c:pt idx="9">
                  <c:v>W31</c:v>
                </c:pt>
                <c:pt idx="10">
                  <c:v>W32</c:v>
                </c:pt>
                <c:pt idx="11">
                  <c:v>W33</c:v>
                </c:pt>
                <c:pt idx="12">
                  <c:v>W34</c:v>
                </c:pt>
              </c:strCache>
            </c:strRef>
          </c:cat>
          <c:val>
            <c:numRef>
              <c:f>'Summary Q2'!$B$32:$N$32</c:f>
              <c:numCache>
                <c:formatCode>0%</c:formatCode>
                <c:ptCount val="13"/>
                <c:pt idx="0">
                  <c:v>1</c:v>
                </c:pt>
                <c:pt idx="1">
                  <c:v>0.9285714285714286</c:v>
                </c:pt>
                <c:pt idx="2">
                  <c:v>1</c:v>
                </c:pt>
                <c:pt idx="3">
                  <c:v>1</c:v>
                </c:pt>
                <c:pt idx="4">
                  <c:v>1</c:v>
                </c:pt>
                <c:pt idx="5">
                  <c:v>1</c:v>
                </c:pt>
                <c:pt idx="6">
                  <c:v>1</c:v>
                </c:pt>
              </c:numCache>
            </c:numRef>
          </c:val>
          <c:smooth val="0"/>
          <c:extLst>
            <c:ext xmlns:c16="http://schemas.microsoft.com/office/drawing/2014/chart" uri="{C3380CC4-5D6E-409C-BE32-E72D297353CC}">
              <c16:uniqueId val="{00000008-D382-4229-9E3A-A406E1E0F159}"/>
            </c:ext>
          </c:extLst>
        </c:ser>
        <c:ser>
          <c:idx val="9"/>
          <c:order val="9"/>
          <c:tx>
            <c:strRef>
              <c:f>'Summary Q2'!$A$33</c:f>
              <c:strCache>
                <c:ptCount val="1"/>
                <c:pt idx="0">
                  <c:v>3018-Lĩnh Nam </c:v>
                </c:pt>
              </c:strCache>
            </c:strRef>
          </c:tx>
          <c:spPr>
            <a:ln w="22225" cap="rnd">
              <a:solidFill>
                <a:schemeClr val="accent4">
                  <a:lumMod val="60000"/>
                </a:schemeClr>
              </a:solidFill>
              <a:round/>
            </a:ln>
            <a:effectLst/>
          </c:spPr>
          <c:marker>
            <c:symbol val="none"/>
          </c:marker>
          <c:cat>
            <c:strRef>
              <c:f>'Summary Q2'!$B$23:$N$23</c:f>
              <c:strCache>
                <c:ptCount val="13"/>
                <c:pt idx="0">
                  <c:v>W22</c:v>
                </c:pt>
                <c:pt idx="1">
                  <c:v>W23</c:v>
                </c:pt>
                <c:pt idx="2">
                  <c:v>W24</c:v>
                </c:pt>
                <c:pt idx="3">
                  <c:v>W25</c:v>
                </c:pt>
                <c:pt idx="4">
                  <c:v>W26</c:v>
                </c:pt>
                <c:pt idx="5">
                  <c:v>W27</c:v>
                </c:pt>
                <c:pt idx="6">
                  <c:v>W28</c:v>
                </c:pt>
                <c:pt idx="7">
                  <c:v>W29</c:v>
                </c:pt>
                <c:pt idx="8">
                  <c:v>W30</c:v>
                </c:pt>
                <c:pt idx="9">
                  <c:v>W31</c:v>
                </c:pt>
                <c:pt idx="10">
                  <c:v>W32</c:v>
                </c:pt>
                <c:pt idx="11">
                  <c:v>W33</c:v>
                </c:pt>
                <c:pt idx="12">
                  <c:v>W34</c:v>
                </c:pt>
              </c:strCache>
            </c:strRef>
          </c:cat>
          <c:val>
            <c:numRef>
              <c:f>'Summary Q2'!$B$33:$N$33</c:f>
              <c:numCache>
                <c:formatCode>0%</c:formatCode>
                <c:ptCount val="13"/>
                <c:pt idx="0">
                  <c:v>0.8</c:v>
                </c:pt>
                <c:pt idx="1">
                  <c:v>0.9285714285714286</c:v>
                </c:pt>
                <c:pt idx="2">
                  <c:v>0.84615384615384615</c:v>
                </c:pt>
                <c:pt idx="3">
                  <c:v>1</c:v>
                </c:pt>
                <c:pt idx="4">
                  <c:v>1</c:v>
                </c:pt>
                <c:pt idx="5">
                  <c:v>1</c:v>
                </c:pt>
                <c:pt idx="6">
                  <c:v>1</c:v>
                </c:pt>
              </c:numCache>
            </c:numRef>
          </c:val>
          <c:smooth val="0"/>
          <c:extLst>
            <c:ext xmlns:c16="http://schemas.microsoft.com/office/drawing/2014/chart" uri="{C3380CC4-5D6E-409C-BE32-E72D297353CC}">
              <c16:uniqueId val="{00000009-D382-4229-9E3A-A406E1E0F159}"/>
            </c:ext>
          </c:extLst>
        </c:ser>
        <c:ser>
          <c:idx val="10"/>
          <c:order val="10"/>
          <c:tx>
            <c:strRef>
              <c:f>'Summary Q2'!$A$34</c:f>
              <c:strCache>
                <c:ptCount val="1"/>
                <c:pt idx="0">
                  <c:v>3019-The Five</c:v>
                </c:pt>
              </c:strCache>
            </c:strRef>
          </c:tx>
          <c:spPr>
            <a:ln w="22225" cap="rnd">
              <a:solidFill>
                <a:schemeClr val="accent5">
                  <a:lumMod val="60000"/>
                </a:schemeClr>
              </a:solidFill>
              <a:round/>
            </a:ln>
            <a:effectLst/>
          </c:spPr>
          <c:marker>
            <c:symbol val="none"/>
          </c:marker>
          <c:cat>
            <c:strRef>
              <c:f>'Summary Q2'!$B$23:$N$23</c:f>
              <c:strCache>
                <c:ptCount val="13"/>
                <c:pt idx="0">
                  <c:v>W22</c:v>
                </c:pt>
                <c:pt idx="1">
                  <c:v>W23</c:v>
                </c:pt>
                <c:pt idx="2">
                  <c:v>W24</c:v>
                </c:pt>
                <c:pt idx="3">
                  <c:v>W25</c:v>
                </c:pt>
                <c:pt idx="4">
                  <c:v>W26</c:v>
                </c:pt>
                <c:pt idx="5">
                  <c:v>W27</c:v>
                </c:pt>
                <c:pt idx="6">
                  <c:v>W28</c:v>
                </c:pt>
                <c:pt idx="7">
                  <c:v>W29</c:v>
                </c:pt>
                <c:pt idx="8">
                  <c:v>W30</c:v>
                </c:pt>
                <c:pt idx="9">
                  <c:v>W31</c:v>
                </c:pt>
                <c:pt idx="10">
                  <c:v>W32</c:v>
                </c:pt>
                <c:pt idx="11">
                  <c:v>W33</c:v>
                </c:pt>
                <c:pt idx="12">
                  <c:v>W34</c:v>
                </c:pt>
              </c:strCache>
            </c:strRef>
          </c:cat>
          <c:val>
            <c:numRef>
              <c:f>'Summary Q2'!$B$34:$N$34</c:f>
              <c:numCache>
                <c:formatCode>0%</c:formatCode>
                <c:ptCount val="13"/>
                <c:pt idx="0">
                  <c:v>0.91666666666666663</c:v>
                </c:pt>
                <c:pt idx="1">
                  <c:v>1</c:v>
                </c:pt>
                <c:pt idx="2">
                  <c:v>0.9285714285714286</c:v>
                </c:pt>
                <c:pt idx="3">
                  <c:v>0.875</c:v>
                </c:pt>
                <c:pt idx="4">
                  <c:v>1</c:v>
                </c:pt>
                <c:pt idx="5">
                  <c:v>0.90909090909090906</c:v>
                </c:pt>
                <c:pt idx="6">
                  <c:v>0.91666666666666663</c:v>
                </c:pt>
              </c:numCache>
            </c:numRef>
          </c:val>
          <c:smooth val="0"/>
          <c:extLst>
            <c:ext xmlns:c16="http://schemas.microsoft.com/office/drawing/2014/chart" uri="{C3380CC4-5D6E-409C-BE32-E72D297353CC}">
              <c16:uniqueId val="{0000000A-D382-4229-9E3A-A406E1E0F159}"/>
            </c:ext>
          </c:extLst>
        </c:ser>
        <c:ser>
          <c:idx val="11"/>
          <c:order val="11"/>
          <c:tx>
            <c:strRef>
              <c:f>'Summary Q2'!$A$35</c:f>
              <c:strCache>
                <c:ptCount val="1"/>
                <c:pt idx="0">
                  <c:v>3020-Eco Rừng Cọ</c:v>
                </c:pt>
              </c:strCache>
            </c:strRef>
          </c:tx>
          <c:spPr>
            <a:ln w="22225" cap="rnd">
              <a:solidFill>
                <a:schemeClr val="accent6">
                  <a:lumMod val="60000"/>
                </a:schemeClr>
              </a:solidFill>
              <a:round/>
            </a:ln>
            <a:effectLst/>
          </c:spPr>
          <c:marker>
            <c:symbol val="none"/>
          </c:marker>
          <c:cat>
            <c:strRef>
              <c:f>'Summary Q2'!$B$23:$N$23</c:f>
              <c:strCache>
                <c:ptCount val="13"/>
                <c:pt idx="0">
                  <c:v>W22</c:v>
                </c:pt>
                <c:pt idx="1">
                  <c:v>W23</c:v>
                </c:pt>
                <c:pt idx="2">
                  <c:v>W24</c:v>
                </c:pt>
                <c:pt idx="3">
                  <c:v>W25</c:v>
                </c:pt>
                <c:pt idx="4">
                  <c:v>W26</c:v>
                </c:pt>
                <c:pt idx="5">
                  <c:v>W27</c:v>
                </c:pt>
                <c:pt idx="6">
                  <c:v>W28</c:v>
                </c:pt>
                <c:pt idx="7">
                  <c:v>W29</c:v>
                </c:pt>
                <c:pt idx="8">
                  <c:v>W30</c:v>
                </c:pt>
                <c:pt idx="9">
                  <c:v>W31</c:v>
                </c:pt>
                <c:pt idx="10">
                  <c:v>W32</c:v>
                </c:pt>
                <c:pt idx="11">
                  <c:v>W33</c:v>
                </c:pt>
                <c:pt idx="12">
                  <c:v>W34</c:v>
                </c:pt>
              </c:strCache>
            </c:strRef>
          </c:cat>
          <c:val>
            <c:numRef>
              <c:f>'Summary Q2'!$B$35:$N$35</c:f>
              <c:numCache>
                <c:formatCode>0%</c:formatCode>
                <c:ptCount val="13"/>
                <c:pt idx="0">
                  <c:v>1</c:v>
                </c:pt>
                <c:pt idx="1">
                  <c:v>1</c:v>
                </c:pt>
                <c:pt idx="2">
                  <c:v>1</c:v>
                </c:pt>
                <c:pt idx="3">
                  <c:v>0.94117647058823528</c:v>
                </c:pt>
                <c:pt idx="4">
                  <c:v>1</c:v>
                </c:pt>
                <c:pt idx="5">
                  <c:v>0.91666666666666663</c:v>
                </c:pt>
                <c:pt idx="6">
                  <c:v>0.93333333333333335</c:v>
                </c:pt>
              </c:numCache>
            </c:numRef>
          </c:val>
          <c:smooth val="0"/>
          <c:extLst>
            <c:ext xmlns:c16="http://schemas.microsoft.com/office/drawing/2014/chart" uri="{C3380CC4-5D6E-409C-BE32-E72D297353CC}">
              <c16:uniqueId val="{0000000B-D382-4229-9E3A-A406E1E0F159}"/>
            </c:ext>
          </c:extLst>
        </c:ser>
        <c:ser>
          <c:idx val="12"/>
          <c:order val="12"/>
          <c:tx>
            <c:strRef>
              <c:f>'Summary Q2'!$A$36</c:f>
              <c:strCache>
                <c:ptCount val="1"/>
                <c:pt idx="0">
                  <c:v>3022-Florence</c:v>
                </c:pt>
              </c:strCache>
            </c:strRef>
          </c:tx>
          <c:spPr>
            <a:ln w="22225" cap="rnd">
              <a:solidFill>
                <a:schemeClr val="accent1">
                  <a:lumMod val="80000"/>
                  <a:lumOff val="20000"/>
                </a:schemeClr>
              </a:solidFill>
              <a:round/>
            </a:ln>
            <a:effectLst/>
          </c:spPr>
          <c:marker>
            <c:symbol val="none"/>
          </c:marker>
          <c:cat>
            <c:strRef>
              <c:f>'Summary Q2'!$B$23:$N$23</c:f>
              <c:strCache>
                <c:ptCount val="13"/>
                <c:pt idx="0">
                  <c:v>W22</c:v>
                </c:pt>
                <c:pt idx="1">
                  <c:v>W23</c:v>
                </c:pt>
                <c:pt idx="2">
                  <c:v>W24</c:v>
                </c:pt>
                <c:pt idx="3">
                  <c:v>W25</c:v>
                </c:pt>
                <c:pt idx="4">
                  <c:v>W26</c:v>
                </c:pt>
                <c:pt idx="5">
                  <c:v>W27</c:v>
                </c:pt>
                <c:pt idx="6">
                  <c:v>W28</c:v>
                </c:pt>
                <c:pt idx="7">
                  <c:v>W29</c:v>
                </c:pt>
                <c:pt idx="8">
                  <c:v>W30</c:v>
                </c:pt>
                <c:pt idx="9">
                  <c:v>W31</c:v>
                </c:pt>
                <c:pt idx="10">
                  <c:v>W32</c:v>
                </c:pt>
                <c:pt idx="11">
                  <c:v>W33</c:v>
                </c:pt>
                <c:pt idx="12">
                  <c:v>W34</c:v>
                </c:pt>
              </c:strCache>
            </c:strRef>
          </c:cat>
          <c:val>
            <c:numRef>
              <c:f>'Summary Q2'!$B$36:$N$36</c:f>
              <c:numCache>
                <c:formatCode>0%</c:formatCode>
                <c:ptCount val="13"/>
                <c:pt idx="0">
                  <c:v>0.90909090909090906</c:v>
                </c:pt>
                <c:pt idx="1">
                  <c:v>1</c:v>
                </c:pt>
                <c:pt idx="2">
                  <c:v>1</c:v>
                </c:pt>
                <c:pt idx="3">
                  <c:v>1</c:v>
                </c:pt>
                <c:pt idx="4">
                  <c:v>1</c:v>
                </c:pt>
                <c:pt idx="5">
                  <c:v>1</c:v>
                </c:pt>
                <c:pt idx="6">
                  <c:v>1</c:v>
                </c:pt>
              </c:numCache>
            </c:numRef>
          </c:val>
          <c:smooth val="0"/>
          <c:extLst>
            <c:ext xmlns:c16="http://schemas.microsoft.com/office/drawing/2014/chart" uri="{C3380CC4-5D6E-409C-BE32-E72D297353CC}">
              <c16:uniqueId val="{0000000C-D382-4229-9E3A-A406E1E0F159}"/>
            </c:ext>
          </c:extLst>
        </c:ser>
        <c:ser>
          <c:idx val="13"/>
          <c:order val="13"/>
          <c:tx>
            <c:strRef>
              <c:f>'Summary Q2'!$A$37</c:f>
              <c:strCache>
                <c:ptCount val="1"/>
                <c:pt idx="0">
                  <c:v>3023-Kosmo</c:v>
                </c:pt>
              </c:strCache>
            </c:strRef>
          </c:tx>
          <c:spPr>
            <a:ln w="22225" cap="rnd">
              <a:solidFill>
                <a:schemeClr val="accent2">
                  <a:lumMod val="80000"/>
                  <a:lumOff val="20000"/>
                </a:schemeClr>
              </a:solidFill>
              <a:round/>
            </a:ln>
            <a:effectLst/>
          </c:spPr>
          <c:marker>
            <c:symbol val="none"/>
          </c:marker>
          <c:cat>
            <c:strRef>
              <c:f>'Summary Q2'!$B$23:$N$23</c:f>
              <c:strCache>
                <c:ptCount val="13"/>
                <c:pt idx="0">
                  <c:v>W22</c:v>
                </c:pt>
                <c:pt idx="1">
                  <c:v>W23</c:v>
                </c:pt>
                <c:pt idx="2">
                  <c:v>W24</c:v>
                </c:pt>
                <c:pt idx="3">
                  <c:v>W25</c:v>
                </c:pt>
                <c:pt idx="4">
                  <c:v>W26</c:v>
                </c:pt>
                <c:pt idx="5">
                  <c:v>W27</c:v>
                </c:pt>
                <c:pt idx="6">
                  <c:v>W28</c:v>
                </c:pt>
                <c:pt idx="7">
                  <c:v>W29</c:v>
                </c:pt>
                <c:pt idx="8">
                  <c:v>W30</c:v>
                </c:pt>
                <c:pt idx="9">
                  <c:v>W31</c:v>
                </c:pt>
                <c:pt idx="10">
                  <c:v>W32</c:v>
                </c:pt>
                <c:pt idx="11">
                  <c:v>W33</c:v>
                </c:pt>
                <c:pt idx="12">
                  <c:v>W34</c:v>
                </c:pt>
              </c:strCache>
            </c:strRef>
          </c:cat>
          <c:val>
            <c:numRef>
              <c:f>'Summary Q2'!$B$37:$N$37</c:f>
              <c:numCache>
                <c:formatCode>0%</c:formatCode>
                <c:ptCount val="13"/>
                <c:pt idx="0">
                  <c:v>1</c:v>
                </c:pt>
                <c:pt idx="1">
                  <c:v>0.92307692307692313</c:v>
                </c:pt>
                <c:pt idx="2">
                  <c:v>1</c:v>
                </c:pt>
                <c:pt idx="3">
                  <c:v>1</c:v>
                </c:pt>
                <c:pt idx="4">
                  <c:v>0.93333333333333335</c:v>
                </c:pt>
                <c:pt idx="5">
                  <c:v>1</c:v>
                </c:pt>
                <c:pt idx="6">
                  <c:v>1</c:v>
                </c:pt>
              </c:numCache>
            </c:numRef>
          </c:val>
          <c:smooth val="0"/>
          <c:extLst>
            <c:ext xmlns:c16="http://schemas.microsoft.com/office/drawing/2014/chart" uri="{C3380CC4-5D6E-409C-BE32-E72D297353CC}">
              <c16:uniqueId val="{0000000D-D382-4229-9E3A-A406E1E0F159}"/>
            </c:ext>
          </c:extLst>
        </c:ser>
        <c:ser>
          <c:idx val="14"/>
          <c:order val="14"/>
          <c:tx>
            <c:strRef>
              <c:f>'Summary Q2'!$A$38</c:f>
              <c:strCache>
                <c:ptCount val="1"/>
                <c:pt idx="0">
                  <c:v>3024-Lacasta</c:v>
                </c:pt>
              </c:strCache>
            </c:strRef>
          </c:tx>
          <c:spPr>
            <a:ln w="22225" cap="rnd">
              <a:solidFill>
                <a:schemeClr val="accent3">
                  <a:lumMod val="80000"/>
                  <a:lumOff val="20000"/>
                </a:schemeClr>
              </a:solidFill>
              <a:round/>
            </a:ln>
            <a:effectLst/>
          </c:spPr>
          <c:marker>
            <c:symbol val="none"/>
          </c:marker>
          <c:cat>
            <c:strRef>
              <c:f>'Summary Q2'!$B$23:$N$23</c:f>
              <c:strCache>
                <c:ptCount val="13"/>
                <c:pt idx="0">
                  <c:v>W22</c:v>
                </c:pt>
                <c:pt idx="1">
                  <c:v>W23</c:v>
                </c:pt>
                <c:pt idx="2">
                  <c:v>W24</c:v>
                </c:pt>
                <c:pt idx="3">
                  <c:v>W25</c:v>
                </c:pt>
                <c:pt idx="4">
                  <c:v>W26</c:v>
                </c:pt>
                <c:pt idx="5">
                  <c:v>W27</c:v>
                </c:pt>
                <c:pt idx="6">
                  <c:v>W28</c:v>
                </c:pt>
                <c:pt idx="7">
                  <c:v>W29</c:v>
                </c:pt>
                <c:pt idx="8">
                  <c:v>W30</c:v>
                </c:pt>
                <c:pt idx="9">
                  <c:v>W31</c:v>
                </c:pt>
                <c:pt idx="10">
                  <c:v>W32</c:v>
                </c:pt>
                <c:pt idx="11">
                  <c:v>W33</c:v>
                </c:pt>
                <c:pt idx="12">
                  <c:v>W34</c:v>
                </c:pt>
              </c:strCache>
            </c:strRef>
          </c:cat>
          <c:val>
            <c:numRef>
              <c:f>'Summary Q2'!$B$38:$N$38</c:f>
              <c:numCache>
                <c:formatCode>0%</c:formatCode>
                <c:ptCount val="13"/>
                <c:pt idx="0">
                  <c:v>0.83333333333333337</c:v>
                </c:pt>
                <c:pt idx="1">
                  <c:v>0.8571428571428571</c:v>
                </c:pt>
                <c:pt idx="2">
                  <c:v>0.8666666666666667</c:v>
                </c:pt>
                <c:pt idx="3">
                  <c:v>0.82352941176470584</c:v>
                </c:pt>
                <c:pt idx="4">
                  <c:v>0.75</c:v>
                </c:pt>
                <c:pt idx="5">
                  <c:v>0.91666666666666663</c:v>
                </c:pt>
                <c:pt idx="6">
                  <c:v>0.92307692307692313</c:v>
                </c:pt>
              </c:numCache>
            </c:numRef>
          </c:val>
          <c:smooth val="0"/>
          <c:extLst>
            <c:ext xmlns:c16="http://schemas.microsoft.com/office/drawing/2014/chart" uri="{C3380CC4-5D6E-409C-BE32-E72D297353CC}">
              <c16:uniqueId val="{0000000E-D382-4229-9E3A-A406E1E0F159}"/>
            </c:ext>
          </c:extLst>
        </c:ser>
        <c:ser>
          <c:idx val="15"/>
          <c:order val="15"/>
          <c:tx>
            <c:strRef>
              <c:f>'Summary Q2'!$A$39</c:f>
              <c:strCache>
                <c:ptCount val="1"/>
                <c:pt idx="0">
                  <c:v>3027-Zenpark</c:v>
                </c:pt>
              </c:strCache>
            </c:strRef>
          </c:tx>
          <c:spPr>
            <a:ln w="22225" cap="rnd">
              <a:solidFill>
                <a:schemeClr val="accent4">
                  <a:lumMod val="80000"/>
                  <a:lumOff val="20000"/>
                </a:schemeClr>
              </a:solidFill>
              <a:round/>
            </a:ln>
            <a:effectLst/>
          </c:spPr>
          <c:marker>
            <c:symbol val="none"/>
          </c:marker>
          <c:cat>
            <c:strRef>
              <c:f>'Summary Q2'!$B$23:$N$23</c:f>
              <c:strCache>
                <c:ptCount val="13"/>
                <c:pt idx="0">
                  <c:v>W22</c:v>
                </c:pt>
                <c:pt idx="1">
                  <c:v>W23</c:v>
                </c:pt>
                <c:pt idx="2">
                  <c:v>W24</c:v>
                </c:pt>
                <c:pt idx="3">
                  <c:v>W25</c:v>
                </c:pt>
                <c:pt idx="4">
                  <c:v>W26</c:v>
                </c:pt>
                <c:pt idx="5">
                  <c:v>W27</c:v>
                </c:pt>
                <c:pt idx="6">
                  <c:v>W28</c:v>
                </c:pt>
                <c:pt idx="7">
                  <c:v>W29</c:v>
                </c:pt>
                <c:pt idx="8">
                  <c:v>W30</c:v>
                </c:pt>
                <c:pt idx="9">
                  <c:v>W31</c:v>
                </c:pt>
                <c:pt idx="10">
                  <c:v>W32</c:v>
                </c:pt>
                <c:pt idx="11">
                  <c:v>W33</c:v>
                </c:pt>
                <c:pt idx="12">
                  <c:v>W34</c:v>
                </c:pt>
              </c:strCache>
            </c:strRef>
          </c:cat>
          <c:val>
            <c:numRef>
              <c:f>'Summary Q2'!$B$39:$N$39</c:f>
              <c:numCache>
                <c:formatCode>0%</c:formatCode>
                <c:ptCount val="13"/>
                <c:pt idx="0">
                  <c:v>0.90909090909090906</c:v>
                </c:pt>
                <c:pt idx="1">
                  <c:v>1</c:v>
                </c:pt>
                <c:pt idx="2">
                  <c:v>1</c:v>
                </c:pt>
                <c:pt idx="3">
                  <c:v>1</c:v>
                </c:pt>
                <c:pt idx="4">
                  <c:v>0.8666666666666667</c:v>
                </c:pt>
                <c:pt idx="5">
                  <c:v>1</c:v>
                </c:pt>
                <c:pt idx="6">
                  <c:v>0.8571428571428571</c:v>
                </c:pt>
              </c:numCache>
            </c:numRef>
          </c:val>
          <c:smooth val="0"/>
          <c:extLst>
            <c:ext xmlns:c16="http://schemas.microsoft.com/office/drawing/2014/chart" uri="{C3380CC4-5D6E-409C-BE32-E72D297353CC}">
              <c16:uniqueId val="{0000000F-D382-4229-9E3A-A406E1E0F159}"/>
            </c:ext>
          </c:extLst>
        </c:ser>
        <c:ser>
          <c:idx val="16"/>
          <c:order val="16"/>
          <c:tx>
            <c:strRef>
              <c:f>'Summary Q2'!$A$40</c:f>
              <c:strCache>
                <c:ptCount val="1"/>
                <c:pt idx="0">
                  <c:v>3028-Nam Trung Yên</c:v>
                </c:pt>
              </c:strCache>
            </c:strRef>
          </c:tx>
          <c:spPr>
            <a:ln w="22225" cap="rnd">
              <a:solidFill>
                <a:schemeClr val="accent5">
                  <a:lumMod val="80000"/>
                  <a:lumOff val="20000"/>
                </a:schemeClr>
              </a:solidFill>
              <a:round/>
            </a:ln>
            <a:effectLst/>
          </c:spPr>
          <c:marker>
            <c:symbol val="none"/>
          </c:marker>
          <c:cat>
            <c:strRef>
              <c:f>'Summary Q2'!$B$23:$N$23</c:f>
              <c:strCache>
                <c:ptCount val="13"/>
                <c:pt idx="0">
                  <c:v>W22</c:v>
                </c:pt>
                <c:pt idx="1">
                  <c:v>W23</c:v>
                </c:pt>
                <c:pt idx="2">
                  <c:v>W24</c:v>
                </c:pt>
                <c:pt idx="3">
                  <c:v>W25</c:v>
                </c:pt>
                <c:pt idx="4">
                  <c:v>W26</c:v>
                </c:pt>
                <c:pt idx="5">
                  <c:v>W27</c:v>
                </c:pt>
                <c:pt idx="6">
                  <c:v>W28</c:v>
                </c:pt>
                <c:pt idx="7">
                  <c:v>W29</c:v>
                </c:pt>
                <c:pt idx="8">
                  <c:v>W30</c:v>
                </c:pt>
                <c:pt idx="9">
                  <c:v>W31</c:v>
                </c:pt>
                <c:pt idx="10">
                  <c:v>W32</c:v>
                </c:pt>
                <c:pt idx="11">
                  <c:v>W33</c:v>
                </c:pt>
                <c:pt idx="12">
                  <c:v>W34</c:v>
                </c:pt>
              </c:strCache>
            </c:strRef>
          </c:cat>
          <c:val>
            <c:numRef>
              <c:f>'Summary Q2'!$B$40:$N$40</c:f>
              <c:numCache>
                <c:formatCode>0%</c:formatCode>
                <c:ptCount val="13"/>
                <c:pt idx="0">
                  <c:v>0.90909090909090906</c:v>
                </c:pt>
                <c:pt idx="1">
                  <c:v>0.8571428571428571</c:v>
                </c:pt>
                <c:pt idx="2">
                  <c:v>1</c:v>
                </c:pt>
                <c:pt idx="3">
                  <c:v>1</c:v>
                </c:pt>
                <c:pt idx="4">
                  <c:v>0.9375</c:v>
                </c:pt>
                <c:pt idx="5">
                  <c:v>0.9</c:v>
                </c:pt>
                <c:pt idx="6">
                  <c:v>1</c:v>
                </c:pt>
              </c:numCache>
            </c:numRef>
          </c:val>
          <c:smooth val="0"/>
          <c:extLst>
            <c:ext xmlns:c16="http://schemas.microsoft.com/office/drawing/2014/chart" uri="{C3380CC4-5D6E-409C-BE32-E72D297353CC}">
              <c16:uniqueId val="{00000010-D382-4229-9E3A-A406E1E0F159}"/>
            </c:ext>
          </c:extLst>
        </c:ser>
        <c:ser>
          <c:idx val="17"/>
          <c:order val="17"/>
          <c:tx>
            <c:strRef>
              <c:f>'Summary Q2'!$A$41</c:f>
              <c:strCache>
                <c:ptCount val="1"/>
                <c:pt idx="0">
                  <c:v>3030-Sky Oasis</c:v>
                </c:pt>
              </c:strCache>
            </c:strRef>
          </c:tx>
          <c:spPr>
            <a:ln w="22225" cap="rnd">
              <a:solidFill>
                <a:schemeClr val="accent6">
                  <a:lumMod val="80000"/>
                  <a:lumOff val="20000"/>
                </a:schemeClr>
              </a:solidFill>
              <a:round/>
            </a:ln>
            <a:effectLst/>
          </c:spPr>
          <c:marker>
            <c:symbol val="none"/>
          </c:marker>
          <c:cat>
            <c:strRef>
              <c:f>'Summary Q2'!$B$23:$N$23</c:f>
              <c:strCache>
                <c:ptCount val="13"/>
                <c:pt idx="0">
                  <c:v>W22</c:v>
                </c:pt>
                <c:pt idx="1">
                  <c:v>W23</c:v>
                </c:pt>
                <c:pt idx="2">
                  <c:v>W24</c:v>
                </c:pt>
                <c:pt idx="3">
                  <c:v>W25</c:v>
                </c:pt>
                <c:pt idx="4">
                  <c:v>W26</c:v>
                </c:pt>
                <c:pt idx="5">
                  <c:v>W27</c:v>
                </c:pt>
                <c:pt idx="6">
                  <c:v>W28</c:v>
                </c:pt>
                <c:pt idx="7">
                  <c:v>W29</c:v>
                </c:pt>
                <c:pt idx="8">
                  <c:v>W30</c:v>
                </c:pt>
                <c:pt idx="9">
                  <c:v>W31</c:v>
                </c:pt>
                <c:pt idx="10">
                  <c:v>W32</c:v>
                </c:pt>
                <c:pt idx="11">
                  <c:v>W33</c:v>
                </c:pt>
                <c:pt idx="12">
                  <c:v>W34</c:v>
                </c:pt>
              </c:strCache>
            </c:strRef>
          </c:cat>
          <c:val>
            <c:numRef>
              <c:f>'Summary Q2'!$B$41:$N$41</c:f>
              <c:numCache>
                <c:formatCode>0%</c:formatCode>
                <c:ptCount val="13"/>
                <c:pt idx="0">
                  <c:v>0.9</c:v>
                </c:pt>
                <c:pt idx="1">
                  <c:v>0.84615384615384615</c:v>
                </c:pt>
                <c:pt idx="2">
                  <c:v>0.38461538461538464</c:v>
                </c:pt>
                <c:pt idx="3">
                  <c:v>0.6428571428571429</c:v>
                </c:pt>
                <c:pt idx="4">
                  <c:v>1</c:v>
                </c:pt>
                <c:pt idx="5">
                  <c:v>1</c:v>
                </c:pt>
                <c:pt idx="6">
                  <c:v>1</c:v>
                </c:pt>
              </c:numCache>
            </c:numRef>
          </c:val>
          <c:smooth val="0"/>
          <c:extLst>
            <c:ext xmlns:c16="http://schemas.microsoft.com/office/drawing/2014/chart" uri="{C3380CC4-5D6E-409C-BE32-E72D297353CC}">
              <c16:uniqueId val="{00000011-D382-4229-9E3A-A406E1E0F159}"/>
            </c:ext>
          </c:extLst>
        </c:ser>
        <c:ser>
          <c:idx val="18"/>
          <c:order val="18"/>
          <c:tx>
            <c:strRef>
              <c:f>'Summary Q2'!$A$42</c:f>
              <c:strCache>
                <c:ptCount val="1"/>
                <c:pt idx="0">
                  <c:v>3031-Symphony</c:v>
                </c:pt>
              </c:strCache>
            </c:strRef>
          </c:tx>
          <c:spPr>
            <a:ln w="22225" cap="rnd">
              <a:solidFill>
                <a:schemeClr val="accent1">
                  <a:lumMod val="80000"/>
                </a:schemeClr>
              </a:solidFill>
              <a:round/>
            </a:ln>
            <a:effectLst/>
          </c:spPr>
          <c:marker>
            <c:symbol val="none"/>
          </c:marker>
          <c:cat>
            <c:strRef>
              <c:f>'Summary Q2'!$B$23:$N$23</c:f>
              <c:strCache>
                <c:ptCount val="13"/>
                <c:pt idx="0">
                  <c:v>W22</c:v>
                </c:pt>
                <c:pt idx="1">
                  <c:v>W23</c:v>
                </c:pt>
                <c:pt idx="2">
                  <c:v>W24</c:v>
                </c:pt>
                <c:pt idx="3">
                  <c:v>W25</c:v>
                </c:pt>
                <c:pt idx="4">
                  <c:v>W26</c:v>
                </c:pt>
                <c:pt idx="5">
                  <c:v>W27</c:v>
                </c:pt>
                <c:pt idx="6">
                  <c:v>W28</c:v>
                </c:pt>
                <c:pt idx="7">
                  <c:v>W29</c:v>
                </c:pt>
                <c:pt idx="8">
                  <c:v>W30</c:v>
                </c:pt>
                <c:pt idx="9">
                  <c:v>W31</c:v>
                </c:pt>
                <c:pt idx="10">
                  <c:v>W32</c:v>
                </c:pt>
                <c:pt idx="11">
                  <c:v>W33</c:v>
                </c:pt>
                <c:pt idx="12">
                  <c:v>W34</c:v>
                </c:pt>
              </c:strCache>
            </c:strRef>
          </c:cat>
          <c:val>
            <c:numRef>
              <c:f>'Summary Q2'!$B$42:$N$42</c:f>
              <c:numCache>
                <c:formatCode>0%</c:formatCode>
                <c:ptCount val="13"/>
                <c:pt idx="0">
                  <c:v>0.81818181818181823</c:v>
                </c:pt>
                <c:pt idx="1">
                  <c:v>0.9285714285714286</c:v>
                </c:pt>
                <c:pt idx="2">
                  <c:v>1</c:v>
                </c:pt>
                <c:pt idx="3">
                  <c:v>1</c:v>
                </c:pt>
                <c:pt idx="4">
                  <c:v>0.8571428571428571</c:v>
                </c:pt>
                <c:pt idx="5">
                  <c:v>0.90909090909090906</c:v>
                </c:pt>
                <c:pt idx="6">
                  <c:v>0.76923076923076927</c:v>
                </c:pt>
              </c:numCache>
            </c:numRef>
          </c:val>
          <c:smooth val="0"/>
          <c:extLst>
            <c:ext xmlns:c16="http://schemas.microsoft.com/office/drawing/2014/chart" uri="{C3380CC4-5D6E-409C-BE32-E72D297353CC}">
              <c16:uniqueId val="{00000012-D382-4229-9E3A-A406E1E0F159}"/>
            </c:ext>
          </c:extLst>
        </c:ser>
        <c:ser>
          <c:idx val="19"/>
          <c:order val="19"/>
          <c:tx>
            <c:strRef>
              <c:f>'Summary Q2'!$A$43</c:f>
              <c:strCache>
                <c:ptCount val="1"/>
                <c:pt idx="0">
                  <c:v>3032-Five Star</c:v>
                </c:pt>
              </c:strCache>
            </c:strRef>
          </c:tx>
          <c:spPr>
            <a:ln w="22225" cap="rnd">
              <a:solidFill>
                <a:schemeClr val="accent2">
                  <a:lumMod val="80000"/>
                </a:schemeClr>
              </a:solidFill>
              <a:round/>
            </a:ln>
            <a:effectLst/>
          </c:spPr>
          <c:marker>
            <c:symbol val="none"/>
          </c:marker>
          <c:cat>
            <c:strRef>
              <c:f>'Summary Q2'!$B$23:$N$23</c:f>
              <c:strCache>
                <c:ptCount val="13"/>
                <c:pt idx="0">
                  <c:v>W22</c:v>
                </c:pt>
                <c:pt idx="1">
                  <c:v>W23</c:v>
                </c:pt>
                <c:pt idx="2">
                  <c:v>W24</c:v>
                </c:pt>
                <c:pt idx="3">
                  <c:v>W25</c:v>
                </c:pt>
                <c:pt idx="4">
                  <c:v>W26</c:v>
                </c:pt>
                <c:pt idx="5">
                  <c:v>W27</c:v>
                </c:pt>
                <c:pt idx="6">
                  <c:v>W28</c:v>
                </c:pt>
                <c:pt idx="7">
                  <c:v>W29</c:v>
                </c:pt>
                <c:pt idx="8">
                  <c:v>W30</c:v>
                </c:pt>
                <c:pt idx="9">
                  <c:v>W31</c:v>
                </c:pt>
                <c:pt idx="10">
                  <c:v>W32</c:v>
                </c:pt>
                <c:pt idx="11">
                  <c:v>W33</c:v>
                </c:pt>
                <c:pt idx="12">
                  <c:v>W34</c:v>
                </c:pt>
              </c:strCache>
            </c:strRef>
          </c:cat>
          <c:val>
            <c:numRef>
              <c:f>'Summary Q2'!$B$43:$N$43</c:f>
              <c:numCache>
                <c:formatCode>0%</c:formatCode>
                <c:ptCount val="13"/>
                <c:pt idx="0">
                  <c:v>0.83333333333333337</c:v>
                </c:pt>
                <c:pt idx="1">
                  <c:v>0.92307692307692313</c:v>
                </c:pt>
                <c:pt idx="2">
                  <c:v>0.9285714285714286</c:v>
                </c:pt>
                <c:pt idx="3">
                  <c:v>0.9375</c:v>
                </c:pt>
                <c:pt idx="4">
                  <c:v>0.8571428571428571</c:v>
                </c:pt>
                <c:pt idx="5">
                  <c:v>0.90909090909090906</c:v>
                </c:pt>
                <c:pt idx="6">
                  <c:v>0.92307692307692313</c:v>
                </c:pt>
              </c:numCache>
            </c:numRef>
          </c:val>
          <c:smooth val="0"/>
          <c:extLst>
            <c:ext xmlns:c16="http://schemas.microsoft.com/office/drawing/2014/chart" uri="{C3380CC4-5D6E-409C-BE32-E72D297353CC}">
              <c16:uniqueId val="{00000013-D382-4229-9E3A-A406E1E0F159}"/>
            </c:ext>
          </c:extLst>
        </c:ser>
        <c:ser>
          <c:idx val="20"/>
          <c:order val="20"/>
          <c:tx>
            <c:strRef>
              <c:f>'Summary Q2'!$A$44</c:f>
              <c:strCache>
                <c:ptCount val="1"/>
                <c:pt idx="0">
                  <c:v>3033-Sapphire</c:v>
                </c:pt>
              </c:strCache>
            </c:strRef>
          </c:tx>
          <c:spPr>
            <a:ln w="22225" cap="rnd">
              <a:solidFill>
                <a:schemeClr val="accent3">
                  <a:lumMod val="80000"/>
                </a:schemeClr>
              </a:solidFill>
              <a:round/>
            </a:ln>
            <a:effectLst/>
          </c:spPr>
          <c:marker>
            <c:symbol val="none"/>
          </c:marker>
          <c:cat>
            <c:strRef>
              <c:f>'Summary Q2'!$B$23:$N$23</c:f>
              <c:strCache>
                <c:ptCount val="13"/>
                <c:pt idx="0">
                  <c:v>W22</c:v>
                </c:pt>
                <c:pt idx="1">
                  <c:v>W23</c:v>
                </c:pt>
                <c:pt idx="2">
                  <c:v>W24</c:v>
                </c:pt>
                <c:pt idx="3">
                  <c:v>W25</c:v>
                </c:pt>
                <c:pt idx="4">
                  <c:v>W26</c:v>
                </c:pt>
                <c:pt idx="5">
                  <c:v>W27</c:v>
                </c:pt>
                <c:pt idx="6">
                  <c:v>W28</c:v>
                </c:pt>
                <c:pt idx="7">
                  <c:v>W29</c:v>
                </c:pt>
                <c:pt idx="8">
                  <c:v>W30</c:v>
                </c:pt>
                <c:pt idx="9">
                  <c:v>W31</c:v>
                </c:pt>
                <c:pt idx="10">
                  <c:v>W32</c:v>
                </c:pt>
                <c:pt idx="11">
                  <c:v>W33</c:v>
                </c:pt>
                <c:pt idx="12">
                  <c:v>W34</c:v>
                </c:pt>
              </c:strCache>
            </c:strRef>
          </c:cat>
          <c:val>
            <c:numRef>
              <c:f>'Summary Q2'!$B$44:$N$44</c:f>
              <c:numCache>
                <c:formatCode>0%</c:formatCode>
                <c:ptCount val="13"/>
                <c:pt idx="0">
                  <c:v>1</c:v>
                </c:pt>
                <c:pt idx="1">
                  <c:v>1</c:v>
                </c:pt>
                <c:pt idx="2">
                  <c:v>1</c:v>
                </c:pt>
                <c:pt idx="3">
                  <c:v>0.8571428571428571</c:v>
                </c:pt>
                <c:pt idx="4">
                  <c:v>0.91666666666666663</c:v>
                </c:pt>
                <c:pt idx="5">
                  <c:v>1</c:v>
                </c:pt>
                <c:pt idx="6">
                  <c:v>1</c:v>
                </c:pt>
              </c:numCache>
            </c:numRef>
          </c:val>
          <c:smooth val="0"/>
          <c:extLst>
            <c:ext xmlns:c16="http://schemas.microsoft.com/office/drawing/2014/chart" uri="{C3380CC4-5D6E-409C-BE32-E72D297353CC}">
              <c16:uniqueId val="{00000014-D382-4229-9E3A-A406E1E0F159}"/>
            </c:ext>
          </c:extLst>
        </c:ser>
        <c:ser>
          <c:idx val="21"/>
          <c:order val="21"/>
          <c:tx>
            <c:strRef>
              <c:f>'Summary Q2'!$A$45</c:f>
              <c:strCache>
                <c:ptCount val="1"/>
                <c:pt idx="0">
                  <c:v>3034-Landmark</c:v>
                </c:pt>
              </c:strCache>
            </c:strRef>
          </c:tx>
          <c:spPr>
            <a:ln w="22225" cap="rnd">
              <a:solidFill>
                <a:schemeClr val="accent4">
                  <a:lumMod val="80000"/>
                </a:schemeClr>
              </a:solidFill>
              <a:round/>
            </a:ln>
            <a:effectLst/>
          </c:spPr>
          <c:marker>
            <c:symbol val="none"/>
          </c:marker>
          <c:cat>
            <c:strRef>
              <c:f>'Summary Q2'!$B$23:$N$23</c:f>
              <c:strCache>
                <c:ptCount val="13"/>
                <c:pt idx="0">
                  <c:v>W22</c:v>
                </c:pt>
                <c:pt idx="1">
                  <c:v>W23</c:v>
                </c:pt>
                <c:pt idx="2">
                  <c:v>W24</c:v>
                </c:pt>
                <c:pt idx="3">
                  <c:v>W25</c:v>
                </c:pt>
                <c:pt idx="4">
                  <c:v>W26</c:v>
                </c:pt>
                <c:pt idx="5">
                  <c:v>W27</c:v>
                </c:pt>
                <c:pt idx="6">
                  <c:v>W28</c:v>
                </c:pt>
                <c:pt idx="7">
                  <c:v>W29</c:v>
                </c:pt>
                <c:pt idx="8">
                  <c:v>W30</c:v>
                </c:pt>
                <c:pt idx="9">
                  <c:v>W31</c:v>
                </c:pt>
                <c:pt idx="10">
                  <c:v>W32</c:v>
                </c:pt>
                <c:pt idx="11">
                  <c:v>W33</c:v>
                </c:pt>
                <c:pt idx="12">
                  <c:v>W34</c:v>
                </c:pt>
              </c:strCache>
            </c:strRef>
          </c:cat>
          <c:val>
            <c:numRef>
              <c:f>'Summary Q2'!$B$45:$N$45</c:f>
              <c:numCache>
                <c:formatCode>0%</c:formatCode>
                <c:ptCount val="13"/>
                <c:pt idx="0">
                  <c:v>0.75</c:v>
                </c:pt>
                <c:pt idx="1">
                  <c:v>0.8</c:v>
                </c:pt>
                <c:pt idx="2">
                  <c:v>0.66666666666666663</c:v>
                </c:pt>
                <c:pt idx="3">
                  <c:v>0.9375</c:v>
                </c:pt>
                <c:pt idx="4">
                  <c:v>0.9375</c:v>
                </c:pt>
                <c:pt idx="5">
                  <c:v>0.66666666666666663</c:v>
                </c:pt>
                <c:pt idx="6">
                  <c:v>0.8571428571428571</c:v>
                </c:pt>
              </c:numCache>
            </c:numRef>
          </c:val>
          <c:smooth val="0"/>
          <c:extLst>
            <c:ext xmlns:c16="http://schemas.microsoft.com/office/drawing/2014/chart" uri="{C3380CC4-5D6E-409C-BE32-E72D297353CC}">
              <c16:uniqueId val="{00000015-D382-4229-9E3A-A406E1E0F159}"/>
            </c:ext>
          </c:extLst>
        </c:ser>
        <c:ser>
          <c:idx val="22"/>
          <c:order val="22"/>
          <c:tx>
            <c:strRef>
              <c:f>'Summary Q2'!$A$46</c:f>
              <c:strCache>
                <c:ptCount val="1"/>
                <c:pt idx="0">
                  <c:v>3035-Masteri</c:v>
                </c:pt>
              </c:strCache>
            </c:strRef>
          </c:tx>
          <c:spPr>
            <a:ln w="22225" cap="rnd">
              <a:solidFill>
                <a:schemeClr val="accent5">
                  <a:lumMod val="80000"/>
                </a:schemeClr>
              </a:solidFill>
              <a:round/>
            </a:ln>
            <a:effectLst/>
          </c:spPr>
          <c:marker>
            <c:symbol val="none"/>
          </c:marker>
          <c:cat>
            <c:strRef>
              <c:f>'Summary Q2'!$B$23:$N$23</c:f>
              <c:strCache>
                <c:ptCount val="13"/>
                <c:pt idx="0">
                  <c:v>W22</c:v>
                </c:pt>
                <c:pt idx="1">
                  <c:v>W23</c:v>
                </c:pt>
                <c:pt idx="2">
                  <c:v>W24</c:v>
                </c:pt>
                <c:pt idx="3">
                  <c:v>W25</c:v>
                </c:pt>
                <c:pt idx="4">
                  <c:v>W26</c:v>
                </c:pt>
                <c:pt idx="5">
                  <c:v>W27</c:v>
                </c:pt>
                <c:pt idx="6">
                  <c:v>W28</c:v>
                </c:pt>
                <c:pt idx="7">
                  <c:v>W29</c:v>
                </c:pt>
                <c:pt idx="8">
                  <c:v>W30</c:v>
                </c:pt>
                <c:pt idx="9">
                  <c:v>W31</c:v>
                </c:pt>
                <c:pt idx="10">
                  <c:v>W32</c:v>
                </c:pt>
                <c:pt idx="11">
                  <c:v>W33</c:v>
                </c:pt>
                <c:pt idx="12">
                  <c:v>W34</c:v>
                </c:pt>
              </c:strCache>
            </c:strRef>
          </c:cat>
          <c:val>
            <c:numRef>
              <c:f>'Summary Q2'!$B$46:$N$46</c:f>
              <c:numCache>
                <c:formatCode>0%</c:formatCode>
                <c:ptCount val="13"/>
                <c:pt idx="0">
                  <c:v>0.90909090909090906</c:v>
                </c:pt>
                <c:pt idx="1">
                  <c:v>1</c:v>
                </c:pt>
                <c:pt idx="2">
                  <c:v>0.9285714285714286</c:v>
                </c:pt>
                <c:pt idx="3">
                  <c:v>0.875</c:v>
                </c:pt>
                <c:pt idx="4">
                  <c:v>1</c:v>
                </c:pt>
                <c:pt idx="5">
                  <c:v>1</c:v>
                </c:pt>
                <c:pt idx="6">
                  <c:v>0.9285714285714286</c:v>
                </c:pt>
              </c:numCache>
            </c:numRef>
          </c:val>
          <c:smooth val="0"/>
          <c:extLst>
            <c:ext xmlns:c16="http://schemas.microsoft.com/office/drawing/2014/chart" uri="{C3380CC4-5D6E-409C-BE32-E72D297353CC}">
              <c16:uniqueId val="{00000016-D382-4229-9E3A-A406E1E0F159}"/>
            </c:ext>
          </c:extLst>
        </c:ser>
        <c:ser>
          <c:idx val="23"/>
          <c:order val="23"/>
          <c:tx>
            <c:strRef>
              <c:f>'Summary Q2'!$A$47</c:f>
              <c:strCache>
                <c:ptCount val="1"/>
                <c:pt idx="0">
                  <c:v>3036-Royal City</c:v>
                </c:pt>
              </c:strCache>
            </c:strRef>
          </c:tx>
          <c:spPr>
            <a:ln w="22225" cap="rnd">
              <a:solidFill>
                <a:schemeClr val="accent6">
                  <a:lumMod val="80000"/>
                </a:schemeClr>
              </a:solidFill>
              <a:round/>
            </a:ln>
            <a:effectLst/>
          </c:spPr>
          <c:marker>
            <c:symbol val="none"/>
          </c:marker>
          <c:cat>
            <c:strRef>
              <c:f>'Summary Q2'!$B$23:$N$23</c:f>
              <c:strCache>
                <c:ptCount val="13"/>
                <c:pt idx="0">
                  <c:v>W22</c:v>
                </c:pt>
                <c:pt idx="1">
                  <c:v>W23</c:v>
                </c:pt>
                <c:pt idx="2">
                  <c:v>W24</c:v>
                </c:pt>
                <c:pt idx="3">
                  <c:v>W25</c:v>
                </c:pt>
                <c:pt idx="4">
                  <c:v>W26</c:v>
                </c:pt>
                <c:pt idx="5">
                  <c:v>W27</c:v>
                </c:pt>
                <c:pt idx="6">
                  <c:v>W28</c:v>
                </c:pt>
                <c:pt idx="7">
                  <c:v>W29</c:v>
                </c:pt>
                <c:pt idx="8">
                  <c:v>W30</c:v>
                </c:pt>
                <c:pt idx="9">
                  <c:v>W31</c:v>
                </c:pt>
                <c:pt idx="10">
                  <c:v>W32</c:v>
                </c:pt>
                <c:pt idx="11">
                  <c:v>W33</c:v>
                </c:pt>
                <c:pt idx="12">
                  <c:v>W34</c:v>
                </c:pt>
              </c:strCache>
            </c:strRef>
          </c:cat>
          <c:val>
            <c:numRef>
              <c:f>'Summary Q2'!$B$47:$N$47</c:f>
              <c:numCache>
                <c:formatCode>0%</c:formatCode>
                <c:ptCount val="13"/>
                <c:pt idx="0">
                  <c:v>1</c:v>
                </c:pt>
                <c:pt idx="1">
                  <c:v>0.8571428571428571</c:v>
                </c:pt>
                <c:pt idx="2">
                  <c:v>1</c:v>
                </c:pt>
                <c:pt idx="3">
                  <c:v>0.875</c:v>
                </c:pt>
                <c:pt idx="4">
                  <c:v>1</c:v>
                </c:pt>
                <c:pt idx="5">
                  <c:v>1</c:v>
                </c:pt>
                <c:pt idx="6">
                  <c:v>0.92307692307692313</c:v>
                </c:pt>
              </c:numCache>
            </c:numRef>
          </c:val>
          <c:smooth val="0"/>
          <c:extLst>
            <c:ext xmlns:c16="http://schemas.microsoft.com/office/drawing/2014/chart" uri="{C3380CC4-5D6E-409C-BE32-E72D297353CC}">
              <c16:uniqueId val="{00000017-D382-4229-9E3A-A406E1E0F159}"/>
            </c:ext>
          </c:extLst>
        </c:ser>
        <c:ser>
          <c:idx val="24"/>
          <c:order val="24"/>
          <c:tx>
            <c:strRef>
              <c:f>'Summary Q2'!$A$48</c:f>
              <c:strCache>
                <c:ptCount val="1"/>
                <c:pt idx="0">
                  <c:v>3037-Haven Park</c:v>
                </c:pt>
              </c:strCache>
            </c:strRef>
          </c:tx>
          <c:spPr>
            <a:ln w="22225" cap="rnd">
              <a:solidFill>
                <a:schemeClr val="accent1">
                  <a:lumMod val="60000"/>
                  <a:lumOff val="40000"/>
                </a:schemeClr>
              </a:solidFill>
              <a:round/>
            </a:ln>
            <a:effectLst/>
          </c:spPr>
          <c:marker>
            <c:symbol val="none"/>
          </c:marker>
          <c:cat>
            <c:strRef>
              <c:f>'Summary Q2'!$B$23:$N$23</c:f>
              <c:strCache>
                <c:ptCount val="13"/>
                <c:pt idx="0">
                  <c:v>W22</c:v>
                </c:pt>
                <c:pt idx="1">
                  <c:v>W23</c:v>
                </c:pt>
                <c:pt idx="2">
                  <c:v>W24</c:v>
                </c:pt>
                <c:pt idx="3">
                  <c:v>W25</c:v>
                </c:pt>
                <c:pt idx="4">
                  <c:v>W26</c:v>
                </c:pt>
                <c:pt idx="5">
                  <c:v>W27</c:v>
                </c:pt>
                <c:pt idx="6">
                  <c:v>W28</c:v>
                </c:pt>
                <c:pt idx="7">
                  <c:v>W29</c:v>
                </c:pt>
                <c:pt idx="8">
                  <c:v>W30</c:v>
                </c:pt>
                <c:pt idx="9">
                  <c:v>W31</c:v>
                </c:pt>
                <c:pt idx="10">
                  <c:v>W32</c:v>
                </c:pt>
                <c:pt idx="11">
                  <c:v>W33</c:v>
                </c:pt>
                <c:pt idx="12">
                  <c:v>W34</c:v>
                </c:pt>
              </c:strCache>
            </c:strRef>
          </c:cat>
          <c:val>
            <c:numRef>
              <c:f>'Summary Q2'!$B$48:$N$48</c:f>
              <c:numCache>
                <c:formatCode>0%</c:formatCode>
                <c:ptCount val="13"/>
                <c:pt idx="1">
                  <c:v>0.875</c:v>
                </c:pt>
                <c:pt idx="2">
                  <c:v>0.7857142857142857</c:v>
                </c:pt>
                <c:pt idx="3">
                  <c:v>0.9375</c:v>
                </c:pt>
                <c:pt idx="4">
                  <c:v>0.875</c:v>
                </c:pt>
                <c:pt idx="5">
                  <c:v>1</c:v>
                </c:pt>
                <c:pt idx="6">
                  <c:v>1</c:v>
                </c:pt>
              </c:numCache>
            </c:numRef>
          </c:val>
          <c:smooth val="0"/>
          <c:extLst>
            <c:ext xmlns:c16="http://schemas.microsoft.com/office/drawing/2014/chart" uri="{C3380CC4-5D6E-409C-BE32-E72D297353CC}">
              <c16:uniqueId val="{00000018-D382-4229-9E3A-A406E1E0F159}"/>
            </c:ext>
          </c:extLst>
        </c:ser>
        <c:dLbls>
          <c:showLegendKey val="0"/>
          <c:showVal val="0"/>
          <c:showCatName val="0"/>
          <c:showSerName val="0"/>
          <c:showPercent val="0"/>
          <c:showBubbleSize val="0"/>
        </c:dLbls>
        <c:smooth val="0"/>
        <c:axId val="997830192"/>
        <c:axId val="935271440"/>
      </c:lineChart>
      <c:catAx>
        <c:axId val="997830192"/>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cap="none" spc="0" normalizeH="0" baseline="0">
                <a:solidFill>
                  <a:schemeClr val="tx2"/>
                </a:solidFill>
                <a:latin typeface="+mn-lt"/>
                <a:ea typeface="+mn-ea"/>
                <a:cs typeface="+mn-cs"/>
              </a:defRPr>
            </a:pPr>
            <a:endParaRPr lang="en-US"/>
          </a:p>
        </c:txPr>
        <c:crossAx val="935271440"/>
        <c:crosses val="autoZero"/>
        <c:auto val="1"/>
        <c:lblAlgn val="ctr"/>
        <c:lblOffset val="100"/>
        <c:noMultiLvlLbl val="0"/>
      </c:catAx>
      <c:valAx>
        <c:axId val="935271440"/>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997830192"/>
        <c:crosses val="autoZero"/>
        <c:crossBetween val="between"/>
      </c:valAx>
      <c:spPr>
        <a:pattFill prst="ltDnDiag">
          <a:fgClr>
            <a:schemeClr val="dk1">
              <a:lumMod val="15000"/>
              <a:lumOff val="85000"/>
            </a:schemeClr>
          </a:fgClr>
          <a:bgClr>
            <a:schemeClr val="lt1"/>
          </a:bgClr>
        </a:pattFill>
        <a:ln>
          <a:noFill/>
        </a:ln>
        <a:effectLst/>
      </c:spPr>
    </c:plotArea>
    <c:legend>
      <c:legendPos val="b"/>
      <c:layout>
        <c:manualLayout>
          <c:xMode val="edge"/>
          <c:yMode val="edge"/>
          <c:x val="2.6372877836263471E-2"/>
          <c:y val="0.81756598847065931"/>
          <c:w val="0.94905934329753239"/>
          <c:h val="0.18243401152934074"/>
        </c:manualLayout>
      </c:layout>
      <c:overlay val="0"/>
      <c:spPr>
        <a:noFill/>
        <a:ln>
          <a:solidFill>
            <a:schemeClr val="tx2"/>
          </a:solid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19050" cap="flat" cmpd="sng" algn="ctr">
      <a:solidFill>
        <a:schemeClr val="tx2"/>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7</xdr:col>
      <xdr:colOff>585108</xdr:colOff>
      <xdr:row>1</xdr:row>
      <xdr:rowOff>1</xdr:rowOff>
    </xdr:from>
    <xdr:to>
      <xdr:col>14</xdr:col>
      <xdr:colOff>18143</xdr:colOff>
      <xdr:row>4</xdr:row>
      <xdr:rowOff>0</xdr:rowOff>
    </xdr:to>
    <xdr:sp macro="" textlink="">
      <xdr:nvSpPr>
        <xdr:cNvPr id="2" name="Rectangle 1">
          <a:extLst>
            <a:ext uri="{FF2B5EF4-FFF2-40B4-BE49-F238E27FC236}">
              <a16:creationId xmlns:a16="http://schemas.microsoft.com/office/drawing/2014/main" id="{BDADEBB6-C527-498D-B3B1-30CACC999422}"/>
            </a:ext>
          </a:extLst>
        </xdr:cNvPr>
        <xdr:cNvSpPr/>
      </xdr:nvSpPr>
      <xdr:spPr>
        <a:xfrm>
          <a:off x="4979308" y="184151"/>
          <a:ext cx="3700235" cy="552449"/>
        </a:xfrm>
        <a:prstGeom prst="rect">
          <a:avLst/>
        </a:prstGeom>
        <a:solidFill>
          <a:schemeClr val="accent2">
            <a:lumMod val="40000"/>
            <a:lumOff val="60000"/>
          </a:schemeClr>
        </a:solidFill>
        <a:ln>
          <a:solidFill>
            <a:schemeClr val="accent2">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latin typeface="Arial" panose="020B0604020202020204" pitchFamily="34" charset="0"/>
              <a:cs typeface="Arial" panose="020B0604020202020204" pitchFamily="34" charset="0"/>
            </a:rPr>
            <a:t>SMBU</a:t>
          </a:r>
        </a:p>
      </xdr:txBody>
    </xdr:sp>
    <xdr:clientData/>
  </xdr:twoCellAnchor>
  <xdr:twoCellAnchor>
    <xdr:from>
      <xdr:col>4</xdr:col>
      <xdr:colOff>15421</xdr:colOff>
      <xdr:row>8</xdr:row>
      <xdr:rowOff>21772</xdr:rowOff>
    </xdr:from>
    <xdr:to>
      <xdr:col>5</xdr:col>
      <xdr:colOff>598715</xdr:colOff>
      <xdr:row>10</xdr:row>
      <xdr:rowOff>180522</xdr:rowOff>
    </xdr:to>
    <xdr:sp macro="" textlink="">
      <xdr:nvSpPr>
        <xdr:cNvPr id="3" name="Rectangle 2">
          <a:extLst>
            <a:ext uri="{FF2B5EF4-FFF2-40B4-BE49-F238E27FC236}">
              <a16:creationId xmlns:a16="http://schemas.microsoft.com/office/drawing/2014/main" id="{35E76C5C-74A0-454C-8167-E769B53F9B3E}"/>
            </a:ext>
          </a:extLst>
        </xdr:cNvPr>
        <xdr:cNvSpPr/>
      </xdr:nvSpPr>
      <xdr:spPr>
        <a:xfrm>
          <a:off x="2453821" y="1494972"/>
          <a:ext cx="1192894" cy="527050"/>
        </a:xfrm>
        <a:prstGeom prst="rect">
          <a:avLst/>
        </a:prstGeom>
        <a:solidFill>
          <a:schemeClr val="accent2">
            <a:lumMod val="40000"/>
            <a:lumOff val="60000"/>
          </a:schemeClr>
        </a:solidFill>
        <a:ln>
          <a:solidFill>
            <a:schemeClr val="accent2">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latin typeface="Arial" panose="020B0604020202020204" pitchFamily="34" charset="0"/>
              <a:cs typeface="Arial" panose="020B0604020202020204" pitchFamily="34" charset="0"/>
            </a:rPr>
            <a:t>Admin</a:t>
          </a:r>
          <a:br>
            <a:rPr lang="en-US" sz="1400" b="1">
              <a:solidFill>
                <a:schemeClr val="tx1"/>
              </a:solidFill>
              <a:latin typeface="Arial" panose="020B0604020202020204" pitchFamily="34" charset="0"/>
              <a:cs typeface="Arial" panose="020B0604020202020204" pitchFamily="34" charset="0"/>
            </a:rPr>
          </a:br>
          <a:endParaRPr lang="en-US" sz="1400" b="1">
            <a:solidFill>
              <a:schemeClr val="tx1"/>
            </a:solidFill>
            <a:latin typeface="Arial" panose="020B0604020202020204" pitchFamily="34" charset="0"/>
            <a:cs typeface="Arial" panose="020B0604020202020204" pitchFamily="34" charset="0"/>
          </a:endParaRPr>
        </a:p>
      </xdr:txBody>
    </xdr:sp>
    <xdr:clientData/>
  </xdr:twoCellAnchor>
  <xdr:twoCellAnchor>
    <xdr:from>
      <xdr:col>1</xdr:col>
      <xdr:colOff>18141</xdr:colOff>
      <xdr:row>8</xdr:row>
      <xdr:rowOff>12700</xdr:rowOff>
    </xdr:from>
    <xdr:to>
      <xdr:col>2</xdr:col>
      <xdr:colOff>603249</xdr:colOff>
      <xdr:row>10</xdr:row>
      <xdr:rowOff>177800</xdr:rowOff>
    </xdr:to>
    <xdr:sp macro="" textlink="">
      <xdr:nvSpPr>
        <xdr:cNvPr id="4" name="Rectangle 3">
          <a:extLst>
            <a:ext uri="{FF2B5EF4-FFF2-40B4-BE49-F238E27FC236}">
              <a16:creationId xmlns:a16="http://schemas.microsoft.com/office/drawing/2014/main" id="{99821FFA-4FCF-4D27-A653-3C42655A7D24}"/>
            </a:ext>
          </a:extLst>
        </xdr:cNvPr>
        <xdr:cNvSpPr/>
      </xdr:nvSpPr>
      <xdr:spPr>
        <a:xfrm>
          <a:off x="627741" y="1485900"/>
          <a:ext cx="1194708" cy="533400"/>
        </a:xfrm>
        <a:prstGeom prst="rect">
          <a:avLst/>
        </a:prstGeom>
        <a:solidFill>
          <a:schemeClr val="accent2">
            <a:lumMod val="40000"/>
            <a:lumOff val="60000"/>
          </a:schemeClr>
        </a:solidFill>
        <a:ln>
          <a:solidFill>
            <a:schemeClr val="accent2">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latin typeface="Arial" panose="020B0604020202020204" pitchFamily="34" charset="0"/>
              <a:cs typeface="Arial" panose="020B0604020202020204" pitchFamily="34" charset="0"/>
            </a:rPr>
            <a:t>Operation</a:t>
          </a:r>
          <a:br>
            <a:rPr lang="en-US" sz="1400" b="1">
              <a:solidFill>
                <a:schemeClr val="tx1"/>
              </a:solidFill>
              <a:latin typeface="Arial" panose="020B0604020202020204" pitchFamily="34" charset="0"/>
              <a:cs typeface="Arial" panose="020B0604020202020204" pitchFamily="34" charset="0"/>
            </a:rPr>
          </a:br>
          <a:endParaRPr lang="en-US" sz="1400" b="1">
            <a:solidFill>
              <a:schemeClr val="tx1"/>
            </a:solidFill>
            <a:latin typeface="Arial" panose="020B0604020202020204" pitchFamily="34" charset="0"/>
            <a:cs typeface="Arial" panose="020B0604020202020204" pitchFamily="34" charset="0"/>
          </a:endParaRPr>
        </a:p>
      </xdr:txBody>
    </xdr:sp>
    <xdr:clientData/>
  </xdr:twoCellAnchor>
  <xdr:twoCellAnchor>
    <xdr:from>
      <xdr:col>7</xdr:col>
      <xdr:colOff>3630</xdr:colOff>
      <xdr:row>8</xdr:row>
      <xdr:rowOff>15421</xdr:rowOff>
    </xdr:from>
    <xdr:to>
      <xdr:col>9</xdr:col>
      <xdr:colOff>1</xdr:colOff>
      <xdr:row>10</xdr:row>
      <xdr:rowOff>174171</xdr:rowOff>
    </xdr:to>
    <xdr:sp macro="" textlink="">
      <xdr:nvSpPr>
        <xdr:cNvPr id="5" name="Rectangle 4">
          <a:extLst>
            <a:ext uri="{FF2B5EF4-FFF2-40B4-BE49-F238E27FC236}">
              <a16:creationId xmlns:a16="http://schemas.microsoft.com/office/drawing/2014/main" id="{EF23DFB2-9E27-4FC0-A93E-C9130C075CF1}"/>
            </a:ext>
          </a:extLst>
        </xdr:cNvPr>
        <xdr:cNvSpPr/>
      </xdr:nvSpPr>
      <xdr:spPr>
        <a:xfrm>
          <a:off x="4397830" y="1488621"/>
          <a:ext cx="1215571" cy="527050"/>
        </a:xfrm>
        <a:prstGeom prst="rect">
          <a:avLst/>
        </a:prstGeom>
        <a:solidFill>
          <a:schemeClr val="accent2">
            <a:lumMod val="40000"/>
            <a:lumOff val="60000"/>
          </a:schemeClr>
        </a:solidFill>
        <a:ln>
          <a:solidFill>
            <a:schemeClr val="accent2">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latin typeface="Arial" panose="020B0604020202020204" pitchFamily="34" charset="0"/>
              <a:cs typeface="Arial" panose="020B0604020202020204" pitchFamily="34" charset="0"/>
            </a:rPr>
            <a:t>Planning</a:t>
          </a:r>
          <a:br>
            <a:rPr lang="en-US" sz="1400" b="1">
              <a:solidFill>
                <a:schemeClr val="tx1"/>
              </a:solidFill>
              <a:latin typeface="Arial" panose="020B0604020202020204" pitchFamily="34" charset="0"/>
              <a:cs typeface="Arial" panose="020B0604020202020204" pitchFamily="34" charset="0"/>
            </a:rPr>
          </a:br>
          <a:endParaRPr lang="en-US" sz="1400" b="1">
            <a:solidFill>
              <a:schemeClr val="tx1"/>
            </a:solidFill>
            <a:latin typeface="Arial" panose="020B0604020202020204" pitchFamily="34" charset="0"/>
            <a:cs typeface="Arial" panose="020B0604020202020204" pitchFamily="34" charset="0"/>
          </a:endParaRPr>
        </a:p>
      </xdr:txBody>
    </xdr:sp>
    <xdr:clientData/>
  </xdr:twoCellAnchor>
  <xdr:twoCellAnchor>
    <xdr:from>
      <xdr:col>10</xdr:col>
      <xdr:colOff>13607</xdr:colOff>
      <xdr:row>8</xdr:row>
      <xdr:rowOff>18143</xdr:rowOff>
    </xdr:from>
    <xdr:to>
      <xdr:col>11</xdr:col>
      <xdr:colOff>598714</xdr:colOff>
      <xdr:row>10</xdr:row>
      <xdr:rowOff>176893</xdr:rowOff>
    </xdr:to>
    <xdr:sp macro="" textlink="">
      <xdr:nvSpPr>
        <xdr:cNvPr id="6" name="Rectangle 5">
          <a:extLst>
            <a:ext uri="{FF2B5EF4-FFF2-40B4-BE49-F238E27FC236}">
              <a16:creationId xmlns:a16="http://schemas.microsoft.com/office/drawing/2014/main" id="{4A80A7EA-A1A4-43A5-8CB8-B994348946DA}"/>
            </a:ext>
          </a:extLst>
        </xdr:cNvPr>
        <xdr:cNvSpPr/>
      </xdr:nvSpPr>
      <xdr:spPr>
        <a:xfrm>
          <a:off x="6236607" y="1491343"/>
          <a:ext cx="1194707" cy="527050"/>
        </a:xfrm>
        <a:prstGeom prst="rect">
          <a:avLst/>
        </a:prstGeom>
        <a:solidFill>
          <a:schemeClr val="accent2">
            <a:lumMod val="40000"/>
            <a:lumOff val="60000"/>
          </a:schemeClr>
        </a:solidFill>
        <a:ln>
          <a:solidFill>
            <a:schemeClr val="accent2">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latin typeface="Arial" panose="020B0604020202020204" pitchFamily="34" charset="0"/>
              <a:cs typeface="Arial" panose="020B0604020202020204" pitchFamily="34" charset="0"/>
            </a:rPr>
            <a:t>Trainer</a:t>
          </a:r>
          <a:br>
            <a:rPr lang="en-US" sz="1400" b="1">
              <a:solidFill>
                <a:schemeClr val="tx1"/>
              </a:solidFill>
              <a:latin typeface="Arial" panose="020B0604020202020204" pitchFamily="34" charset="0"/>
              <a:cs typeface="Arial" panose="020B0604020202020204" pitchFamily="34" charset="0"/>
            </a:rPr>
          </a:br>
          <a:endParaRPr lang="en-US" sz="1400" b="1">
            <a:solidFill>
              <a:schemeClr val="tx1"/>
            </a:solidFill>
            <a:latin typeface="Arial" panose="020B0604020202020204" pitchFamily="34" charset="0"/>
            <a:cs typeface="Arial" panose="020B0604020202020204" pitchFamily="34" charset="0"/>
          </a:endParaRPr>
        </a:p>
      </xdr:txBody>
    </xdr:sp>
    <xdr:clientData/>
  </xdr:twoCellAnchor>
  <xdr:twoCellAnchor>
    <xdr:from>
      <xdr:col>13</xdr:col>
      <xdr:colOff>20865</xdr:colOff>
      <xdr:row>8</xdr:row>
      <xdr:rowOff>16329</xdr:rowOff>
    </xdr:from>
    <xdr:to>
      <xdr:col>15</xdr:col>
      <xdr:colOff>0</xdr:colOff>
      <xdr:row>10</xdr:row>
      <xdr:rowOff>175079</xdr:rowOff>
    </xdr:to>
    <xdr:sp macro="" textlink="">
      <xdr:nvSpPr>
        <xdr:cNvPr id="7" name="Rectangle 6">
          <a:extLst>
            <a:ext uri="{FF2B5EF4-FFF2-40B4-BE49-F238E27FC236}">
              <a16:creationId xmlns:a16="http://schemas.microsoft.com/office/drawing/2014/main" id="{8F14EEB4-1F0B-49C9-98D6-86C0973EC82E}"/>
            </a:ext>
          </a:extLst>
        </xdr:cNvPr>
        <xdr:cNvSpPr/>
      </xdr:nvSpPr>
      <xdr:spPr>
        <a:xfrm>
          <a:off x="8072665" y="1489529"/>
          <a:ext cx="1198335" cy="527050"/>
        </a:xfrm>
        <a:prstGeom prst="rect">
          <a:avLst/>
        </a:prstGeom>
        <a:solidFill>
          <a:schemeClr val="accent2">
            <a:lumMod val="40000"/>
            <a:lumOff val="60000"/>
          </a:schemeClr>
        </a:solidFill>
        <a:ln>
          <a:solidFill>
            <a:schemeClr val="accent2">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latin typeface="Arial" panose="020B0604020202020204" pitchFamily="34" charset="0"/>
              <a:cs typeface="Arial" panose="020B0604020202020204" pitchFamily="34" charset="0"/>
            </a:rPr>
            <a:t>IMP</a:t>
          </a:r>
          <a:br>
            <a:rPr lang="en-US" sz="1400" b="1">
              <a:solidFill>
                <a:schemeClr val="tx1"/>
              </a:solidFill>
              <a:latin typeface="Arial" panose="020B0604020202020204" pitchFamily="34" charset="0"/>
              <a:cs typeface="Arial" panose="020B0604020202020204" pitchFamily="34" charset="0"/>
            </a:rPr>
          </a:br>
          <a:endParaRPr lang="en-US" sz="1400" b="1">
            <a:solidFill>
              <a:schemeClr val="tx1"/>
            </a:solidFill>
            <a:latin typeface="Arial" panose="020B0604020202020204" pitchFamily="34" charset="0"/>
            <a:cs typeface="Arial" panose="020B0604020202020204" pitchFamily="34" charset="0"/>
          </a:endParaRPr>
        </a:p>
      </xdr:txBody>
    </xdr:sp>
    <xdr:clientData/>
  </xdr:twoCellAnchor>
  <xdr:twoCellAnchor>
    <xdr:from>
      <xdr:col>16</xdr:col>
      <xdr:colOff>19051</xdr:colOff>
      <xdr:row>8</xdr:row>
      <xdr:rowOff>5444</xdr:rowOff>
    </xdr:from>
    <xdr:to>
      <xdr:col>18</xdr:col>
      <xdr:colOff>0</xdr:colOff>
      <xdr:row>11</xdr:row>
      <xdr:rowOff>52917</xdr:rowOff>
    </xdr:to>
    <xdr:sp macro="" textlink="">
      <xdr:nvSpPr>
        <xdr:cNvPr id="8" name="Rectangle 7">
          <a:extLst>
            <a:ext uri="{FF2B5EF4-FFF2-40B4-BE49-F238E27FC236}">
              <a16:creationId xmlns:a16="http://schemas.microsoft.com/office/drawing/2014/main" id="{84C18995-8F7B-4888-94A0-EFA490053335}"/>
            </a:ext>
          </a:extLst>
        </xdr:cNvPr>
        <xdr:cNvSpPr/>
      </xdr:nvSpPr>
      <xdr:spPr>
        <a:xfrm>
          <a:off x="9967384" y="1444777"/>
          <a:ext cx="1208616" cy="587223"/>
        </a:xfrm>
        <a:prstGeom prst="rect">
          <a:avLst/>
        </a:prstGeom>
        <a:solidFill>
          <a:schemeClr val="accent2">
            <a:lumMod val="40000"/>
            <a:lumOff val="60000"/>
          </a:schemeClr>
        </a:solidFill>
        <a:ln>
          <a:solidFill>
            <a:schemeClr val="accent2">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1"/>
              </a:solidFill>
              <a:latin typeface="Arial" panose="020B0604020202020204" pitchFamily="34" charset="0"/>
              <a:cs typeface="Arial" panose="020B0604020202020204" pitchFamily="34" charset="0"/>
            </a:rPr>
            <a:t>HR</a:t>
          </a:r>
          <a:br>
            <a:rPr lang="en-US" sz="1600" b="1">
              <a:solidFill>
                <a:schemeClr val="tx1"/>
              </a:solidFill>
              <a:latin typeface="Arial" panose="020B0604020202020204" pitchFamily="34" charset="0"/>
              <a:cs typeface="Arial" panose="020B0604020202020204" pitchFamily="34" charset="0"/>
            </a:rPr>
          </a:br>
          <a:endParaRPr lang="en-US" sz="1600" b="1">
            <a:solidFill>
              <a:schemeClr val="tx1"/>
            </a:solidFill>
            <a:latin typeface="Arial" panose="020B0604020202020204" pitchFamily="34" charset="0"/>
            <a:cs typeface="Arial" panose="020B0604020202020204" pitchFamily="34" charset="0"/>
          </a:endParaRPr>
        </a:p>
      </xdr:txBody>
    </xdr:sp>
    <xdr:clientData/>
  </xdr:twoCellAnchor>
  <xdr:twoCellAnchor>
    <xdr:from>
      <xdr:col>4</xdr:col>
      <xdr:colOff>18142</xdr:colOff>
      <xdr:row>18</xdr:row>
      <xdr:rowOff>9071</xdr:rowOff>
    </xdr:from>
    <xdr:to>
      <xdr:col>5</xdr:col>
      <xdr:colOff>601436</xdr:colOff>
      <xdr:row>20</xdr:row>
      <xdr:rowOff>167821</xdr:rowOff>
    </xdr:to>
    <xdr:sp macro="" textlink="">
      <xdr:nvSpPr>
        <xdr:cNvPr id="9" name="Rectangle 8">
          <a:extLst>
            <a:ext uri="{FF2B5EF4-FFF2-40B4-BE49-F238E27FC236}">
              <a16:creationId xmlns:a16="http://schemas.microsoft.com/office/drawing/2014/main" id="{67B5692A-C731-4BF1-A55D-00F67AE9830E}"/>
            </a:ext>
          </a:extLst>
        </xdr:cNvPr>
        <xdr:cNvSpPr/>
      </xdr:nvSpPr>
      <xdr:spPr>
        <a:xfrm>
          <a:off x="2456542" y="3349171"/>
          <a:ext cx="1192894" cy="533400"/>
        </a:xfrm>
        <a:prstGeom prst="rect">
          <a:avLst/>
        </a:prstGeom>
        <a:solidFill>
          <a:schemeClr val="accent2">
            <a:lumMod val="40000"/>
            <a:lumOff val="60000"/>
          </a:schemeClr>
        </a:solidFill>
        <a:ln>
          <a:solidFill>
            <a:schemeClr val="accent2">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latin typeface="Arial" panose="020B0604020202020204" pitchFamily="34" charset="0"/>
              <a:cs typeface="Arial" panose="020B0604020202020204" pitchFamily="34" charset="0"/>
            </a:rPr>
            <a:t>MMD</a:t>
          </a:r>
        </a:p>
      </xdr:txBody>
    </xdr:sp>
    <xdr:clientData/>
  </xdr:twoCellAnchor>
  <xdr:twoCellAnchor>
    <xdr:from>
      <xdr:col>4</xdr:col>
      <xdr:colOff>16328</xdr:colOff>
      <xdr:row>13</xdr:row>
      <xdr:rowOff>7257</xdr:rowOff>
    </xdr:from>
    <xdr:to>
      <xdr:col>5</xdr:col>
      <xdr:colOff>599622</xdr:colOff>
      <xdr:row>16</xdr:row>
      <xdr:rowOff>9071</xdr:rowOff>
    </xdr:to>
    <xdr:sp macro="" textlink="">
      <xdr:nvSpPr>
        <xdr:cNvPr id="10" name="Rectangle 9">
          <a:extLst>
            <a:ext uri="{FF2B5EF4-FFF2-40B4-BE49-F238E27FC236}">
              <a16:creationId xmlns:a16="http://schemas.microsoft.com/office/drawing/2014/main" id="{3DE1D3FF-6C61-47B1-A22F-4309046DCF62}"/>
            </a:ext>
          </a:extLst>
        </xdr:cNvPr>
        <xdr:cNvSpPr/>
      </xdr:nvSpPr>
      <xdr:spPr>
        <a:xfrm>
          <a:off x="2454728" y="2426607"/>
          <a:ext cx="1192894" cy="554264"/>
        </a:xfrm>
        <a:prstGeom prst="rect">
          <a:avLst/>
        </a:prstGeom>
        <a:solidFill>
          <a:schemeClr val="accent2">
            <a:lumMod val="40000"/>
            <a:lumOff val="60000"/>
          </a:schemeClr>
        </a:solidFill>
        <a:ln>
          <a:solidFill>
            <a:schemeClr val="accent2">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latin typeface="Arial" panose="020B0604020202020204" pitchFamily="34" charset="0"/>
              <a:cs typeface="Arial" panose="020B0604020202020204" pitchFamily="34" charset="0"/>
            </a:rPr>
            <a:t>QC</a:t>
          </a:r>
          <a:br>
            <a:rPr lang="en-US" sz="1400" b="1">
              <a:solidFill>
                <a:schemeClr val="tx1"/>
              </a:solidFill>
              <a:latin typeface="Arial" panose="020B0604020202020204" pitchFamily="34" charset="0"/>
              <a:cs typeface="Arial" panose="020B0604020202020204" pitchFamily="34" charset="0"/>
            </a:rPr>
          </a:br>
          <a:endParaRPr lang="en-US" sz="1400" b="1">
            <a:solidFill>
              <a:schemeClr val="tx1"/>
            </a:solidFill>
            <a:latin typeface="Arial" panose="020B0604020202020204" pitchFamily="34" charset="0"/>
            <a:cs typeface="Arial" panose="020B0604020202020204" pitchFamily="34" charset="0"/>
          </a:endParaRPr>
        </a:p>
      </xdr:txBody>
    </xdr:sp>
    <xdr:clientData/>
  </xdr:twoCellAnchor>
  <xdr:twoCellAnchor>
    <xdr:from>
      <xdr:col>10</xdr:col>
      <xdr:colOff>14514</xdr:colOff>
      <xdr:row>13</xdr:row>
      <xdr:rowOff>14514</xdr:rowOff>
    </xdr:from>
    <xdr:to>
      <xdr:col>11</xdr:col>
      <xdr:colOff>597807</xdr:colOff>
      <xdr:row>15</xdr:row>
      <xdr:rowOff>173264</xdr:rowOff>
    </xdr:to>
    <xdr:sp macro="" textlink="">
      <xdr:nvSpPr>
        <xdr:cNvPr id="11" name="Rectangle 10">
          <a:extLst>
            <a:ext uri="{FF2B5EF4-FFF2-40B4-BE49-F238E27FC236}">
              <a16:creationId xmlns:a16="http://schemas.microsoft.com/office/drawing/2014/main" id="{3204DDA6-E567-44DF-BFBF-9C46EB9FD6DA}"/>
            </a:ext>
          </a:extLst>
        </xdr:cNvPr>
        <xdr:cNvSpPr/>
      </xdr:nvSpPr>
      <xdr:spPr>
        <a:xfrm>
          <a:off x="6237514" y="2433864"/>
          <a:ext cx="1192893" cy="527050"/>
        </a:xfrm>
        <a:prstGeom prst="rect">
          <a:avLst/>
        </a:prstGeom>
        <a:solidFill>
          <a:schemeClr val="accent2">
            <a:lumMod val="40000"/>
            <a:lumOff val="60000"/>
          </a:schemeClr>
        </a:solidFill>
        <a:ln>
          <a:solidFill>
            <a:schemeClr val="accent2">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latin typeface="Arial" panose="020B0604020202020204" pitchFamily="34" charset="0"/>
              <a:cs typeface="Arial" panose="020B0604020202020204" pitchFamily="34" charset="0"/>
            </a:rPr>
            <a:t>Grocery</a:t>
          </a:r>
        </a:p>
      </xdr:txBody>
    </xdr:sp>
    <xdr:clientData/>
  </xdr:twoCellAnchor>
  <xdr:twoCellAnchor>
    <xdr:from>
      <xdr:col>10</xdr:col>
      <xdr:colOff>18143</xdr:colOff>
      <xdr:row>18</xdr:row>
      <xdr:rowOff>18143</xdr:rowOff>
    </xdr:from>
    <xdr:to>
      <xdr:col>11</xdr:col>
      <xdr:colOff>601436</xdr:colOff>
      <xdr:row>20</xdr:row>
      <xdr:rowOff>176893</xdr:rowOff>
    </xdr:to>
    <xdr:sp macro="" textlink="">
      <xdr:nvSpPr>
        <xdr:cNvPr id="12" name="Rectangle 11">
          <a:extLst>
            <a:ext uri="{FF2B5EF4-FFF2-40B4-BE49-F238E27FC236}">
              <a16:creationId xmlns:a16="http://schemas.microsoft.com/office/drawing/2014/main" id="{7F30205C-163A-45F3-9ABE-3208E11D48A0}"/>
            </a:ext>
          </a:extLst>
        </xdr:cNvPr>
        <xdr:cNvSpPr/>
      </xdr:nvSpPr>
      <xdr:spPr>
        <a:xfrm>
          <a:off x="6283476" y="3288393"/>
          <a:ext cx="1197127" cy="529167"/>
        </a:xfrm>
        <a:prstGeom prst="rect">
          <a:avLst/>
        </a:prstGeom>
        <a:solidFill>
          <a:schemeClr val="accent2">
            <a:lumMod val="40000"/>
            <a:lumOff val="60000"/>
          </a:schemeClr>
        </a:solidFill>
        <a:ln>
          <a:solidFill>
            <a:schemeClr val="accent2">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latin typeface="Arial" panose="020B0604020202020204" pitchFamily="34" charset="0"/>
              <a:cs typeface="Arial" panose="020B0604020202020204" pitchFamily="34" charset="0"/>
            </a:rPr>
            <a:t>Perish</a:t>
          </a:r>
        </a:p>
      </xdr:txBody>
    </xdr:sp>
    <xdr:clientData/>
  </xdr:twoCellAnchor>
  <xdr:twoCellAnchor>
    <xdr:from>
      <xdr:col>10</xdr:col>
      <xdr:colOff>16328</xdr:colOff>
      <xdr:row>23</xdr:row>
      <xdr:rowOff>16329</xdr:rowOff>
    </xdr:from>
    <xdr:to>
      <xdr:col>11</xdr:col>
      <xdr:colOff>599621</xdr:colOff>
      <xdr:row>25</xdr:row>
      <xdr:rowOff>175079</xdr:rowOff>
    </xdr:to>
    <xdr:sp macro="" textlink="">
      <xdr:nvSpPr>
        <xdr:cNvPr id="13" name="Rectangle 12">
          <a:extLst>
            <a:ext uri="{FF2B5EF4-FFF2-40B4-BE49-F238E27FC236}">
              <a16:creationId xmlns:a16="http://schemas.microsoft.com/office/drawing/2014/main" id="{76F87971-1D81-4CC6-96A5-03D7C4E172A4}"/>
            </a:ext>
          </a:extLst>
        </xdr:cNvPr>
        <xdr:cNvSpPr/>
      </xdr:nvSpPr>
      <xdr:spPr>
        <a:xfrm>
          <a:off x="6239328" y="4315279"/>
          <a:ext cx="1192893" cy="565150"/>
        </a:xfrm>
        <a:prstGeom prst="rect">
          <a:avLst/>
        </a:prstGeom>
        <a:solidFill>
          <a:schemeClr val="accent2">
            <a:lumMod val="40000"/>
            <a:lumOff val="60000"/>
          </a:schemeClr>
        </a:solidFill>
        <a:ln>
          <a:solidFill>
            <a:schemeClr val="accent2">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latin typeface="Arial" panose="020B0604020202020204" pitchFamily="34" charset="0"/>
              <a:cs typeface="Arial" panose="020B0604020202020204" pitchFamily="34" charset="0"/>
            </a:rPr>
            <a:t>Cs/Cashier</a:t>
          </a:r>
        </a:p>
      </xdr:txBody>
    </xdr:sp>
    <xdr:clientData/>
  </xdr:twoCellAnchor>
  <xdr:twoCellAnchor>
    <xdr:from>
      <xdr:col>10</xdr:col>
      <xdr:colOff>37192</xdr:colOff>
      <xdr:row>32</xdr:row>
      <xdr:rowOff>109765</xdr:rowOff>
    </xdr:from>
    <xdr:to>
      <xdr:col>12</xdr:col>
      <xdr:colOff>6652</xdr:colOff>
      <xdr:row>35</xdr:row>
      <xdr:rowOff>67431</xdr:rowOff>
    </xdr:to>
    <xdr:sp macro="" textlink="">
      <xdr:nvSpPr>
        <xdr:cNvPr id="14" name="Rectangle 13">
          <a:extLst>
            <a:ext uri="{FF2B5EF4-FFF2-40B4-BE49-F238E27FC236}">
              <a16:creationId xmlns:a16="http://schemas.microsoft.com/office/drawing/2014/main" id="{098D5CC2-3146-4EC4-BB1C-8941187A8EA5}"/>
            </a:ext>
          </a:extLst>
        </xdr:cNvPr>
        <xdr:cNvSpPr/>
      </xdr:nvSpPr>
      <xdr:spPr>
        <a:xfrm>
          <a:off x="6302525" y="6142265"/>
          <a:ext cx="1197127" cy="560916"/>
        </a:xfrm>
        <a:prstGeom prst="rect">
          <a:avLst/>
        </a:prstGeom>
        <a:solidFill>
          <a:schemeClr val="accent2">
            <a:lumMod val="40000"/>
            <a:lumOff val="60000"/>
          </a:schemeClr>
        </a:solidFill>
        <a:ln>
          <a:solidFill>
            <a:schemeClr val="accent2">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latin typeface="Arial" panose="020B0604020202020204" pitchFamily="34" charset="0"/>
              <a:cs typeface="Arial" panose="020B0604020202020204" pitchFamily="34" charset="0"/>
            </a:rPr>
            <a:t>D&amp;D</a:t>
          </a:r>
        </a:p>
        <a:p>
          <a:pPr algn="ctr"/>
          <a:endParaRPr lang="en-US" sz="1400" b="1">
            <a:solidFill>
              <a:schemeClr val="tx1"/>
            </a:solidFill>
            <a:latin typeface="Arial" panose="020B0604020202020204" pitchFamily="34" charset="0"/>
            <a:cs typeface="Arial" panose="020B0604020202020204" pitchFamily="34" charset="0"/>
          </a:endParaRPr>
        </a:p>
      </xdr:txBody>
    </xdr:sp>
    <xdr:clientData/>
  </xdr:twoCellAnchor>
  <xdr:twoCellAnchor>
    <xdr:from>
      <xdr:col>19</xdr:col>
      <xdr:colOff>29333</xdr:colOff>
      <xdr:row>8</xdr:row>
      <xdr:rowOff>31749</xdr:rowOff>
    </xdr:from>
    <xdr:to>
      <xdr:col>21</xdr:col>
      <xdr:colOff>4235</xdr:colOff>
      <xdr:row>11</xdr:row>
      <xdr:rowOff>84666</xdr:rowOff>
    </xdr:to>
    <xdr:sp macro="" textlink="">
      <xdr:nvSpPr>
        <xdr:cNvPr id="52" name="Rectangle 15">
          <a:extLst>
            <a:ext uri="{FF2B5EF4-FFF2-40B4-BE49-F238E27FC236}">
              <a16:creationId xmlns:a16="http://schemas.microsoft.com/office/drawing/2014/main" id="{BC700188-5892-4CE5-B05F-C6B4210E6E37}"/>
            </a:ext>
          </a:extLst>
        </xdr:cNvPr>
        <xdr:cNvSpPr/>
      </xdr:nvSpPr>
      <xdr:spPr>
        <a:xfrm>
          <a:off x="11819166" y="1471082"/>
          <a:ext cx="1202569" cy="592667"/>
        </a:xfrm>
        <a:prstGeom prst="rect">
          <a:avLst/>
        </a:prstGeom>
        <a:solidFill>
          <a:schemeClr val="accent2">
            <a:lumMod val="40000"/>
            <a:lumOff val="60000"/>
          </a:schemeClr>
        </a:solidFill>
        <a:ln>
          <a:solidFill>
            <a:schemeClr val="accent2">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1"/>
              </a:solidFill>
              <a:latin typeface="Arial" panose="020B0604020202020204" pitchFamily="34" charset="0"/>
              <a:cs typeface="Arial" panose="020B0604020202020204" pitchFamily="34" charset="0"/>
            </a:rPr>
            <a:t>Control</a:t>
          </a:r>
        </a:p>
        <a:p>
          <a:pPr algn="ctr"/>
          <a:endParaRPr lang="en-US" sz="1600" b="1">
            <a:solidFill>
              <a:schemeClr val="tx1"/>
            </a:solidFill>
            <a:latin typeface="Arial" panose="020B0604020202020204" pitchFamily="34" charset="0"/>
            <a:cs typeface="Arial" panose="020B0604020202020204" pitchFamily="34" charset="0"/>
          </a:endParaRPr>
        </a:p>
      </xdr:txBody>
    </xdr:sp>
    <xdr:clientData/>
  </xdr:twoCellAnchor>
  <xdr:twoCellAnchor>
    <xdr:from>
      <xdr:col>7</xdr:col>
      <xdr:colOff>3931</xdr:colOff>
      <xdr:row>13</xdr:row>
      <xdr:rowOff>14514</xdr:rowOff>
    </xdr:from>
    <xdr:to>
      <xdr:col>8</xdr:col>
      <xdr:colOff>587224</xdr:colOff>
      <xdr:row>16</xdr:row>
      <xdr:rowOff>16328</xdr:rowOff>
    </xdr:to>
    <xdr:sp macro="" textlink="">
      <xdr:nvSpPr>
        <xdr:cNvPr id="17" name="Rectangle 16">
          <a:extLst>
            <a:ext uri="{FF2B5EF4-FFF2-40B4-BE49-F238E27FC236}">
              <a16:creationId xmlns:a16="http://schemas.microsoft.com/office/drawing/2014/main" id="{DADD916C-E181-459E-B84C-8EAAB2DEEA14}"/>
            </a:ext>
          </a:extLst>
        </xdr:cNvPr>
        <xdr:cNvSpPr/>
      </xdr:nvSpPr>
      <xdr:spPr>
        <a:xfrm>
          <a:off x="4427764" y="2385181"/>
          <a:ext cx="1197127" cy="541564"/>
        </a:xfrm>
        <a:prstGeom prst="rect">
          <a:avLst/>
        </a:prstGeom>
        <a:solidFill>
          <a:schemeClr val="accent2">
            <a:lumMod val="40000"/>
            <a:lumOff val="60000"/>
          </a:schemeClr>
        </a:solidFill>
        <a:ln>
          <a:solidFill>
            <a:schemeClr val="accent2">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latin typeface="Arial" panose="020B0604020202020204" pitchFamily="34" charset="0"/>
              <a:cs typeface="Arial" panose="020B0604020202020204" pitchFamily="34" charset="0"/>
            </a:rPr>
            <a:t>Ordering</a:t>
          </a:r>
        </a:p>
      </xdr:txBody>
    </xdr:sp>
    <xdr:clientData/>
  </xdr:twoCellAnchor>
  <xdr:twoCellAnchor>
    <xdr:from>
      <xdr:col>7</xdr:col>
      <xdr:colOff>21772</xdr:colOff>
      <xdr:row>18</xdr:row>
      <xdr:rowOff>12700</xdr:rowOff>
    </xdr:from>
    <xdr:to>
      <xdr:col>8</xdr:col>
      <xdr:colOff>605065</xdr:colOff>
      <xdr:row>21</xdr:row>
      <xdr:rowOff>9071</xdr:rowOff>
    </xdr:to>
    <xdr:sp macro="" textlink="">
      <xdr:nvSpPr>
        <xdr:cNvPr id="18" name="Rectangle 17">
          <a:extLst>
            <a:ext uri="{FF2B5EF4-FFF2-40B4-BE49-F238E27FC236}">
              <a16:creationId xmlns:a16="http://schemas.microsoft.com/office/drawing/2014/main" id="{48446EDB-5833-4C23-92FC-858FC0E21626}"/>
            </a:ext>
          </a:extLst>
        </xdr:cNvPr>
        <xdr:cNvSpPr/>
      </xdr:nvSpPr>
      <xdr:spPr>
        <a:xfrm>
          <a:off x="4415972" y="3352800"/>
          <a:ext cx="1192893" cy="561521"/>
        </a:xfrm>
        <a:prstGeom prst="rect">
          <a:avLst/>
        </a:prstGeom>
        <a:solidFill>
          <a:schemeClr val="accent2">
            <a:lumMod val="40000"/>
            <a:lumOff val="60000"/>
          </a:schemeClr>
        </a:solidFill>
        <a:ln>
          <a:solidFill>
            <a:schemeClr val="accent2">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latin typeface="Arial" panose="020B0604020202020204" pitchFamily="34" charset="0"/>
              <a:cs typeface="Arial" panose="020B0604020202020204" pitchFamily="34" charset="0"/>
            </a:rPr>
            <a:t>SPA-MKT</a:t>
          </a:r>
        </a:p>
      </xdr:txBody>
    </xdr:sp>
    <xdr:clientData/>
  </xdr:twoCellAnchor>
  <xdr:twoCellAnchor>
    <xdr:from>
      <xdr:col>1</xdr:col>
      <xdr:colOff>612323</xdr:colOff>
      <xdr:row>5</xdr:row>
      <xdr:rowOff>169334</xdr:rowOff>
    </xdr:from>
    <xdr:to>
      <xdr:col>20</xdr:col>
      <xdr:colOff>42333</xdr:colOff>
      <xdr:row>6</xdr:row>
      <xdr:rowOff>0</xdr:rowOff>
    </xdr:to>
    <xdr:cxnSp macro="">
      <xdr:nvCxnSpPr>
        <xdr:cNvPr id="19" name="Straight Connector 18">
          <a:extLst>
            <a:ext uri="{FF2B5EF4-FFF2-40B4-BE49-F238E27FC236}">
              <a16:creationId xmlns:a16="http://schemas.microsoft.com/office/drawing/2014/main" id="{712ABE53-03BF-4D70-B513-3974F9C3C843}"/>
            </a:ext>
          </a:extLst>
        </xdr:cNvPr>
        <xdr:cNvCxnSpPr/>
      </xdr:nvCxnSpPr>
      <xdr:spPr>
        <a:xfrm flipV="1">
          <a:off x="1226156" y="1068917"/>
          <a:ext cx="11219844" cy="10583"/>
        </a:xfrm>
        <a:prstGeom prst="line">
          <a:avLst/>
        </a:prstGeom>
        <a:ln>
          <a:solidFill>
            <a:srgbClr val="00206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xdr:col>
      <xdr:colOff>0</xdr:colOff>
      <xdr:row>5</xdr:row>
      <xdr:rowOff>172357</xdr:rowOff>
    </xdr:from>
    <xdr:to>
      <xdr:col>2</xdr:col>
      <xdr:colOff>6803</xdr:colOff>
      <xdr:row>8</xdr:row>
      <xdr:rowOff>12700</xdr:rowOff>
    </xdr:to>
    <xdr:cxnSp macro="">
      <xdr:nvCxnSpPr>
        <xdr:cNvPr id="20" name="Straight Connector 19">
          <a:extLst>
            <a:ext uri="{FF2B5EF4-FFF2-40B4-BE49-F238E27FC236}">
              <a16:creationId xmlns:a16="http://schemas.microsoft.com/office/drawing/2014/main" id="{B8914CDE-2381-49B5-A4BF-146A21ECE7BF}"/>
            </a:ext>
          </a:extLst>
        </xdr:cNvPr>
        <xdr:cNvCxnSpPr>
          <a:endCxn id="4" idx="0"/>
        </xdr:cNvCxnSpPr>
      </xdr:nvCxnSpPr>
      <xdr:spPr>
        <a:xfrm>
          <a:off x="1219200" y="1093107"/>
          <a:ext cx="6803" cy="392793"/>
        </a:xfrm>
        <a:prstGeom prst="line">
          <a:avLst/>
        </a:prstGeom>
        <a:ln>
          <a:solidFill>
            <a:srgbClr val="00206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605971</xdr:colOff>
      <xdr:row>5</xdr:row>
      <xdr:rowOff>179614</xdr:rowOff>
    </xdr:from>
    <xdr:to>
      <xdr:col>5</xdr:col>
      <xdr:colOff>3176</xdr:colOff>
      <xdr:row>8</xdr:row>
      <xdr:rowOff>21772</xdr:rowOff>
    </xdr:to>
    <xdr:cxnSp macro="">
      <xdr:nvCxnSpPr>
        <xdr:cNvPr id="21" name="Straight Connector 20">
          <a:extLst>
            <a:ext uri="{FF2B5EF4-FFF2-40B4-BE49-F238E27FC236}">
              <a16:creationId xmlns:a16="http://schemas.microsoft.com/office/drawing/2014/main" id="{6A9F26A9-B2E8-4431-8E8E-372EB3B04422}"/>
            </a:ext>
          </a:extLst>
        </xdr:cNvPr>
        <xdr:cNvCxnSpPr>
          <a:endCxn id="3" idx="0"/>
        </xdr:cNvCxnSpPr>
      </xdr:nvCxnSpPr>
      <xdr:spPr>
        <a:xfrm>
          <a:off x="3044371" y="1100364"/>
          <a:ext cx="6805" cy="394608"/>
        </a:xfrm>
        <a:prstGeom prst="line">
          <a:avLst/>
        </a:prstGeom>
        <a:ln>
          <a:solidFill>
            <a:srgbClr val="00206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605971</xdr:colOff>
      <xdr:row>6</xdr:row>
      <xdr:rowOff>7258</xdr:rowOff>
    </xdr:from>
    <xdr:to>
      <xdr:col>8</xdr:col>
      <xdr:colOff>1815</xdr:colOff>
      <xdr:row>8</xdr:row>
      <xdr:rowOff>15421</xdr:rowOff>
    </xdr:to>
    <xdr:cxnSp macro="">
      <xdr:nvCxnSpPr>
        <xdr:cNvPr id="22" name="Straight Connector 21">
          <a:extLst>
            <a:ext uri="{FF2B5EF4-FFF2-40B4-BE49-F238E27FC236}">
              <a16:creationId xmlns:a16="http://schemas.microsoft.com/office/drawing/2014/main" id="{6C04DE5C-34E4-46C2-9AB9-DBFA73CCD9D3}"/>
            </a:ext>
          </a:extLst>
        </xdr:cNvPr>
        <xdr:cNvCxnSpPr>
          <a:endCxn id="5" idx="0"/>
        </xdr:cNvCxnSpPr>
      </xdr:nvCxnSpPr>
      <xdr:spPr>
        <a:xfrm>
          <a:off x="5000171" y="1112158"/>
          <a:ext cx="5444" cy="376463"/>
        </a:xfrm>
        <a:prstGeom prst="line">
          <a:avLst/>
        </a:prstGeom>
        <a:ln>
          <a:solidFill>
            <a:srgbClr val="00206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604157</xdr:colOff>
      <xdr:row>5</xdr:row>
      <xdr:rowOff>177800</xdr:rowOff>
    </xdr:from>
    <xdr:to>
      <xdr:col>11</xdr:col>
      <xdr:colOff>2268</xdr:colOff>
      <xdr:row>8</xdr:row>
      <xdr:rowOff>18143</xdr:rowOff>
    </xdr:to>
    <xdr:cxnSp macro="">
      <xdr:nvCxnSpPr>
        <xdr:cNvPr id="23" name="Straight Connector 22">
          <a:extLst>
            <a:ext uri="{FF2B5EF4-FFF2-40B4-BE49-F238E27FC236}">
              <a16:creationId xmlns:a16="http://schemas.microsoft.com/office/drawing/2014/main" id="{0F321828-3C64-4385-9B4C-F59A5F0C8006}"/>
            </a:ext>
          </a:extLst>
        </xdr:cNvPr>
        <xdr:cNvCxnSpPr>
          <a:endCxn id="6" idx="0"/>
        </xdr:cNvCxnSpPr>
      </xdr:nvCxnSpPr>
      <xdr:spPr>
        <a:xfrm>
          <a:off x="6827157" y="1098550"/>
          <a:ext cx="7711" cy="392793"/>
        </a:xfrm>
        <a:prstGeom prst="line">
          <a:avLst/>
        </a:prstGeom>
        <a:ln>
          <a:solidFill>
            <a:srgbClr val="00206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14</xdr:col>
      <xdr:colOff>0</xdr:colOff>
      <xdr:row>5</xdr:row>
      <xdr:rowOff>172357</xdr:rowOff>
    </xdr:from>
    <xdr:to>
      <xdr:col>14</xdr:col>
      <xdr:colOff>10433</xdr:colOff>
      <xdr:row>8</xdr:row>
      <xdr:rowOff>16329</xdr:rowOff>
    </xdr:to>
    <xdr:cxnSp macro="">
      <xdr:nvCxnSpPr>
        <xdr:cNvPr id="24" name="Straight Connector 23">
          <a:extLst>
            <a:ext uri="{FF2B5EF4-FFF2-40B4-BE49-F238E27FC236}">
              <a16:creationId xmlns:a16="http://schemas.microsoft.com/office/drawing/2014/main" id="{9E7AD850-194B-49AE-945F-E39EE48415E4}"/>
            </a:ext>
          </a:extLst>
        </xdr:cNvPr>
        <xdr:cNvCxnSpPr>
          <a:endCxn id="7" idx="0"/>
        </xdr:cNvCxnSpPr>
      </xdr:nvCxnSpPr>
      <xdr:spPr>
        <a:xfrm>
          <a:off x="8661400" y="1093107"/>
          <a:ext cx="10433" cy="396422"/>
        </a:xfrm>
        <a:prstGeom prst="line">
          <a:avLst/>
        </a:prstGeom>
        <a:ln>
          <a:solidFill>
            <a:srgbClr val="00206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7257</xdr:colOff>
      <xdr:row>5</xdr:row>
      <xdr:rowOff>170543</xdr:rowOff>
    </xdr:from>
    <xdr:to>
      <xdr:col>17</xdr:col>
      <xdr:colOff>9525</xdr:colOff>
      <xdr:row>8</xdr:row>
      <xdr:rowOff>5444</xdr:rowOff>
    </xdr:to>
    <xdr:cxnSp macro="">
      <xdr:nvCxnSpPr>
        <xdr:cNvPr id="25" name="Straight Connector 24">
          <a:extLst>
            <a:ext uri="{FF2B5EF4-FFF2-40B4-BE49-F238E27FC236}">
              <a16:creationId xmlns:a16="http://schemas.microsoft.com/office/drawing/2014/main" id="{82FA6048-F452-47D4-819C-F39C00C8C0F7}"/>
            </a:ext>
          </a:extLst>
        </xdr:cNvPr>
        <xdr:cNvCxnSpPr>
          <a:endCxn id="8" idx="0"/>
        </xdr:cNvCxnSpPr>
      </xdr:nvCxnSpPr>
      <xdr:spPr>
        <a:xfrm>
          <a:off x="10569424" y="1070126"/>
          <a:ext cx="2268" cy="374651"/>
        </a:xfrm>
        <a:prstGeom prst="line">
          <a:avLst/>
        </a:prstGeom>
        <a:ln>
          <a:solidFill>
            <a:srgbClr val="00206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20</xdr:col>
      <xdr:colOff>16784</xdr:colOff>
      <xdr:row>5</xdr:row>
      <xdr:rowOff>158750</xdr:rowOff>
    </xdr:from>
    <xdr:to>
      <xdr:col>20</xdr:col>
      <xdr:colOff>21166</xdr:colOff>
      <xdr:row>8</xdr:row>
      <xdr:rowOff>31749</xdr:rowOff>
    </xdr:to>
    <xdr:cxnSp macro="">
      <xdr:nvCxnSpPr>
        <xdr:cNvPr id="26" name="Straight Connector 25">
          <a:extLst>
            <a:ext uri="{FF2B5EF4-FFF2-40B4-BE49-F238E27FC236}">
              <a16:creationId xmlns:a16="http://schemas.microsoft.com/office/drawing/2014/main" id="{0E6EBA93-942B-42E3-AADF-BA48B39C7AD3}"/>
            </a:ext>
          </a:extLst>
        </xdr:cNvPr>
        <xdr:cNvCxnSpPr>
          <a:endCxn id="52" idx="0"/>
        </xdr:cNvCxnSpPr>
      </xdr:nvCxnSpPr>
      <xdr:spPr>
        <a:xfrm flipH="1">
          <a:off x="12420451" y="1058333"/>
          <a:ext cx="4382" cy="412749"/>
        </a:xfrm>
        <a:prstGeom prst="line">
          <a:avLst/>
        </a:prstGeom>
        <a:ln>
          <a:solidFill>
            <a:srgbClr val="00206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306918</xdr:colOff>
      <xdr:row>10</xdr:row>
      <xdr:rowOff>176896</xdr:rowOff>
    </xdr:from>
    <xdr:to>
      <xdr:col>10</xdr:col>
      <xdr:colOff>542024</xdr:colOff>
      <xdr:row>33</xdr:row>
      <xdr:rowOff>169337</xdr:rowOff>
    </xdr:to>
    <xdr:cxnSp macro="">
      <xdr:nvCxnSpPr>
        <xdr:cNvPr id="27" name="Connector: Elbow 26">
          <a:extLst>
            <a:ext uri="{FF2B5EF4-FFF2-40B4-BE49-F238E27FC236}">
              <a16:creationId xmlns:a16="http://schemas.microsoft.com/office/drawing/2014/main" id="{1802F93A-40E1-4122-BB65-35793F3BD4ED}"/>
            </a:ext>
          </a:extLst>
        </xdr:cNvPr>
        <xdr:cNvCxnSpPr/>
      </xdr:nvCxnSpPr>
      <xdr:spPr>
        <a:xfrm rot="5400000">
          <a:off x="4169459" y="3765022"/>
          <a:ext cx="4426857" cy="848939"/>
        </a:xfrm>
        <a:prstGeom prst="bentConnector3">
          <a:avLst>
            <a:gd name="adj1" fmla="val 4337"/>
          </a:avLst>
        </a:prstGeom>
        <a:ln>
          <a:solidFill>
            <a:srgbClr val="00206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299357</xdr:colOff>
      <xdr:row>14</xdr:row>
      <xdr:rowOff>90714</xdr:rowOff>
    </xdr:from>
    <xdr:to>
      <xdr:col>10</xdr:col>
      <xdr:colOff>14514</xdr:colOff>
      <xdr:row>14</xdr:row>
      <xdr:rowOff>93889</xdr:rowOff>
    </xdr:to>
    <xdr:cxnSp macro="">
      <xdr:nvCxnSpPr>
        <xdr:cNvPr id="28" name="Straight Connector 27">
          <a:extLst>
            <a:ext uri="{FF2B5EF4-FFF2-40B4-BE49-F238E27FC236}">
              <a16:creationId xmlns:a16="http://schemas.microsoft.com/office/drawing/2014/main" id="{D036F770-0640-4FDB-8255-01A92E1F17AC}"/>
            </a:ext>
          </a:extLst>
        </xdr:cNvPr>
        <xdr:cNvCxnSpPr>
          <a:stCxn id="11" idx="1"/>
        </xdr:cNvCxnSpPr>
      </xdr:nvCxnSpPr>
      <xdr:spPr>
        <a:xfrm flipH="1" flipV="1">
          <a:off x="5912757" y="2694214"/>
          <a:ext cx="324757" cy="3175"/>
        </a:xfrm>
        <a:prstGeom prst="line">
          <a:avLst/>
        </a:prstGeom>
        <a:ln>
          <a:solidFill>
            <a:srgbClr val="00206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297543</xdr:colOff>
      <xdr:row>19</xdr:row>
      <xdr:rowOff>88900</xdr:rowOff>
    </xdr:from>
    <xdr:to>
      <xdr:col>10</xdr:col>
      <xdr:colOff>18143</xdr:colOff>
      <xdr:row>19</xdr:row>
      <xdr:rowOff>97518</xdr:rowOff>
    </xdr:to>
    <xdr:cxnSp macro="">
      <xdr:nvCxnSpPr>
        <xdr:cNvPr id="29" name="Straight Connector 28">
          <a:extLst>
            <a:ext uri="{FF2B5EF4-FFF2-40B4-BE49-F238E27FC236}">
              <a16:creationId xmlns:a16="http://schemas.microsoft.com/office/drawing/2014/main" id="{99A3D70A-1AE6-4126-A46E-0340D5F0C61B}"/>
            </a:ext>
          </a:extLst>
        </xdr:cNvPr>
        <xdr:cNvCxnSpPr>
          <a:stCxn id="12" idx="1"/>
        </xdr:cNvCxnSpPr>
      </xdr:nvCxnSpPr>
      <xdr:spPr>
        <a:xfrm flipH="1" flipV="1">
          <a:off x="5910943" y="3613150"/>
          <a:ext cx="330200" cy="8618"/>
        </a:xfrm>
        <a:prstGeom prst="line">
          <a:avLst/>
        </a:prstGeom>
        <a:ln>
          <a:solidFill>
            <a:srgbClr val="00206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308429</xdr:colOff>
      <xdr:row>24</xdr:row>
      <xdr:rowOff>95704</xdr:rowOff>
    </xdr:from>
    <xdr:to>
      <xdr:col>10</xdr:col>
      <xdr:colOff>16328</xdr:colOff>
      <xdr:row>24</xdr:row>
      <xdr:rowOff>99785</xdr:rowOff>
    </xdr:to>
    <xdr:cxnSp macro="">
      <xdr:nvCxnSpPr>
        <xdr:cNvPr id="30" name="Straight Connector 29">
          <a:extLst>
            <a:ext uri="{FF2B5EF4-FFF2-40B4-BE49-F238E27FC236}">
              <a16:creationId xmlns:a16="http://schemas.microsoft.com/office/drawing/2014/main" id="{025724BB-BBDA-4588-8B78-BB24F482D4C9}"/>
            </a:ext>
          </a:extLst>
        </xdr:cNvPr>
        <xdr:cNvCxnSpPr>
          <a:stCxn id="13" idx="1"/>
        </xdr:cNvCxnSpPr>
      </xdr:nvCxnSpPr>
      <xdr:spPr>
        <a:xfrm flipH="1">
          <a:off x="5921829" y="4597854"/>
          <a:ext cx="317499" cy="4081"/>
        </a:xfrm>
        <a:prstGeom prst="line">
          <a:avLst/>
        </a:prstGeom>
        <a:ln>
          <a:solidFill>
            <a:srgbClr val="00206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254000</xdr:colOff>
      <xdr:row>33</xdr:row>
      <xdr:rowOff>179917</xdr:rowOff>
    </xdr:from>
    <xdr:to>
      <xdr:col>10</xdr:col>
      <xdr:colOff>37192</xdr:colOff>
      <xdr:row>33</xdr:row>
      <xdr:rowOff>189140</xdr:rowOff>
    </xdr:to>
    <xdr:cxnSp macro="">
      <xdr:nvCxnSpPr>
        <xdr:cNvPr id="31" name="Straight Connector 30">
          <a:extLst>
            <a:ext uri="{FF2B5EF4-FFF2-40B4-BE49-F238E27FC236}">
              <a16:creationId xmlns:a16="http://schemas.microsoft.com/office/drawing/2014/main" id="{5B3551BE-2B18-464A-9F26-38617199E19D}"/>
            </a:ext>
          </a:extLst>
        </xdr:cNvPr>
        <xdr:cNvCxnSpPr>
          <a:stCxn id="14" idx="1"/>
        </xdr:cNvCxnSpPr>
      </xdr:nvCxnSpPr>
      <xdr:spPr>
        <a:xfrm flipH="1" flipV="1">
          <a:off x="5905500" y="6413500"/>
          <a:ext cx="397025" cy="9223"/>
        </a:xfrm>
        <a:prstGeom prst="line">
          <a:avLst/>
        </a:prstGeom>
        <a:ln>
          <a:solidFill>
            <a:srgbClr val="00206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21772</xdr:colOff>
      <xdr:row>10</xdr:row>
      <xdr:rowOff>174172</xdr:rowOff>
    </xdr:from>
    <xdr:to>
      <xdr:col>8</xdr:col>
      <xdr:colOff>1815</xdr:colOff>
      <xdr:row>19</xdr:row>
      <xdr:rowOff>101601</xdr:rowOff>
    </xdr:to>
    <xdr:cxnSp macro="">
      <xdr:nvCxnSpPr>
        <xdr:cNvPr id="32" name="Connector: Elbow 31">
          <a:extLst>
            <a:ext uri="{FF2B5EF4-FFF2-40B4-BE49-F238E27FC236}">
              <a16:creationId xmlns:a16="http://schemas.microsoft.com/office/drawing/2014/main" id="{6D34847F-574C-4B7E-A2A1-86DB692B5FB5}"/>
            </a:ext>
          </a:extLst>
        </xdr:cNvPr>
        <xdr:cNvCxnSpPr>
          <a:stCxn id="5" idx="2"/>
          <a:endCxn id="18" idx="1"/>
        </xdr:cNvCxnSpPr>
      </xdr:nvCxnSpPr>
      <xdr:spPr>
        <a:xfrm rot="5400000">
          <a:off x="3905704" y="2525940"/>
          <a:ext cx="1610179" cy="589643"/>
        </a:xfrm>
        <a:prstGeom prst="bentConnector4">
          <a:avLst>
            <a:gd name="adj1" fmla="val 12267"/>
            <a:gd name="adj2" fmla="val 157408"/>
          </a:avLst>
        </a:prstGeom>
        <a:ln>
          <a:solidFill>
            <a:srgbClr val="00206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402167</xdr:colOff>
      <xdr:row>14</xdr:row>
      <xdr:rowOff>105379</xdr:rowOff>
    </xdr:from>
    <xdr:to>
      <xdr:col>7</xdr:col>
      <xdr:colOff>3931</xdr:colOff>
      <xdr:row>14</xdr:row>
      <xdr:rowOff>105833</xdr:rowOff>
    </xdr:to>
    <xdr:cxnSp macro="">
      <xdr:nvCxnSpPr>
        <xdr:cNvPr id="33" name="Straight Connector 32">
          <a:extLst>
            <a:ext uri="{FF2B5EF4-FFF2-40B4-BE49-F238E27FC236}">
              <a16:creationId xmlns:a16="http://schemas.microsoft.com/office/drawing/2014/main" id="{19900131-DF60-47B6-95CA-8AAAAFC3F5AA}"/>
            </a:ext>
          </a:extLst>
        </xdr:cNvPr>
        <xdr:cNvCxnSpPr>
          <a:stCxn id="17" idx="1"/>
        </xdr:cNvCxnSpPr>
      </xdr:nvCxnSpPr>
      <xdr:spPr>
        <a:xfrm flipH="1">
          <a:off x="4085167" y="2655962"/>
          <a:ext cx="342597" cy="454"/>
        </a:xfrm>
        <a:prstGeom prst="line">
          <a:avLst/>
        </a:prstGeom>
        <a:ln>
          <a:solidFill>
            <a:srgbClr val="00206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594936</xdr:colOff>
      <xdr:row>4</xdr:row>
      <xdr:rowOff>0</xdr:rowOff>
    </xdr:from>
    <xdr:to>
      <xdr:col>10</xdr:col>
      <xdr:colOff>603251</xdr:colOff>
      <xdr:row>5</xdr:row>
      <xdr:rowOff>163286</xdr:rowOff>
    </xdr:to>
    <xdr:cxnSp macro="">
      <xdr:nvCxnSpPr>
        <xdr:cNvPr id="34" name="Straight Connector 33">
          <a:extLst>
            <a:ext uri="{FF2B5EF4-FFF2-40B4-BE49-F238E27FC236}">
              <a16:creationId xmlns:a16="http://schemas.microsoft.com/office/drawing/2014/main" id="{693FA6E0-C0FB-41A0-AD5B-A77531951D56}"/>
            </a:ext>
          </a:extLst>
        </xdr:cNvPr>
        <xdr:cNvCxnSpPr/>
      </xdr:nvCxnSpPr>
      <xdr:spPr>
        <a:xfrm>
          <a:off x="6860269" y="719667"/>
          <a:ext cx="8315" cy="343202"/>
        </a:xfrm>
        <a:prstGeom prst="line">
          <a:avLst/>
        </a:prstGeom>
        <a:ln>
          <a:solidFill>
            <a:srgbClr val="00206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18143</xdr:colOff>
      <xdr:row>10</xdr:row>
      <xdr:rowOff>180522</xdr:rowOff>
    </xdr:from>
    <xdr:to>
      <xdr:col>5</xdr:col>
      <xdr:colOff>3177</xdr:colOff>
      <xdr:row>19</xdr:row>
      <xdr:rowOff>88446</xdr:rowOff>
    </xdr:to>
    <xdr:cxnSp macro="">
      <xdr:nvCxnSpPr>
        <xdr:cNvPr id="35" name="Connector: Elbow 34">
          <a:extLst>
            <a:ext uri="{FF2B5EF4-FFF2-40B4-BE49-F238E27FC236}">
              <a16:creationId xmlns:a16="http://schemas.microsoft.com/office/drawing/2014/main" id="{687C3A27-34D9-44EC-82D5-D8EF505A7B99}"/>
            </a:ext>
          </a:extLst>
        </xdr:cNvPr>
        <xdr:cNvCxnSpPr>
          <a:stCxn id="3" idx="2"/>
          <a:endCxn id="9" idx="1"/>
        </xdr:cNvCxnSpPr>
      </xdr:nvCxnSpPr>
      <xdr:spPr>
        <a:xfrm rot="5400000">
          <a:off x="1958523" y="2520042"/>
          <a:ext cx="1590674" cy="594634"/>
        </a:xfrm>
        <a:prstGeom prst="bentConnector4">
          <a:avLst>
            <a:gd name="adj1" fmla="val 12099"/>
            <a:gd name="adj2" fmla="val 156925"/>
          </a:avLst>
        </a:prstGeom>
        <a:ln>
          <a:solidFill>
            <a:srgbClr val="00206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295727</xdr:colOff>
      <xdr:row>14</xdr:row>
      <xdr:rowOff>96157</xdr:rowOff>
    </xdr:from>
    <xdr:to>
      <xdr:col>4</xdr:col>
      <xdr:colOff>16328</xdr:colOff>
      <xdr:row>14</xdr:row>
      <xdr:rowOff>98878</xdr:rowOff>
    </xdr:to>
    <xdr:cxnSp macro="">
      <xdr:nvCxnSpPr>
        <xdr:cNvPr id="36" name="Straight Connector 35">
          <a:extLst>
            <a:ext uri="{FF2B5EF4-FFF2-40B4-BE49-F238E27FC236}">
              <a16:creationId xmlns:a16="http://schemas.microsoft.com/office/drawing/2014/main" id="{276E1FF6-1EB2-4575-81A6-AA5C65ACC2F8}"/>
            </a:ext>
          </a:extLst>
        </xdr:cNvPr>
        <xdr:cNvCxnSpPr>
          <a:stCxn id="10" idx="1"/>
        </xdr:cNvCxnSpPr>
      </xdr:nvCxnSpPr>
      <xdr:spPr>
        <a:xfrm flipH="1" flipV="1">
          <a:off x="2124527" y="2699657"/>
          <a:ext cx="330201" cy="2721"/>
        </a:xfrm>
        <a:prstGeom prst="line">
          <a:avLst/>
        </a:prstGeom>
        <a:ln>
          <a:solidFill>
            <a:srgbClr val="00206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13</xdr:col>
      <xdr:colOff>36285</xdr:colOff>
      <xdr:row>17</xdr:row>
      <xdr:rowOff>27214</xdr:rowOff>
    </xdr:from>
    <xdr:to>
      <xdr:col>15</xdr:col>
      <xdr:colOff>526142</xdr:colOff>
      <xdr:row>18</xdr:row>
      <xdr:rowOff>99786</xdr:rowOff>
    </xdr:to>
    <xdr:sp macro="" textlink="">
      <xdr:nvSpPr>
        <xdr:cNvPr id="39" name="Rectangle 38">
          <a:extLst>
            <a:ext uri="{FF2B5EF4-FFF2-40B4-BE49-F238E27FC236}">
              <a16:creationId xmlns:a16="http://schemas.microsoft.com/office/drawing/2014/main" id="{F4282BD1-F2DB-4352-B72F-1BB6C09DABDE}"/>
            </a:ext>
          </a:extLst>
        </xdr:cNvPr>
        <xdr:cNvSpPr/>
      </xdr:nvSpPr>
      <xdr:spPr>
        <a:xfrm>
          <a:off x="8088085" y="3183164"/>
          <a:ext cx="1709057" cy="256722"/>
        </a:xfrm>
        <a:prstGeom prst="rect">
          <a:avLst/>
        </a:prstGeom>
        <a:solidFill>
          <a:srgbClr val="92D050"/>
        </a:solidFill>
        <a:ln>
          <a:solidFill>
            <a:schemeClr val="accent2">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chemeClr val="tx1"/>
              </a:solidFill>
              <a:latin typeface="Arial" panose="020B0604020202020204" pitchFamily="34" charset="0"/>
              <a:cs typeface="Arial" panose="020B0604020202020204" pitchFamily="34" charset="0"/>
            </a:rPr>
            <a:t>Số</a:t>
          </a:r>
          <a:r>
            <a:rPr lang="en-US" sz="1000" b="1" baseline="0">
              <a:solidFill>
                <a:schemeClr val="tx1"/>
              </a:solidFill>
              <a:latin typeface="Arial" panose="020B0604020202020204" pitchFamily="34" charset="0"/>
              <a:cs typeface="Arial" panose="020B0604020202020204" pitchFamily="34" charset="0"/>
            </a:rPr>
            <a:t> tuần_tên bộ phận</a:t>
          </a:r>
          <a:endParaRPr lang="en-US" sz="1000" b="1">
            <a:solidFill>
              <a:schemeClr val="tx1"/>
            </a:solidFill>
            <a:latin typeface="Arial" panose="020B0604020202020204" pitchFamily="34" charset="0"/>
            <a:cs typeface="Arial" panose="020B0604020202020204" pitchFamily="34" charset="0"/>
          </a:endParaRPr>
        </a:p>
      </xdr:txBody>
    </xdr:sp>
    <xdr:clientData/>
  </xdr:twoCellAnchor>
  <xdr:twoCellAnchor>
    <xdr:from>
      <xdr:col>14</xdr:col>
      <xdr:colOff>281213</xdr:colOff>
      <xdr:row>14</xdr:row>
      <xdr:rowOff>158750</xdr:rowOff>
    </xdr:from>
    <xdr:to>
      <xdr:col>15</xdr:col>
      <xdr:colOff>343958</xdr:colOff>
      <xdr:row>17</xdr:row>
      <xdr:rowOff>27214</xdr:rowOff>
    </xdr:to>
    <xdr:cxnSp macro="">
      <xdr:nvCxnSpPr>
        <xdr:cNvPr id="40" name="Straight Arrow Connector 39">
          <a:extLst>
            <a:ext uri="{FF2B5EF4-FFF2-40B4-BE49-F238E27FC236}">
              <a16:creationId xmlns:a16="http://schemas.microsoft.com/office/drawing/2014/main" id="{964F7BE3-82F2-4210-B120-CD2CCD8FFDAA}"/>
            </a:ext>
          </a:extLst>
        </xdr:cNvPr>
        <xdr:cNvCxnSpPr>
          <a:cxnSpLocks/>
          <a:stCxn id="43" idx="2"/>
          <a:endCxn id="39" idx="0"/>
        </xdr:cNvCxnSpPr>
      </xdr:nvCxnSpPr>
      <xdr:spPr>
        <a:xfrm flipH="1">
          <a:off x="9001880" y="2709333"/>
          <a:ext cx="676578" cy="40821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17</xdr:col>
      <xdr:colOff>206828</xdr:colOff>
      <xdr:row>17</xdr:row>
      <xdr:rowOff>16328</xdr:rowOff>
    </xdr:from>
    <xdr:to>
      <xdr:col>20</xdr:col>
      <xdr:colOff>88900</xdr:colOff>
      <xdr:row>18</xdr:row>
      <xdr:rowOff>88900</xdr:rowOff>
    </xdr:to>
    <xdr:sp macro="" textlink="">
      <xdr:nvSpPr>
        <xdr:cNvPr id="41" name="Rectangle 40">
          <a:extLst>
            <a:ext uri="{FF2B5EF4-FFF2-40B4-BE49-F238E27FC236}">
              <a16:creationId xmlns:a16="http://schemas.microsoft.com/office/drawing/2014/main" id="{8DDC9CB2-2416-4853-BE8E-6375A3A350E6}"/>
            </a:ext>
          </a:extLst>
        </xdr:cNvPr>
        <xdr:cNvSpPr/>
      </xdr:nvSpPr>
      <xdr:spPr>
        <a:xfrm>
          <a:off x="10697028" y="3172278"/>
          <a:ext cx="1710872" cy="256722"/>
        </a:xfrm>
        <a:prstGeom prst="rect">
          <a:avLst/>
        </a:prstGeom>
        <a:solidFill>
          <a:srgbClr val="92D050"/>
        </a:solidFill>
        <a:ln>
          <a:solidFill>
            <a:schemeClr val="accent2">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baseline="0">
              <a:solidFill>
                <a:schemeClr val="tx1"/>
              </a:solidFill>
              <a:latin typeface="Arial" panose="020B0604020202020204" pitchFamily="34" charset="0"/>
              <a:cs typeface="Arial" panose="020B0604020202020204" pitchFamily="34" charset="0"/>
            </a:rPr>
            <a:t>Tên task</a:t>
          </a:r>
          <a:endParaRPr lang="en-US" sz="1000" b="1">
            <a:solidFill>
              <a:schemeClr val="tx1"/>
            </a:solidFill>
            <a:latin typeface="Arial" panose="020B0604020202020204" pitchFamily="34" charset="0"/>
            <a:cs typeface="Arial" panose="020B0604020202020204" pitchFamily="34" charset="0"/>
          </a:endParaRPr>
        </a:p>
      </xdr:txBody>
    </xdr:sp>
    <xdr:clientData/>
  </xdr:twoCellAnchor>
  <xdr:twoCellAnchor>
    <xdr:from>
      <xdr:col>18</xdr:col>
      <xdr:colOff>65616</xdr:colOff>
      <xdr:row>14</xdr:row>
      <xdr:rowOff>158750</xdr:rowOff>
    </xdr:from>
    <xdr:to>
      <xdr:col>18</xdr:col>
      <xdr:colOff>454781</xdr:colOff>
      <xdr:row>17</xdr:row>
      <xdr:rowOff>16328</xdr:rowOff>
    </xdr:to>
    <xdr:cxnSp macro="">
      <xdr:nvCxnSpPr>
        <xdr:cNvPr id="42" name="Straight Arrow Connector 41">
          <a:extLst>
            <a:ext uri="{FF2B5EF4-FFF2-40B4-BE49-F238E27FC236}">
              <a16:creationId xmlns:a16="http://schemas.microsoft.com/office/drawing/2014/main" id="{4B64F94A-402E-48F9-B32C-36CE7BD8B107}"/>
            </a:ext>
          </a:extLst>
        </xdr:cNvPr>
        <xdr:cNvCxnSpPr>
          <a:cxnSpLocks/>
          <a:stCxn id="45" idx="2"/>
          <a:endCxn id="41" idx="0"/>
        </xdr:cNvCxnSpPr>
      </xdr:nvCxnSpPr>
      <xdr:spPr>
        <a:xfrm>
          <a:off x="11241616" y="2709333"/>
          <a:ext cx="389165" cy="39732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293007</xdr:colOff>
      <xdr:row>29</xdr:row>
      <xdr:rowOff>94947</xdr:rowOff>
    </xdr:from>
    <xdr:to>
      <xdr:col>9</xdr:col>
      <xdr:colOff>612925</xdr:colOff>
      <xdr:row>29</xdr:row>
      <xdr:rowOff>98123</xdr:rowOff>
    </xdr:to>
    <xdr:cxnSp macro="">
      <xdr:nvCxnSpPr>
        <xdr:cNvPr id="66" name="Straight Connector 65">
          <a:extLst>
            <a:ext uri="{FF2B5EF4-FFF2-40B4-BE49-F238E27FC236}">
              <a16:creationId xmlns:a16="http://schemas.microsoft.com/office/drawing/2014/main" id="{58F81D8C-B469-4C75-8387-714FC2CCB031}"/>
            </a:ext>
          </a:extLst>
        </xdr:cNvPr>
        <xdr:cNvCxnSpPr/>
      </xdr:nvCxnSpPr>
      <xdr:spPr>
        <a:xfrm flipH="1" flipV="1">
          <a:off x="5944507" y="5524197"/>
          <a:ext cx="319918" cy="3176"/>
        </a:xfrm>
        <a:prstGeom prst="line">
          <a:avLst/>
        </a:prstGeom>
        <a:ln>
          <a:solidFill>
            <a:srgbClr val="00206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13</xdr:col>
      <xdr:colOff>21168</xdr:colOff>
      <xdr:row>19</xdr:row>
      <xdr:rowOff>0</xdr:rowOff>
    </xdr:from>
    <xdr:to>
      <xdr:col>21</xdr:col>
      <xdr:colOff>10584</xdr:colOff>
      <xdr:row>24</xdr:row>
      <xdr:rowOff>179918</xdr:rowOff>
    </xdr:to>
    <xdr:pic>
      <xdr:nvPicPr>
        <xdr:cNvPr id="68" name="Picture 67">
          <a:extLst>
            <a:ext uri="{FF2B5EF4-FFF2-40B4-BE49-F238E27FC236}">
              <a16:creationId xmlns:a16="http://schemas.microsoft.com/office/drawing/2014/main" id="{4EE8F5E9-5418-0F86-0118-4F46F5A5283A}"/>
            </a:ext>
          </a:extLst>
        </xdr:cNvPr>
        <xdr:cNvPicPr>
          <a:picLocks noChangeAspect="1"/>
        </xdr:cNvPicPr>
      </xdr:nvPicPr>
      <xdr:blipFill>
        <a:blip xmlns:r="http://schemas.openxmlformats.org/officeDocument/2006/relationships" r:embed="rId1"/>
        <a:stretch>
          <a:fillRect/>
        </a:stretch>
      </xdr:blipFill>
      <xdr:spPr>
        <a:xfrm>
          <a:off x="8128001" y="3450167"/>
          <a:ext cx="4900083" cy="1153584"/>
        </a:xfrm>
        <a:prstGeom prst="rect">
          <a:avLst/>
        </a:prstGeom>
        <a:solidFill>
          <a:schemeClr val="tx1"/>
        </a:solidFill>
      </xdr:spPr>
    </xdr:pic>
    <xdr:clientData/>
  </xdr:twoCellAnchor>
  <xdr:twoCellAnchor>
    <xdr:from>
      <xdr:col>14</xdr:col>
      <xdr:colOff>370416</xdr:colOff>
      <xdr:row>12</xdr:row>
      <xdr:rowOff>179917</xdr:rowOff>
    </xdr:from>
    <xdr:to>
      <xdr:col>16</xdr:col>
      <xdr:colOff>317500</xdr:colOff>
      <xdr:row>14</xdr:row>
      <xdr:rowOff>158750</xdr:rowOff>
    </xdr:to>
    <xdr:sp macro="" textlink="">
      <xdr:nvSpPr>
        <xdr:cNvPr id="43" name="Rectangle 42">
          <a:extLst>
            <a:ext uri="{FF2B5EF4-FFF2-40B4-BE49-F238E27FC236}">
              <a16:creationId xmlns:a16="http://schemas.microsoft.com/office/drawing/2014/main" id="{D9F45689-A64B-B35F-EB0A-137B96039761}"/>
            </a:ext>
          </a:extLst>
        </xdr:cNvPr>
        <xdr:cNvSpPr/>
      </xdr:nvSpPr>
      <xdr:spPr>
        <a:xfrm>
          <a:off x="9091083" y="2349500"/>
          <a:ext cx="1174750" cy="359833"/>
        </a:xfrm>
        <a:prstGeom prst="rect">
          <a:avLst/>
        </a:prstGeom>
        <a:noFill/>
        <a:ln w="28575">
          <a:solidFill>
            <a:srgbClr val="FF0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480482</xdr:colOff>
      <xdr:row>12</xdr:row>
      <xdr:rowOff>194735</xdr:rowOff>
    </xdr:from>
    <xdr:to>
      <xdr:col>19</xdr:col>
      <xdr:colOff>264583</xdr:colOff>
      <xdr:row>14</xdr:row>
      <xdr:rowOff>158750</xdr:rowOff>
    </xdr:to>
    <xdr:sp macro="" textlink="">
      <xdr:nvSpPr>
        <xdr:cNvPr id="45" name="Rectangle 44">
          <a:extLst>
            <a:ext uri="{FF2B5EF4-FFF2-40B4-BE49-F238E27FC236}">
              <a16:creationId xmlns:a16="http://schemas.microsoft.com/office/drawing/2014/main" id="{573DE76D-D6D9-4957-A4F8-7B11CAD873EB}"/>
            </a:ext>
          </a:extLst>
        </xdr:cNvPr>
        <xdr:cNvSpPr/>
      </xdr:nvSpPr>
      <xdr:spPr>
        <a:xfrm>
          <a:off x="10428815" y="2364318"/>
          <a:ext cx="1625601" cy="345015"/>
        </a:xfrm>
        <a:prstGeom prst="rect">
          <a:avLst/>
        </a:prstGeom>
        <a:noFill/>
        <a:ln w="28575">
          <a:solidFill>
            <a:srgbClr val="FF0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37353</xdr:rowOff>
    </xdr:from>
    <xdr:to>
      <xdr:col>14</xdr:col>
      <xdr:colOff>44891</xdr:colOff>
      <xdr:row>27</xdr:row>
      <xdr:rowOff>6577</xdr:rowOff>
    </xdr:to>
    <xdr:pic>
      <xdr:nvPicPr>
        <xdr:cNvPr id="2" name="Picture 1">
          <a:extLst>
            <a:ext uri="{FF2B5EF4-FFF2-40B4-BE49-F238E27FC236}">
              <a16:creationId xmlns:a16="http://schemas.microsoft.com/office/drawing/2014/main" id="{A196881D-5234-B82A-4FE5-35F69ACD6313}"/>
            </a:ext>
          </a:extLst>
        </xdr:cNvPr>
        <xdr:cNvPicPr>
          <a:picLocks noChangeAspect="1"/>
        </xdr:cNvPicPr>
      </xdr:nvPicPr>
      <xdr:blipFill>
        <a:blip xmlns:r="http://schemas.openxmlformats.org/officeDocument/2006/relationships" r:embed="rId1"/>
        <a:stretch>
          <a:fillRect/>
        </a:stretch>
      </xdr:blipFill>
      <xdr:spPr>
        <a:xfrm>
          <a:off x="0" y="37353"/>
          <a:ext cx="8621126" cy="4406753"/>
        </a:xfrm>
        <a:prstGeom prst="rect">
          <a:avLst/>
        </a:prstGeom>
      </xdr:spPr>
    </xdr:pic>
    <xdr:clientData/>
  </xdr:twoCellAnchor>
  <xdr:twoCellAnchor editAs="oneCell">
    <xdr:from>
      <xdr:col>0</xdr:col>
      <xdr:colOff>63500</xdr:colOff>
      <xdr:row>26</xdr:row>
      <xdr:rowOff>127000</xdr:rowOff>
    </xdr:from>
    <xdr:to>
      <xdr:col>10</xdr:col>
      <xdr:colOff>298775</xdr:colOff>
      <xdr:row>52</xdr:row>
      <xdr:rowOff>108170</xdr:rowOff>
    </xdr:to>
    <xdr:pic>
      <xdr:nvPicPr>
        <xdr:cNvPr id="3" name="Picture 2">
          <a:extLst>
            <a:ext uri="{FF2B5EF4-FFF2-40B4-BE49-F238E27FC236}">
              <a16:creationId xmlns:a16="http://schemas.microsoft.com/office/drawing/2014/main" id="{E9C3D936-2334-B444-B7AC-EE029FD47FCD}"/>
            </a:ext>
          </a:extLst>
        </xdr:cNvPr>
        <xdr:cNvPicPr>
          <a:picLocks noChangeAspect="1"/>
        </xdr:cNvPicPr>
      </xdr:nvPicPr>
      <xdr:blipFill>
        <a:blip xmlns:r="http://schemas.openxmlformats.org/officeDocument/2006/relationships" r:embed="rId2"/>
        <a:stretch>
          <a:fillRect/>
        </a:stretch>
      </xdr:blipFill>
      <xdr:spPr>
        <a:xfrm>
          <a:off x="63500" y="4419600"/>
          <a:ext cx="6331275" cy="4273770"/>
        </a:xfrm>
        <a:prstGeom prst="rect">
          <a:avLst/>
        </a:prstGeom>
      </xdr:spPr>
    </xdr:pic>
    <xdr:clientData/>
  </xdr:twoCellAnchor>
  <xdr:twoCellAnchor editAs="oneCell">
    <xdr:from>
      <xdr:col>0</xdr:col>
      <xdr:colOff>44450</xdr:colOff>
      <xdr:row>53</xdr:row>
      <xdr:rowOff>0</xdr:rowOff>
    </xdr:from>
    <xdr:to>
      <xdr:col>10</xdr:col>
      <xdr:colOff>260674</xdr:colOff>
      <xdr:row>66</xdr:row>
      <xdr:rowOff>89015</xdr:rowOff>
    </xdr:to>
    <xdr:pic>
      <xdr:nvPicPr>
        <xdr:cNvPr id="4" name="Picture 3">
          <a:extLst>
            <a:ext uri="{FF2B5EF4-FFF2-40B4-BE49-F238E27FC236}">
              <a16:creationId xmlns:a16="http://schemas.microsoft.com/office/drawing/2014/main" id="{1DC9AA2C-67FB-BF3D-DFA7-373E1FA29C90}"/>
            </a:ext>
          </a:extLst>
        </xdr:cNvPr>
        <xdr:cNvPicPr>
          <a:picLocks noChangeAspect="1"/>
        </xdr:cNvPicPr>
      </xdr:nvPicPr>
      <xdr:blipFill>
        <a:blip xmlns:r="http://schemas.openxmlformats.org/officeDocument/2006/relationships" r:embed="rId3"/>
        <a:stretch>
          <a:fillRect/>
        </a:stretch>
      </xdr:blipFill>
      <xdr:spPr>
        <a:xfrm>
          <a:off x="44450" y="8750300"/>
          <a:ext cx="6312224" cy="223531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28574</xdr:colOff>
      <xdr:row>49</xdr:row>
      <xdr:rowOff>0</xdr:rowOff>
    </xdr:from>
    <xdr:to>
      <xdr:col>21</xdr:col>
      <xdr:colOff>588818</xdr:colOff>
      <xdr:row>73</xdr:row>
      <xdr:rowOff>142876</xdr:rowOff>
    </xdr:to>
    <xdr:graphicFrame macro="">
      <xdr:nvGraphicFramePr>
        <xdr:cNvPr id="126" name="Chart 1">
          <a:extLst>
            <a:ext uri="{FF2B5EF4-FFF2-40B4-BE49-F238E27FC236}">
              <a16:creationId xmlns:a16="http://schemas.microsoft.com/office/drawing/2014/main" id="{D076AB54-EF18-4F49-865C-8FC105A6ED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22410</xdr:colOff>
      <xdr:row>0</xdr:row>
      <xdr:rowOff>0</xdr:rowOff>
    </xdr:from>
    <xdr:to>
      <xdr:col>17</xdr:col>
      <xdr:colOff>44823</xdr:colOff>
      <xdr:row>21</xdr:row>
      <xdr:rowOff>94131</xdr:rowOff>
    </xdr:to>
    <xdr:graphicFrame macro="">
      <xdr:nvGraphicFramePr>
        <xdr:cNvPr id="3" name="Chart 2">
          <a:extLst>
            <a:ext uri="{FF2B5EF4-FFF2-40B4-BE49-F238E27FC236}">
              <a16:creationId xmlns:a16="http://schemas.microsoft.com/office/drawing/2014/main" id="{93CE8849-7022-8DB9-DA59-4B25E7DA0A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472144</xdr:colOff>
      <xdr:row>61</xdr:row>
      <xdr:rowOff>53242</xdr:rowOff>
    </xdr:from>
    <xdr:to>
      <xdr:col>13</xdr:col>
      <xdr:colOff>257291</xdr:colOff>
      <xdr:row>62</xdr:row>
      <xdr:rowOff>60712</xdr:rowOff>
    </xdr:to>
    <xdr:sp macro="" textlink="">
      <xdr:nvSpPr>
        <xdr:cNvPr id="34" name="Rectangle 7">
          <a:extLst>
            <a:ext uri="{FF2B5EF4-FFF2-40B4-BE49-F238E27FC236}">
              <a16:creationId xmlns:a16="http://schemas.microsoft.com/office/drawing/2014/main" id="{8B874DC1-9653-2877-A492-25133B33E4B6}"/>
            </a:ext>
          </a:extLst>
        </xdr:cNvPr>
        <xdr:cNvSpPr/>
      </xdr:nvSpPr>
      <xdr:spPr>
        <a:xfrm>
          <a:off x="8796417" y="10282515"/>
          <a:ext cx="443238" cy="19219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64%</a:t>
          </a:r>
        </a:p>
      </xdr:txBody>
    </xdr:sp>
    <xdr:clientData/>
  </xdr:twoCellAnchor>
  <xdr:twoCellAnchor>
    <xdr:from>
      <xdr:col>0</xdr:col>
      <xdr:colOff>127000</xdr:colOff>
      <xdr:row>54</xdr:row>
      <xdr:rowOff>154215</xdr:rowOff>
    </xdr:from>
    <xdr:to>
      <xdr:col>0</xdr:col>
      <xdr:colOff>423049</xdr:colOff>
      <xdr:row>60</xdr:row>
      <xdr:rowOff>81643</xdr:rowOff>
    </xdr:to>
    <xdr:sp macro="" textlink="">
      <xdr:nvSpPr>
        <xdr:cNvPr id="191" name="Rectangle 17">
          <a:extLst>
            <a:ext uri="{FF2B5EF4-FFF2-40B4-BE49-F238E27FC236}">
              <a16:creationId xmlns:a16="http://schemas.microsoft.com/office/drawing/2014/main" id="{5EEA4CF6-118F-4F69-98E1-EAFE8F26046E}"/>
            </a:ext>
          </a:extLst>
        </xdr:cNvPr>
        <xdr:cNvSpPr/>
      </xdr:nvSpPr>
      <xdr:spPr>
        <a:xfrm>
          <a:off x="127000" y="8862786"/>
          <a:ext cx="296049" cy="10160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rtlCol="0" anchor="ctr"/>
        <a:lstStyle/>
        <a:p>
          <a:pPr algn="ctr"/>
          <a:r>
            <a:rPr lang="en-US" sz="1200" b="1">
              <a:solidFill>
                <a:schemeClr val="tx2"/>
              </a:solidFill>
            </a:rPr>
            <a:t>Số</a:t>
          </a:r>
          <a:r>
            <a:rPr lang="en-US" sz="1200" b="1" baseline="0">
              <a:solidFill>
                <a:schemeClr val="tx2"/>
              </a:solidFill>
            </a:rPr>
            <a:t> lượng</a:t>
          </a:r>
          <a:endParaRPr lang="en-US" sz="1200" b="1">
            <a:solidFill>
              <a:schemeClr val="tx2"/>
            </a:solidFill>
          </a:endParaRPr>
        </a:p>
      </xdr:txBody>
    </xdr:sp>
    <xdr:clientData/>
  </xdr:twoCellAnchor>
  <xdr:twoCellAnchor editAs="absolute">
    <xdr:from>
      <xdr:col>17</xdr:col>
      <xdr:colOff>68034</xdr:colOff>
      <xdr:row>1</xdr:row>
      <xdr:rowOff>18142</xdr:rowOff>
    </xdr:from>
    <xdr:to>
      <xdr:col>22</xdr:col>
      <xdr:colOff>325663</xdr:colOff>
      <xdr:row>20</xdr:row>
      <xdr:rowOff>99785</xdr:rowOff>
    </xdr:to>
    <mc:AlternateContent xmlns:mc="http://schemas.openxmlformats.org/markup-compatibility/2006" xmlns:sle15="http://schemas.microsoft.com/office/drawing/2012/slicer">
      <mc:Choice Requires="sle15">
        <xdr:graphicFrame macro="">
          <xdr:nvGraphicFramePr>
            <xdr:cNvPr id="53" name="Store">
              <a:extLst>
                <a:ext uri="{FF2B5EF4-FFF2-40B4-BE49-F238E27FC236}">
                  <a16:creationId xmlns:a16="http://schemas.microsoft.com/office/drawing/2014/main" id="{23D993E1-B807-4443-4221-CBA101F7E663}"/>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mlns="">
        <xdr:sp macro="" textlink="">
          <xdr:nvSpPr>
            <xdr:cNvPr id="0" name=""/>
            <xdr:cNvSpPr>
              <a:spLocks noTextEdit="1"/>
            </xdr:cNvSpPr>
          </xdr:nvSpPr>
          <xdr:spPr>
            <a:xfrm>
              <a:off x="11597820" y="199571"/>
              <a:ext cx="3261179" cy="352878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15</xdr:col>
      <xdr:colOff>285373</xdr:colOff>
      <xdr:row>56</xdr:row>
      <xdr:rowOff>183121</xdr:rowOff>
    </xdr:from>
    <xdr:to>
      <xdr:col>16</xdr:col>
      <xdr:colOff>80778</xdr:colOff>
      <xdr:row>57</xdr:row>
      <xdr:rowOff>183120</xdr:rowOff>
    </xdr:to>
    <xdr:sp macro="" textlink="">
      <xdr:nvSpPr>
        <xdr:cNvPr id="9" name="Rectangle 15">
          <a:extLst>
            <a:ext uri="{FF2B5EF4-FFF2-40B4-BE49-F238E27FC236}">
              <a16:creationId xmlns:a16="http://schemas.microsoft.com/office/drawing/2014/main" id="{05BABCE8-8592-4B8A-A6FE-E84B2F00F7BE}"/>
            </a:ext>
          </a:extLst>
        </xdr:cNvPr>
        <xdr:cNvSpPr/>
      </xdr:nvSpPr>
      <xdr:spPr>
        <a:xfrm>
          <a:off x="10526191" y="9488757"/>
          <a:ext cx="441951" cy="18472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rPr>
            <a:t>19</a:t>
          </a:r>
        </a:p>
      </xdr:txBody>
    </xdr:sp>
    <xdr:clientData/>
  </xdr:twoCellAnchor>
  <xdr:twoCellAnchor>
    <xdr:from>
      <xdr:col>15</xdr:col>
      <xdr:colOff>205170</xdr:colOff>
      <xdr:row>62</xdr:row>
      <xdr:rowOff>71053</xdr:rowOff>
    </xdr:from>
    <xdr:to>
      <xdr:col>16</xdr:col>
      <xdr:colOff>900</xdr:colOff>
      <xdr:row>63</xdr:row>
      <xdr:rowOff>42717</xdr:rowOff>
    </xdr:to>
    <xdr:sp macro="" textlink="">
      <xdr:nvSpPr>
        <xdr:cNvPr id="13" name="Rectangle 7">
          <a:extLst>
            <a:ext uri="{FF2B5EF4-FFF2-40B4-BE49-F238E27FC236}">
              <a16:creationId xmlns:a16="http://schemas.microsoft.com/office/drawing/2014/main" id="{14F502F9-4059-4B14-AA28-CD6042AF7459}"/>
            </a:ext>
          </a:extLst>
        </xdr:cNvPr>
        <xdr:cNvSpPr/>
      </xdr:nvSpPr>
      <xdr:spPr>
        <a:xfrm>
          <a:off x="10445988" y="10485053"/>
          <a:ext cx="442276" cy="15639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58%</a:t>
          </a:r>
        </a:p>
      </xdr:txBody>
    </xdr:sp>
    <xdr:clientData/>
  </xdr:twoCellAnchor>
  <xdr:twoCellAnchor>
    <xdr:from>
      <xdr:col>15</xdr:col>
      <xdr:colOff>215125</xdr:colOff>
      <xdr:row>66</xdr:row>
      <xdr:rowOff>171998</xdr:rowOff>
    </xdr:from>
    <xdr:to>
      <xdr:col>16</xdr:col>
      <xdr:colOff>92363</xdr:colOff>
      <xdr:row>67</xdr:row>
      <xdr:rowOff>127001</xdr:rowOff>
    </xdr:to>
    <xdr:sp macro="" textlink="">
      <xdr:nvSpPr>
        <xdr:cNvPr id="15" name="Rectangle 20">
          <a:extLst>
            <a:ext uri="{FF2B5EF4-FFF2-40B4-BE49-F238E27FC236}">
              <a16:creationId xmlns:a16="http://schemas.microsoft.com/office/drawing/2014/main" id="{DDB9664D-67B2-425E-AD94-44FA6B584BA0}"/>
            </a:ext>
          </a:extLst>
        </xdr:cNvPr>
        <xdr:cNvSpPr/>
      </xdr:nvSpPr>
      <xdr:spPr>
        <a:xfrm>
          <a:off x="10455943" y="11324907"/>
          <a:ext cx="523784" cy="13973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300" b="1">
              <a:solidFill>
                <a:schemeClr val="tx1"/>
              </a:solidFill>
            </a:rPr>
            <a:t>42%</a:t>
          </a:r>
        </a:p>
      </xdr:txBody>
    </xdr:sp>
    <xdr:clientData/>
  </xdr:twoCellAnchor>
  <xdr:twoCellAnchor>
    <xdr:from>
      <xdr:col>16</xdr:col>
      <xdr:colOff>457015</xdr:colOff>
      <xdr:row>59</xdr:row>
      <xdr:rowOff>108460</xdr:rowOff>
    </xdr:from>
    <xdr:to>
      <xdr:col>17</xdr:col>
      <xdr:colOff>289945</xdr:colOff>
      <xdr:row>60</xdr:row>
      <xdr:rowOff>150091</xdr:rowOff>
    </xdr:to>
    <xdr:sp macro="" textlink="">
      <xdr:nvSpPr>
        <xdr:cNvPr id="16" name="Rectangle 15">
          <a:extLst>
            <a:ext uri="{FF2B5EF4-FFF2-40B4-BE49-F238E27FC236}">
              <a16:creationId xmlns:a16="http://schemas.microsoft.com/office/drawing/2014/main" id="{51122D46-CDBD-44BD-91CA-4EA30A226193}"/>
            </a:ext>
          </a:extLst>
        </xdr:cNvPr>
        <xdr:cNvSpPr/>
      </xdr:nvSpPr>
      <xdr:spPr>
        <a:xfrm>
          <a:off x="11344379" y="9968278"/>
          <a:ext cx="444839" cy="2263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rPr>
            <a:t>14</a:t>
          </a:r>
        </a:p>
      </xdr:txBody>
    </xdr:sp>
    <xdr:clientData/>
  </xdr:twoCellAnchor>
  <xdr:twoCellAnchor>
    <xdr:from>
      <xdr:col>16</xdr:col>
      <xdr:colOff>411782</xdr:colOff>
      <xdr:row>67</xdr:row>
      <xdr:rowOff>129088</xdr:rowOff>
    </xdr:from>
    <xdr:to>
      <xdr:col>17</xdr:col>
      <xdr:colOff>311726</xdr:colOff>
      <xdr:row>68</xdr:row>
      <xdr:rowOff>80818</xdr:rowOff>
    </xdr:to>
    <xdr:sp macro="" textlink="">
      <xdr:nvSpPr>
        <xdr:cNvPr id="18" name="Rectangle 20">
          <a:extLst>
            <a:ext uri="{FF2B5EF4-FFF2-40B4-BE49-F238E27FC236}">
              <a16:creationId xmlns:a16="http://schemas.microsoft.com/office/drawing/2014/main" id="{E5EBE649-E399-40D8-A495-4C431FB162BB}"/>
            </a:ext>
          </a:extLst>
        </xdr:cNvPr>
        <xdr:cNvSpPr/>
      </xdr:nvSpPr>
      <xdr:spPr>
        <a:xfrm>
          <a:off x="11299146" y="11466724"/>
          <a:ext cx="511853" cy="1364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300" b="1">
              <a:solidFill>
                <a:schemeClr val="tx1"/>
              </a:solidFill>
            </a:rPr>
            <a:t>43%</a:t>
          </a:r>
        </a:p>
      </xdr:txBody>
    </xdr:sp>
    <xdr:clientData/>
  </xdr:twoCellAnchor>
  <xdr:twoCellAnchor>
    <xdr:from>
      <xdr:col>16</xdr:col>
      <xdr:colOff>422993</xdr:colOff>
      <xdr:row>63</xdr:row>
      <xdr:rowOff>99341</xdr:rowOff>
    </xdr:from>
    <xdr:to>
      <xdr:col>17</xdr:col>
      <xdr:colOff>254323</xdr:colOff>
      <xdr:row>64</xdr:row>
      <xdr:rowOff>71004</xdr:rowOff>
    </xdr:to>
    <xdr:sp macro="" textlink="">
      <xdr:nvSpPr>
        <xdr:cNvPr id="19" name="Rectangle 7">
          <a:extLst>
            <a:ext uri="{FF2B5EF4-FFF2-40B4-BE49-F238E27FC236}">
              <a16:creationId xmlns:a16="http://schemas.microsoft.com/office/drawing/2014/main" id="{721A525B-F044-43E3-91C2-668ED3F05322}"/>
            </a:ext>
          </a:extLst>
        </xdr:cNvPr>
        <xdr:cNvSpPr/>
      </xdr:nvSpPr>
      <xdr:spPr>
        <a:xfrm>
          <a:off x="11310357" y="10698068"/>
          <a:ext cx="443239" cy="15639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57%</a:t>
          </a:r>
        </a:p>
      </xdr:txBody>
    </xdr:sp>
    <xdr:clientData/>
  </xdr:twoCellAnchor>
  <xdr:twoCellAnchor>
    <xdr:from>
      <xdr:col>0</xdr:col>
      <xdr:colOff>1122455</xdr:colOff>
      <xdr:row>59</xdr:row>
      <xdr:rowOff>98377</xdr:rowOff>
    </xdr:from>
    <xdr:to>
      <xdr:col>1</xdr:col>
      <xdr:colOff>400564</xdr:colOff>
      <xdr:row>60</xdr:row>
      <xdr:rowOff>70041</xdr:rowOff>
    </xdr:to>
    <xdr:sp macro="" textlink="">
      <xdr:nvSpPr>
        <xdr:cNvPr id="12" name="Rectangle 7">
          <a:extLst>
            <a:ext uri="{FF2B5EF4-FFF2-40B4-BE49-F238E27FC236}">
              <a16:creationId xmlns:a16="http://schemas.microsoft.com/office/drawing/2014/main" id="{A37DCF07-EB6C-4E8F-8335-16C570CE4D3A}"/>
            </a:ext>
          </a:extLst>
        </xdr:cNvPr>
        <xdr:cNvSpPr/>
      </xdr:nvSpPr>
      <xdr:spPr>
        <a:xfrm>
          <a:off x="1122455" y="9958195"/>
          <a:ext cx="444200" cy="15639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63%</a:t>
          </a:r>
        </a:p>
      </xdr:txBody>
    </xdr:sp>
    <xdr:clientData/>
  </xdr:twoCellAnchor>
  <xdr:twoCellAnchor>
    <xdr:from>
      <xdr:col>0</xdr:col>
      <xdr:colOff>1141660</xdr:colOff>
      <xdr:row>50</xdr:row>
      <xdr:rowOff>142712</xdr:rowOff>
    </xdr:from>
    <xdr:to>
      <xdr:col>1</xdr:col>
      <xdr:colOff>417520</xdr:colOff>
      <xdr:row>51</xdr:row>
      <xdr:rowOff>142712</xdr:rowOff>
    </xdr:to>
    <xdr:sp macro="" textlink="">
      <xdr:nvSpPr>
        <xdr:cNvPr id="14" name="Rectangle 15">
          <a:extLst>
            <a:ext uri="{FF2B5EF4-FFF2-40B4-BE49-F238E27FC236}">
              <a16:creationId xmlns:a16="http://schemas.microsoft.com/office/drawing/2014/main" id="{5277E46F-AC1C-4F34-A823-1D429129893B}"/>
            </a:ext>
          </a:extLst>
        </xdr:cNvPr>
        <xdr:cNvSpPr/>
      </xdr:nvSpPr>
      <xdr:spPr>
        <a:xfrm>
          <a:off x="1141660" y="8339985"/>
          <a:ext cx="441951" cy="18472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rPr>
            <a:t>30</a:t>
          </a:r>
        </a:p>
      </xdr:txBody>
    </xdr:sp>
    <xdr:clientData/>
  </xdr:twoCellAnchor>
  <xdr:twoCellAnchor>
    <xdr:from>
      <xdr:col>2</xdr:col>
      <xdr:colOff>24060</xdr:colOff>
      <xdr:row>57</xdr:row>
      <xdr:rowOff>98840</xdr:rowOff>
    </xdr:from>
    <xdr:to>
      <xdr:col>2</xdr:col>
      <xdr:colOff>466011</xdr:colOff>
      <xdr:row>58</xdr:row>
      <xdr:rowOff>98840</xdr:rowOff>
    </xdr:to>
    <xdr:sp macro="" textlink="">
      <xdr:nvSpPr>
        <xdr:cNvPr id="20" name="Rectangle 15">
          <a:extLst>
            <a:ext uri="{FF2B5EF4-FFF2-40B4-BE49-F238E27FC236}">
              <a16:creationId xmlns:a16="http://schemas.microsoft.com/office/drawing/2014/main" id="{A46C0DAA-52FE-4BB4-82B8-B818838EBC12}"/>
            </a:ext>
          </a:extLst>
        </xdr:cNvPr>
        <xdr:cNvSpPr/>
      </xdr:nvSpPr>
      <xdr:spPr>
        <a:xfrm>
          <a:off x="2056060" y="9589204"/>
          <a:ext cx="441951" cy="18472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rPr>
            <a:t>18</a:t>
          </a:r>
        </a:p>
      </xdr:txBody>
    </xdr:sp>
    <xdr:clientData/>
  </xdr:twoCellAnchor>
  <xdr:twoCellAnchor>
    <xdr:from>
      <xdr:col>3</xdr:col>
      <xdr:colOff>268824</xdr:colOff>
      <xdr:row>56</xdr:row>
      <xdr:rowOff>101148</xdr:rowOff>
    </xdr:from>
    <xdr:to>
      <xdr:col>4</xdr:col>
      <xdr:colOff>64229</xdr:colOff>
      <xdr:row>57</xdr:row>
      <xdr:rowOff>101147</xdr:rowOff>
    </xdr:to>
    <xdr:sp macro="" textlink="">
      <xdr:nvSpPr>
        <xdr:cNvPr id="21" name="Rectangle 15">
          <a:extLst>
            <a:ext uri="{FF2B5EF4-FFF2-40B4-BE49-F238E27FC236}">
              <a16:creationId xmlns:a16="http://schemas.microsoft.com/office/drawing/2014/main" id="{6B6ABD8C-6C2F-4578-8FB6-12C19DD20483}"/>
            </a:ext>
          </a:extLst>
        </xdr:cNvPr>
        <xdr:cNvSpPr/>
      </xdr:nvSpPr>
      <xdr:spPr>
        <a:xfrm>
          <a:off x="2912733" y="9406784"/>
          <a:ext cx="441951" cy="18472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rPr>
            <a:t>20</a:t>
          </a:r>
        </a:p>
      </xdr:txBody>
    </xdr:sp>
    <xdr:clientData/>
  </xdr:twoCellAnchor>
  <xdr:twoCellAnchor>
    <xdr:from>
      <xdr:col>4</xdr:col>
      <xdr:colOff>432769</xdr:colOff>
      <xdr:row>55</xdr:row>
      <xdr:rowOff>161185</xdr:rowOff>
    </xdr:from>
    <xdr:to>
      <xdr:col>5</xdr:col>
      <xdr:colOff>262811</xdr:colOff>
      <xdr:row>56</xdr:row>
      <xdr:rowOff>161185</xdr:rowOff>
    </xdr:to>
    <xdr:sp macro="" textlink="">
      <xdr:nvSpPr>
        <xdr:cNvPr id="25" name="Rectangle 15">
          <a:extLst>
            <a:ext uri="{FF2B5EF4-FFF2-40B4-BE49-F238E27FC236}">
              <a16:creationId xmlns:a16="http://schemas.microsoft.com/office/drawing/2014/main" id="{260E2968-68F7-4AD4-9F53-7CF2DDEF7C66}"/>
            </a:ext>
          </a:extLst>
        </xdr:cNvPr>
        <xdr:cNvSpPr/>
      </xdr:nvSpPr>
      <xdr:spPr>
        <a:xfrm>
          <a:off x="3723224" y="9282094"/>
          <a:ext cx="441951" cy="18472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rPr>
            <a:t>21</a:t>
          </a:r>
        </a:p>
      </xdr:txBody>
    </xdr:sp>
    <xdr:clientData/>
  </xdr:twoCellAnchor>
  <xdr:twoCellAnchor>
    <xdr:from>
      <xdr:col>6</xdr:col>
      <xdr:colOff>54080</xdr:colOff>
      <xdr:row>57</xdr:row>
      <xdr:rowOff>105766</xdr:rowOff>
    </xdr:from>
    <xdr:to>
      <xdr:col>6</xdr:col>
      <xdr:colOff>496031</xdr:colOff>
      <xdr:row>58</xdr:row>
      <xdr:rowOff>105766</xdr:rowOff>
    </xdr:to>
    <xdr:sp macro="" textlink="">
      <xdr:nvSpPr>
        <xdr:cNvPr id="26" name="Rectangle 15">
          <a:extLst>
            <a:ext uri="{FF2B5EF4-FFF2-40B4-BE49-F238E27FC236}">
              <a16:creationId xmlns:a16="http://schemas.microsoft.com/office/drawing/2014/main" id="{A2816E7B-D7E1-4143-BAD1-93E932743A77}"/>
            </a:ext>
          </a:extLst>
        </xdr:cNvPr>
        <xdr:cNvSpPr/>
      </xdr:nvSpPr>
      <xdr:spPr>
        <a:xfrm>
          <a:off x="4602989" y="9596130"/>
          <a:ext cx="441951" cy="18472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rPr>
            <a:t>18</a:t>
          </a:r>
        </a:p>
      </xdr:txBody>
    </xdr:sp>
    <xdr:clientData/>
  </xdr:twoCellAnchor>
  <xdr:twoCellAnchor>
    <xdr:from>
      <xdr:col>7</xdr:col>
      <xdr:colOff>287298</xdr:colOff>
      <xdr:row>59</xdr:row>
      <xdr:rowOff>73441</xdr:rowOff>
    </xdr:from>
    <xdr:to>
      <xdr:col>8</xdr:col>
      <xdr:colOff>82703</xdr:colOff>
      <xdr:row>60</xdr:row>
      <xdr:rowOff>73441</xdr:rowOff>
    </xdr:to>
    <xdr:sp macro="" textlink="">
      <xdr:nvSpPr>
        <xdr:cNvPr id="28" name="Rectangle 15">
          <a:extLst>
            <a:ext uri="{FF2B5EF4-FFF2-40B4-BE49-F238E27FC236}">
              <a16:creationId xmlns:a16="http://schemas.microsoft.com/office/drawing/2014/main" id="{2B85BD0E-9B50-4801-8B1F-2260F6A85396}"/>
            </a:ext>
          </a:extLst>
        </xdr:cNvPr>
        <xdr:cNvSpPr/>
      </xdr:nvSpPr>
      <xdr:spPr>
        <a:xfrm>
          <a:off x="5448116" y="9933259"/>
          <a:ext cx="441951" cy="18472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rPr>
            <a:t>15</a:t>
          </a:r>
        </a:p>
      </xdr:txBody>
    </xdr:sp>
    <xdr:clientData/>
  </xdr:twoCellAnchor>
  <xdr:twoCellAnchor>
    <xdr:from>
      <xdr:col>8</xdr:col>
      <xdr:colOff>451242</xdr:colOff>
      <xdr:row>55</xdr:row>
      <xdr:rowOff>145021</xdr:rowOff>
    </xdr:from>
    <xdr:to>
      <xdr:col>9</xdr:col>
      <xdr:colOff>281284</xdr:colOff>
      <xdr:row>56</xdr:row>
      <xdr:rowOff>145021</xdr:rowOff>
    </xdr:to>
    <xdr:sp macro="" textlink="">
      <xdr:nvSpPr>
        <xdr:cNvPr id="30" name="Rectangle 15">
          <a:extLst>
            <a:ext uri="{FF2B5EF4-FFF2-40B4-BE49-F238E27FC236}">
              <a16:creationId xmlns:a16="http://schemas.microsoft.com/office/drawing/2014/main" id="{29850CCE-8C0A-46DD-8A28-FE44CCA1DCAD}"/>
            </a:ext>
          </a:extLst>
        </xdr:cNvPr>
        <xdr:cNvSpPr/>
      </xdr:nvSpPr>
      <xdr:spPr>
        <a:xfrm>
          <a:off x="6258606" y="9265930"/>
          <a:ext cx="441951" cy="18472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rPr>
            <a:t>21</a:t>
          </a:r>
        </a:p>
      </xdr:txBody>
    </xdr:sp>
    <xdr:clientData/>
  </xdr:twoCellAnchor>
  <xdr:twoCellAnchor>
    <xdr:from>
      <xdr:col>10</xdr:col>
      <xdr:colOff>95643</xdr:colOff>
      <xdr:row>54</xdr:row>
      <xdr:rowOff>170421</xdr:rowOff>
    </xdr:from>
    <xdr:to>
      <xdr:col>10</xdr:col>
      <xdr:colOff>537594</xdr:colOff>
      <xdr:row>55</xdr:row>
      <xdr:rowOff>170421</xdr:rowOff>
    </xdr:to>
    <xdr:sp macro="" textlink="">
      <xdr:nvSpPr>
        <xdr:cNvPr id="31" name="Rectangle 15">
          <a:extLst>
            <a:ext uri="{FF2B5EF4-FFF2-40B4-BE49-F238E27FC236}">
              <a16:creationId xmlns:a16="http://schemas.microsoft.com/office/drawing/2014/main" id="{B1546D87-9026-407C-8F90-EA64219BDBD2}"/>
            </a:ext>
          </a:extLst>
        </xdr:cNvPr>
        <xdr:cNvSpPr/>
      </xdr:nvSpPr>
      <xdr:spPr>
        <a:xfrm>
          <a:off x="7161461" y="9106603"/>
          <a:ext cx="441951" cy="18472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rPr>
            <a:t>23</a:t>
          </a:r>
        </a:p>
      </xdr:txBody>
    </xdr:sp>
    <xdr:clientData/>
  </xdr:twoCellAnchor>
  <xdr:twoCellAnchor>
    <xdr:from>
      <xdr:col>11</xdr:col>
      <xdr:colOff>259587</xdr:colOff>
      <xdr:row>60</xdr:row>
      <xdr:rowOff>68822</xdr:rowOff>
    </xdr:from>
    <xdr:to>
      <xdr:col>12</xdr:col>
      <xdr:colOff>54992</xdr:colOff>
      <xdr:row>61</xdr:row>
      <xdr:rowOff>68821</xdr:rowOff>
    </xdr:to>
    <xdr:sp macro="" textlink="">
      <xdr:nvSpPr>
        <xdr:cNvPr id="39" name="Rectangle 15">
          <a:extLst>
            <a:ext uri="{FF2B5EF4-FFF2-40B4-BE49-F238E27FC236}">
              <a16:creationId xmlns:a16="http://schemas.microsoft.com/office/drawing/2014/main" id="{360CABE3-1247-4046-B7E8-A879041000C0}"/>
            </a:ext>
          </a:extLst>
        </xdr:cNvPr>
        <xdr:cNvSpPr/>
      </xdr:nvSpPr>
      <xdr:spPr>
        <a:xfrm>
          <a:off x="7937314" y="10113367"/>
          <a:ext cx="441951" cy="18472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rPr>
            <a:t>13</a:t>
          </a:r>
        </a:p>
      </xdr:txBody>
    </xdr:sp>
    <xdr:clientData/>
  </xdr:twoCellAnchor>
  <xdr:twoCellAnchor>
    <xdr:from>
      <xdr:col>12</xdr:col>
      <xdr:colOff>538986</xdr:colOff>
      <xdr:row>55</xdr:row>
      <xdr:rowOff>48040</xdr:rowOff>
    </xdr:from>
    <xdr:to>
      <xdr:col>13</xdr:col>
      <xdr:colOff>322846</xdr:colOff>
      <xdr:row>56</xdr:row>
      <xdr:rowOff>48040</xdr:rowOff>
    </xdr:to>
    <xdr:sp macro="" textlink="">
      <xdr:nvSpPr>
        <xdr:cNvPr id="40" name="Rectangle 15">
          <a:extLst>
            <a:ext uri="{FF2B5EF4-FFF2-40B4-BE49-F238E27FC236}">
              <a16:creationId xmlns:a16="http://schemas.microsoft.com/office/drawing/2014/main" id="{AF8E5D4E-6D85-4503-8C03-DECEA34CCEB6}"/>
            </a:ext>
          </a:extLst>
        </xdr:cNvPr>
        <xdr:cNvSpPr/>
      </xdr:nvSpPr>
      <xdr:spPr>
        <a:xfrm>
          <a:off x="8863259" y="9168949"/>
          <a:ext cx="441951" cy="18472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rPr>
            <a:t>22</a:t>
          </a:r>
        </a:p>
      </xdr:txBody>
    </xdr:sp>
    <xdr:clientData/>
  </xdr:twoCellAnchor>
  <xdr:twoCellAnchor>
    <xdr:from>
      <xdr:col>14</xdr:col>
      <xdr:colOff>44842</xdr:colOff>
      <xdr:row>58</xdr:row>
      <xdr:rowOff>119622</xdr:rowOff>
    </xdr:from>
    <xdr:to>
      <xdr:col>14</xdr:col>
      <xdr:colOff>486793</xdr:colOff>
      <xdr:row>59</xdr:row>
      <xdr:rowOff>119622</xdr:rowOff>
    </xdr:to>
    <xdr:sp macro="" textlink="">
      <xdr:nvSpPr>
        <xdr:cNvPr id="42" name="Rectangle 15">
          <a:extLst>
            <a:ext uri="{FF2B5EF4-FFF2-40B4-BE49-F238E27FC236}">
              <a16:creationId xmlns:a16="http://schemas.microsoft.com/office/drawing/2014/main" id="{587091F2-54E4-4B07-B244-5DC5D2070E2C}"/>
            </a:ext>
          </a:extLst>
        </xdr:cNvPr>
        <xdr:cNvSpPr/>
      </xdr:nvSpPr>
      <xdr:spPr>
        <a:xfrm>
          <a:off x="9673751" y="9794713"/>
          <a:ext cx="441951" cy="18472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rPr>
            <a:t>16</a:t>
          </a:r>
        </a:p>
      </xdr:txBody>
    </xdr:sp>
    <xdr:clientData/>
  </xdr:twoCellAnchor>
  <xdr:twoCellAnchor>
    <xdr:from>
      <xdr:col>18</xdr:col>
      <xdr:colOff>228416</xdr:colOff>
      <xdr:row>61</xdr:row>
      <xdr:rowOff>87677</xdr:rowOff>
    </xdr:from>
    <xdr:to>
      <xdr:col>19</xdr:col>
      <xdr:colOff>61345</xdr:colOff>
      <xdr:row>62</xdr:row>
      <xdr:rowOff>129308</xdr:rowOff>
    </xdr:to>
    <xdr:sp macro="" textlink="">
      <xdr:nvSpPr>
        <xdr:cNvPr id="43" name="Rectangle 42">
          <a:extLst>
            <a:ext uri="{FF2B5EF4-FFF2-40B4-BE49-F238E27FC236}">
              <a16:creationId xmlns:a16="http://schemas.microsoft.com/office/drawing/2014/main" id="{9B3D7981-ADF2-46F4-8C07-C09E18CBC231}"/>
            </a:ext>
          </a:extLst>
        </xdr:cNvPr>
        <xdr:cNvSpPr/>
      </xdr:nvSpPr>
      <xdr:spPr>
        <a:xfrm>
          <a:off x="12177961" y="10316950"/>
          <a:ext cx="444839" cy="2263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rPr>
            <a:t>11</a:t>
          </a:r>
        </a:p>
      </xdr:txBody>
    </xdr:sp>
    <xdr:clientData/>
  </xdr:twoCellAnchor>
  <xdr:twoCellAnchor>
    <xdr:from>
      <xdr:col>19</xdr:col>
      <xdr:colOff>530906</xdr:colOff>
      <xdr:row>59</xdr:row>
      <xdr:rowOff>136168</xdr:rowOff>
    </xdr:from>
    <xdr:to>
      <xdr:col>20</xdr:col>
      <xdr:colOff>294564</xdr:colOff>
      <xdr:row>60</xdr:row>
      <xdr:rowOff>177799</xdr:rowOff>
    </xdr:to>
    <xdr:sp macro="" textlink="">
      <xdr:nvSpPr>
        <xdr:cNvPr id="44" name="Rectangle 43">
          <a:extLst>
            <a:ext uri="{FF2B5EF4-FFF2-40B4-BE49-F238E27FC236}">
              <a16:creationId xmlns:a16="http://schemas.microsoft.com/office/drawing/2014/main" id="{EDE52753-1204-45CF-8273-6174E63BB67E}"/>
            </a:ext>
          </a:extLst>
        </xdr:cNvPr>
        <xdr:cNvSpPr/>
      </xdr:nvSpPr>
      <xdr:spPr>
        <a:xfrm>
          <a:off x="13092361" y="9995986"/>
          <a:ext cx="444839" cy="2263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rPr>
            <a:t>14</a:t>
          </a:r>
        </a:p>
      </xdr:txBody>
    </xdr:sp>
    <xdr:clientData/>
  </xdr:twoCellAnchor>
  <xdr:twoCellAnchor>
    <xdr:from>
      <xdr:col>1</xdr:col>
      <xdr:colOff>789946</xdr:colOff>
      <xdr:row>62</xdr:row>
      <xdr:rowOff>89140</xdr:rowOff>
    </xdr:from>
    <xdr:to>
      <xdr:col>2</xdr:col>
      <xdr:colOff>368237</xdr:colOff>
      <xdr:row>63</xdr:row>
      <xdr:rowOff>60804</xdr:rowOff>
    </xdr:to>
    <xdr:sp macro="" textlink="">
      <xdr:nvSpPr>
        <xdr:cNvPr id="45" name="Rectangle 7">
          <a:extLst>
            <a:ext uri="{FF2B5EF4-FFF2-40B4-BE49-F238E27FC236}">
              <a16:creationId xmlns:a16="http://schemas.microsoft.com/office/drawing/2014/main" id="{39223F98-D260-4A0C-9B5D-0A018E37CB3B}"/>
            </a:ext>
          </a:extLst>
        </xdr:cNvPr>
        <xdr:cNvSpPr/>
      </xdr:nvSpPr>
      <xdr:spPr>
        <a:xfrm>
          <a:off x="1956037" y="10503140"/>
          <a:ext cx="444200" cy="15639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61%</a:t>
          </a:r>
        </a:p>
      </xdr:txBody>
    </xdr:sp>
    <xdr:clientData/>
  </xdr:twoCellAnchor>
  <xdr:twoCellAnchor>
    <xdr:from>
      <xdr:col>3</xdr:col>
      <xdr:colOff>191893</xdr:colOff>
      <xdr:row>63</xdr:row>
      <xdr:rowOff>22178</xdr:rowOff>
    </xdr:from>
    <xdr:to>
      <xdr:col>3</xdr:col>
      <xdr:colOff>636093</xdr:colOff>
      <xdr:row>63</xdr:row>
      <xdr:rowOff>178569</xdr:rowOff>
    </xdr:to>
    <xdr:sp macro="" textlink="">
      <xdr:nvSpPr>
        <xdr:cNvPr id="46" name="Rectangle 7">
          <a:extLst>
            <a:ext uri="{FF2B5EF4-FFF2-40B4-BE49-F238E27FC236}">
              <a16:creationId xmlns:a16="http://schemas.microsoft.com/office/drawing/2014/main" id="{B8F96B5F-9292-481A-8AD1-24584AC9A532}"/>
            </a:ext>
          </a:extLst>
        </xdr:cNvPr>
        <xdr:cNvSpPr/>
      </xdr:nvSpPr>
      <xdr:spPr>
        <a:xfrm>
          <a:off x="2835802" y="10620905"/>
          <a:ext cx="444200" cy="15639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70%</a:t>
          </a:r>
        </a:p>
      </xdr:txBody>
    </xdr:sp>
    <xdr:clientData/>
  </xdr:twoCellAnchor>
  <xdr:twoCellAnchor>
    <xdr:from>
      <xdr:col>4</xdr:col>
      <xdr:colOff>390473</xdr:colOff>
      <xdr:row>61</xdr:row>
      <xdr:rowOff>139940</xdr:rowOff>
    </xdr:from>
    <xdr:to>
      <xdr:col>5</xdr:col>
      <xdr:colOff>222764</xdr:colOff>
      <xdr:row>62</xdr:row>
      <xdr:rowOff>111604</xdr:rowOff>
    </xdr:to>
    <xdr:sp macro="" textlink="">
      <xdr:nvSpPr>
        <xdr:cNvPr id="48" name="Rectangle 7">
          <a:extLst>
            <a:ext uri="{FF2B5EF4-FFF2-40B4-BE49-F238E27FC236}">
              <a16:creationId xmlns:a16="http://schemas.microsoft.com/office/drawing/2014/main" id="{BBCA7835-2596-449D-8592-7E439A0CA369}"/>
            </a:ext>
          </a:extLst>
        </xdr:cNvPr>
        <xdr:cNvSpPr/>
      </xdr:nvSpPr>
      <xdr:spPr>
        <a:xfrm>
          <a:off x="3680928" y="10369213"/>
          <a:ext cx="444200" cy="15639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71%</a:t>
          </a:r>
        </a:p>
      </xdr:txBody>
    </xdr:sp>
    <xdr:clientData/>
  </xdr:twoCellAnchor>
  <xdr:twoCellAnchor>
    <xdr:from>
      <xdr:col>6</xdr:col>
      <xdr:colOff>238</xdr:colOff>
      <xdr:row>63</xdr:row>
      <xdr:rowOff>107613</xdr:rowOff>
    </xdr:from>
    <xdr:to>
      <xdr:col>6</xdr:col>
      <xdr:colOff>444438</xdr:colOff>
      <xdr:row>64</xdr:row>
      <xdr:rowOff>79276</xdr:rowOff>
    </xdr:to>
    <xdr:sp macro="" textlink="">
      <xdr:nvSpPr>
        <xdr:cNvPr id="49" name="Rectangle 7">
          <a:extLst>
            <a:ext uri="{FF2B5EF4-FFF2-40B4-BE49-F238E27FC236}">
              <a16:creationId xmlns:a16="http://schemas.microsoft.com/office/drawing/2014/main" id="{DA76B1C5-75C6-4182-8CBA-38E8253BD15E}"/>
            </a:ext>
          </a:extLst>
        </xdr:cNvPr>
        <xdr:cNvSpPr/>
      </xdr:nvSpPr>
      <xdr:spPr>
        <a:xfrm>
          <a:off x="4549147" y="10706340"/>
          <a:ext cx="444200" cy="15639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89%</a:t>
          </a:r>
        </a:p>
      </xdr:txBody>
    </xdr:sp>
    <xdr:clientData/>
  </xdr:twoCellAnchor>
  <xdr:twoCellAnchor>
    <xdr:from>
      <xdr:col>7</xdr:col>
      <xdr:colOff>198820</xdr:colOff>
      <xdr:row>64</xdr:row>
      <xdr:rowOff>40649</xdr:rowOff>
    </xdr:from>
    <xdr:to>
      <xdr:col>7</xdr:col>
      <xdr:colOff>643020</xdr:colOff>
      <xdr:row>65</xdr:row>
      <xdr:rowOff>12313</xdr:rowOff>
    </xdr:to>
    <xdr:sp macro="" textlink="">
      <xdr:nvSpPr>
        <xdr:cNvPr id="50" name="Rectangle 7">
          <a:extLst>
            <a:ext uri="{FF2B5EF4-FFF2-40B4-BE49-F238E27FC236}">
              <a16:creationId xmlns:a16="http://schemas.microsoft.com/office/drawing/2014/main" id="{97790753-A406-43D8-8688-542F6445865C}"/>
            </a:ext>
          </a:extLst>
        </xdr:cNvPr>
        <xdr:cNvSpPr/>
      </xdr:nvSpPr>
      <xdr:spPr>
        <a:xfrm>
          <a:off x="5359638" y="10824104"/>
          <a:ext cx="444200" cy="15639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73%</a:t>
          </a:r>
        </a:p>
      </xdr:txBody>
    </xdr:sp>
    <xdr:clientData/>
  </xdr:twoCellAnchor>
  <xdr:twoCellAnchor>
    <xdr:from>
      <xdr:col>8</xdr:col>
      <xdr:colOff>408947</xdr:colOff>
      <xdr:row>61</xdr:row>
      <xdr:rowOff>66049</xdr:rowOff>
    </xdr:from>
    <xdr:to>
      <xdr:col>9</xdr:col>
      <xdr:colOff>241238</xdr:colOff>
      <xdr:row>62</xdr:row>
      <xdr:rowOff>37713</xdr:rowOff>
    </xdr:to>
    <xdr:sp macro="" textlink="">
      <xdr:nvSpPr>
        <xdr:cNvPr id="51" name="Rectangle 7">
          <a:extLst>
            <a:ext uri="{FF2B5EF4-FFF2-40B4-BE49-F238E27FC236}">
              <a16:creationId xmlns:a16="http://schemas.microsoft.com/office/drawing/2014/main" id="{51592233-DEAD-4044-A9F2-D503A7761A86}"/>
            </a:ext>
          </a:extLst>
        </xdr:cNvPr>
        <xdr:cNvSpPr/>
      </xdr:nvSpPr>
      <xdr:spPr>
        <a:xfrm>
          <a:off x="6216311" y="10295322"/>
          <a:ext cx="444200" cy="15639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52%</a:t>
          </a:r>
        </a:p>
      </xdr:txBody>
    </xdr:sp>
    <xdr:clientData/>
  </xdr:twoCellAnchor>
  <xdr:twoCellAnchor>
    <xdr:from>
      <xdr:col>9</xdr:col>
      <xdr:colOff>642165</xdr:colOff>
      <xdr:row>60</xdr:row>
      <xdr:rowOff>126086</xdr:rowOff>
    </xdr:from>
    <xdr:to>
      <xdr:col>10</xdr:col>
      <xdr:colOff>439820</xdr:colOff>
      <xdr:row>61</xdr:row>
      <xdr:rowOff>97749</xdr:rowOff>
    </xdr:to>
    <xdr:sp macro="" textlink="">
      <xdr:nvSpPr>
        <xdr:cNvPr id="52" name="Rectangle 7">
          <a:extLst>
            <a:ext uri="{FF2B5EF4-FFF2-40B4-BE49-F238E27FC236}">
              <a16:creationId xmlns:a16="http://schemas.microsoft.com/office/drawing/2014/main" id="{DA1A96D8-D029-43A2-ABAC-37127EB05A9A}"/>
            </a:ext>
          </a:extLst>
        </xdr:cNvPr>
        <xdr:cNvSpPr/>
      </xdr:nvSpPr>
      <xdr:spPr>
        <a:xfrm>
          <a:off x="7061438" y="10170631"/>
          <a:ext cx="444200" cy="15639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57%</a:t>
          </a:r>
        </a:p>
      </xdr:txBody>
    </xdr:sp>
    <xdr:clientData/>
  </xdr:twoCellAnchor>
  <xdr:twoCellAnchor>
    <xdr:from>
      <xdr:col>11</xdr:col>
      <xdr:colOff>263474</xdr:colOff>
      <xdr:row>65</xdr:row>
      <xdr:rowOff>12940</xdr:rowOff>
    </xdr:from>
    <xdr:to>
      <xdr:col>12</xdr:col>
      <xdr:colOff>61128</xdr:colOff>
      <xdr:row>65</xdr:row>
      <xdr:rowOff>169331</xdr:rowOff>
    </xdr:to>
    <xdr:sp macro="" textlink="">
      <xdr:nvSpPr>
        <xdr:cNvPr id="54" name="Rectangle 7">
          <a:extLst>
            <a:ext uri="{FF2B5EF4-FFF2-40B4-BE49-F238E27FC236}">
              <a16:creationId xmlns:a16="http://schemas.microsoft.com/office/drawing/2014/main" id="{4121C137-BCAB-4D1D-9B80-C7CA97A81B5E}"/>
            </a:ext>
          </a:extLst>
        </xdr:cNvPr>
        <xdr:cNvSpPr/>
      </xdr:nvSpPr>
      <xdr:spPr>
        <a:xfrm>
          <a:off x="7941201" y="10981122"/>
          <a:ext cx="444200" cy="15639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92%</a:t>
          </a:r>
        </a:p>
      </xdr:txBody>
    </xdr:sp>
    <xdr:clientData/>
  </xdr:twoCellAnchor>
  <xdr:twoCellAnchor>
    <xdr:from>
      <xdr:col>13</xdr:col>
      <xdr:colOff>623692</xdr:colOff>
      <xdr:row>62</xdr:row>
      <xdr:rowOff>119158</xdr:rowOff>
    </xdr:from>
    <xdr:to>
      <xdr:col>14</xdr:col>
      <xdr:colOff>421347</xdr:colOff>
      <xdr:row>63</xdr:row>
      <xdr:rowOff>90822</xdr:rowOff>
    </xdr:to>
    <xdr:sp macro="" textlink="">
      <xdr:nvSpPr>
        <xdr:cNvPr id="55" name="Rectangle 7">
          <a:extLst>
            <a:ext uri="{FF2B5EF4-FFF2-40B4-BE49-F238E27FC236}">
              <a16:creationId xmlns:a16="http://schemas.microsoft.com/office/drawing/2014/main" id="{16EFE46F-EC6D-496E-87ED-CC5FC4E4AEAC}"/>
            </a:ext>
          </a:extLst>
        </xdr:cNvPr>
        <xdr:cNvSpPr/>
      </xdr:nvSpPr>
      <xdr:spPr>
        <a:xfrm>
          <a:off x="9606056" y="10533158"/>
          <a:ext cx="444200" cy="15639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50%</a:t>
          </a:r>
        </a:p>
      </xdr:txBody>
    </xdr:sp>
    <xdr:clientData/>
  </xdr:twoCellAnchor>
  <xdr:twoCellAnchor>
    <xdr:from>
      <xdr:col>18</xdr:col>
      <xdr:colOff>195934</xdr:colOff>
      <xdr:row>65</xdr:row>
      <xdr:rowOff>73362</xdr:rowOff>
    </xdr:from>
    <xdr:to>
      <xdr:col>19</xdr:col>
      <xdr:colOff>26300</xdr:colOff>
      <xdr:row>66</xdr:row>
      <xdr:rowOff>45026</xdr:rowOff>
    </xdr:to>
    <xdr:sp macro="" textlink="">
      <xdr:nvSpPr>
        <xdr:cNvPr id="56" name="Rectangle 7">
          <a:extLst>
            <a:ext uri="{FF2B5EF4-FFF2-40B4-BE49-F238E27FC236}">
              <a16:creationId xmlns:a16="http://schemas.microsoft.com/office/drawing/2014/main" id="{F67A0DC8-34C5-42F2-AFF1-B8B12A69DF6C}"/>
            </a:ext>
          </a:extLst>
        </xdr:cNvPr>
        <xdr:cNvSpPr/>
      </xdr:nvSpPr>
      <xdr:spPr>
        <a:xfrm>
          <a:off x="12145479" y="11041544"/>
          <a:ext cx="442276" cy="15639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82%</a:t>
          </a:r>
        </a:p>
      </xdr:txBody>
    </xdr:sp>
    <xdr:clientData/>
  </xdr:twoCellAnchor>
  <xdr:twoCellAnchor>
    <xdr:from>
      <xdr:col>19</xdr:col>
      <xdr:colOff>440697</xdr:colOff>
      <xdr:row>63</xdr:row>
      <xdr:rowOff>87219</xdr:rowOff>
    </xdr:from>
    <xdr:to>
      <xdr:col>20</xdr:col>
      <xdr:colOff>201792</xdr:colOff>
      <xdr:row>64</xdr:row>
      <xdr:rowOff>58882</xdr:rowOff>
    </xdr:to>
    <xdr:sp macro="" textlink="">
      <xdr:nvSpPr>
        <xdr:cNvPr id="58" name="Rectangle 7">
          <a:extLst>
            <a:ext uri="{FF2B5EF4-FFF2-40B4-BE49-F238E27FC236}">
              <a16:creationId xmlns:a16="http://schemas.microsoft.com/office/drawing/2014/main" id="{049D177E-45CD-456B-8DA7-AE80AE2F7CB8}"/>
            </a:ext>
          </a:extLst>
        </xdr:cNvPr>
        <xdr:cNvSpPr/>
      </xdr:nvSpPr>
      <xdr:spPr>
        <a:xfrm>
          <a:off x="13002152" y="10685946"/>
          <a:ext cx="442276" cy="15639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64%</a:t>
          </a:r>
        </a:p>
      </xdr:txBody>
    </xdr:sp>
    <xdr:clientData/>
  </xdr:twoCellAnchor>
</xdr:wsDr>
</file>

<file path=xl/drawings/drawing4.xml><?xml version="1.0" encoding="utf-8"?>
<c:userShapes xmlns:c="http://schemas.openxmlformats.org/drawingml/2006/chart">
  <cdr:relSizeAnchor xmlns:cdr="http://schemas.openxmlformats.org/drawingml/2006/chartDrawing">
    <cdr:from>
      <cdr:x>0.07494</cdr:x>
      <cdr:y>0.66251</cdr:y>
    </cdr:from>
    <cdr:to>
      <cdr:x>0.11185</cdr:x>
      <cdr:y>0.69896</cdr:y>
    </cdr:to>
    <cdr:sp macro="" textlink="">
      <cdr:nvSpPr>
        <cdr:cNvPr id="2" name="Rectangle 1">
          <a:extLst xmlns:a="http://schemas.openxmlformats.org/drawingml/2006/main">
            <a:ext uri="{FF2B5EF4-FFF2-40B4-BE49-F238E27FC236}">
              <a16:creationId xmlns:a16="http://schemas.microsoft.com/office/drawing/2014/main" id="{DDB9664D-67B2-425E-AD94-44FA6B584BA0}"/>
            </a:ext>
          </a:extLst>
        </cdr:cNvPr>
        <cdr:cNvSpPr/>
      </cdr:nvSpPr>
      <cdr:spPr>
        <a:xfrm xmlns:a="http://schemas.openxmlformats.org/drawingml/2006/main">
          <a:off x="988535" y="2658400"/>
          <a:ext cx="486811" cy="146248"/>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tlCol="0"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r>
            <a:rPr lang="en-US" sz="1300" b="1">
              <a:solidFill>
                <a:schemeClr val="tx1"/>
              </a:solidFill>
            </a:rPr>
            <a:t>37%</a:t>
          </a:r>
        </a:p>
      </cdr:txBody>
    </cdr:sp>
  </cdr:relSizeAnchor>
  <cdr:relSizeAnchor xmlns:cdr="http://schemas.openxmlformats.org/drawingml/2006/chartDrawing">
    <cdr:from>
      <cdr:x>0.13426</cdr:x>
      <cdr:y>0.71472</cdr:y>
    </cdr:from>
    <cdr:to>
      <cdr:x>0.17117</cdr:x>
      <cdr:y>0.75116</cdr:y>
    </cdr:to>
    <cdr:sp macro="" textlink="">
      <cdr:nvSpPr>
        <cdr:cNvPr id="3" name="Rectangle 2">
          <a:extLst xmlns:a="http://schemas.openxmlformats.org/drawingml/2006/main">
            <a:ext uri="{FF2B5EF4-FFF2-40B4-BE49-F238E27FC236}">
              <a16:creationId xmlns:a16="http://schemas.microsoft.com/office/drawing/2014/main" id="{10004C0E-FB86-F99E-5F4A-A004B195C9BE}"/>
            </a:ext>
          </a:extLst>
        </cdr:cNvPr>
        <cdr:cNvSpPr/>
      </cdr:nvSpPr>
      <cdr:spPr>
        <a:xfrm xmlns:a="http://schemas.openxmlformats.org/drawingml/2006/main">
          <a:off x="1771072" y="2867891"/>
          <a:ext cx="486811" cy="146248"/>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tlCol="0"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r>
            <a:rPr lang="en-US" sz="1100" b="1">
              <a:solidFill>
                <a:schemeClr val="tx1"/>
              </a:solidFill>
            </a:rPr>
            <a:t>39%</a:t>
          </a:r>
        </a:p>
      </cdr:txBody>
    </cdr:sp>
  </cdr:relSizeAnchor>
  <cdr:relSizeAnchor xmlns:cdr="http://schemas.openxmlformats.org/drawingml/2006/chartDrawing">
    <cdr:from>
      <cdr:x>0.19466</cdr:x>
      <cdr:y>0.74349</cdr:y>
    </cdr:from>
    <cdr:to>
      <cdr:x>0.23156</cdr:x>
      <cdr:y>0.77994</cdr:y>
    </cdr:to>
    <cdr:sp macro="" textlink="">
      <cdr:nvSpPr>
        <cdr:cNvPr id="4" name="Rectangle 3">
          <a:extLst xmlns:a="http://schemas.openxmlformats.org/drawingml/2006/main">
            <a:ext uri="{FF2B5EF4-FFF2-40B4-BE49-F238E27FC236}">
              <a16:creationId xmlns:a16="http://schemas.microsoft.com/office/drawing/2014/main" id="{10004C0E-FB86-F99E-5F4A-A004B195C9BE}"/>
            </a:ext>
          </a:extLst>
        </cdr:cNvPr>
        <cdr:cNvSpPr/>
      </cdr:nvSpPr>
      <cdr:spPr>
        <a:xfrm xmlns:a="http://schemas.openxmlformats.org/drawingml/2006/main">
          <a:off x="2567709" y="2983345"/>
          <a:ext cx="486811" cy="146248"/>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tlCol="0"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r>
            <a:rPr lang="en-US" sz="1300" b="1">
              <a:solidFill>
                <a:schemeClr val="tx1"/>
              </a:solidFill>
            </a:rPr>
            <a:t>30</a:t>
          </a:r>
          <a:r>
            <a:rPr lang="en-US" sz="1100" b="1">
              <a:solidFill>
                <a:schemeClr val="tx1"/>
              </a:solidFill>
            </a:rPr>
            <a:t>%</a:t>
          </a:r>
        </a:p>
      </cdr:txBody>
    </cdr:sp>
  </cdr:relSizeAnchor>
  <cdr:relSizeAnchor xmlns:cdr="http://schemas.openxmlformats.org/drawingml/2006/chartDrawing">
    <cdr:from>
      <cdr:x>0.25242</cdr:x>
      <cdr:y>0.73774</cdr:y>
    </cdr:from>
    <cdr:to>
      <cdr:x>0.28933</cdr:x>
      <cdr:y>0.77418</cdr:y>
    </cdr:to>
    <cdr:sp macro="" textlink="">
      <cdr:nvSpPr>
        <cdr:cNvPr id="5" name="Rectangle 4">
          <a:extLst xmlns:a="http://schemas.openxmlformats.org/drawingml/2006/main">
            <a:ext uri="{FF2B5EF4-FFF2-40B4-BE49-F238E27FC236}">
              <a16:creationId xmlns:a16="http://schemas.microsoft.com/office/drawing/2014/main" id="{10004C0E-FB86-F99E-5F4A-A004B195C9BE}"/>
            </a:ext>
          </a:extLst>
        </cdr:cNvPr>
        <cdr:cNvSpPr/>
      </cdr:nvSpPr>
      <cdr:spPr>
        <a:xfrm xmlns:a="http://schemas.openxmlformats.org/drawingml/2006/main">
          <a:off x="3329710" y="2960254"/>
          <a:ext cx="486811" cy="146248"/>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tlCol="0"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r>
            <a:rPr lang="en-US" sz="1300" b="1">
              <a:solidFill>
                <a:schemeClr val="tx1"/>
              </a:solidFill>
            </a:rPr>
            <a:t>29</a:t>
          </a:r>
          <a:r>
            <a:rPr lang="en-US" sz="1100" b="1">
              <a:solidFill>
                <a:schemeClr val="tx1"/>
              </a:solidFill>
            </a:rPr>
            <a:t>%</a:t>
          </a:r>
        </a:p>
      </cdr:txBody>
    </cdr:sp>
  </cdr:relSizeAnchor>
  <cdr:relSizeAnchor xmlns:cdr="http://schemas.openxmlformats.org/drawingml/2006/chartDrawing">
    <cdr:from>
      <cdr:x>0.31121</cdr:x>
      <cdr:y>0.78554</cdr:y>
    </cdr:from>
    <cdr:to>
      <cdr:x>0.34812</cdr:x>
      <cdr:y>0.82199</cdr:y>
    </cdr:to>
    <cdr:sp macro="" textlink="">
      <cdr:nvSpPr>
        <cdr:cNvPr id="6" name="Rectangle 5">
          <a:extLst xmlns:a="http://schemas.openxmlformats.org/drawingml/2006/main">
            <a:ext uri="{FF2B5EF4-FFF2-40B4-BE49-F238E27FC236}">
              <a16:creationId xmlns:a16="http://schemas.microsoft.com/office/drawing/2014/main" id="{6C98E956-C4D5-53C1-83D6-6D39AACCF7E8}"/>
            </a:ext>
          </a:extLst>
        </cdr:cNvPr>
        <cdr:cNvSpPr/>
      </cdr:nvSpPr>
      <cdr:spPr>
        <a:xfrm xmlns:a="http://schemas.openxmlformats.org/drawingml/2006/main">
          <a:off x="4486085" y="3594909"/>
          <a:ext cx="531976" cy="166794"/>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tlCol="0"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r>
            <a:rPr lang="en-US" sz="1100" b="1">
              <a:solidFill>
                <a:schemeClr val="tx1"/>
              </a:solidFill>
            </a:rPr>
            <a:t>11%</a:t>
          </a:r>
        </a:p>
      </cdr:txBody>
    </cdr:sp>
  </cdr:relSizeAnchor>
  <cdr:relSizeAnchor xmlns:cdr="http://schemas.openxmlformats.org/drawingml/2006/chartDrawing">
    <cdr:from>
      <cdr:x>0.37233</cdr:x>
      <cdr:y>0.76075</cdr:y>
    </cdr:from>
    <cdr:to>
      <cdr:x>0.40924</cdr:x>
      <cdr:y>0.7972</cdr:y>
    </cdr:to>
    <cdr:sp macro="" textlink="">
      <cdr:nvSpPr>
        <cdr:cNvPr id="7" name="Rectangle 6">
          <a:extLst xmlns:a="http://schemas.openxmlformats.org/drawingml/2006/main">
            <a:ext uri="{FF2B5EF4-FFF2-40B4-BE49-F238E27FC236}">
              <a16:creationId xmlns:a16="http://schemas.microsoft.com/office/drawing/2014/main" id="{6C98E956-C4D5-53C1-83D6-6D39AACCF7E8}"/>
            </a:ext>
          </a:extLst>
        </cdr:cNvPr>
        <cdr:cNvSpPr/>
      </cdr:nvSpPr>
      <cdr:spPr>
        <a:xfrm xmlns:a="http://schemas.openxmlformats.org/drawingml/2006/main">
          <a:off x="4911437" y="3052618"/>
          <a:ext cx="486811" cy="146248"/>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tlCol="0"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r>
            <a:rPr lang="en-US" sz="1100" b="1">
              <a:solidFill>
                <a:schemeClr val="tx1"/>
              </a:solidFill>
            </a:rPr>
            <a:t>27%</a:t>
          </a:r>
        </a:p>
      </cdr:txBody>
    </cdr:sp>
  </cdr:relSizeAnchor>
  <cdr:relSizeAnchor xmlns:cdr="http://schemas.openxmlformats.org/drawingml/2006/chartDrawing">
    <cdr:from>
      <cdr:x>0.429</cdr:x>
      <cdr:y>0.68373</cdr:y>
    </cdr:from>
    <cdr:to>
      <cdr:x>0.46591</cdr:x>
      <cdr:y>0.72018</cdr:y>
    </cdr:to>
    <cdr:sp macro="" textlink="">
      <cdr:nvSpPr>
        <cdr:cNvPr id="8" name="Rectangle 7">
          <a:extLst xmlns:a="http://schemas.openxmlformats.org/drawingml/2006/main">
            <a:ext uri="{FF2B5EF4-FFF2-40B4-BE49-F238E27FC236}">
              <a16:creationId xmlns:a16="http://schemas.microsoft.com/office/drawing/2014/main" id="{6C98E956-C4D5-53C1-83D6-6D39AACCF7E8}"/>
            </a:ext>
          </a:extLst>
        </cdr:cNvPr>
        <cdr:cNvSpPr/>
      </cdr:nvSpPr>
      <cdr:spPr>
        <a:xfrm xmlns:a="http://schemas.openxmlformats.org/drawingml/2006/main">
          <a:off x="6183971" y="3128994"/>
          <a:ext cx="531976" cy="166793"/>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tlCol="0"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r>
            <a:rPr lang="en-US" sz="1300" b="1">
              <a:solidFill>
                <a:schemeClr val="tx1"/>
              </a:solidFill>
            </a:rPr>
            <a:t>48%</a:t>
          </a:r>
        </a:p>
      </cdr:txBody>
    </cdr:sp>
  </cdr:relSizeAnchor>
  <cdr:relSizeAnchor xmlns:cdr="http://schemas.openxmlformats.org/drawingml/2006/chartDrawing">
    <cdr:from>
      <cdr:x>0.48947</cdr:x>
      <cdr:y>0.66872</cdr:y>
    </cdr:from>
    <cdr:to>
      <cdr:x>0.52637</cdr:x>
      <cdr:y>0.70517</cdr:y>
    </cdr:to>
    <cdr:sp macro="" textlink="">
      <cdr:nvSpPr>
        <cdr:cNvPr id="9" name="Rectangle 8">
          <a:extLst xmlns:a="http://schemas.openxmlformats.org/drawingml/2006/main">
            <a:ext uri="{FF2B5EF4-FFF2-40B4-BE49-F238E27FC236}">
              <a16:creationId xmlns:a16="http://schemas.microsoft.com/office/drawing/2014/main" id="{6C98E956-C4D5-53C1-83D6-6D39AACCF7E8}"/>
            </a:ext>
          </a:extLst>
        </cdr:cNvPr>
        <cdr:cNvSpPr/>
      </cdr:nvSpPr>
      <cdr:spPr>
        <a:xfrm xmlns:a="http://schemas.openxmlformats.org/drawingml/2006/main">
          <a:off x="7055587" y="3060296"/>
          <a:ext cx="531976" cy="166794"/>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tlCol="0"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r>
            <a:rPr lang="en-US" sz="1300" b="1">
              <a:solidFill>
                <a:schemeClr val="tx1"/>
              </a:solidFill>
            </a:rPr>
            <a:t>43%</a:t>
          </a:r>
        </a:p>
      </cdr:txBody>
    </cdr:sp>
  </cdr:relSizeAnchor>
  <cdr:relSizeAnchor xmlns:cdr="http://schemas.openxmlformats.org/drawingml/2006/chartDrawing">
    <cdr:from>
      <cdr:x>0.54746</cdr:x>
      <cdr:y>0.79922</cdr:y>
    </cdr:from>
    <cdr:to>
      <cdr:x>0.58436</cdr:x>
      <cdr:y>0.83567</cdr:y>
    </cdr:to>
    <cdr:sp macro="" textlink="">
      <cdr:nvSpPr>
        <cdr:cNvPr id="10" name="Rectangle 9">
          <a:extLst xmlns:a="http://schemas.openxmlformats.org/drawingml/2006/main">
            <a:ext uri="{FF2B5EF4-FFF2-40B4-BE49-F238E27FC236}">
              <a16:creationId xmlns:a16="http://schemas.microsoft.com/office/drawing/2014/main" id="{6C98E956-C4D5-53C1-83D6-6D39AACCF7E8}"/>
            </a:ext>
          </a:extLst>
        </cdr:cNvPr>
        <cdr:cNvSpPr/>
      </cdr:nvSpPr>
      <cdr:spPr>
        <a:xfrm xmlns:a="http://schemas.openxmlformats.org/drawingml/2006/main">
          <a:off x="7891497" y="3657504"/>
          <a:ext cx="531976" cy="166794"/>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tlCol="0"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r>
            <a:rPr lang="en-US" sz="1300" b="1">
              <a:solidFill>
                <a:schemeClr val="tx1"/>
              </a:solidFill>
            </a:rPr>
            <a:t>8%</a:t>
          </a:r>
        </a:p>
      </cdr:txBody>
    </cdr:sp>
  </cdr:relSizeAnchor>
  <cdr:relSizeAnchor xmlns:cdr="http://schemas.openxmlformats.org/drawingml/2006/chartDrawing">
    <cdr:from>
      <cdr:x>0.60595</cdr:x>
      <cdr:y>0.71042</cdr:y>
    </cdr:from>
    <cdr:to>
      <cdr:x>0.64286</cdr:x>
      <cdr:y>0.74687</cdr:y>
    </cdr:to>
    <cdr:sp macro="" textlink="">
      <cdr:nvSpPr>
        <cdr:cNvPr id="11" name="Rectangle 10">
          <a:extLst xmlns:a="http://schemas.openxmlformats.org/drawingml/2006/main">
            <a:ext uri="{FF2B5EF4-FFF2-40B4-BE49-F238E27FC236}">
              <a16:creationId xmlns:a16="http://schemas.microsoft.com/office/drawing/2014/main" id="{6C98E956-C4D5-53C1-83D6-6D39AACCF7E8}"/>
            </a:ext>
          </a:extLst>
        </cdr:cNvPr>
        <cdr:cNvSpPr/>
      </cdr:nvSpPr>
      <cdr:spPr>
        <a:xfrm xmlns:a="http://schemas.openxmlformats.org/drawingml/2006/main">
          <a:off x="8734667" y="3251128"/>
          <a:ext cx="531976" cy="166794"/>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tlCol="0"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r>
            <a:rPr lang="en-US" sz="1300" b="1">
              <a:solidFill>
                <a:schemeClr val="tx1"/>
              </a:solidFill>
            </a:rPr>
            <a:t>36%</a:t>
          </a:r>
        </a:p>
      </cdr:txBody>
    </cdr:sp>
  </cdr:relSizeAnchor>
  <cdr:relSizeAnchor xmlns:cdr="http://schemas.openxmlformats.org/drawingml/2006/chartDrawing">
    <cdr:from>
      <cdr:x>0.66459</cdr:x>
      <cdr:y>0.72946</cdr:y>
    </cdr:from>
    <cdr:to>
      <cdr:x>0.7015</cdr:x>
      <cdr:y>0.76591</cdr:y>
    </cdr:to>
    <cdr:sp macro="" textlink="">
      <cdr:nvSpPr>
        <cdr:cNvPr id="12" name="Rectangle 11">
          <a:extLst xmlns:a="http://schemas.openxmlformats.org/drawingml/2006/main">
            <a:ext uri="{FF2B5EF4-FFF2-40B4-BE49-F238E27FC236}">
              <a16:creationId xmlns:a16="http://schemas.microsoft.com/office/drawing/2014/main" id="{6C98E956-C4D5-53C1-83D6-6D39AACCF7E8}"/>
            </a:ext>
          </a:extLst>
        </cdr:cNvPr>
        <cdr:cNvSpPr/>
      </cdr:nvSpPr>
      <cdr:spPr>
        <a:xfrm xmlns:a="http://schemas.openxmlformats.org/drawingml/2006/main">
          <a:off x="9579980" y="3338242"/>
          <a:ext cx="531976" cy="166793"/>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tlCol="0"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r>
            <a:rPr lang="en-US" sz="1300" b="1">
              <a:solidFill>
                <a:schemeClr val="tx1"/>
              </a:solidFill>
            </a:rPr>
            <a:t>50%</a:t>
          </a:r>
        </a:p>
      </cdr:txBody>
    </cdr:sp>
  </cdr:relSizeAnchor>
  <cdr:relSizeAnchor xmlns:cdr="http://schemas.openxmlformats.org/drawingml/2006/chartDrawing">
    <cdr:from>
      <cdr:x>0.83797</cdr:x>
      <cdr:y>0.787</cdr:y>
    </cdr:from>
    <cdr:to>
      <cdr:x>0.87487</cdr:x>
      <cdr:y>0.82345</cdr:y>
    </cdr:to>
    <cdr:sp macro="" textlink="">
      <cdr:nvSpPr>
        <cdr:cNvPr id="13" name="Rectangle 12">
          <a:extLst xmlns:a="http://schemas.openxmlformats.org/drawingml/2006/main">
            <a:ext uri="{FF2B5EF4-FFF2-40B4-BE49-F238E27FC236}">
              <a16:creationId xmlns:a16="http://schemas.microsoft.com/office/drawing/2014/main" id="{6C98E956-C4D5-53C1-83D6-6D39AACCF7E8}"/>
            </a:ext>
          </a:extLst>
        </cdr:cNvPr>
        <cdr:cNvSpPr/>
      </cdr:nvSpPr>
      <cdr:spPr>
        <a:xfrm xmlns:a="http://schemas.openxmlformats.org/drawingml/2006/main">
          <a:off x="12079140" y="3601591"/>
          <a:ext cx="531976" cy="166793"/>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tlCol="0"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r>
            <a:rPr lang="en-US" sz="1300" b="1">
              <a:solidFill>
                <a:schemeClr val="tx1"/>
              </a:solidFill>
            </a:rPr>
            <a:t>18%</a:t>
          </a:r>
        </a:p>
      </cdr:txBody>
    </cdr:sp>
  </cdr:relSizeAnchor>
  <cdr:relSizeAnchor xmlns:cdr="http://schemas.openxmlformats.org/drawingml/2006/chartDrawing">
    <cdr:from>
      <cdr:x>0.89916</cdr:x>
      <cdr:y>0.74061</cdr:y>
    </cdr:from>
    <cdr:to>
      <cdr:x>0.93913</cdr:x>
      <cdr:y>0.80227</cdr:y>
    </cdr:to>
    <cdr:sp macro="" textlink="">
      <cdr:nvSpPr>
        <cdr:cNvPr id="14" name="Rectangle 13">
          <a:extLst xmlns:a="http://schemas.openxmlformats.org/drawingml/2006/main">
            <a:ext uri="{FF2B5EF4-FFF2-40B4-BE49-F238E27FC236}">
              <a16:creationId xmlns:a16="http://schemas.microsoft.com/office/drawing/2014/main" id="{6C98E956-C4D5-53C1-83D6-6D39AACCF7E8}"/>
            </a:ext>
          </a:extLst>
        </cdr:cNvPr>
        <cdr:cNvSpPr/>
      </cdr:nvSpPr>
      <cdr:spPr>
        <a:xfrm xmlns:a="http://schemas.openxmlformats.org/drawingml/2006/main">
          <a:off x="12961229" y="3389289"/>
          <a:ext cx="576105" cy="282166"/>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tlCol="0"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r>
            <a:rPr lang="en-US" sz="1100" b="1">
              <a:solidFill>
                <a:schemeClr val="tx1"/>
              </a:solidFill>
            </a:rPr>
            <a:t>36%</a:t>
          </a:r>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28575</xdr:colOff>
      <xdr:row>52</xdr:row>
      <xdr:rowOff>9525</xdr:rowOff>
    </xdr:from>
    <xdr:to>
      <xdr:col>17</xdr:col>
      <xdr:colOff>381000</xdr:colOff>
      <xdr:row>73</xdr:row>
      <xdr:rowOff>142875</xdr:rowOff>
    </xdr:to>
    <xdr:graphicFrame macro="">
      <xdr:nvGraphicFramePr>
        <xdr:cNvPr id="2" name="Chart 1">
          <a:extLst>
            <a:ext uri="{FF2B5EF4-FFF2-40B4-BE49-F238E27FC236}">
              <a16:creationId xmlns:a16="http://schemas.microsoft.com/office/drawing/2014/main" id="{7AE5EADF-6EBD-4654-8F67-ABE2E74970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70035</xdr:colOff>
      <xdr:row>0</xdr:row>
      <xdr:rowOff>9525</xdr:rowOff>
    </xdr:from>
    <xdr:to>
      <xdr:col>17</xdr:col>
      <xdr:colOff>92448</xdr:colOff>
      <xdr:row>21</xdr:row>
      <xdr:rowOff>103656</xdr:rowOff>
    </xdr:to>
    <xdr:graphicFrame macro="">
      <xdr:nvGraphicFramePr>
        <xdr:cNvPr id="3" name="Chart 2">
          <a:extLst>
            <a:ext uri="{FF2B5EF4-FFF2-40B4-BE49-F238E27FC236}">
              <a16:creationId xmlns:a16="http://schemas.microsoft.com/office/drawing/2014/main" id="{EAE281C0-2704-4A4D-9BC4-C8C9029855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54</xdr:row>
      <xdr:rowOff>154215</xdr:rowOff>
    </xdr:from>
    <xdr:to>
      <xdr:col>0</xdr:col>
      <xdr:colOff>423049</xdr:colOff>
      <xdr:row>60</xdr:row>
      <xdr:rowOff>81643</xdr:rowOff>
    </xdr:to>
    <xdr:sp macro="" textlink="">
      <xdr:nvSpPr>
        <xdr:cNvPr id="34" name="Rectangle 17">
          <a:extLst>
            <a:ext uri="{FF2B5EF4-FFF2-40B4-BE49-F238E27FC236}">
              <a16:creationId xmlns:a16="http://schemas.microsoft.com/office/drawing/2014/main" id="{95A2D517-96C6-4D06-B837-914F74BCF50F}"/>
            </a:ext>
          </a:extLst>
        </xdr:cNvPr>
        <xdr:cNvSpPr/>
      </xdr:nvSpPr>
      <xdr:spPr>
        <a:xfrm>
          <a:off x="127000" y="8974365"/>
          <a:ext cx="296049" cy="103232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rtlCol="0" anchor="ctr"/>
        <a:lstStyle/>
        <a:p>
          <a:pPr algn="ctr"/>
          <a:r>
            <a:rPr lang="en-US" sz="1200" b="1">
              <a:solidFill>
                <a:schemeClr val="tx2"/>
              </a:solidFill>
            </a:rPr>
            <a:t>Số</a:t>
          </a:r>
          <a:r>
            <a:rPr lang="en-US" sz="1200" b="1" baseline="0">
              <a:solidFill>
                <a:schemeClr val="tx2"/>
              </a:solidFill>
            </a:rPr>
            <a:t> lượng</a:t>
          </a:r>
          <a:endParaRPr lang="en-US" sz="1200" b="1">
            <a:solidFill>
              <a:schemeClr val="tx2"/>
            </a:solidFill>
          </a:endParaRPr>
        </a:p>
      </xdr:txBody>
    </xdr:sp>
    <xdr:clientData/>
  </xdr:twoCellAnchor>
  <xdr:twoCellAnchor>
    <xdr:from>
      <xdr:col>0</xdr:col>
      <xdr:colOff>990031</xdr:colOff>
      <xdr:row>60</xdr:row>
      <xdr:rowOff>58430</xdr:rowOff>
    </xdr:from>
    <xdr:to>
      <xdr:col>1</xdr:col>
      <xdr:colOff>269740</xdr:colOff>
      <xdr:row>61</xdr:row>
      <xdr:rowOff>95250</xdr:rowOff>
    </xdr:to>
    <xdr:sp macro="" textlink="">
      <xdr:nvSpPr>
        <xdr:cNvPr id="42" name="Rectangle 41">
          <a:extLst>
            <a:ext uri="{FF2B5EF4-FFF2-40B4-BE49-F238E27FC236}">
              <a16:creationId xmlns:a16="http://schemas.microsoft.com/office/drawing/2014/main" id="{E4A2CBED-3F56-460E-A590-84435917FFE3}"/>
            </a:ext>
          </a:extLst>
        </xdr:cNvPr>
        <xdr:cNvSpPr/>
      </xdr:nvSpPr>
      <xdr:spPr>
        <a:xfrm>
          <a:off x="990031" y="9932680"/>
          <a:ext cx="592042" cy="21673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rPr>
            <a:t>13</a:t>
          </a:r>
        </a:p>
      </xdr:txBody>
    </xdr:sp>
    <xdr:clientData/>
  </xdr:twoCellAnchor>
  <xdr:twoCellAnchor>
    <xdr:from>
      <xdr:col>0</xdr:col>
      <xdr:colOff>1008299</xdr:colOff>
      <xdr:row>69</xdr:row>
      <xdr:rowOff>60775</xdr:rowOff>
    </xdr:from>
    <xdr:to>
      <xdr:col>1</xdr:col>
      <xdr:colOff>281695</xdr:colOff>
      <xdr:row>70</xdr:row>
      <xdr:rowOff>23424</xdr:rowOff>
    </xdr:to>
    <xdr:sp macro="" textlink="">
      <xdr:nvSpPr>
        <xdr:cNvPr id="43" name="Rectangle 20">
          <a:extLst>
            <a:ext uri="{FF2B5EF4-FFF2-40B4-BE49-F238E27FC236}">
              <a16:creationId xmlns:a16="http://schemas.microsoft.com/office/drawing/2014/main" id="{2E3B8FEB-1256-4191-AF33-DBF4757EA917}"/>
            </a:ext>
          </a:extLst>
        </xdr:cNvPr>
        <xdr:cNvSpPr/>
      </xdr:nvSpPr>
      <xdr:spPr>
        <a:xfrm>
          <a:off x="1008299" y="11554275"/>
          <a:ext cx="585729" cy="14256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a:solidFill>
                <a:schemeClr val="tx1"/>
              </a:solidFill>
            </a:rPr>
            <a:t>8%</a:t>
          </a:r>
        </a:p>
      </xdr:txBody>
    </xdr:sp>
    <xdr:clientData/>
  </xdr:twoCellAnchor>
  <xdr:twoCellAnchor>
    <xdr:from>
      <xdr:col>0</xdr:col>
      <xdr:colOff>943501</xdr:colOff>
      <xdr:row>65</xdr:row>
      <xdr:rowOff>36803</xdr:rowOff>
    </xdr:from>
    <xdr:to>
      <xdr:col>1</xdr:col>
      <xdr:colOff>221610</xdr:colOff>
      <xdr:row>66</xdr:row>
      <xdr:rowOff>8467</xdr:rowOff>
    </xdr:to>
    <xdr:sp macro="" textlink="">
      <xdr:nvSpPr>
        <xdr:cNvPr id="44" name="Rectangle 7">
          <a:extLst>
            <a:ext uri="{FF2B5EF4-FFF2-40B4-BE49-F238E27FC236}">
              <a16:creationId xmlns:a16="http://schemas.microsoft.com/office/drawing/2014/main" id="{30310C8A-5FA8-425A-A12F-E00BF258F5F1}"/>
            </a:ext>
          </a:extLst>
        </xdr:cNvPr>
        <xdr:cNvSpPr/>
      </xdr:nvSpPr>
      <xdr:spPr>
        <a:xfrm>
          <a:off x="943501" y="10810636"/>
          <a:ext cx="590442" cy="15158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92%</a:t>
          </a:r>
        </a:p>
      </xdr:txBody>
    </xdr:sp>
    <xdr:clientData/>
  </xdr:twoCellAnchor>
  <xdr:twoCellAnchor editAs="absolute">
    <xdr:from>
      <xdr:col>17</xdr:col>
      <xdr:colOff>148166</xdr:colOff>
      <xdr:row>0</xdr:row>
      <xdr:rowOff>46566</xdr:rowOff>
    </xdr:from>
    <xdr:to>
      <xdr:col>24</xdr:col>
      <xdr:colOff>10583</xdr:colOff>
      <xdr:row>21</xdr:row>
      <xdr:rowOff>95249</xdr:rowOff>
    </xdr:to>
    <mc:AlternateContent xmlns:mc="http://schemas.openxmlformats.org/markup-compatibility/2006" xmlns:sle15="http://schemas.microsoft.com/office/drawing/2012/slicer">
      <mc:Choice Requires="sle15">
        <xdr:graphicFrame macro="">
          <xdr:nvGraphicFramePr>
            <xdr:cNvPr id="45" name="Store 1">
              <a:extLst>
                <a:ext uri="{FF2B5EF4-FFF2-40B4-BE49-F238E27FC236}">
                  <a16:creationId xmlns:a16="http://schemas.microsoft.com/office/drawing/2014/main" id="{7F5D4C88-64D3-8670-79E7-ED7B02ED39F0}"/>
                </a:ext>
              </a:extLst>
            </xdr:cNvPr>
            <xdr:cNvGraphicFramePr/>
          </xdr:nvGraphicFramePr>
          <xdr:xfrm>
            <a:off x="0" y="0"/>
            <a:ext cx="0" cy="0"/>
          </xdr:xfrm>
          <a:graphic>
            <a:graphicData uri="http://schemas.microsoft.com/office/drawing/2010/slicer">
              <sle:slicer xmlns:sle="http://schemas.microsoft.com/office/drawing/2010/slicer" name="Store 1"/>
            </a:graphicData>
          </a:graphic>
        </xdr:graphicFrame>
      </mc:Choice>
      <mc:Fallback xmlns="">
        <xdr:sp macro="" textlink="">
          <xdr:nvSpPr>
            <xdr:cNvPr id="0" name=""/>
            <xdr:cNvSpPr>
              <a:spLocks noTextEdit="1"/>
            </xdr:cNvSpPr>
          </xdr:nvSpPr>
          <xdr:spPr>
            <a:xfrm>
              <a:off x="11800416" y="46566"/>
              <a:ext cx="4074584" cy="3826933"/>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xdr:col>
      <xdr:colOff>475681</xdr:colOff>
      <xdr:row>55</xdr:row>
      <xdr:rowOff>20330</xdr:rowOff>
    </xdr:from>
    <xdr:to>
      <xdr:col>2</xdr:col>
      <xdr:colOff>199889</xdr:colOff>
      <xdr:row>56</xdr:row>
      <xdr:rowOff>57151</xdr:rowOff>
    </xdr:to>
    <xdr:sp macro="" textlink="">
      <xdr:nvSpPr>
        <xdr:cNvPr id="46" name="Rectangle 45">
          <a:extLst>
            <a:ext uri="{FF2B5EF4-FFF2-40B4-BE49-F238E27FC236}">
              <a16:creationId xmlns:a16="http://schemas.microsoft.com/office/drawing/2014/main" id="{A54A0ADD-89DE-494F-A62C-1E6AF7E75348}"/>
            </a:ext>
          </a:extLst>
        </xdr:cNvPr>
        <xdr:cNvSpPr/>
      </xdr:nvSpPr>
      <xdr:spPr>
        <a:xfrm>
          <a:off x="1788014" y="8994997"/>
          <a:ext cx="592042" cy="21673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rPr>
            <a:t>22</a:t>
          </a:r>
        </a:p>
      </xdr:txBody>
    </xdr:sp>
    <xdr:clientData/>
  </xdr:twoCellAnchor>
  <xdr:twoCellAnchor>
    <xdr:from>
      <xdr:col>2</xdr:col>
      <xdr:colOff>441032</xdr:colOff>
      <xdr:row>67</xdr:row>
      <xdr:rowOff>54425</xdr:rowOff>
    </xdr:from>
    <xdr:to>
      <xdr:col>3</xdr:col>
      <xdr:colOff>412928</xdr:colOff>
      <xdr:row>68</xdr:row>
      <xdr:rowOff>17075</xdr:rowOff>
    </xdr:to>
    <xdr:sp macro="" textlink="">
      <xdr:nvSpPr>
        <xdr:cNvPr id="48" name="Rectangle 20">
          <a:extLst>
            <a:ext uri="{FF2B5EF4-FFF2-40B4-BE49-F238E27FC236}">
              <a16:creationId xmlns:a16="http://schemas.microsoft.com/office/drawing/2014/main" id="{29250501-A359-4B14-82DF-D28CAEBF6942}"/>
            </a:ext>
          </a:extLst>
        </xdr:cNvPr>
        <xdr:cNvSpPr/>
      </xdr:nvSpPr>
      <xdr:spPr>
        <a:xfrm>
          <a:off x="2621199" y="11188092"/>
          <a:ext cx="585729" cy="14256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a:solidFill>
                <a:schemeClr val="tx1"/>
              </a:solidFill>
            </a:rPr>
            <a:t>50%</a:t>
          </a:r>
        </a:p>
      </xdr:txBody>
    </xdr:sp>
    <xdr:clientData/>
  </xdr:twoCellAnchor>
  <xdr:twoCellAnchor>
    <xdr:from>
      <xdr:col>1</xdr:col>
      <xdr:colOff>418568</xdr:colOff>
      <xdr:row>60</xdr:row>
      <xdr:rowOff>104535</xdr:rowOff>
    </xdr:from>
    <xdr:to>
      <xdr:col>2</xdr:col>
      <xdr:colOff>141176</xdr:colOff>
      <xdr:row>61</xdr:row>
      <xdr:rowOff>76199</xdr:rowOff>
    </xdr:to>
    <xdr:sp macro="" textlink="">
      <xdr:nvSpPr>
        <xdr:cNvPr id="49" name="Rectangle 7">
          <a:extLst>
            <a:ext uri="{FF2B5EF4-FFF2-40B4-BE49-F238E27FC236}">
              <a16:creationId xmlns:a16="http://schemas.microsoft.com/office/drawing/2014/main" id="{E86584DC-3A62-4997-AE8E-E93E85EC8D65}"/>
            </a:ext>
          </a:extLst>
        </xdr:cNvPr>
        <xdr:cNvSpPr/>
      </xdr:nvSpPr>
      <xdr:spPr>
        <a:xfrm>
          <a:off x="1730901" y="9978785"/>
          <a:ext cx="590442" cy="15158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64%</a:t>
          </a:r>
        </a:p>
      </xdr:txBody>
    </xdr:sp>
    <xdr:clientData/>
  </xdr:twoCellAnchor>
  <xdr:twoCellAnchor>
    <xdr:from>
      <xdr:col>2</xdr:col>
      <xdr:colOff>391051</xdr:colOff>
      <xdr:row>62</xdr:row>
      <xdr:rowOff>66435</xdr:rowOff>
    </xdr:from>
    <xdr:to>
      <xdr:col>3</xdr:col>
      <xdr:colOff>367660</xdr:colOff>
      <xdr:row>63</xdr:row>
      <xdr:rowOff>38099</xdr:rowOff>
    </xdr:to>
    <xdr:sp macro="" textlink="">
      <xdr:nvSpPr>
        <xdr:cNvPr id="4" name="Rectangle 7">
          <a:extLst>
            <a:ext uri="{FF2B5EF4-FFF2-40B4-BE49-F238E27FC236}">
              <a16:creationId xmlns:a16="http://schemas.microsoft.com/office/drawing/2014/main" id="{A2B67F4F-494E-49DE-A4AE-238D733ABA3B}"/>
            </a:ext>
          </a:extLst>
        </xdr:cNvPr>
        <xdr:cNvSpPr/>
      </xdr:nvSpPr>
      <xdr:spPr>
        <a:xfrm>
          <a:off x="2571218" y="10300518"/>
          <a:ext cx="590442" cy="15158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50%</a:t>
          </a:r>
        </a:p>
      </xdr:txBody>
    </xdr:sp>
    <xdr:clientData/>
  </xdr:twoCellAnchor>
  <xdr:twoCellAnchor>
    <xdr:from>
      <xdr:col>2</xdr:col>
      <xdr:colOff>448164</xdr:colOff>
      <xdr:row>58</xdr:row>
      <xdr:rowOff>109230</xdr:rowOff>
    </xdr:from>
    <xdr:to>
      <xdr:col>3</xdr:col>
      <xdr:colOff>426373</xdr:colOff>
      <xdr:row>59</xdr:row>
      <xdr:rowOff>146051</xdr:rowOff>
    </xdr:to>
    <xdr:sp macro="" textlink="">
      <xdr:nvSpPr>
        <xdr:cNvPr id="5" name="Rectangle 4">
          <a:extLst>
            <a:ext uri="{FF2B5EF4-FFF2-40B4-BE49-F238E27FC236}">
              <a16:creationId xmlns:a16="http://schemas.microsoft.com/office/drawing/2014/main" id="{064649BA-99B6-4E24-9704-AA2C650B1E8F}"/>
            </a:ext>
          </a:extLst>
        </xdr:cNvPr>
        <xdr:cNvSpPr/>
      </xdr:nvSpPr>
      <xdr:spPr>
        <a:xfrm>
          <a:off x="2628331" y="9623647"/>
          <a:ext cx="592042" cy="21673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rPr>
            <a:t>16</a:t>
          </a:r>
        </a:p>
      </xdr:txBody>
    </xdr:sp>
    <xdr:clientData/>
  </xdr:twoCellAnchor>
  <xdr:twoCellAnchor>
    <xdr:from>
      <xdr:col>3</xdr:col>
      <xdr:colOff>642898</xdr:colOff>
      <xdr:row>56</xdr:row>
      <xdr:rowOff>134631</xdr:rowOff>
    </xdr:from>
    <xdr:to>
      <xdr:col>4</xdr:col>
      <xdr:colOff>589357</xdr:colOff>
      <xdr:row>57</xdr:row>
      <xdr:rowOff>171451</xdr:rowOff>
    </xdr:to>
    <xdr:sp macro="" textlink="">
      <xdr:nvSpPr>
        <xdr:cNvPr id="6" name="Rectangle 5">
          <a:extLst>
            <a:ext uri="{FF2B5EF4-FFF2-40B4-BE49-F238E27FC236}">
              <a16:creationId xmlns:a16="http://schemas.microsoft.com/office/drawing/2014/main" id="{52DB37EC-F93C-45CF-8477-19CADF13B9CE}"/>
            </a:ext>
          </a:extLst>
        </xdr:cNvPr>
        <xdr:cNvSpPr/>
      </xdr:nvSpPr>
      <xdr:spPr>
        <a:xfrm>
          <a:off x="3436898" y="9289214"/>
          <a:ext cx="592042" cy="21673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rPr>
            <a:t>16</a:t>
          </a:r>
        </a:p>
      </xdr:txBody>
    </xdr:sp>
    <xdr:clientData/>
  </xdr:twoCellAnchor>
  <xdr:twoCellAnchor>
    <xdr:from>
      <xdr:col>3</xdr:col>
      <xdr:colOff>606951</xdr:colOff>
      <xdr:row>61</xdr:row>
      <xdr:rowOff>102418</xdr:rowOff>
    </xdr:from>
    <xdr:to>
      <xdr:col>4</xdr:col>
      <xdr:colOff>551810</xdr:colOff>
      <xdr:row>62</xdr:row>
      <xdr:rowOff>74083</xdr:rowOff>
    </xdr:to>
    <xdr:sp macro="" textlink="">
      <xdr:nvSpPr>
        <xdr:cNvPr id="7" name="Rectangle 7">
          <a:extLst>
            <a:ext uri="{FF2B5EF4-FFF2-40B4-BE49-F238E27FC236}">
              <a16:creationId xmlns:a16="http://schemas.microsoft.com/office/drawing/2014/main" id="{A6D3D103-7DE7-4F5B-B29D-87504D54FB96}"/>
            </a:ext>
          </a:extLst>
        </xdr:cNvPr>
        <xdr:cNvSpPr/>
      </xdr:nvSpPr>
      <xdr:spPr>
        <a:xfrm>
          <a:off x="3400951" y="10156585"/>
          <a:ext cx="590442" cy="15158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58%</a:t>
          </a:r>
        </a:p>
      </xdr:txBody>
    </xdr:sp>
    <xdr:clientData/>
  </xdr:twoCellAnchor>
  <xdr:twoCellAnchor>
    <xdr:from>
      <xdr:col>3</xdr:col>
      <xdr:colOff>625182</xdr:colOff>
      <xdr:row>67</xdr:row>
      <xdr:rowOff>16325</xdr:rowOff>
    </xdr:from>
    <xdr:to>
      <xdr:col>4</xdr:col>
      <xdr:colOff>565328</xdr:colOff>
      <xdr:row>67</xdr:row>
      <xdr:rowOff>158891</xdr:rowOff>
    </xdr:to>
    <xdr:sp macro="" textlink="">
      <xdr:nvSpPr>
        <xdr:cNvPr id="8" name="Rectangle 20">
          <a:extLst>
            <a:ext uri="{FF2B5EF4-FFF2-40B4-BE49-F238E27FC236}">
              <a16:creationId xmlns:a16="http://schemas.microsoft.com/office/drawing/2014/main" id="{FD6956E1-D71A-442A-940D-1DDB825EDDB1}"/>
            </a:ext>
          </a:extLst>
        </xdr:cNvPr>
        <xdr:cNvSpPr/>
      </xdr:nvSpPr>
      <xdr:spPr>
        <a:xfrm>
          <a:off x="3419182" y="11149992"/>
          <a:ext cx="585729" cy="14256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a:solidFill>
                <a:schemeClr val="tx1"/>
              </a:solidFill>
            </a:rPr>
            <a:t>42%</a:t>
          </a:r>
        </a:p>
      </xdr:txBody>
    </xdr:sp>
    <xdr:clientData/>
  </xdr:twoCellAnchor>
  <xdr:twoCellAnchor>
    <xdr:from>
      <xdr:col>1</xdr:col>
      <xdr:colOff>484611</xdr:colOff>
      <xdr:row>66</xdr:row>
      <xdr:rowOff>183915</xdr:rowOff>
    </xdr:from>
    <xdr:to>
      <xdr:col>2</xdr:col>
      <xdr:colOff>202507</xdr:colOff>
      <xdr:row>67</xdr:row>
      <xdr:rowOff>146564</xdr:rowOff>
    </xdr:to>
    <xdr:sp macro="" textlink="">
      <xdr:nvSpPr>
        <xdr:cNvPr id="10" name="Rectangle 20">
          <a:extLst>
            <a:ext uri="{FF2B5EF4-FFF2-40B4-BE49-F238E27FC236}">
              <a16:creationId xmlns:a16="http://schemas.microsoft.com/office/drawing/2014/main" id="{2CD82CDB-12CA-440D-BFAC-59FF9DF524AD}"/>
            </a:ext>
          </a:extLst>
        </xdr:cNvPr>
        <xdr:cNvSpPr/>
      </xdr:nvSpPr>
      <xdr:spPr>
        <a:xfrm>
          <a:off x="1791964" y="11344974"/>
          <a:ext cx="584484" cy="14941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a:solidFill>
                <a:schemeClr val="tx1"/>
              </a:solidFill>
            </a:rPr>
            <a:t>36%</a:t>
          </a:r>
        </a:p>
      </xdr:txBody>
    </xdr:sp>
    <xdr:clientData/>
  </xdr:twoCellAnchor>
  <xdr:twoCellAnchor>
    <xdr:from>
      <xdr:col>5</xdr:col>
      <xdr:colOff>198398</xdr:colOff>
      <xdr:row>59</xdr:row>
      <xdr:rowOff>99857</xdr:rowOff>
    </xdr:from>
    <xdr:to>
      <xdr:col>6</xdr:col>
      <xdr:colOff>144857</xdr:colOff>
      <xdr:row>60</xdr:row>
      <xdr:rowOff>136677</xdr:rowOff>
    </xdr:to>
    <xdr:sp macro="" textlink="">
      <xdr:nvSpPr>
        <xdr:cNvPr id="9" name="Rectangle 8">
          <a:extLst>
            <a:ext uri="{FF2B5EF4-FFF2-40B4-BE49-F238E27FC236}">
              <a16:creationId xmlns:a16="http://schemas.microsoft.com/office/drawing/2014/main" id="{DE114587-FF8A-4FE8-A71E-1DD31614596A}"/>
            </a:ext>
          </a:extLst>
        </xdr:cNvPr>
        <xdr:cNvSpPr/>
      </xdr:nvSpPr>
      <xdr:spPr>
        <a:xfrm>
          <a:off x="4253327" y="6431714"/>
          <a:ext cx="590530" cy="21824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rPr>
            <a:t>14</a:t>
          </a:r>
        </a:p>
      </xdr:txBody>
    </xdr:sp>
    <xdr:clientData/>
  </xdr:twoCellAnchor>
  <xdr:twoCellAnchor>
    <xdr:from>
      <xdr:col>5</xdr:col>
      <xdr:colOff>153379</xdr:colOff>
      <xdr:row>63</xdr:row>
      <xdr:rowOff>132656</xdr:rowOff>
    </xdr:from>
    <xdr:to>
      <xdr:col>6</xdr:col>
      <xdr:colOff>98238</xdr:colOff>
      <xdr:row>64</xdr:row>
      <xdr:rowOff>104321</xdr:rowOff>
    </xdr:to>
    <xdr:sp macro="" textlink="">
      <xdr:nvSpPr>
        <xdr:cNvPr id="11" name="Rectangle 7">
          <a:extLst>
            <a:ext uri="{FF2B5EF4-FFF2-40B4-BE49-F238E27FC236}">
              <a16:creationId xmlns:a16="http://schemas.microsoft.com/office/drawing/2014/main" id="{EB41B05B-02FB-49CC-8047-DFC773A64E43}"/>
            </a:ext>
          </a:extLst>
        </xdr:cNvPr>
        <xdr:cNvSpPr/>
      </xdr:nvSpPr>
      <xdr:spPr>
        <a:xfrm>
          <a:off x="4208308" y="7190227"/>
          <a:ext cx="588930" cy="15309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57%</a:t>
          </a:r>
        </a:p>
      </xdr:txBody>
    </xdr:sp>
    <xdr:clientData/>
  </xdr:twoCellAnchor>
  <xdr:twoCellAnchor>
    <xdr:from>
      <xdr:col>5</xdr:col>
      <xdr:colOff>180682</xdr:colOff>
      <xdr:row>67</xdr:row>
      <xdr:rowOff>100992</xdr:rowOff>
    </xdr:from>
    <xdr:to>
      <xdr:col>6</xdr:col>
      <xdr:colOff>120828</xdr:colOff>
      <xdr:row>68</xdr:row>
      <xdr:rowOff>62130</xdr:rowOff>
    </xdr:to>
    <xdr:sp macro="" textlink="">
      <xdr:nvSpPr>
        <xdr:cNvPr id="12" name="Rectangle 20">
          <a:extLst>
            <a:ext uri="{FF2B5EF4-FFF2-40B4-BE49-F238E27FC236}">
              <a16:creationId xmlns:a16="http://schemas.microsoft.com/office/drawing/2014/main" id="{4E4764E5-69D2-4099-BA64-27709E9A44EA}"/>
            </a:ext>
          </a:extLst>
        </xdr:cNvPr>
        <xdr:cNvSpPr/>
      </xdr:nvSpPr>
      <xdr:spPr>
        <a:xfrm>
          <a:off x="4235611" y="7884278"/>
          <a:ext cx="584217" cy="14256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a:solidFill>
                <a:schemeClr val="tx1"/>
              </a:solidFill>
            </a:rPr>
            <a:t>43%</a:t>
          </a:r>
        </a:p>
      </xdr:txBody>
    </xdr:sp>
    <xdr:clientData/>
  </xdr:twoCellAnchor>
  <xdr:twoCellAnchor>
    <xdr:from>
      <xdr:col>5</xdr:col>
      <xdr:colOff>153379</xdr:colOff>
      <xdr:row>44</xdr:row>
      <xdr:rowOff>78227</xdr:rowOff>
    </xdr:from>
    <xdr:to>
      <xdr:col>6</xdr:col>
      <xdr:colOff>98238</xdr:colOff>
      <xdr:row>45</xdr:row>
      <xdr:rowOff>95250</xdr:rowOff>
    </xdr:to>
    <xdr:sp macro="" textlink="">
      <xdr:nvSpPr>
        <xdr:cNvPr id="16" name="Rectangle 7">
          <a:extLst>
            <a:ext uri="{FF2B5EF4-FFF2-40B4-BE49-F238E27FC236}">
              <a16:creationId xmlns:a16="http://schemas.microsoft.com/office/drawing/2014/main" id="{CFC04B79-6595-4C98-B9CA-DFC485DB3B0A}"/>
            </a:ext>
          </a:extLst>
        </xdr:cNvPr>
        <xdr:cNvSpPr/>
      </xdr:nvSpPr>
      <xdr:spPr>
        <a:xfrm>
          <a:off x="4208308" y="7190227"/>
          <a:ext cx="588930" cy="15309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57%</a:t>
          </a:r>
        </a:p>
      </xdr:txBody>
    </xdr:sp>
    <xdr:clientData/>
  </xdr:twoCellAnchor>
  <xdr:twoCellAnchor>
    <xdr:from>
      <xdr:col>6</xdr:col>
      <xdr:colOff>352613</xdr:colOff>
      <xdr:row>61</xdr:row>
      <xdr:rowOff>63571</xdr:rowOff>
    </xdr:from>
    <xdr:to>
      <xdr:col>7</xdr:col>
      <xdr:colOff>326286</xdr:colOff>
      <xdr:row>62</xdr:row>
      <xdr:rowOff>100391</xdr:rowOff>
    </xdr:to>
    <xdr:sp macro="" textlink="">
      <xdr:nvSpPr>
        <xdr:cNvPr id="17" name="Rectangle 16">
          <a:extLst>
            <a:ext uri="{FF2B5EF4-FFF2-40B4-BE49-F238E27FC236}">
              <a16:creationId xmlns:a16="http://schemas.microsoft.com/office/drawing/2014/main" id="{DF642C91-4BF5-CF5C-B053-D63414A179D9}"/>
            </a:ext>
          </a:extLst>
        </xdr:cNvPr>
        <xdr:cNvSpPr/>
      </xdr:nvSpPr>
      <xdr:spPr>
        <a:xfrm>
          <a:off x="5051613" y="10123785"/>
          <a:ext cx="590530" cy="21824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rPr>
            <a:t>11</a:t>
          </a:r>
        </a:p>
      </xdr:txBody>
    </xdr:sp>
    <xdr:clientData/>
  </xdr:twoCellAnchor>
  <xdr:twoCellAnchor>
    <xdr:from>
      <xdr:col>6</xdr:col>
      <xdr:colOff>343879</xdr:colOff>
      <xdr:row>65</xdr:row>
      <xdr:rowOff>78226</xdr:rowOff>
    </xdr:from>
    <xdr:to>
      <xdr:col>7</xdr:col>
      <xdr:colOff>315952</xdr:colOff>
      <xdr:row>66</xdr:row>
      <xdr:rowOff>49892</xdr:rowOff>
    </xdr:to>
    <xdr:sp macro="" textlink="">
      <xdr:nvSpPr>
        <xdr:cNvPr id="18" name="Rectangle 7">
          <a:extLst>
            <a:ext uri="{FF2B5EF4-FFF2-40B4-BE49-F238E27FC236}">
              <a16:creationId xmlns:a16="http://schemas.microsoft.com/office/drawing/2014/main" id="{1D9480FE-CF46-FDBF-8CCE-E44559227FE1}"/>
            </a:ext>
          </a:extLst>
        </xdr:cNvPr>
        <xdr:cNvSpPr/>
      </xdr:nvSpPr>
      <xdr:spPr>
        <a:xfrm>
          <a:off x="5042879" y="10864155"/>
          <a:ext cx="588930" cy="15309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82%</a:t>
          </a:r>
        </a:p>
      </xdr:txBody>
    </xdr:sp>
    <xdr:clientData/>
  </xdr:twoCellAnchor>
  <xdr:twoCellAnchor>
    <xdr:from>
      <xdr:col>6</xdr:col>
      <xdr:colOff>425611</xdr:colOff>
      <xdr:row>69</xdr:row>
      <xdr:rowOff>10278</xdr:rowOff>
    </xdr:from>
    <xdr:to>
      <xdr:col>7</xdr:col>
      <xdr:colOff>392971</xdr:colOff>
      <xdr:row>69</xdr:row>
      <xdr:rowOff>152844</xdr:rowOff>
    </xdr:to>
    <xdr:sp macro="" textlink="">
      <xdr:nvSpPr>
        <xdr:cNvPr id="19" name="Rectangle 20">
          <a:extLst>
            <a:ext uri="{FF2B5EF4-FFF2-40B4-BE49-F238E27FC236}">
              <a16:creationId xmlns:a16="http://schemas.microsoft.com/office/drawing/2014/main" id="{79CC026C-EB55-D3D7-B7C4-45187653DA90}"/>
            </a:ext>
          </a:extLst>
        </xdr:cNvPr>
        <xdr:cNvSpPr/>
      </xdr:nvSpPr>
      <xdr:spPr>
        <a:xfrm>
          <a:off x="5124611" y="11521921"/>
          <a:ext cx="584217" cy="14256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a:solidFill>
                <a:schemeClr val="tx1"/>
              </a:solidFill>
            </a:rPr>
            <a:t>18%</a:t>
          </a:r>
        </a:p>
      </xdr:txBody>
    </xdr:sp>
    <xdr:clientData/>
  </xdr:twoCellAnchor>
  <xdr:twoCellAnchor>
    <xdr:from>
      <xdr:col>7</xdr:col>
      <xdr:colOff>487208</xdr:colOff>
      <xdr:row>64</xdr:row>
      <xdr:rowOff>12912</xdr:rowOff>
    </xdr:from>
    <xdr:to>
      <xdr:col>8</xdr:col>
      <xdr:colOff>432066</xdr:colOff>
      <xdr:row>64</xdr:row>
      <xdr:rowOff>166006</xdr:rowOff>
    </xdr:to>
    <xdr:sp macro="" textlink="">
      <xdr:nvSpPr>
        <xdr:cNvPr id="20" name="Rectangle 7">
          <a:extLst>
            <a:ext uri="{FF2B5EF4-FFF2-40B4-BE49-F238E27FC236}">
              <a16:creationId xmlns:a16="http://schemas.microsoft.com/office/drawing/2014/main" id="{848FFEAC-FE8C-4749-BC2E-E3BD4C8B8689}"/>
            </a:ext>
          </a:extLst>
        </xdr:cNvPr>
        <xdr:cNvSpPr/>
      </xdr:nvSpPr>
      <xdr:spPr>
        <a:xfrm>
          <a:off x="5803065" y="10617412"/>
          <a:ext cx="588930" cy="15309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64%</a:t>
          </a:r>
        </a:p>
      </xdr:txBody>
    </xdr:sp>
    <xdr:clientData/>
  </xdr:twoCellAnchor>
  <xdr:twoCellAnchor>
    <xdr:from>
      <xdr:col>7</xdr:col>
      <xdr:colOff>559868</xdr:colOff>
      <xdr:row>68</xdr:row>
      <xdr:rowOff>44750</xdr:rowOff>
    </xdr:from>
    <xdr:to>
      <xdr:col>8</xdr:col>
      <xdr:colOff>500013</xdr:colOff>
      <xdr:row>69</xdr:row>
      <xdr:rowOff>5887</xdr:rowOff>
    </xdr:to>
    <xdr:sp macro="" textlink="">
      <xdr:nvSpPr>
        <xdr:cNvPr id="21" name="Rectangle 20">
          <a:extLst>
            <a:ext uri="{FF2B5EF4-FFF2-40B4-BE49-F238E27FC236}">
              <a16:creationId xmlns:a16="http://schemas.microsoft.com/office/drawing/2014/main" id="{F09A018B-6358-4872-9DD3-EC1453096B15}"/>
            </a:ext>
          </a:extLst>
        </xdr:cNvPr>
        <xdr:cNvSpPr/>
      </xdr:nvSpPr>
      <xdr:spPr>
        <a:xfrm>
          <a:off x="5875725" y="11374964"/>
          <a:ext cx="584217" cy="14256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a:solidFill>
                <a:schemeClr val="tx1"/>
              </a:solidFill>
            </a:rPr>
            <a:t>36%</a:t>
          </a:r>
        </a:p>
      </xdr:txBody>
    </xdr:sp>
    <xdr:clientData/>
  </xdr:twoCellAnchor>
  <xdr:twoCellAnchor>
    <xdr:from>
      <xdr:col>7</xdr:col>
      <xdr:colOff>541299</xdr:colOff>
      <xdr:row>60</xdr:row>
      <xdr:rowOff>7327</xdr:rowOff>
    </xdr:from>
    <xdr:to>
      <xdr:col>8</xdr:col>
      <xdr:colOff>487757</xdr:colOff>
      <xdr:row>61</xdr:row>
      <xdr:rowOff>44148</xdr:rowOff>
    </xdr:to>
    <xdr:sp macro="" textlink="">
      <xdr:nvSpPr>
        <xdr:cNvPr id="22" name="Rectangle 21">
          <a:extLst>
            <a:ext uri="{FF2B5EF4-FFF2-40B4-BE49-F238E27FC236}">
              <a16:creationId xmlns:a16="http://schemas.microsoft.com/office/drawing/2014/main" id="{43D7ECF7-73CC-462A-B1BF-B094F8206A0C}"/>
            </a:ext>
          </a:extLst>
        </xdr:cNvPr>
        <xdr:cNvSpPr/>
      </xdr:nvSpPr>
      <xdr:spPr>
        <a:xfrm>
          <a:off x="5857156" y="9886113"/>
          <a:ext cx="590530" cy="21824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rPr>
            <a:t>14</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66674</xdr:colOff>
      <xdr:row>17</xdr:row>
      <xdr:rowOff>57150</xdr:rowOff>
    </xdr:from>
    <xdr:to>
      <xdr:col>7</xdr:col>
      <xdr:colOff>1095374</xdr:colOff>
      <xdr:row>29</xdr:row>
      <xdr:rowOff>47625</xdr:rowOff>
    </xdr:to>
    <xdr:pic>
      <xdr:nvPicPr>
        <xdr:cNvPr id="2" name="Picture 1">
          <a:extLst>
            <a:ext uri="{FF2B5EF4-FFF2-40B4-BE49-F238E27FC236}">
              <a16:creationId xmlns:a16="http://schemas.microsoft.com/office/drawing/2014/main" id="{93603005-457F-42F6-217B-5D554A4F2039}"/>
            </a:ext>
          </a:extLst>
        </xdr:cNvPr>
        <xdr:cNvPicPr>
          <a:picLocks noChangeAspect="1"/>
        </xdr:cNvPicPr>
      </xdr:nvPicPr>
      <xdr:blipFill>
        <a:blip xmlns:r="http://schemas.openxmlformats.org/officeDocument/2006/relationships" r:embed="rId1"/>
        <a:stretch>
          <a:fillRect/>
        </a:stretch>
      </xdr:blipFill>
      <xdr:spPr>
        <a:xfrm>
          <a:off x="66674" y="3000375"/>
          <a:ext cx="11210925" cy="204787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E6Dat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6Data"/>
    </sheetNames>
    <sheetDataSet>
      <sheetData sheetId="0" refreshError="1"/>
    </sheetDataSet>
  </externalBook>
</externalLink>
</file>

<file path=xl/persons/person.xml><?xml version="1.0" encoding="utf-8"?>
<personList xmlns="http://schemas.microsoft.com/office/spreadsheetml/2018/threadedcomments" xmlns:x="http://schemas.openxmlformats.org/spreadsheetml/2006/main">
  <person displayName="Người dùng Khách" id="{FB1D8D06-CED6-4A82-83B2-6121428F003D}" userId="S::urn:spo:tenantanon#beb8970a-3fe1-44e2-823f-80eaa9e0c260::" providerId="AD"/>
</personLis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AF8F1A52-752A-4DAD-9027-5558FE93C3F7}" sourceName="Store">
  <extLst>
    <x:ext xmlns:x15="http://schemas.microsoft.com/office/spreadsheetml/2010/11/main" uri="{2F2917AC-EB37-4324-AD4E-5DD8C200BD13}">
      <x15:tableSlicerCache tableId="2"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1" xr10:uid="{C95670B7-039B-4443-A88F-24E6AE8A04B8}" sourceName="Store">
  <extLst>
    <x:ext xmlns:x15="http://schemas.microsoft.com/office/spreadsheetml/2010/11/main" uri="{2F2917AC-EB37-4324-AD4E-5DD8C200BD13}">
      <x15:tableSlicerCache tableId="1"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xr10:uid="{5F714225-EBF2-464A-BBAD-F19D8B1BB163}" cache="Slicer_Store" caption="Store" rowHeight="22013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1" xr10:uid="{36C6006F-046B-4FDF-BDCA-2C570EC995D4}" cache="Slicer_Store1" caption="Store" rowHeight="22013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12B3884-4C51-4885-9735-EB3EE78F8934}" name="Table2" displayName="Table2" ref="A23:N47" totalsRowShown="0" headerRowDxfId="239" dataDxfId="237" headerRowBorderDxfId="238" tableBorderDxfId="236" totalsRowBorderDxfId="235" dataCellStyle="Percent 2">
  <autoFilter ref="A23:N47" xr:uid="{112B3884-4C51-4885-9735-EB3EE78F8934}"/>
  <tableColumns count="14">
    <tableColumn id="1" xr3:uid="{6A5D7CFC-7A69-4846-8090-A583F62D6DA5}" name="Store" dataDxfId="234"/>
    <tableColumn id="3" xr3:uid="{7E4A05C4-4058-4163-9C32-06C87FDCC453}" name="W10" dataDxfId="233"/>
    <tableColumn id="4" xr3:uid="{CA51F417-6F7A-4D0F-BDB0-5C5FD177C88D}" name="W11" dataDxfId="232"/>
    <tableColumn id="5" xr3:uid="{69F7F7DB-CAEA-4311-9F2F-969761387A88}" name="W12" dataDxfId="231"/>
    <tableColumn id="6" xr3:uid="{09F48C46-0C9B-4F19-9C45-F709B08CDCB2}" name="W13" dataDxfId="230"/>
    <tableColumn id="7" xr3:uid="{6A3BF28D-8532-4098-8E74-DEDC399D024C}" name="W14" dataDxfId="229"/>
    <tableColumn id="8" xr3:uid="{4436066C-6157-4800-BC6C-2681EE1DFFC4}" name="W15" dataDxfId="228" dataCellStyle="Percent 2"/>
    <tableColumn id="9" xr3:uid="{6FF0071F-A36F-436F-9342-9DBEBC1CA948}" name="W16" dataDxfId="227" dataCellStyle="Percent 2"/>
    <tableColumn id="10" xr3:uid="{53045278-1E1C-4217-BED9-CF8BE1633F67}" name="W17" dataDxfId="226" dataCellStyle="Percent 2"/>
    <tableColumn id="11" xr3:uid="{912CF327-EA8D-451C-A717-34E98934D122}" name="W18" dataDxfId="225" dataCellStyle="Percent 2"/>
    <tableColumn id="12" xr3:uid="{4DC3A9F2-C6FD-4AF7-B27A-FD3C834A9CE8}" name="W19" dataDxfId="224"/>
    <tableColumn id="13" xr3:uid="{440242B7-81FA-4DD2-8ECF-2D0BE6A17775}" name="W20" dataDxfId="223" dataCellStyle="Normal 3"/>
    <tableColumn id="2" xr3:uid="{38144828-DEDA-4248-9FC3-418952940840}" name="W21" dataDxfId="222" dataCellStyle="Percent 2"/>
    <tableColumn id="14" xr3:uid="{B3A92290-DAD2-48F3-B639-2B1072B65771}" name="W22" dataDxfId="221" dataCellStyle="Percent 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D17618E-7DB4-4964-98E2-07862851FAE4}" name="Table22" displayName="Table22" ref="A23:N48" totalsRowShown="0" headerRowDxfId="220" dataDxfId="218" headerRowBorderDxfId="219" tableBorderDxfId="217" totalsRowBorderDxfId="216" dataCellStyle="Percent 2">
  <autoFilter ref="A23:N48" xr:uid="{112B3884-4C51-4885-9735-EB3EE78F8934}"/>
  <tableColumns count="14">
    <tableColumn id="1" xr3:uid="{577AB935-DE4B-421C-985E-BA04AF4DEE05}" name="Store" dataDxfId="215"/>
    <tableColumn id="3" xr3:uid="{D3F4070F-C907-4748-8A41-263328A5F510}" name="W22" dataDxfId="214"/>
    <tableColumn id="4" xr3:uid="{01776A0D-B4B1-4CD6-B0A5-7A40CC4764FB}" name="W23" dataDxfId="213"/>
    <tableColumn id="5" xr3:uid="{09319222-8C34-4F3F-9669-7B97EAC93AD3}" name="W24" dataDxfId="212"/>
    <tableColumn id="6" xr3:uid="{88F07CE7-0248-4D1A-881D-052372AA846A}" name="W25" dataDxfId="211"/>
    <tableColumn id="7" xr3:uid="{A44AAF17-0A4F-441B-98A1-D0C165F08024}" name="W26" dataDxfId="210"/>
    <tableColumn id="8" xr3:uid="{B771EAF8-3F0C-40DC-9D94-D31BD23010C4}" name="W27" dataDxfId="209"/>
    <tableColumn id="9" xr3:uid="{C39171D5-8930-46F6-AA96-90E7338215E3}" name="W28" dataDxfId="208" dataCellStyle="Percent"/>
    <tableColumn id="10" xr3:uid="{2055358B-50C6-406C-83E6-175C4FCB801B}" name="W29" dataDxfId="207" dataCellStyle="Percent 2"/>
    <tableColumn id="11" xr3:uid="{F1E2E7D5-90A0-4927-9847-826870B51476}" name="W30" dataDxfId="206" dataCellStyle="Percent 2"/>
    <tableColumn id="12" xr3:uid="{606908DE-1F61-4E7B-8306-25E260D0FB0A}" name="W31" dataDxfId="205"/>
    <tableColumn id="13" xr3:uid="{77D33809-6069-4772-A9A3-87C0E918A695}" name="W32" dataDxfId="204" dataCellStyle="Normal 3"/>
    <tableColumn id="2" xr3:uid="{FFBD7B0E-E8E8-46BC-AD31-8755E3FF997E}" name="W33" dataDxfId="203" dataCellStyle="Percent 2"/>
    <tableColumn id="14" xr3:uid="{6EF29D3E-8DB2-49FF-8473-880B29374F10}" name="W34" dataDxfId="202" dataCellStyle="Percent 2"/>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M27" dT="2025-06-06T08:27:34.85" personId="{FB1D8D06-CED6-4A82-83B2-6121428F003D}" id="{12359944-E6B0-499A-AD9E-2296998B1E3B}">
    <text>Task phát sinh do CH bày sai</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3.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4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2.xml"/><Relationship Id="rId1" Type="http://schemas.openxmlformats.org/officeDocument/2006/relationships/drawing" Target="../drawings/drawing5.xml"/></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6.bin"/><Relationship Id="rId4" Type="http://schemas.microsoft.com/office/2017/10/relationships/threadedComment" Target="../threadedComments/threadedComment1.xml"/></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F8AC1-FC13-4658-ABD2-BCAB2268613E}">
  <dimension ref="A1:CH47"/>
  <sheetViews>
    <sheetView topLeftCell="A15" zoomScale="40" zoomScaleNormal="40" zoomScaleSheetLayoutView="25" workbookViewId="0">
      <selection activeCell="F24" sqref="F24"/>
    </sheetView>
  </sheetViews>
  <sheetFormatPr defaultColWidth="8.875" defaultRowHeight="13.5"/>
  <cols>
    <col min="1" max="1" width="39.875" style="2" customWidth="1"/>
    <col min="2" max="2" width="53.875" style="2" customWidth="1"/>
    <col min="3" max="3" width="69.5" style="2" customWidth="1"/>
    <col min="4" max="10" width="65.5" style="2" customWidth="1"/>
    <col min="11" max="11" width="13.125" style="1" customWidth="1"/>
    <col min="12" max="86" width="9" style="1" customWidth="1"/>
    <col min="87" max="16384" width="8.875" style="2"/>
  </cols>
  <sheetData>
    <row r="1" spans="1:86" ht="42.6" customHeight="1" thickBot="1">
      <c r="A1" s="732" t="s">
        <v>0</v>
      </c>
      <c r="B1" s="733"/>
      <c r="C1" s="733"/>
      <c r="D1" s="733"/>
      <c r="E1" s="733"/>
      <c r="F1" s="734" t="str">
        <f>"Tháng " &amp; MONTH(D2)</f>
        <v>Tháng 3</v>
      </c>
      <c r="G1" s="735"/>
      <c r="H1" s="736" t="str">
        <f>"W"&amp;WEEKNUM(D2)</f>
        <v>W10</v>
      </c>
      <c r="I1" s="736"/>
      <c r="J1" s="737"/>
    </row>
    <row r="2" spans="1:86" s="4" customFormat="1" ht="33.950000000000003" customHeight="1">
      <c r="A2" s="738" t="s">
        <v>1</v>
      </c>
      <c r="B2" s="741" t="s">
        <v>2</v>
      </c>
      <c r="C2" s="741"/>
      <c r="D2" s="14">
        <v>45719</v>
      </c>
      <c r="E2" s="61">
        <f>D2+1</f>
        <v>45720</v>
      </c>
      <c r="F2" s="61">
        <f t="shared" ref="F2:J2" si="0">E2+1</f>
        <v>45721</v>
      </c>
      <c r="G2" s="61">
        <f t="shared" si="0"/>
        <v>45722</v>
      </c>
      <c r="H2" s="61">
        <f t="shared" si="0"/>
        <v>45723</v>
      </c>
      <c r="I2" s="61">
        <f t="shared" si="0"/>
        <v>45724</v>
      </c>
      <c r="J2" s="62">
        <f t="shared" si="0"/>
        <v>45725</v>
      </c>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row>
    <row r="3" spans="1:86" s="4" customFormat="1" ht="33.950000000000003" customHeight="1">
      <c r="A3" s="739"/>
      <c r="B3" s="742" t="s">
        <v>3</v>
      </c>
      <c r="C3" s="742"/>
      <c r="D3" s="63">
        <f t="shared" ref="D3:E3" si="1">D2</f>
        <v>45719</v>
      </c>
      <c r="E3" s="63">
        <f t="shared" si="1"/>
        <v>45720</v>
      </c>
      <c r="F3" s="63">
        <f>F2</f>
        <v>45721</v>
      </c>
      <c r="G3" s="63">
        <f>G2</f>
        <v>45722</v>
      </c>
      <c r="H3" s="63">
        <f t="shared" ref="H3:J3" si="2">H2</f>
        <v>45723</v>
      </c>
      <c r="I3" s="64">
        <f t="shared" si="2"/>
        <v>45724</v>
      </c>
      <c r="J3" s="65">
        <f t="shared" si="2"/>
        <v>45725</v>
      </c>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row>
    <row r="4" spans="1:86" s="4" customFormat="1" ht="33.950000000000003" customHeight="1">
      <c r="A4" s="739"/>
      <c r="B4" s="742" t="s">
        <v>4</v>
      </c>
      <c r="C4" s="742"/>
      <c r="D4" s="66" t="str">
        <f>TEXT(D2,"[$-0011042A]dd")</f>
        <v>04</v>
      </c>
      <c r="E4" s="66" t="str">
        <f t="shared" ref="E4:J4" si="3">TEXT(E2,"[$-0011042A]dd")</f>
        <v>05</v>
      </c>
      <c r="F4" s="66" t="str">
        <f t="shared" si="3"/>
        <v>06</v>
      </c>
      <c r="G4" s="66" t="str">
        <f t="shared" si="3"/>
        <v>07</v>
      </c>
      <c r="H4" s="66" t="str">
        <f t="shared" si="3"/>
        <v>08</v>
      </c>
      <c r="I4" s="66" t="str">
        <f t="shared" si="3"/>
        <v>09</v>
      </c>
      <c r="J4" s="67" t="str">
        <f t="shared" si="3"/>
        <v>10</v>
      </c>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row>
    <row r="5" spans="1:86" s="4" customFormat="1" ht="33.950000000000003" customHeight="1">
      <c r="A5" s="739"/>
      <c r="B5" s="742" t="s">
        <v>5</v>
      </c>
      <c r="C5" s="742"/>
      <c r="D5" s="66" t="str">
        <f>IF(OR(DAY(D2)=5,DAY(D2)=20),"Member Day",IFERROR(VLOOKUP(D2,Data!$A$1:$B$11,2,0),""))</f>
        <v/>
      </c>
      <c r="E5" s="66" t="str">
        <f>IF(OR(DAY(E2)=5,DAY(E2)=20),"Member Day",IFERROR(VLOOKUP(E2,Data!$A$1:$B$11,2,0),""))</f>
        <v/>
      </c>
      <c r="F5" s="66" t="str">
        <f>IF(OR(DAY(F2)=5,DAY(F2)=20),"Member Day",IFERROR(VLOOKUP(F2,[1]E6Data!$A$1:$B$11,2,0),""))</f>
        <v>Member Day</v>
      </c>
      <c r="G5" s="66" t="str">
        <f>IF(OR(DAY(G2)=5,DAY(G2)=20),"Member Day",IFERROR(VLOOKUP(G2,Data!$A$1:$B$11,2,0),""))</f>
        <v/>
      </c>
      <c r="H5" s="66" t="str">
        <f>IF(OR(DAY(H2)=5,DAY(H2)=20),"Member Day",IFERROR(VLOOKUP(H2,Data!$A$1:$B$11,2,0),""))</f>
        <v/>
      </c>
      <c r="I5" s="66" t="str">
        <f>IF(OR(DAY(I2)=5,DAY(I2)=20),"Member Day",IFERROR(VLOOKUP(I2,Data!$A$1:$B$11,2,0),""))</f>
        <v>Quốc tế phụ nữ</v>
      </c>
      <c r="J5" s="67" t="str">
        <f>IF(OR(DAY(J2)=5,DAY(J2)=20),"Member Day",IFERROR(VLOOKUP(J2,Data!$A$1:$B$11,2,0),""))</f>
        <v/>
      </c>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row>
    <row r="6" spans="1:86" s="4" customFormat="1" ht="33.950000000000003" customHeight="1">
      <c r="A6" s="739"/>
      <c r="B6" s="743" t="s">
        <v>6</v>
      </c>
      <c r="C6" s="743"/>
      <c r="D6" s="15"/>
      <c r="E6" s="15"/>
      <c r="F6" s="16" t="s">
        <v>7</v>
      </c>
      <c r="G6" s="16"/>
      <c r="H6" s="16" t="s">
        <v>7</v>
      </c>
      <c r="I6" s="16" t="s">
        <v>7</v>
      </c>
      <c r="J6" s="17"/>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row>
    <row r="7" spans="1:86" s="4" customFormat="1" ht="33.950000000000003" customHeight="1" thickBot="1">
      <c r="A7" s="740"/>
      <c r="B7" s="744" t="s">
        <v>8</v>
      </c>
      <c r="C7" s="744"/>
      <c r="D7" s="68">
        <f>D10+D13+D16+D19+D22+D26+D30+D34+D38+D41</f>
        <v>10</v>
      </c>
      <c r="E7" s="68">
        <f t="shared" ref="E7:J7" si="4">E10+E13+E16+E19+E22+E26+E30+E34+E38+E41</f>
        <v>0</v>
      </c>
      <c r="F7" s="68">
        <f t="shared" si="4"/>
        <v>0</v>
      </c>
      <c r="G7" s="68">
        <f>G10+G13+G16+G22+G26+G30+G34+G38+G41</f>
        <v>0</v>
      </c>
      <c r="H7" s="68">
        <f t="shared" si="4"/>
        <v>0</v>
      </c>
      <c r="I7" s="68">
        <f t="shared" si="4"/>
        <v>0</v>
      </c>
      <c r="J7" s="69">
        <f t="shared" si="4"/>
        <v>0</v>
      </c>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row>
    <row r="8" spans="1:86" s="4" customFormat="1" ht="50.1" customHeight="1">
      <c r="A8" s="749" t="s">
        <v>9</v>
      </c>
      <c r="B8" s="747" t="s">
        <v>10</v>
      </c>
      <c r="C8" s="18" t="s">
        <v>11</v>
      </c>
      <c r="D8" s="73"/>
      <c r="E8" s="73"/>
      <c r="F8" s="74"/>
      <c r="G8" s="74"/>
      <c r="H8" s="74"/>
      <c r="I8" s="74"/>
      <c r="J8" s="75"/>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row>
    <row r="9" spans="1:86" s="4" customFormat="1" ht="27" thickBot="1">
      <c r="A9" s="749"/>
      <c r="B9" s="747"/>
      <c r="C9" s="19" t="s">
        <v>12</v>
      </c>
      <c r="D9" s="70" t="str">
        <f>IF(D8&lt;&gt;"", $H$1 &amp; "_" &amp; $B$8 &amp; ": " &amp; _xlfn.TEXTJOIN(CHAR(10) &amp; $H$1 &amp; "_" &amp; $B$8 &amp; ": ", TRUE, _xlfn.TEXTSPLIT(D8, ", ")), "")</f>
        <v/>
      </c>
      <c r="E9" s="70" t="str">
        <f t="shared" ref="E9:J9" si="5">IF(E8&lt;&gt;"", $H$1 &amp; "_" &amp; $B$8 &amp; ": " &amp; _xlfn.TEXTJOIN(CHAR(10) &amp; $H$1 &amp; "_" &amp; $B$8 &amp; ": ", TRUE, _xlfn.TEXTSPLIT(E8, ", ")), "")</f>
        <v/>
      </c>
      <c r="F9" s="70" t="str">
        <f t="shared" si="5"/>
        <v/>
      </c>
      <c r="G9" s="70" t="str">
        <f t="shared" si="5"/>
        <v/>
      </c>
      <c r="H9" s="70" t="str">
        <f t="shared" si="5"/>
        <v/>
      </c>
      <c r="I9" s="70" t="str">
        <f t="shared" si="5"/>
        <v/>
      </c>
      <c r="J9" s="71" t="str">
        <f t="shared" si="5"/>
        <v/>
      </c>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row>
    <row r="10" spans="1:86" s="4" customFormat="1" ht="50.1" customHeight="1" thickBot="1">
      <c r="A10" s="749"/>
      <c r="B10" s="747"/>
      <c r="C10" s="20" t="s">
        <v>13</v>
      </c>
      <c r="D10" s="21"/>
      <c r="E10" s="21"/>
      <c r="F10" s="21"/>
      <c r="G10" s="21"/>
      <c r="H10" s="21"/>
      <c r="I10" s="21"/>
      <c r="J10" s="22"/>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row>
    <row r="11" spans="1:86" s="4" customFormat="1" ht="125.25" customHeight="1">
      <c r="A11" s="749"/>
      <c r="B11" s="747" t="s">
        <v>14</v>
      </c>
      <c r="C11" s="23" t="s">
        <v>11</v>
      </c>
      <c r="D11" s="73" t="s">
        <v>15</v>
      </c>
      <c r="E11" s="73"/>
      <c r="F11" s="74"/>
      <c r="G11" s="74"/>
      <c r="H11" s="74"/>
      <c r="I11" s="74"/>
      <c r="J11" s="75"/>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row>
    <row r="12" spans="1:86" s="4" customFormat="1" ht="140.44999999999999" customHeight="1" thickBot="1">
      <c r="A12" s="749"/>
      <c r="B12" s="747"/>
      <c r="C12" s="19" t="s">
        <v>12</v>
      </c>
      <c r="D12" s="70" t="str">
        <f>IF(D11&lt;&gt;"", $H$1 &amp; "_" &amp; $B$11 &amp; ": " &amp; _xlfn.TEXTJOIN(CHAR(10) &amp; $H$1 &amp; "_" &amp; $B$11 &amp; ": ", TRUE, _xlfn.TEXTSPLIT(D11, ", ")), "")</f>
        <v>W10_ADM: Thực hiện 5S khu vực thu ngân
W10_ADM: thực hiện vệ sinh khu AEON cafe
W10_ADM: Check và điền link Petty cash- Float cash của ACC
W10_ADM: Chụp BLC ngày 28/2 gửi vào luồng mail</v>
      </c>
      <c r="E12" s="70" t="str">
        <f t="shared" ref="E12:J12" si="6">IF(E11&lt;&gt;"", $H$1 &amp; "_" &amp; $B$11 &amp; ": " &amp; _xlfn.TEXTJOIN(CHAR(10) &amp; $H$1 &amp; "_" &amp; $B$11 &amp; ": ", TRUE, _xlfn.TEXTSPLIT(E11, ", ")), "")</f>
        <v/>
      </c>
      <c r="F12" s="70" t="str">
        <f>IF(F11&lt;&gt;"", $H$1 &amp; "_" &amp; $B$11 &amp; ": " &amp; _xlfn.TEXTJOIN(CHAR(10) &amp; $H$1 &amp; "_" &amp; $B$11 &amp; ": ", TRUE, _xlfn.TEXTSPLIT(F11, ", ")), "")</f>
        <v/>
      </c>
      <c r="G12" s="70" t="str">
        <f t="shared" si="6"/>
        <v/>
      </c>
      <c r="H12" s="70" t="str">
        <f t="shared" si="6"/>
        <v/>
      </c>
      <c r="I12" s="70" t="str">
        <f t="shared" si="6"/>
        <v/>
      </c>
      <c r="J12" s="71" t="str">
        <f t="shared" si="6"/>
        <v/>
      </c>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row>
    <row r="13" spans="1:86" s="4" customFormat="1" ht="50.1" customHeight="1" thickBot="1">
      <c r="A13" s="749"/>
      <c r="B13" s="747"/>
      <c r="C13" s="20" t="s">
        <v>13</v>
      </c>
      <c r="D13" s="20"/>
      <c r="E13" s="20"/>
      <c r="F13" s="20"/>
      <c r="G13" s="20"/>
      <c r="H13" s="20"/>
      <c r="I13" s="20"/>
      <c r="J13" s="24"/>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row>
    <row r="14" spans="1:86" s="4" customFormat="1" ht="50.1" customHeight="1">
      <c r="A14" s="749"/>
      <c r="B14" s="747" t="s">
        <v>16</v>
      </c>
      <c r="C14" s="23" t="s">
        <v>11</v>
      </c>
      <c r="D14" s="73" t="s">
        <v>17</v>
      </c>
      <c r="E14" s="73" t="s">
        <v>18</v>
      </c>
      <c r="F14" s="73" t="s">
        <v>19</v>
      </c>
      <c r="G14" s="74"/>
      <c r="H14" s="74"/>
      <c r="I14" s="74"/>
      <c r="J14" s="75"/>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row>
    <row r="15" spans="1:86" s="4" customFormat="1" ht="85.5" customHeight="1" thickBot="1">
      <c r="A15" s="749"/>
      <c r="B15" s="750"/>
      <c r="C15" s="19" t="s">
        <v>12</v>
      </c>
      <c r="D15" s="70" t="str">
        <f>IF(D14&lt;&gt;"", $H$1 &amp; "_" &amp; $B$14 &amp; ": " &amp; _xlfn.TEXTJOIN(CHAR(10) &amp; $H$1 &amp; "_" &amp; $B$14 &amp; ": ", TRUE, _xlfn.TEXTSPLIT(D14, ", ")), "")</f>
        <v>W10_PLAN: Đặt hàng NCC Bavi</v>
      </c>
      <c r="E15" s="70" t="str">
        <f t="shared" ref="E15:J15" si="7">IF(E14&lt;&gt;"", $H$1 &amp; "_" &amp; $B$14 &amp; ": " &amp; _xlfn.TEXTJOIN(CHAR(10) &amp; $H$1 &amp; "_" &amp; $B$14 &amp; ": ", TRUE, _xlfn.TEXTSPLIT(E14, ", ")), "")</f>
        <v>W10_PLAN: Đặt hàng stockpoint d&amp;d
W10_PLAN: Trưng bày GE Focus Item TVL</v>
      </c>
      <c r="F15" s="70" t="str">
        <f>IF(F14&lt;&gt;"", $H$1 &amp; "_" &amp; $B$14 &amp; ": " &amp; _xlfn.TEXTJOIN(CHAR(10) &amp; $H$1 &amp; "_" &amp; $B$14 &amp; ": ", TRUE, _xlfn.TEXTSPLIT(F14, ", ")), "")</f>
        <v xml:space="preserve">W10_PLAN: Trưng bày POSM ngày Member day 5/3 </v>
      </c>
      <c r="G15" s="70" t="str">
        <f t="shared" si="7"/>
        <v/>
      </c>
      <c r="H15" s="70" t="str">
        <f t="shared" si="7"/>
        <v/>
      </c>
      <c r="I15" s="70" t="str">
        <f t="shared" si="7"/>
        <v/>
      </c>
      <c r="J15" s="71" t="str">
        <f t="shared" si="7"/>
        <v/>
      </c>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row>
    <row r="16" spans="1:86" s="4" customFormat="1" ht="50.1" customHeight="1" thickBot="1">
      <c r="A16" s="749"/>
      <c r="B16" s="747"/>
      <c r="C16" s="20" t="s">
        <v>13</v>
      </c>
      <c r="D16" s="21"/>
      <c r="E16" s="21"/>
      <c r="F16" s="21"/>
      <c r="G16" s="21"/>
      <c r="H16" s="21"/>
      <c r="I16" s="21"/>
      <c r="J16" s="22"/>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row>
    <row r="17" spans="1:86" s="4" customFormat="1" ht="50.1" customHeight="1" thickBot="1">
      <c r="A17" s="749"/>
      <c r="B17" s="747" t="s">
        <v>20</v>
      </c>
      <c r="C17" s="23" t="s">
        <v>11</v>
      </c>
      <c r="D17" s="73" t="s">
        <v>21</v>
      </c>
      <c r="E17" s="73"/>
      <c r="F17" s="73"/>
      <c r="G17" s="73"/>
      <c r="H17" s="73"/>
      <c r="I17" s="73"/>
      <c r="J17" s="76"/>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row>
    <row r="18" spans="1:86" s="4" customFormat="1" ht="50.1" customHeight="1" thickBot="1">
      <c r="A18" s="749"/>
      <c r="B18" s="747"/>
      <c r="C18" s="19" t="s">
        <v>12</v>
      </c>
      <c r="D18" s="70" t="str">
        <f>IF(D17&lt;&gt;"", $H$1 &amp; "_" &amp; $B$17 &amp; ": " &amp; _xlfn.TEXTJOIN(CHAR(10) &amp; $H$1 &amp; "_" &amp; $B$17 &amp; ": ", TRUE, _xlfn.TEXTSPLIT(D17, ", ")), "")</f>
        <v>W10_IMP: Gắn  W10 schedule lên bảng tin</v>
      </c>
      <c r="E18" s="70" t="str">
        <f t="shared" ref="E18:J18" si="8">IF(E17&lt;&gt;"", $H$1 &amp; "_" &amp; $B$17 &amp; ": " &amp; _xlfn.TEXTJOIN(CHAR(10) &amp; $H$1 &amp; "_" &amp; $B$17 &amp; ": ", TRUE, _xlfn.TEXTSPLIT(E17, ", ")), "")</f>
        <v/>
      </c>
      <c r="F18" s="70" t="str">
        <f t="shared" si="8"/>
        <v/>
      </c>
      <c r="G18" s="70" t="str">
        <f t="shared" si="8"/>
        <v/>
      </c>
      <c r="H18" s="70" t="str">
        <f t="shared" si="8"/>
        <v/>
      </c>
      <c r="I18" s="70" t="str">
        <f t="shared" si="8"/>
        <v/>
      </c>
      <c r="J18" s="71" t="str">
        <f t="shared" si="8"/>
        <v/>
      </c>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row>
    <row r="19" spans="1:86" s="4" customFormat="1" ht="50.1" customHeight="1" thickBot="1">
      <c r="A19" s="749"/>
      <c r="B19" s="747"/>
      <c r="C19" s="20" t="s">
        <v>13</v>
      </c>
      <c r="D19" s="21"/>
      <c r="E19" s="21"/>
      <c r="F19" s="21"/>
      <c r="G19" s="21"/>
      <c r="H19" s="25"/>
      <c r="I19" s="26"/>
      <c r="J19" s="22"/>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row>
    <row r="20" spans="1:86" s="4" customFormat="1" ht="78.75">
      <c r="A20" s="749"/>
      <c r="B20" s="747" t="s">
        <v>22</v>
      </c>
      <c r="C20" s="23" t="s">
        <v>11</v>
      </c>
      <c r="D20" s="73" t="s">
        <v>23</v>
      </c>
      <c r="E20" s="73" t="s">
        <v>24</v>
      </c>
      <c r="F20" s="74"/>
      <c r="G20" s="74"/>
      <c r="H20" s="74"/>
      <c r="I20" s="74"/>
      <c r="J20" s="75"/>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row>
    <row r="21" spans="1:86" s="4" customFormat="1" ht="75.75" customHeight="1" thickBot="1">
      <c r="A21" s="749"/>
      <c r="B21" s="750"/>
      <c r="C21" s="19" t="s">
        <v>12</v>
      </c>
      <c r="D21" s="70" t="str">
        <f>IF(D20&lt;&gt;"", $H$1 &amp; "_" &amp; $B$20 &amp; ": " &amp; _xlfn.TEXTJOIN(CHAR(10) &amp; $H$1 &amp; "_" &amp; $B$20 &amp; ": ", TRUE, _xlfn.TEXTSPLIT(D20, ", ")), "")</f>
        <v>W10_HR/CONTROL: Dán POP thông tin Chương trình Bảo hiểm sức khỏe 2025 lên bảng tin</v>
      </c>
      <c r="E21" s="70" t="str">
        <f>IF(E20&lt;&gt;"", $H$1 &amp; "_" &amp; $B$20 &amp; ": " &amp; _xlfn.TEXTJOIN(CHAR(10) &amp; $H$1 &amp; "_" &amp; $B$20 &amp; ": ", TRUE, _xlfn.TEXTSPLIT(E20, ", ")), "")</f>
        <v>W10_HR/CONTROL: B/c kết quả nhân viên đăng ký tham gia CT Bảo hiểm sức khỏe 2025</v>
      </c>
      <c r="F21" s="70" t="str">
        <f t="shared" ref="F21:J21" si="9">IF(F20&lt;&gt;"", $H$1 &amp; "_" &amp; $B$20 &amp; ": " &amp; _xlfn.TEXTJOIN(CHAR(10) &amp; $H$1 &amp; "_" &amp; $B$20 &amp; ": ", TRUE, _xlfn.TEXTSPLIT(F20, ", ")), "")</f>
        <v/>
      </c>
      <c r="G21" s="70" t="str">
        <f t="shared" si="9"/>
        <v/>
      </c>
      <c r="H21" s="70" t="str">
        <f t="shared" si="9"/>
        <v/>
      </c>
      <c r="I21" s="70" t="str">
        <f t="shared" si="9"/>
        <v/>
      </c>
      <c r="J21" s="71" t="str">
        <f t="shared" si="9"/>
        <v/>
      </c>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row>
    <row r="22" spans="1:86" s="4" customFormat="1" ht="50.1" customHeight="1" thickBot="1">
      <c r="A22" s="749"/>
      <c r="B22" s="747"/>
      <c r="C22" s="20" t="s">
        <v>13</v>
      </c>
      <c r="D22" s="21"/>
      <c r="E22" s="21"/>
      <c r="F22" s="21"/>
      <c r="G22" s="21"/>
      <c r="H22" s="21"/>
      <c r="I22" s="21"/>
      <c r="J22" s="22"/>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row>
    <row r="23" spans="1:86" s="4" customFormat="1" ht="68.099999999999994" customHeight="1">
      <c r="A23" s="746" t="s">
        <v>25</v>
      </c>
      <c r="B23" s="747" t="s">
        <v>26</v>
      </c>
      <c r="C23" s="27" t="s">
        <v>11</v>
      </c>
      <c r="D23" s="72" t="s">
        <v>27</v>
      </c>
      <c r="E23" s="72"/>
      <c r="F23" s="73" t="s">
        <v>28</v>
      </c>
      <c r="G23" s="73"/>
      <c r="H23" s="73"/>
      <c r="I23" s="73"/>
      <c r="J23" s="76"/>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row>
    <row r="24" spans="1:86" s="4" customFormat="1" ht="50.1" customHeight="1" thickBot="1">
      <c r="A24" s="746"/>
      <c r="B24" s="747"/>
      <c r="C24" s="28" t="s">
        <v>29</v>
      </c>
      <c r="D24" s="29"/>
      <c r="E24" s="29"/>
      <c r="F24" s="30"/>
      <c r="G24" s="30"/>
      <c r="H24" s="30"/>
      <c r="I24" s="30"/>
      <c r="J24" s="31"/>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row>
    <row r="25" spans="1:86" s="6" customFormat="1" ht="111.75" customHeight="1" thickBot="1">
      <c r="A25" s="746"/>
      <c r="B25" s="747"/>
      <c r="C25" s="32" t="s">
        <v>12</v>
      </c>
      <c r="D25" s="70" t="str">
        <f>IF(D23&lt;&gt;"", $H$1 &amp; "_" &amp; $B$23 &amp; ": " &amp; _xlfn.TEXTJOIN(CHAR(10) &amp; $H$1 &amp; "_" &amp; $B$23 &amp; ": ", TRUE, _xlfn.TEXTSPLIT(D23, ", ")), "")</f>
        <v>W10_DRY FOOD: Update POG W10
W10_DRY FOOD: chuẩn bị đổi giá hàng khô</v>
      </c>
      <c r="E25" s="70" t="str">
        <f t="shared" ref="E25:J25" si="10">IF(E23&lt;&gt;"", $H$1 &amp; "_" &amp; $B$23 &amp; ": " &amp; _xlfn.TEXTJOIN(CHAR(10) &amp; $H$1 &amp; "_" &amp; $B$23 &amp; ": ", TRUE, _xlfn.TEXTSPLIT(E23, ", ")), "")</f>
        <v/>
      </c>
      <c r="F25" s="70" t="str">
        <f t="shared" si="10"/>
        <v>W10_DRY FOOD: Đổi giá hàng khô</v>
      </c>
      <c r="G25" s="70" t="str">
        <f t="shared" si="10"/>
        <v/>
      </c>
      <c r="H25" s="70" t="str">
        <f t="shared" si="10"/>
        <v/>
      </c>
      <c r="I25" s="70" t="str">
        <f t="shared" si="10"/>
        <v/>
      </c>
      <c r="J25" s="71" t="str">
        <f t="shared" si="10"/>
        <v/>
      </c>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row>
    <row r="26" spans="1:86" s="4" customFormat="1" ht="50.1" customHeight="1" thickBot="1">
      <c r="A26" s="746"/>
      <c r="B26" s="747"/>
      <c r="C26" s="33" t="s">
        <v>13</v>
      </c>
      <c r="D26" s="26"/>
      <c r="E26" s="26"/>
      <c r="F26" s="34"/>
      <c r="G26" s="35"/>
      <c r="H26" s="34"/>
      <c r="I26" s="35"/>
      <c r="J26" s="36"/>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row>
    <row r="27" spans="1:86" s="4" customFormat="1" ht="68.099999999999994" customHeight="1">
      <c r="A27" s="746"/>
      <c r="B27" s="748" t="s">
        <v>30</v>
      </c>
      <c r="C27" s="27" t="s">
        <v>11</v>
      </c>
      <c r="D27" s="72" t="s">
        <v>31</v>
      </c>
      <c r="E27" s="72"/>
      <c r="F27" s="73"/>
      <c r="G27" s="73"/>
      <c r="H27" s="73"/>
      <c r="I27" s="73"/>
      <c r="J27" s="76"/>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row>
    <row r="28" spans="1:86" s="4" customFormat="1" ht="50.1" customHeight="1">
      <c r="A28" s="746"/>
      <c r="B28" s="748"/>
      <c r="C28" s="28" t="s">
        <v>29</v>
      </c>
      <c r="D28" s="29"/>
      <c r="E28" s="29"/>
      <c r="F28" s="30"/>
      <c r="G28" s="30"/>
      <c r="H28" s="30"/>
      <c r="I28" s="30"/>
      <c r="J28" s="31"/>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row>
    <row r="29" spans="1:86" s="6" customFormat="1" ht="68.25" customHeight="1" thickBot="1">
      <c r="A29" s="746"/>
      <c r="B29" s="748"/>
      <c r="C29" s="32" t="s">
        <v>12</v>
      </c>
      <c r="D29" s="70" t="str">
        <f>IF(D27&lt;&gt;"", $H$1 &amp; "_" &amp; $B$27 &amp; ": " &amp; _xlfn.TEXTJOIN(CHAR(10) &amp; $H$1 &amp; "_" &amp; $B$27 &amp; ": ", TRUE, _xlfn.TEXTSPLIT(D27, ", ")), "")</f>
        <v>W10_DELICA: Đặt VTTH
W10_DELICA: Bắn hủy kem trước khi vệ sinh máy</v>
      </c>
      <c r="E29" s="70" t="str">
        <f t="shared" ref="E29:J29" si="11">IF(E27&lt;&gt;"", $H$1 &amp; "_" &amp; $B$27 &amp; ": " &amp; _xlfn.TEXTJOIN(CHAR(10) &amp; $H$1 &amp; "_" &amp; $B$27 &amp; ": ", TRUE, _xlfn.TEXTSPLIT(E27, ", ")), "")</f>
        <v/>
      </c>
      <c r="F29" s="70" t="str">
        <f t="shared" si="11"/>
        <v/>
      </c>
      <c r="G29" s="70" t="str">
        <f t="shared" si="11"/>
        <v/>
      </c>
      <c r="H29" s="70" t="str">
        <f t="shared" si="11"/>
        <v/>
      </c>
      <c r="I29" s="70" t="str">
        <f t="shared" si="11"/>
        <v/>
      </c>
      <c r="J29" s="71" t="str">
        <f t="shared" si="11"/>
        <v/>
      </c>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row>
    <row r="30" spans="1:86" s="4" customFormat="1" ht="50.1" customHeight="1" thickBot="1">
      <c r="A30" s="746"/>
      <c r="B30" s="748"/>
      <c r="C30" s="33" t="s">
        <v>13</v>
      </c>
      <c r="D30" s="26">
        <v>10</v>
      </c>
      <c r="E30" s="26"/>
      <c r="F30" s="34"/>
      <c r="G30" s="35"/>
      <c r="H30" s="34"/>
      <c r="I30" s="35"/>
      <c r="J30" s="36"/>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row>
    <row r="31" spans="1:86" s="4" customFormat="1" ht="68.099999999999994" customHeight="1">
      <c r="A31" s="746"/>
      <c r="B31" s="748" t="s">
        <v>32</v>
      </c>
      <c r="C31" s="27" t="s">
        <v>11</v>
      </c>
      <c r="D31" s="72"/>
      <c r="E31" s="72"/>
      <c r="F31" s="77"/>
      <c r="G31" s="78" t="s">
        <v>33</v>
      </c>
      <c r="H31" s="78"/>
      <c r="I31" s="74"/>
      <c r="J31" s="76"/>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row>
    <row r="32" spans="1:86" s="4" customFormat="1" ht="50.1" customHeight="1" thickBot="1">
      <c r="A32" s="746"/>
      <c r="B32" s="748"/>
      <c r="C32" s="28" t="s">
        <v>29</v>
      </c>
      <c r="D32" s="29"/>
      <c r="E32" s="29"/>
      <c r="F32" s="37"/>
      <c r="G32" s="38"/>
      <c r="H32" s="38"/>
      <c r="I32" s="39"/>
      <c r="J32" s="40"/>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row>
    <row r="33" spans="1:86" s="6" customFormat="1" ht="50.1" customHeight="1" thickBot="1">
      <c r="A33" s="746"/>
      <c r="B33" s="748"/>
      <c r="C33" s="32" t="s">
        <v>12</v>
      </c>
      <c r="D33" s="70" t="str">
        <f>IF(D31&lt;&gt;"", $H$1 &amp; "_" &amp; $B$31 &amp; ": " &amp; _xlfn.TEXTJOIN(CHAR(10) &amp; $H$1 &amp; "_" &amp; $B$31 &amp; ": ", TRUE, _xlfn.TEXTSPLIT(D31, ", ")), "")</f>
        <v/>
      </c>
      <c r="E33" s="70" t="str">
        <f t="shared" ref="E33:J33" si="12">IF(E31&lt;&gt;"", $H$1 &amp; "_" &amp; $B$31 &amp; ": " &amp; _xlfn.TEXTJOIN(CHAR(10) &amp; $H$1 &amp; "_" &amp; $B$31 &amp; ": ", TRUE, _xlfn.TEXTSPLIT(E31, ", ")), "")</f>
        <v/>
      </c>
      <c r="F33" s="70" t="str">
        <f t="shared" si="12"/>
        <v/>
      </c>
      <c r="G33" s="70" t="str">
        <f t="shared" si="12"/>
        <v>W10_PERISHABLE: Trưng bày hoa 08.03</v>
      </c>
      <c r="H33" s="70" t="str">
        <f t="shared" si="12"/>
        <v/>
      </c>
      <c r="I33" s="70" t="str">
        <f t="shared" si="12"/>
        <v/>
      </c>
      <c r="J33" s="71" t="str">
        <f t="shared" si="12"/>
        <v/>
      </c>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row>
    <row r="34" spans="1:86" s="4" customFormat="1" ht="50.1" customHeight="1" thickBot="1">
      <c r="A34" s="746"/>
      <c r="B34" s="748"/>
      <c r="C34" s="33" t="s">
        <v>13</v>
      </c>
      <c r="D34" s="26"/>
      <c r="E34" s="26"/>
      <c r="F34" s="34"/>
      <c r="G34" s="35"/>
      <c r="H34" s="34"/>
      <c r="I34" s="35"/>
      <c r="J34" s="36"/>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row>
    <row r="35" spans="1:86" s="4" customFormat="1" ht="68.099999999999994" customHeight="1">
      <c r="A35" s="746"/>
      <c r="B35" s="748" t="s">
        <v>34</v>
      </c>
      <c r="C35" s="27" t="s">
        <v>11</v>
      </c>
      <c r="D35" s="72" t="s">
        <v>35</v>
      </c>
      <c r="E35" s="72"/>
      <c r="F35" s="72"/>
      <c r="G35" s="73"/>
      <c r="H35" s="73"/>
      <c r="I35" s="73"/>
      <c r="J35" s="76"/>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row>
    <row r="36" spans="1:86" s="4" customFormat="1" ht="50.1" customHeight="1" thickBot="1">
      <c r="A36" s="746"/>
      <c r="B36" s="748"/>
      <c r="C36" s="28" t="s">
        <v>29</v>
      </c>
      <c r="D36" s="29"/>
      <c r="E36" s="29"/>
      <c r="F36" s="30"/>
      <c r="G36" s="30"/>
      <c r="H36" s="30"/>
      <c r="I36" s="30"/>
      <c r="J36" s="31"/>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row>
    <row r="37" spans="1:86" s="4" customFormat="1" ht="68.25" customHeight="1" thickBot="1">
      <c r="A37" s="746"/>
      <c r="B37" s="748"/>
      <c r="C37" s="32" t="s">
        <v>12</v>
      </c>
      <c r="D37" s="70" t="str">
        <f>IF(D35&lt;&gt;"", $H$1 &amp; "_" &amp; $B$35 &amp; ": " &amp; _xlfn.TEXTJOIN(CHAR(10) &amp; $H$1 &amp; "_" &amp; $B$35 &amp; ": ", TRUE, _xlfn.TEXTSPLIT(D35, ", ")), "")</f>
        <v>W10_D&amp;D: Cập nhật POG gondola cold Beverage tại tủ bơ sữa</v>
      </c>
      <c r="E37" s="70" t="str">
        <f t="shared" ref="E37:J37" si="13">IF(E35&lt;&gt;"", $H$1 &amp; "_" &amp; $B$35 &amp; ": " &amp; _xlfn.TEXTJOIN(CHAR(10) &amp; $H$1 &amp; "_" &amp; $B$35 &amp; ": ", TRUE, _xlfn.TEXTSPLIT(E35, ", ")), "")</f>
        <v/>
      </c>
      <c r="F37" s="70" t="str">
        <f t="shared" si="13"/>
        <v/>
      </c>
      <c r="G37" s="70" t="str">
        <f t="shared" si="13"/>
        <v/>
      </c>
      <c r="H37" s="70" t="str">
        <f t="shared" si="13"/>
        <v/>
      </c>
      <c r="I37" s="70" t="str">
        <f t="shared" si="13"/>
        <v/>
      </c>
      <c r="J37" s="71" t="str">
        <f t="shared" si="13"/>
        <v/>
      </c>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row>
    <row r="38" spans="1:86" s="4" customFormat="1" ht="50.1" customHeight="1" thickBot="1">
      <c r="A38" s="746"/>
      <c r="B38" s="748"/>
      <c r="C38" s="33" t="s">
        <v>13</v>
      </c>
      <c r="D38" s="26"/>
      <c r="E38" s="26"/>
      <c r="F38" s="34"/>
      <c r="G38" s="35"/>
      <c r="H38" s="34"/>
      <c r="I38" s="35"/>
      <c r="J38" s="36"/>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row>
    <row r="39" spans="1:86" s="4" customFormat="1" ht="68.099999999999994" customHeight="1" thickBot="1">
      <c r="A39" s="746"/>
      <c r="B39" s="748" t="s">
        <v>36</v>
      </c>
      <c r="C39" s="23" t="s">
        <v>11</v>
      </c>
      <c r="D39" s="73" t="s">
        <v>37</v>
      </c>
      <c r="E39" s="74"/>
      <c r="F39" s="74"/>
      <c r="G39" s="78"/>
      <c r="H39" s="78"/>
      <c r="I39" s="74"/>
      <c r="J39" s="75"/>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row>
    <row r="40" spans="1:86" s="4" customFormat="1" ht="50.1" customHeight="1" thickBot="1">
      <c r="A40" s="746"/>
      <c r="B40" s="748"/>
      <c r="C40" s="41" t="s">
        <v>12</v>
      </c>
      <c r="D40" s="70" t="str">
        <f>IF(D39&lt;&gt;"", $H$1 &amp; "_" &amp; $B$39 &amp; ": " &amp; _xlfn.TEXTJOIN(CHAR(10) &amp; $H$1 &amp; "_" &amp; $B$39 &amp; ": ", TRUE, _xlfn.TEXTSPLIT(D39, ", ")), "")</f>
        <v>W10_CS/CASHIER: Gửi báo cáo Customer complaint tháng 2/2025 (email)</v>
      </c>
      <c r="E40" s="70" t="str">
        <f t="shared" ref="E40:J40" si="14">IF(E39&lt;&gt;"", $H$1 &amp; "_" &amp; $B$39 &amp; ": " &amp; _xlfn.TEXTJOIN(CHAR(10) &amp; $H$1 &amp; "_" &amp; $B$39 &amp; ": ", TRUE, _xlfn.TEXTSPLIT(E39, ", ")), "")</f>
        <v/>
      </c>
      <c r="F40" s="70" t="str">
        <f t="shared" si="14"/>
        <v/>
      </c>
      <c r="G40" s="70" t="str">
        <f t="shared" si="14"/>
        <v/>
      </c>
      <c r="H40" s="70" t="str">
        <f t="shared" si="14"/>
        <v/>
      </c>
      <c r="I40" s="70" t="str">
        <f t="shared" si="14"/>
        <v/>
      </c>
      <c r="J40" s="71" t="str">
        <f t="shared" si="14"/>
        <v/>
      </c>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row>
    <row r="41" spans="1:86" s="4" customFormat="1" ht="50.1" customHeight="1" thickBot="1">
      <c r="A41" s="746"/>
      <c r="B41" s="748"/>
      <c r="C41" s="20" t="s">
        <v>13</v>
      </c>
      <c r="D41" s="26"/>
      <c r="E41" s="26"/>
      <c r="F41" s="26"/>
      <c r="G41" s="26"/>
      <c r="H41" s="26"/>
      <c r="I41" s="26"/>
      <c r="J41" s="42"/>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row>
    <row r="42" spans="1:86" s="4" customFormat="1" ht="50.1" customHeight="1">
      <c r="A42" s="745" t="s">
        <v>38</v>
      </c>
      <c r="B42" s="745"/>
      <c r="C42" s="43" t="s">
        <v>39</v>
      </c>
      <c r="D42" s="44" t="s">
        <v>40</v>
      </c>
      <c r="E42" s="44"/>
      <c r="H42" s="46"/>
      <c r="I42" s="45"/>
      <c r="J42" s="47"/>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row>
    <row r="43" spans="1:86" ht="50.1" customHeight="1">
      <c r="A43" s="745"/>
      <c r="B43" s="745"/>
      <c r="C43" s="48" t="s">
        <v>41</v>
      </c>
      <c r="D43" s="49" t="s">
        <v>42</v>
      </c>
      <c r="E43" s="49"/>
      <c r="F43" s="50"/>
      <c r="G43" s="55" t="s">
        <v>43</v>
      </c>
      <c r="H43" s="51"/>
      <c r="I43" s="50"/>
      <c r="J43" s="52"/>
      <c r="CE43" s="2"/>
      <c r="CF43" s="2"/>
      <c r="CG43" s="2"/>
      <c r="CH43" s="2"/>
    </row>
    <row r="44" spans="1:86" ht="50.1" customHeight="1">
      <c r="A44" s="745"/>
      <c r="B44" s="745"/>
      <c r="C44" s="53" t="s">
        <v>44</v>
      </c>
      <c r="D44" s="54" t="s">
        <v>45</v>
      </c>
      <c r="E44" s="54"/>
      <c r="F44" s="51"/>
      <c r="G44" s="55"/>
      <c r="H44" s="51"/>
      <c r="I44" s="54"/>
      <c r="J44" s="56"/>
      <c r="CE44" s="2"/>
      <c r="CF44" s="2"/>
      <c r="CG44" s="2"/>
      <c r="CH44" s="2"/>
    </row>
    <row r="45" spans="1:86" ht="50.1" customHeight="1" thickBot="1">
      <c r="A45" s="745"/>
      <c r="B45" s="745"/>
      <c r="C45" s="57" t="s">
        <v>46</v>
      </c>
      <c r="D45" s="58"/>
      <c r="E45" s="58"/>
      <c r="F45" s="59" t="s">
        <v>47</v>
      </c>
      <c r="G45" s="59"/>
      <c r="H45" s="59"/>
      <c r="I45" s="59"/>
      <c r="J45" s="60"/>
      <c r="CE45" s="2"/>
      <c r="CF45" s="2"/>
      <c r="CG45" s="2"/>
      <c r="CH45" s="2"/>
    </row>
    <row r="47" spans="1:86" s="1" customFormat="1" ht="42" customHeight="1">
      <c r="A47" s="2"/>
      <c r="B47" s="2"/>
      <c r="C47" s="2"/>
      <c r="D47" s="2"/>
      <c r="E47" s="2"/>
      <c r="F47" s="2"/>
      <c r="G47" s="2"/>
      <c r="H47" s="2"/>
      <c r="I47" s="2"/>
      <c r="J47" s="2"/>
    </row>
  </sheetData>
  <sheetProtection algorithmName="SHA-512" hashValue="ISTkKj/KSXQ7GrGclfycveiCw09emWU882pwZy7AtmzPeGqGlE7nr+IM0f2p1JNtGjS9OEb2AkiMf3iJI57J7Q==" saltValue="iLaUX7hqhoV1YYfej5PT3w==" spinCount="100000" sheet="1" objects="1" scenarios="1"/>
  <mergeCells count="23">
    <mergeCell ref="A8:A22"/>
    <mergeCell ref="B8:B10"/>
    <mergeCell ref="B11:B13"/>
    <mergeCell ref="B14:B16"/>
    <mergeCell ref="B17:B19"/>
    <mergeCell ref="B20:B22"/>
    <mergeCell ref="A42:B45"/>
    <mergeCell ref="A23:A41"/>
    <mergeCell ref="B23:B26"/>
    <mergeCell ref="B27:B30"/>
    <mergeCell ref="B31:B34"/>
    <mergeCell ref="B35:B38"/>
    <mergeCell ref="B39:B41"/>
    <mergeCell ref="A1:E1"/>
    <mergeCell ref="F1:G1"/>
    <mergeCell ref="H1:J1"/>
    <mergeCell ref="A2:A7"/>
    <mergeCell ref="B2:C2"/>
    <mergeCell ref="B3:C3"/>
    <mergeCell ref="B4:C4"/>
    <mergeCell ref="B5:C5"/>
    <mergeCell ref="B6:C6"/>
    <mergeCell ref="B7:C7"/>
  </mergeCells>
  <conditionalFormatting sqref="D4:J4">
    <cfRule type="expression" dxfId="201" priority="2">
      <formula>OR(DAY(D4)=30, DAY(D4)=1, DAY(D4)=14, DAY(D4)=15)</formula>
    </cfRule>
  </conditionalFormatting>
  <conditionalFormatting sqref="D5:J5">
    <cfRule type="expression" dxfId="200" priority="1">
      <formula>D5&lt;&gt;""</formula>
    </cfRule>
  </conditionalFormatting>
  <printOptions horizontalCentered="1" verticalCentered="1"/>
  <pageMargins left="0" right="0" top="0" bottom="0" header="0" footer="0"/>
  <pageSetup paperSize="8" scale="33" fitToWidth="0" fitToHeight="0" orientation="landscape" r:id="rId1"/>
  <colBreaks count="1" manualBreakCount="1">
    <brk id="10" max="43"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A74BA-691D-4AED-A794-388D296DAE81}">
  <dimension ref="A1:AG24"/>
  <sheetViews>
    <sheetView workbookViewId="0">
      <pane xSplit="6" ySplit="2" topLeftCell="G10" activePane="bottomRight" state="frozen"/>
      <selection pane="topRight" activeCell="D3" sqref="D3:E24"/>
      <selection pane="bottomLeft" activeCell="D3" sqref="D3:E24"/>
      <selection pane="bottomRight" activeCell="F3" sqref="F3:F24"/>
    </sheetView>
  </sheetViews>
  <sheetFormatPr defaultRowHeight="13.5"/>
  <cols>
    <col min="1" max="1" width="3.125" style="13" bestFit="1" customWidth="1"/>
    <col min="2" max="2" width="5.125" style="79" bestFit="1" customWidth="1"/>
    <col min="3" max="3" width="13.5" bestFit="1" customWidth="1"/>
    <col min="5" max="5" width="9.875" customWidth="1"/>
    <col min="6" max="6" width="10.75" bestFit="1" customWidth="1"/>
    <col min="7" max="7" width="5" style="80" bestFit="1" customWidth="1"/>
    <col min="8" max="8" width="10.5" customWidth="1"/>
    <col min="10" max="10" width="5" style="81" bestFit="1" customWidth="1"/>
    <col min="11" max="11" width="9.875" bestFit="1" customWidth="1"/>
    <col min="13" max="13" width="5" style="82" bestFit="1" customWidth="1"/>
    <col min="14" max="14" width="9.875" style="13" bestFit="1" customWidth="1"/>
    <col min="16" max="16" width="5" style="82" bestFit="1" customWidth="1"/>
    <col min="17" max="17" width="9.875" customWidth="1"/>
    <col min="19" max="19" width="5" customWidth="1"/>
    <col min="20" max="20" width="10.125" customWidth="1"/>
    <col min="22" max="22" width="5" customWidth="1"/>
    <col min="23" max="23" width="13.5" customWidth="1"/>
    <col min="25" max="25" width="5" customWidth="1"/>
    <col min="26" max="26" width="9.875" bestFit="1" customWidth="1"/>
    <col min="28" max="28" width="5" bestFit="1" customWidth="1"/>
    <col min="29" max="29" width="10.875" customWidth="1"/>
    <col min="30" max="30" width="10.75" bestFit="1" customWidth="1"/>
    <col min="31" max="31" width="5" bestFit="1" customWidth="1"/>
    <col min="32" max="32" width="9.875" bestFit="1" customWidth="1"/>
    <col min="33" max="33" width="10.75" bestFit="1" customWidth="1"/>
  </cols>
  <sheetData>
    <row r="1" spans="1:33" ht="12.95" customHeight="1">
      <c r="A1" s="754" t="s">
        <v>48</v>
      </c>
      <c r="B1" s="756" t="s">
        <v>49</v>
      </c>
      <c r="C1" s="758" t="s">
        <v>50</v>
      </c>
      <c r="D1" s="760" t="s">
        <v>51</v>
      </c>
      <c r="E1" s="760"/>
      <c r="F1" s="761"/>
      <c r="G1" s="762" t="s">
        <v>52</v>
      </c>
      <c r="H1" s="763"/>
      <c r="I1" s="764"/>
      <c r="J1" s="751" t="s">
        <v>53</v>
      </c>
      <c r="K1" s="752"/>
      <c r="L1" s="753"/>
      <c r="M1" s="768" t="s">
        <v>54</v>
      </c>
      <c r="N1" s="769"/>
      <c r="O1" s="770"/>
      <c r="P1" s="771" t="s">
        <v>55</v>
      </c>
      <c r="Q1" s="772"/>
      <c r="R1" s="773"/>
      <c r="S1" s="774" t="s">
        <v>26</v>
      </c>
      <c r="T1" s="775"/>
      <c r="U1" s="776"/>
      <c r="V1" s="777" t="s">
        <v>56</v>
      </c>
      <c r="W1" s="778"/>
      <c r="X1" s="779"/>
      <c r="Y1" s="780" t="s">
        <v>57</v>
      </c>
      <c r="Z1" s="781"/>
      <c r="AA1" s="782"/>
      <c r="AB1" s="783" t="s">
        <v>34</v>
      </c>
      <c r="AC1" s="784"/>
      <c r="AD1" s="785"/>
      <c r="AE1" s="765" t="s">
        <v>36</v>
      </c>
      <c r="AF1" s="766"/>
      <c r="AG1" s="767"/>
    </row>
    <row r="2" spans="1:33" ht="30.75" thickBot="1">
      <c r="A2" s="755"/>
      <c r="B2" s="757"/>
      <c r="C2" s="759"/>
      <c r="D2" s="87" t="s">
        <v>51</v>
      </c>
      <c r="E2" s="88" t="s">
        <v>58</v>
      </c>
      <c r="F2" s="120" t="s">
        <v>59</v>
      </c>
      <c r="G2" s="96" t="s">
        <v>51</v>
      </c>
      <c r="H2" s="93" t="s">
        <v>58</v>
      </c>
      <c r="I2" s="108" t="s">
        <v>59</v>
      </c>
      <c r="J2" s="106" t="s">
        <v>51</v>
      </c>
      <c r="K2" s="94" t="s">
        <v>58</v>
      </c>
      <c r="L2" s="108" t="s">
        <v>59</v>
      </c>
      <c r="M2" s="111" t="s">
        <v>51</v>
      </c>
      <c r="N2" s="92" t="s">
        <v>58</v>
      </c>
      <c r="O2" s="108" t="s">
        <v>59</v>
      </c>
      <c r="P2" s="111" t="s">
        <v>51</v>
      </c>
      <c r="Q2" s="93" t="s">
        <v>58</v>
      </c>
      <c r="R2" s="108" t="s">
        <v>59</v>
      </c>
      <c r="S2" s="112" t="s">
        <v>51</v>
      </c>
      <c r="T2" s="93" t="s">
        <v>58</v>
      </c>
      <c r="U2" s="108" t="s">
        <v>59</v>
      </c>
      <c r="V2" s="112" t="s">
        <v>51</v>
      </c>
      <c r="W2" s="94" t="s">
        <v>58</v>
      </c>
      <c r="X2" s="95" t="s">
        <v>59</v>
      </c>
      <c r="Y2" s="112" t="s">
        <v>51</v>
      </c>
      <c r="Z2" s="93" t="s">
        <v>58</v>
      </c>
      <c r="AA2" s="108" t="s">
        <v>59</v>
      </c>
      <c r="AB2" s="112" t="s">
        <v>51</v>
      </c>
      <c r="AC2" s="93" t="s">
        <v>58</v>
      </c>
      <c r="AD2" s="108" t="s">
        <v>59</v>
      </c>
      <c r="AE2" s="112" t="s">
        <v>51</v>
      </c>
      <c r="AF2" s="93" t="s">
        <v>58</v>
      </c>
      <c r="AG2" s="95" t="s">
        <v>59</v>
      </c>
    </row>
    <row r="3" spans="1:33" ht="15.6" customHeight="1">
      <c r="A3" s="113">
        <v>1</v>
      </c>
      <c r="B3" s="121">
        <v>3002</v>
      </c>
      <c r="C3" s="118" t="s">
        <v>60</v>
      </c>
      <c r="D3" s="131">
        <f>G3+J3+M3+P3+S3+V3+Y3+AB3+AE3</f>
        <v>14</v>
      </c>
      <c r="E3" s="118">
        <f>H3+K3+N3+Q3+T3+W3+Z3+AC3+AF3</f>
        <v>14</v>
      </c>
      <c r="F3" s="122">
        <f>E3/D3</f>
        <v>1</v>
      </c>
      <c r="G3" s="97">
        <v>2</v>
      </c>
      <c r="H3" s="85">
        <v>2</v>
      </c>
      <c r="I3" s="109">
        <f>H3/G3</f>
        <v>1</v>
      </c>
      <c r="J3" s="99">
        <v>3</v>
      </c>
      <c r="K3" s="86">
        <v>3</v>
      </c>
      <c r="L3" s="109">
        <f>K3/J3</f>
        <v>1</v>
      </c>
      <c r="M3" s="99">
        <v>1</v>
      </c>
      <c r="N3" s="86">
        <v>1</v>
      </c>
      <c r="O3" s="109">
        <f>N3/M3</f>
        <v>1</v>
      </c>
      <c r="P3" s="99">
        <v>0</v>
      </c>
      <c r="Q3" s="86">
        <v>0</v>
      </c>
      <c r="R3" s="109" t="e">
        <f>Q3/P3</f>
        <v>#DIV/0!</v>
      </c>
      <c r="S3" s="89">
        <v>2</v>
      </c>
      <c r="T3" s="85">
        <v>2</v>
      </c>
      <c r="U3" s="109">
        <f>T3/S3</f>
        <v>1</v>
      </c>
      <c r="V3" s="89">
        <v>0</v>
      </c>
      <c r="W3" s="85">
        <v>0</v>
      </c>
      <c r="X3" s="100" t="e">
        <f>W3/V3</f>
        <v>#DIV/0!</v>
      </c>
      <c r="Y3" s="89">
        <v>2</v>
      </c>
      <c r="Z3" s="85">
        <v>2</v>
      </c>
      <c r="AA3" s="109">
        <f>Z3/Y3</f>
        <v>1</v>
      </c>
      <c r="AB3" s="89">
        <v>3</v>
      </c>
      <c r="AC3" s="85">
        <v>3</v>
      </c>
      <c r="AD3" s="109">
        <f>AC3/AB3</f>
        <v>1</v>
      </c>
      <c r="AE3" s="89">
        <v>1</v>
      </c>
      <c r="AF3" s="85">
        <v>1</v>
      </c>
      <c r="AG3" s="100">
        <f>AF3/AE3</f>
        <v>1</v>
      </c>
    </row>
    <row r="4" spans="1:33" ht="15">
      <c r="A4" s="114">
        <v>2</v>
      </c>
      <c r="B4" s="121">
        <v>3003</v>
      </c>
      <c r="C4" s="119" t="s">
        <v>61</v>
      </c>
      <c r="D4" s="131">
        <f t="shared" ref="D4:E23" si="0">G4+J4+M4+P4+S4+V4+Y4+AB4+AE4</f>
        <v>13</v>
      </c>
      <c r="E4" s="118">
        <f t="shared" si="0"/>
        <v>13</v>
      </c>
      <c r="F4" s="122">
        <f t="shared" ref="F4:F23" si="1">E4/D4</f>
        <v>1</v>
      </c>
      <c r="G4" s="97">
        <v>1</v>
      </c>
      <c r="H4" s="83">
        <v>1</v>
      </c>
      <c r="I4" s="109">
        <f t="shared" ref="I4:I23" si="2">H4/G4</f>
        <v>1</v>
      </c>
      <c r="J4" s="99">
        <v>3</v>
      </c>
      <c r="K4" s="86">
        <v>3</v>
      </c>
      <c r="L4" s="109">
        <f t="shared" ref="L4:L23" si="3">K4/J4</f>
        <v>1</v>
      </c>
      <c r="M4" s="101">
        <v>1</v>
      </c>
      <c r="N4" s="86">
        <v>1</v>
      </c>
      <c r="O4" s="109">
        <f t="shared" ref="O4:O23" si="4">N4/M4</f>
        <v>1</v>
      </c>
      <c r="P4" s="101">
        <v>0</v>
      </c>
      <c r="Q4" s="84">
        <v>0</v>
      </c>
      <c r="R4" s="109" t="e">
        <f t="shared" ref="R4:R23" si="5">Q4/P4</f>
        <v>#DIV/0!</v>
      </c>
      <c r="S4" s="90">
        <v>2</v>
      </c>
      <c r="T4" s="83">
        <v>2</v>
      </c>
      <c r="U4" s="109">
        <f t="shared" ref="U4:U24" si="6">T4/S4</f>
        <v>1</v>
      </c>
      <c r="V4" s="90">
        <v>0</v>
      </c>
      <c r="W4" s="83">
        <v>0</v>
      </c>
      <c r="X4" s="100" t="e">
        <f t="shared" ref="X4:X23" si="7">W4/V4</f>
        <v>#DIV/0!</v>
      </c>
      <c r="Y4" s="89">
        <v>2</v>
      </c>
      <c r="Z4" s="85">
        <v>2</v>
      </c>
      <c r="AA4" s="109">
        <f t="shared" ref="AA4:AA23" si="8">Z4/Y4</f>
        <v>1</v>
      </c>
      <c r="AB4" s="90">
        <v>3</v>
      </c>
      <c r="AC4" s="83">
        <v>3</v>
      </c>
      <c r="AD4" s="109">
        <f t="shared" ref="AD4:AD24" si="9">AC4/AB4</f>
        <v>1</v>
      </c>
      <c r="AE4" s="89">
        <v>1</v>
      </c>
      <c r="AF4" s="85">
        <v>1</v>
      </c>
      <c r="AG4" s="102">
        <f t="shared" ref="AG4:AG24" si="10">AF4/AE4</f>
        <v>1</v>
      </c>
    </row>
    <row r="5" spans="1:33" ht="15">
      <c r="A5" s="114">
        <v>3</v>
      </c>
      <c r="B5" s="121">
        <v>3005</v>
      </c>
      <c r="C5" s="118" t="s">
        <v>62</v>
      </c>
      <c r="D5" s="131">
        <f t="shared" si="0"/>
        <v>13</v>
      </c>
      <c r="E5" s="118">
        <f t="shared" si="0"/>
        <v>13</v>
      </c>
      <c r="F5" s="122">
        <f t="shared" si="1"/>
        <v>1</v>
      </c>
      <c r="G5" s="97">
        <v>1</v>
      </c>
      <c r="H5" s="83">
        <v>1</v>
      </c>
      <c r="I5" s="109">
        <f t="shared" si="2"/>
        <v>1</v>
      </c>
      <c r="J5" s="99">
        <v>3</v>
      </c>
      <c r="K5" s="86">
        <v>3</v>
      </c>
      <c r="L5" s="109">
        <f t="shared" si="3"/>
        <v>1</v>
      </c>
      <c r="M5" s="101">
        <v>1</v>
      </c>
      <c r="N5" s="86">
        <v>1</v>
      </c>
      <c r="O5" s="109">
        <f t="shared" si="4"/>
        <v>1</v>
      </c>
      <c r="P5" s="101">
        <v>0</v>
      </c>
      <c r="Q5" s="84">
        <v>0</v>
      </c>
      <c r="R5" s="109" t="e">
        <f t="shared" si="5"/>
        <v>#DIV/0!</v>
      </c>
      <c r="S5" s="90">
        <v>2</v>
      </c>
      <c r="T5" s="83">
        <v>2</v>
      </c>
      <c r="U5" s="109">
        <f t="shared" si="6"/>
        <v>1</v>
      </c>
      <c r="V5" s="90">
        <v>0</v>
      </c>
      <c r="W5" s="83">
        <v>0</v>
      </c>
      <c r="X5" s="100" t="e">
        <f t="shared" si="7"/>
        <v>#DIV/0!</v>
      </c>
      <c r="Y5" s="89">
        <v>2</v>
      </c>
      <c r="Z5" s="85">
        <v>2</v>
      </c>
      <c r="AA5" s="109">
        <f t="shared" si="8"/>
        <v>1</v>
      </c>
      <c r="AB5" s="90">
        <v>3</v>
      </c>
      <c r="AC5" s="83">
        <v>3</v>
      </c>
      <c r="AD5" s="109">
        <f t="shared" si="9"/>
        <v>1</v>
      </c>
      <c r="AE5" s="89">
        <v>1</v>
      </c>
      <c r="AF5" s="85">
        <v>1</v>
      </c>
      <c r="AG5" s="102">
        <f t="shared" si="10"/>
        <v>1</v>
      </c>
    </row>
    <row r="6" spans="1:33" ht="15">
      <c r="A6" s="114">
        <v>4</v>
      </c>
      <c r="B6" s="121">
        <v>3008</v>
      </c>
      <c r="C6" s="118" t="s">
        <v>63</v>
      </c>
      <c r="D6" s="131">
        <f t="shared" si="0"/>
        <v>13</v>
      </c>
      <c r="E6" s="118">
        <f t="shared" si="0"/>
        <v>12</v>
      </c>
      <c r="F6" s="122">
        <f t="shared" si="1"/>
        <v>0.92307692307692313</v>
      </c>
      <c r="G6" s="97">
        <v>1</v>
      </c>
      <c r="H6" s="83">
        <v>1</v>
      </c>
      <c r="I6" s="109">
        <f t="shared" si="2"/>
        <v>1</v>
      </c>
      <c r="J6" s="99">
        <v>3</v>
      </c>
      <c r="K6" s="86">
        <v>3</v>
      </c>
      <c r="L6" s="109">
        <f t="shared" si="3"/>
        <v>1</v>
      </c>
      <c r="M6" s="101">
        <v>1</v>
      </c>
      <c r="N6" s="86">
        <v>1</v>
      </c>
      <c r="O6" s="109">
        <f t="shared" si="4"/>
        <v>1</v>
      </c>
      <c r="P6" s="101">
        <v>0</v>
      </c>
      <c r="Q6" s="84">
        <v>0</v>
      </c>
      <c r="R6" s="109" t="e">
        <f t="shared" si="5"/>
        <v>#DIV/0!</v>
      </c>
      <c r="S6" s="90">
        <v>2</v>
      </c>
      <c r="T6" s="83">
        <v>2</v>
      </c>
      <c r="U6" s="109">
        <f t="shared" si="6"/>
        <v>1</v>
      </c>
      <c r="V6" s="90">
        <v>0</v>
      </c>
      <c r="W6" s="83">
        <v>0</v>
      </c>
      <c r="X6" s="100" t="e">
        <f t="shared" si="7"/>
        <v>#DIV/0!</v>
      </c>
      <c r="Y6" s="89">
        <v>2</v>
      </c>
      <c r="Z6" s="85">
        <v>2</v>
      </c>
      <c r="AA6" s="109">
        <f t="shared" si="8"/>
        <v>1</v>
      </c>
      <c r="AB6" s="90">
        <v>3</v>
      </c>
      <c r="AC6" s="83">
        <v>3</v>
      </c>
      <c r="AD6" s="109">
        <f t="shared" si="9"/>
        <v>1</v>
      </c>
      <c r="AE6" s="89">
        <v>1</v>
      </c>
      <c r="AF6" s="85">
        <v>0</v>
      </c>
      <c r="AG6" s="102">
        <f t="shared" si="10"/>
        <v>0</v>
      </c>
    </row>
    <row r="7" spans="1:33" ht="15">
      <c r="A7" s="114">
        <v>5</v>
      </c>
      <c r="B7" s="121">
        <v>3011</v>
      </c>
      <c r="C7" s="118" t="s">
        <v>64</v>
      </c>
      <c r="D7" s="131">
        <f t="shared" si="0"/>
        <v>13</v>
      </c>
      <c r="E7" s="118">
        <f t="shared" si="0"/>
        <v>13</v>
      </c>
      <c r="F7" s="122">
        <f t="shared" si="1"/>
        <v>1</v>
      </c>
      <c r="G7" s="97">
        <v>1</v>
      </c>
      <c r="H7" s="83">
        <v>1</v>
      </c>
      <c r="I7" s="109">
        <f t="shared" si="2"/>
        <v>1</v>
      </c>
      <c r="J7" s="99">
        <v>3</v>
      </c>
      <c r="K7" s="86">
        <v>3</v>
      </c>
      <c r="L7" s="109">
        <f t="shared" si="3"/>
        <v>1</v>
      </c>
      <c r="M7" s="101">
        <v>1</v>
      </c>
      <c r="N7" s="86">
        <v>1</v>
      </c>
      <c r="O7" s="109">
        <f t="shared" si="4"/>
        <v>1</v>
      </c>
      <c r="P7" s="101">
        <v>0</v>
      </c>
      <c r="Q7" s="84">
        <v>0</v>
      </c>
      <c r="R7" s="109" t="e">
        <f t="shared" si="5"/>
        <v>#DIV/0!</v>
      </c>
      <c r="S7" s="90">
        <v>2</v>
      </c>
      <c r="T7" s="83">
        <v>2</v>
      </c>
      <c r="U7" s="109">
        <f t="shared" si="6"/>
        <v>1</v>
      </c>
      <c r="V7" s="90">
        <v>0</v>
      </c>
      <c r="W7" s="83">
        <v>0</v>
      </c>
      <c r="X7" s="100" t="e">
        <f t="shared" si="7"/>
        <v>#DIV/0!</v>
      </c>
      <c r="Y7" s="89">
        <v>2</v>
      </c>
      <c r="Z7" s="85">
        <v>2</v>
      </c>
      <c r="AA7" s="109">
        <f t="shared" si="8"/>
        <v>1</v>
      </c>
      <c r="AB7" s="90">
        <v>3</v>
      </c>
      <c r="AC7" s="83">
        <v>3</v>
      </c>
      <c r="AD7" s="109">
        <f t="shared" si="9"/>
        <v>1</v>
      </c>
      <c r="AE7" s="89">
        <v>1</v>
      </c>
      <c r="AF7" s="85">
        <v>1</v>
      </c>
      <c r="AG7" s="102">
        <f t="shared" si="10"/>
        <v>1</v>
      </c>
    </row>
    <row r="8" spans="1:33" ht="15">
      <c r="A8" s="115">
        <v>6</v>
      </c>
      <c r="B8" s="123">
        <v>3013</v>
      </c>
      <c r="C8" s="119" t="s">
        <v>65</v>
      </c>
      <c r="D8" s="131">
        <f t="shared" si="0"/>
        <v>13</v>
      </c>
      <c r="E8" s="118">
        <f t="shared" si="0"/>
        <v>12</v>
      </c>
      <c r="F8" s="122">
        <f t="shared" si="1"/>
        <v>0.92307692307692313</v>
      </c>
      <c r="G8" s="97">
        <v>1</v>
      </c>
      <c r="H8" s="83">
        <v>1</v>
      </c>
      <c r="I8" s="109">
        <f t="shared" si="2"/>
        <v>1</v>
      </c>
      <c r="J8" s="99">
        <v>3</v>
      </c>
      <c r="K8" s="86">
        <v>2</v>
      </c>
      <c r="L8" s="109">
        <f t="shared" si="3"/>
        <v>0.66666666666666663</v>
      </c>
      <c r="M8" s="101">
        <v>1</v>
      </c>
      <c r="N8" s="86">
        <v>1</v>
      </c>
      <c r="O8" s="109">
        <f t="shared" si="4"/>
        <v>1</v>
      </c>
      <c r="P8" s="101">
        <v>0</v>
      </c>
      <c r="Q8" s="84">
        <v>0</v>
      </c>
      <c r="R8" s="109" t="e">
        <f t="shared" si="5"/>
        <v>#DIV/0!</v>
      </c>
      <c r="S8" s="90">
        <v>2</v>
      </c>
      <c r="T8" s="83">
        <v>2</v>
      </c>
      <c r="U8" s="109">
        <f t="shared" si="6"/>
        <v>1</v>
      </c>
      <c r="V8" s="90">
        <v>0</v>
      </c>
      <c r="W8" s="83">
        <v>0</v>
      </c>
      <c r="X8" s="100" t="e">
        <f t="shared" si="7"/>
        <v>#DIV/0!</v>
      </c>
      <c r="Y8" s="89">
        <v>2</v>
      </c>
      <c r="Z8" s="85">
        <v>2</v>
      </c>
      <c r="AA8" s="109">
        <f t="shared" si="8"/>
        <v>1</v>
      </c>
      <c r="AB8" s="90">
        <v>3</v>
      </c>
      <c r="AC8" s="83">
        <v>3</v>
      </c>
      <c r="AD8" s="109">
        <f t="shared" si="9"/>
        <v>1</v>
      </c>
      <c r="AE8" s="89">
        <v>1</v>
      </c>
      <c r="AF8" s="85">
        <v>1</v>
      </c>
      <c r="AG8" s="102">
        <f t="shared" si="10"/>
        <v>1</v>
      </c>
    </row>
    <row r="9" spans="1:33" ht="15">
      <c r="A9" s="114">
        <v>7</v>
      </c>
      <c r="B9" s="121">
        <v>3014</v>
      </c>
      <c r="C9" s="119" t="s">
        <v>66</v>
      </c>
      <c r="D9" s="131">
        <f t="shared" si="0"/>
        <v>13</v>
      </c>
      <c r="E9" s="118">
        <f t="shared" si="0"/>
        <v>13</v>
      </c>
      <c r="F9" s="122">
        <f t="shared" si="1"/>
        <v>1</v>
      </c>
      <c r="G9" s="97">
        <v>1</v>
      </c>
      <c r="H9" s="83">
        <v>1</v>
      </c>
      <c r="I9" s="109">
        <f t="shared" si="2"/>
        <v>1</v>
      </c>
      <c r="J9" s="99">
        <v>3</v>
      </c>
      <c r="K9" s="86">
        <v>3</v>
      </c>
      <c r="L9" s="109">
        <f t="shared" si="3"/>
        <v>1</v>
      </c>
      <c r="M9" s="101">
        <v>1</v>
      </c>
      <c r="N9" s="86">
        <v>1</v>
      </c>
      <c r="O9" s="109">
        <f t="shared" si="4"/>
        <v>1</v>
      </c>
      <c r="P9" s="101">
        <v>0</v>
      </c>
      <c r="Q9" s="84">
        <v>0</v>
      </c>
      <c r="R9" s="109" t="e">
        <f t="shared" si="5"/>
        <v>#DIV/0!</v>
      </c>
      <c r="S9" s="90">
        <v>2</v>
      </c>
      <c r="T9" s="83">
        <v>2</v>
      </c>
      <c r="U9" s="109">
        <f t="shared" si="6"/>
        <v>1</v>
      </c>
      <c r="V9" s="90">
        <v>0</v>
      </c>
      <c r="W9" s="83">
        <v>0</v>
      </c>
      <c r="X9" s="100" t="e">
        <f t="shared" si="7"/>
        <v>#DIV/0!</v>
      </c>
      <c r="Y9" s="89">
        <v>2</v>
      </c>
      <c r="Z9" s="85">
        <v>2</v>
      </c>
      <c r="AA9" s="109">
        <f t="shared" si="8"/>
        <v>1</v>
      </c>
      <c r="AB9" s="90">
        <v>3</v>
      </c>
      <c r="AC9" s="83">
        <v>3</v>
      </c>
      <c r="AD9" s="109">
        <f t="shared" si="9"/>
        <v>1</v>
      </c>
      <c r="AE9" s="89">
        <v>1</v>
      </c>
      <c r="AF9" s="85">
        <v>1</v>
      </c>
      <c r="AG9" s="102">
        <f t="shared" si="10"/>
        <v>1</v>
      </c>
    </row>
    <row r="10" spans="1:33" ht="15">
      <c r="A10" s="114">
        <v>8</v>
      </c>
      <c r="B10" s="121">
        <v>3015</v>
      </c>
      <c r="C10" s="118" t="s">
        <v>67</v>
      </c>
      <c r="D10" s="131">
        <f t="shared" si="0"/>
        <v>14</v>
      </c>
      <c r="E10" s="118">
        <f t="shared" si="0"/>
        <v>14</v>
      </c>
      <c r="F10" s="122">
        <f t="shared" si="1"/>
        <v>1</v>
      </c>
      <c r="G10" s="97">
        <v>2</v>
      </c>
      <c r="H10" s="83">
        <v>2</v>
      </c>
      <c r="I10" s="109">
        <f t="shared" si="2"/>
        <v>1</v>
      </c>
      <c r="J10" s="99">
        <v>3</v>
      </c>
      <c r="K10" s="86">
        <v>3</v>
      </c>
      <c r="L10" s="109">
        <f t="shared" si="3"/>
        <v>1</v>
      </c>
      <c r="M10" s="101">
        <v>1</v>
      </c>
      <c r="N10" s="86">
        <v>1</v>
      </c>
      <c r="O10" s="109">
        <f t="shared" si="4"/>
        <v>1</v>
      </c>
      <c r="P10" s="101">
        <v>0</v>
      </c>
      <c r="Q10" s="84">
        <v>0</v>
      </c>
      <c r="R10" s="109" t="e">
        <f t="shared" si="5"/>
        <v>#DIV/0!</v>
      </c>
      <c r="S10" s="90">
        <v>2</v>
      </c>
      <c r="T10" s="83">
        <v>2</v>
      </c>
      <c r="U10" s="109">
        <f t="shared" si="6"/>
        <v>1</v>
      </c>
      <c r="V10" s="90">
        <v>0</v>
      </c>
      <c r="W10" s="83">
        <v>0</v>
      </c>
      <c r="X10" s="100" t="e">
        <f t="shared" si="7"/>
        <v>#DIV/0!</v>
      </c>
      <c r="Y10" s="89">
        <v>2</v>
      </c>
      <c r="Z10" s="85">
        <v>2</v>
      </c>
      <c r="AA10" s="109">
        <f t="shared" si="8"/>
        <v>1</v>
      </c>
      <c r="AB10" s="90">
        <v>3</v>
      </c>
      <c r="AC10" s="83">
        <v>3</v>
      </c>
      <c r="AD10" s="109">
        <f t="shared" si="9"/>
        <v>1</v>
      </c>
      <c r="AE10" s="89">
        <v>1</v>
      </c>
      <c r="AF10" s="85">
        <v>1</v>
      </c>
      <c r="AG10" s="102">
        <f t="shared" si="10"/>
        <v>1</v>
      </c>
    </row>
    <row r="11" spans="1:33" ht="15">
      <c r="A11" s="114">
        <v>9</v>
      </c>
      <c r="B11" s="121">
        <v>3016</v>
      </c>
      <c r="C11" s="118" t="s">
        <v>68</v>
      </c>
      <c r="D11" s="131">
        <f t="shared" si="0"/>
        <v>13</v>
      </c>
      <c r="E11" s="118">
        <f t="shared" si="0"/>
        <v>13</v>
      </c>
      <c r="F11" s="122">
        <f t="shared" si="1"/>
        <v>1</v>
      </c>
      <c r="G11" s="97">
        <v>1</v>
      </c>
      <c r="H11" s="83">
        <v>1</v>
      </c>
      <c r="I11" s="109">
        <f t="shared" si="2"/>
        <v>1</v>
      </c>
      <c r="J11" s="99">
        <v>3</v>
      </c>
      <c r="K11" s="86">
        <v>3</v>
      </c>
      <c r="L11" s="109">
        <f t="shared" si="3"/>
        <v>1</v>
      </c>
      <c r="M11" s="101">
        <v>1</v>
      </c>
      <c r="N11" s="86">
        <v>1</v>
      </c>
      <c r="O11" s="109">
        <f t="shared" si="4"/>
        <v>1</v>
      </c>
      <c r="P11" s="101">
        <v>0</v>
      </c>
      <c r="Q11" s="84">
        <v>0</v>
      </c>
      <c r="R11" s="109" t="e">
        <f t="shared" si="5"/>
        <v>#DIV/0!</v>
      </c>
      <c r="S11" s="90">
        <v>2</v>
      </c>
      <c r="T11" s="83">
        <v>2</v>
      </c>
      <c r="U11" s="109">
        <f t="shared" si="6"/>
        <v>1</v>
      </c>
      <c r="V11" s="90">
        <v>0</v>
      </c>
      <c r="W11" s="83">
        <v>0</v>
      </c>
      <c r="X11" s="100" t="e">
        <f t="shared" si="7"/>
        <v>#DIV/0!</v>
      </c>
      <c r="Y11" s="89">
        <v>2</v>
      </c>
      <c r="Z11" s="85">
        <v>2</v>
      </c>
      <c r="AA11" s="109">
        <f t="shared" si="8"/>
        <v>1</v>
      </c>
      <c r="AB11" s="90">
        <v>3</v>
      </c>
      <c r="AC11" s="83">
        <v>3</v>
      </c>
      <c r="AD11" s="109">
        <f t="shared" si="9"/>
        <v>1</v>
      </c>
      <c r="AE11" s="89">
        <v>1</v>
      </c>
      <c r="AF11" s="85">
        <v>1</v>
      </c>
      <c r="AG11" s="102">
        <f t="shared" si="10"/>
        <v>1</v>
      </c>
    </row>
    <row r="12" spans="1:33" ht="15">
      <c r="A12" s="114">
        <v>10</v>
      </c>
      <c r="B12" s="121">
        <v>3018</v>
      </c>
      <c r="C12" s="118" t="s">
        <v>69</v>
      </c>
      <c r="D12" s="131">
        <f t="shared" si="0"/>
        <v>13</v>
      </c>
      <c r="E12" s="118">
        <f t="shared" si="0"/>
        <v>13</v>
      </c>
      <c r="F12" s="122">
        <f t="shared" si="1"/>
        <v>1</v>
      </c>
      <c r="G12" s="97">
        <v>1</v>
      </c>
      <c r="H12" s="83">
        <v>1</v>
      </c>
      <c r="I12" s="109">
        <f t="shared" si="2"/>
        <v>1</v>
      </c>
      <c r="J12" s="99">
        <v>3</v>
      </c>
      <c r="K12" s="86">
        <v>3</v>
      </c>
      <c r="L12" s="109">
        <f t="shared" si="3"/>
        <v>1</v>
      </c>
      <c r="M12" s="101">
        <v>1</v>
      </c>
      <c r="N12" s="86">
        <v>1</v>
      </c>
      <c r="O12" s="109">
        <f t="shared" si="4"/>
        <v>1</v>
      </c>
      <c r="P12" s="101">
        <v>0</v>
      </c>
      <c r="Q12" s="84">
        <v>0</v>
      </c>
      <c r="R12" s="109" t="e">
        <f t="shared" si="5"/>
        <v>#DIV/0!</v>
      </c>
      <c r="S12" s="90">
        <v>2</v>
      </c>
      <c r="T12" s="83">
        <v>2</v>
      </c>
      <c r="U12" s="109">
        <f t="shared" si="6"/>
        <v>1</v>
      </c>
      <c r="V12" s="90">
        <v>0</v>
      </c>
      <c r="W12" s="83">
        <v>0</v>
      </c>
      <c r="X12" s="100" t="e">
        <f t="shared" si="7"/>
        <v>#DIV/0!</v>
      </c>
      <c r="Y12" s="89">
        <v>2</v>
      </c>
      <c r="Z12" s="85">
        <v>2</v>
      </c>
      <c r="AA12" s="109">
        <f t="shared" si="8"/>
        <v>1</v>
      </c>
      <c r="AB12" s="90">
        <v>3</v>
      </c>
      <c r="AC12" s="83">
        <v>3</v>
      </c>
      <c r="AD12" s="109">
        <f t="shared" si="9"/>
        <v>1</v>
      </c>
      <c r="AE12" s="89">
        <v>1</v>
      </c>
      <c r="AF12" s="85">
        <v>1</v>
      </c>
      <c r="AG12" s="102">
        <f t="shared" si="10"/>
        <v>1</v>
      </c>
    </row>
    <row r="13" spans="1:33" ht="15">
      <c r="A13" s="114">
        <v>11</v>
      </c>
      <c r="B13" s="121">
        <v>3019</v>
      </c>
      <c r="C13" s="118" t="s">
        <v>70</v>
      </c>
      <c r="D13" s="131">
        <f t="shared" si="0"/>
        <v>13</v>
      </c>
      <c r="E13" s="118">
        <f t="shared" si="0"/>
        <v>13</v>
      </c>
      <c r="F13" s="122">
        <f t="shared" si="1"/>
        <v>1</v>
      </c>
      <c r="G13" s="97">
        <v>1</v>
      </c>
      <c r="H13" s="83">
        <v>1</v>
      </c>
      <c r="I13" s="109">
        <f t="shared" si="2"/>
        <v>1</v>
      </c>
      <c r="J13" s="99">
        <v>3</v>
      </c>
      <c r="K13" s="86">
        <v>3</v>
      </c>
      <c r="L13" s="109">
        <f t="shared" si="3"/>
        <v>1</v>
      </c>
      <c r="M13" s="101">
        <v>1</v>
      </c>
      <c r="N13" s="86">
        <v>1</v>
      </c>
      <c r="O13" s="109">
        <f t="shared" si="4"/>
        <v>1</v>
      </c>
      <c r="P13" s="101">
        <v>0</v>
      </c>
      <c r="Q13" s="84">
        <v>0</v>
      </c>
      <c r="R13" s="109" t="e">
        <f t="shared" si="5"/>
        <v>#DIV/0!</v>
      </c>
      <c r="S13" s="90">
        <v>2</v>
      </c>
      <c r="T13" s="83">
        <v>2</v>
      </c>
      <c r="U13" s="109">
        <f t="shared" si="6"/>
        <v>1</v>
      </c>
      <c r="V13" s="90">
        <v>0</v>
      </c>
      <c r="W13" s="83">
        <v>0</v>
      </c>
      <c r="X13" s="100" t="e">
        <f t="shared" si="7"/>
        <v>#DIV/0!</v>
      </c>
      <c r="Y13" s="89">
        <v>2</v>
      </c>
      <c r="Z13" s="85">
        <v>2</v>
      </c>
      <c r="AA13" s="109">
        <f t="shared" si="8"/>
        <v>1</v>
      </c>
      <c r="AB13" s="90">
        <v>3</v>
      </c>
      <c r="AC13" s="83">
        <v>3</v>
      </c>
      <c r="AD13" s="109">
        <f t="shared" si="9"/>
        <v>1</v>
      </c>
      <c r="AE13" s="89">
        <v>1</v>
      </c>
      <c r="AF13" s="85">
        <v>1</v>
      </c>
      <c r="AG13" s="102">
        <f t="shared" si="10"/>
        <v>1</v>
      </c>
    </row>
    <row r="14" spans="1:33" ht="15">
      <c r="A14" s="114">
        <v>12</v>
      </c>
      <c r="B14" s="121">
        <v>3020</v>
      </c>
      <c r="C14" s="119" t="s">
        <v>71</v>
      </c>
      <c r="D14" s="131">
        <f t="shared" si="0"/>
        <v>14</v>
      </c>
      <c r="E14" s="118">
        <f t="shared" si="0"/>
        <v>14</v>
      </c>
      <c r="F14" s="122">
        <f t="shared" si="1"/>
        <v>1</v>
      </c>
      <c r="G14" s="97">
        <v>2</v>
      </c>
      <c r="H14" s="83">
        <v>2</v>
      </c>
      <c r="I14" s="109">
        <f t="shared" si="2"/>
        <v>1</v>
      </c>
      <c r="J14" s="99">
        <v>3</v>
      </c>
      <c r="K14" s="86">
        <v>3</v>
      </c>
      <c r="L14" s="109">
        <f t="shared" si="3"/>
        <v>1</v>
      </c>
      <c r="M14" s="101">
        <v>1</v>
      </c>
      <c r="N14" s="86">
        <v>1</v>
      </c>
      <c r="O14" s="109">
        <f t="shared" si="4"/>
        <v>1</v>
      </c>
      <c r="P14" s="101">
        <v>0</v>
      </c>
      <c r="Q14" s="84">
        <v>0</v>
      </c>
      <c r="R14" s="109" t="e">
        <f t="shared" si="5"/>
        <v>#DIV/0!</v>
      </c>
      <c r="S14" s="90">
        <v>2</v>
      </c>
      <c r="T14" s="83">
        <v>2</v>
      </c>
      <c r="U14" s="109">
        <f t="shared" si="6"/>
        <v>1</v>
      </c>
      <c r="V14" s="90">
        <v>0</v>
      </c>
      <c r="W14" s="83">
        <v>0</v>
      </c>
      <c r="X14" s="100" t="e">
        <f t="shared" si="7"/>
        <v>#DIV/0!</v>
      </c>
      <c r="Y14" s="89">
        <v>2</v>
      </c>
      <c r="Z14" s="85">
        <v>2</v>
      </c>
      <c r="AA14" s="109">
        <f t="shared" si="8"/>
        <v>1</v>
      </c>
      <c r="AB14" s="90">
        <v>3</v>
      </c>
      <c r="AC14" s="83">
        <v>3</v>
      </c>
      <c r="AD14" s="109">
        <f t="shared" si="9"/>
        <v>1</v>
      </c>
      <c r="AE14" s="89">
        <v>1</v>
      </c>
      <c r="AF14" s="85">
        <v>1</v>
      </c>
      <c r="AG14" s="102">
        <f t="shared" si="10"/>
        <v>1</v>
      </c>
    </row>
    <row r="15" spans="1:33" ht="15">
      <c r="A15" s="114">
        <v>13</v>
      </c>
      <c r="B15" s="121">
        <v>3022</v>
      </c>
      <c r="C15" s="119" t="s">
        <v>72</v>
      </c>
      <c r="D15" s="131">
        <f t="shared" si="0"/>
        <v>13</v>
      </c>
      <c r="E15" s="118">
        <f t="shared" si="0"/>
        <v>13</v>
      </c>
      <c r="F15" s="122">
        <f t="shared" si="1"/>
        <v>1</v>
      </c>
      <c r="G15" s="97">
        <v>1</v>
      </c>
      <c r="H15" s="83">
        <v>1</v>
      </c>
      <c r="I15" s="109">
        <f t="shared" si="2"/>
        <v>1</v>
      </c>
      <c r="J15" s="99">
        <v>3</v>
      </c>
      <c r="K15" s="86">
        <v>3</v>
      </c>
      <c r="L15" s="109">
        <f t="shared" si="3"/>
        <v>1</v>
      </c>
      <c r="M15" s="101">
        <v>1</v>
      </c>
      <c r="N15" s="86">
        <v>1</v>
      </c>
      <c r="O15" s="109">
        <f t="shared" si="4"/>
        <v>1</v>
      </c>
      <c r="P15" s="101">
        <v>0</v>
      </c>
      <c r="Q15" s="84">
        <v>0</v>
      </c>
      <c r="R15" s="109" t="e">
        <f t="shared" si="5"/>
        <v>#DIV/0!</v>
      </c>
      <c r="S15" s="90">
        <v>2</v>
      </c>
      <c r="T15" s="83">
        <v>2</v>
      </c>
      <c r="U15" s="109">
        <f t="shared" si="6"/>
        <v>1</v>
      </c>
      <c r="V15" s="90">
        <v>0</v>
      </c>
      <c r="W15" s="83">
        <v>0</v>
      </c>
      <c r="X15" s="100" t="e">
        <f t="shared" si="7"/>
        <v>#DIV/0!</v>
      </c>
      <c r="Y15" s="89">
        <v>2</v>
      </c>
      <c r="Z15" s="85">
        <v>2</v>
      </c>
      <c r="AA15" s="109">
        <f t="shared" si="8"/>
        <v>1</v>
      </c>
      <c r="AB15" s="90">
        <v>3</v>
      </c>
      <c r="AC15" s="83">
        <v>3</v>
      </c>
      <c r="AD15" s="109">
        <f t="shared" si="9"/>
        <v>1</v>
      </c>
      <c r="AE15" s="89">
        <v>1</v>
      </c>
      <c r="AF15" s="85">
        <v>1</v>
      </c>
      <c r="AG15" s="102">
        <f t="shared" si="10"/>
        <v>1</v>
      </c>
    </row>
    <row r="16" spans="1:33" ht="15">
      <c r="A16" s="115">
        <v>14</v>
      </c>
      <c r="B16" s="123">
        <v>3023</v>
      </c>
      <c r="C16" s="119" t="s">
        <v>73</v>
      </c>
      <c r="D16" s="131">
        <f t="shared" si="0"/>
        <v>13</v>
      </c>
      <c r="E16" s="118">
        <f t="shared" si="0"/>
        <v>12</v>
      </c>
      <c r="F16" s="122">
        <f t="shared" si="1"/>
        <v>0.92307692307692313</v>
      </c>
      <c r="G16" s="97">
        <v>1</v>
      </c>
      <c r="H16" s="83">
        <v>1</v>
      </c>
      <c r="I16" s="109">
        <f t="shared" si="2"/>
        <v>1</v>
      </c>
      <c r="J16" s="99">
        <v>3</v>
      </c>
      <c r="K16" s="86">
        <v>3</v>
      </c>
      <c r="L16" s="109">
        <f t="shared" si="3"/>
        <v>1</v>
      </c>
      <c r="M16" s="101">
        <v>1</v>
      </c>
      <c r="N16" s="86">
        <v>1</v>
      </c>
      <c r="O16" s="109">
        <f t="shared" si="4"/>
        <v>1</v>
      </c>
      <c r="P16" s="101">
        <v>0</v>
      </c>
      <c r="Q16" s="84">
        <v>0</v>
      </c>
      <c r="R16" s="109" t="e">
        <f t="shared" si="5"/>
        <v>#DIV/0!</v>
      </c>
      <c r="S16" s="90">
        <v>2</v>
      </c>
      <c r="T16" s="83">
        <v>2</v>
      </c>
      <c r="U16" s="109">
        <f t="shared" si="6"/>
        <v>1</v>
      </c>
      <c r="V16" s="90">
        <v>0</v>
      </c>
      <c r="W16" s="83">
        <v>0</v>
      </c>
      <c r="X16" s="100" t="e">
        <f t="shared" si="7"/>
        <v>#DIV/0!</v>
      </c>
      <c r="Y16" s="89">
        <v>2</v>
      </c>
      <c r="Z16" s="85">
        <v>2</v>
      </c>
      <c r="AA16" s="109">
        <f t="shared" si="8"/>
        <v>1</v>
      </c>
      <c r="AB16" s="90">
        <v>3</v>
      </c>
      <c r="AC16" s="83">
        <v>2</v>
      </c>
      <c r="AD16" s="109">
        <f t="shared" si="9"/>
        <v>0.66666666666666663</v>
      </c>
      <c r="AE16" s="89">
        <v>1</v>
      </c>
      <c r="AF16" s="85">
        <v>1</v>
      </c>
      <c r="AG16" s="102">
        <f t="shared" si="10"/>
        <v>1</v>
      </c>
    </row>
    <row r="17" spans="1:33" ht="15">
      <c r="A17" s="114">
        <v>15</v>
      </c>
      <c r="B17" s="121">
        <v>3024</v>
      </c>
      <c r="C17" s="118" t="s">
        <v>74</v>
      </c>
      <c r="D17" s="131">
        <f t="shared" si="0"/>
        <v>14</v>
      </c>
      <c r="E17" s="118">
        <f>H17+K17+N17+Q17+T17+W17+Z17+AC17+AF17</f>
        <v>14</v>
      </c>
      <c r="F17" s="122">
        <f t="shared" si="1"/>
        <v>1</v>
      </c>
      <c r="G17" s="97">
        <v>2</v>
      </c>
      <c r="H17" s="83">
        <v>2</v>
      </c>
      <c r="I17" s="109">
        <f t="shared" si="2"/>
        <v>1</v>
      </c>
      <c r="J17" s="99">
        <v>3</v>
      </c>
      <c r="K17" s="86">
        <v>3</v>
      </c>
      <c r="L17" s="109">
        <f t="shared" si="3"/>
        <v>1</v>
      </c>
      <c r="M17" s="101">
        <v>1</v>
      </c>
      <c r="N17" s="86">
        <v>1</v>
      </c>
      <c r="O17" s="109">
        <f t="shared" si="4"/>
        <v>1</v>
      </c>
      <c r="P17" s="101">
        <v>0</v>
      </c>
      <c r="Q17" s="84">
        <v>0</v>
      </c>
      <c r="R17" s="109" t="e">
        <f t="shared" si="5"/>
        <v>#DIV/0!</v>
      </c>
      <c r="S17" s="90">
        <v>2</v>
      </c>
      <c r="T17" s="83">
        <v>2</v>
      </c>
      <c r="U17" s="109">
        <f t="shared" si="6"/>
        <v>1</v>
      </c>
      <c r="V17" s="90">
        <v>0</v>
      </c>
      <c r="W17" s="83">
        <v>0</v>
      </c>
      <c r="X17" s="100" t="e">
        <f t="shared" si="7"/>
        <v>#DIV/0!</v>
      </c>
      <c r="Y17" s="89">
        <v>2</v>
      </c>
      <c r="Z17" s="85">
        <v>2</v>
      </c>
      <c r="AA17" s="109">
        <f t="shared" si="8"/>
        <v>1</v>
      </c>
      <c r="AB17" s="90">
        <v>3</v>
      </c>
      <c r="AC17" s="83">
        <v>3</v>
      </c>
      <c r="AD17" s="109">
        <f t="shared" si="9"/>
        <v>1</v>
      </c>
      <c r="AE17" s="89">
        <v>1</v>
      </c>
      <c r="AF17" s="85">
        <v>1</v>
      </c>
      <c r="AG17" s="102">
        <f t="shared" si="10"/>
        <v>1</v>
      </c>
    </row>
    <row r="18" spans="1:33" ht="15">
      <c r="A18" s="114">
        <v>16</v>
      </c>
      <c r="B18" s="121">
        <v>3027</v>
      </c>
      <c r="C18" s="118" t="s">
        <v>75</v>
      </c>
      <c r="D18" s="131">
        <f t="shared" si="0"/>
        <v>13</v>
      </c>
      <c r="E18" s="118">
        <f t="shared" si="0"/>
        <v>13</v>
      </c>
      <c r="F18" s="122">
        <f t="shared" si="1"/>
        <v>1</v>
      </c>
      <c r="G18" s="97">
        <v>1</v>
      </c>
      <c r="H18" s="83">
        <v>1</v>
      </c>
      <c r="I18" s="109">
        <f t="shared" si="2"/>
        <v>1</v>
      </c>
      <c r="J18" s="99">
        <v>3</v>
      </c>
      <c r="K18" s="86">
        <v>3</v>
      </c>
      <c r="L18" s="109">
        <f t="shared" si="3"/>
        <v>1</v>
      </c>
      <c r="M18" s="101">
        <v>1</v>
      </c>
      <c r="N18" s="86">
        <v>1</v>
      </c>
      <c r="O18" s="109">
        <f t="shared" si="4"/>
        <v>1</v>
      </c>
      <c r="P18" s="101">
        <v>0</v>
      </c>
      <c r="Q18" s="84">
        <v>0</v>
      </c>
      <c r="R18" s="109" t="e">
        <f t="shared" si="5"/>
        <v>#DIV/0!</v>
      </c>
      <c r="S18" s="90">
        <v>2</v>
      </c>
      <c r="T18" s="83">
        <v>2</v>
      </c>
      <c r="U18" s="109">
        <f t="shared" si="6"/>
        <v>1</v>
      </c>
      <c r="V18" s="90">
        <v>0</v>
      </c>
      <c r="W18" s="83">
        <v>0</v>
      </c>
      <c r="X18" s="100" t="e">
        <f t="shared" si="7"/>
        <v>#DIV/0!</v>
      </c>
      <c r="Y18" s="89">
        <v>2</v>
      </c>
      <c r="Z18" s="85">
        <v>2</v>
      </c>
      <c r="AA18" s="109">
        <f t="shared" si="8"/>
        <v>1</v>
      </c>
      <c r="AB18" s="90">
        <v>3</v>
      </c>
      <c r="AC18" s="83">
        <v>3</v>
      </c>
      <c r="AD18" s="109">
        <f t="shared" si="9"/>
        <v>1</v>
      </c>
      <c r="AE18" s="89">
        <v>1</v>
      </c>
      <c r="AF18" s="85">
        <v>1</v>
      </c>
      <c r="AG18" s="102">
        <f t="shared" si="10"/>
        <v>1</v>
      </c>
    </row>
    <row r="19" spans="1:33" ht="15">
      <c r="A19" s="114">
        <v>17</v>
      </c>
      <c r="B19" s="121">
        <v>3028</v>
      </c>
      <c r="C19" s="119" t="s">
        <v>76</v>
      </c>
      <c r="D19" s="131">
        <f t="shared" si="0"/>
        <v>13</v>
      </c>
      <c r="E19" s="118">
        <f t="shared" si="0"/>
        <v>13</v>
      </c>
      <c r="F19" s="122">
        <f t="shared" si="1"/>
        <v>1</v>
      </c>
      <c r="G19" s="97">
        <v>1</v>
      </c>
      <c r="H19" s="83">
        <v>1</v>
      </c>
      <c r="I19" s="109">
        <f t="shared" si="2"/>
        <v>1</v>
      </c>
      <c r="J19" s="99">
        <v>3</v>
      </c>
      <c r="K19" s="86">
        <v>3</v>
      </c>
      <c r="L19" s="109">
        <f t="shared" si="3"/>
        <v>1</v>
      </c>
      <c r="M19" s="101">
        <v>1</v>
      </c>
      <c r="N19" s="86">
        <v>1</v>
      </c>
      <c r="O19" s="109">
        <f t="shared" si="4"/>
        <v>1</v>
      </c>
      <c r="P19" s="101">
        <v>0</v>
      </c>
      <c r="Q19" s="84">
        <v>0</v>
      </c>
      <c r="R19" s="109" t="e">
        <f t="shared" si="5"/>
        <v>#DIV/0!</v>
      </c>
      <c r="S19" s="90">
        <v>2</v>
      </c>
      <c r="T19" s="83">
        <v>2</v>
      </c>
      <c r="U19" s="109">
        <f t="shared" si="6"/>
        <v>1</v>
      </c>
      <c r="V19" s="90">
        <v>0</v>
      </c>
      <c r="W19" s="83">
        <v>0</v>
      </c>
      <c r="X19" s="100" t="e">
        <f t="shared" si="7"/>
        <v>#DIV/0!</v>
      </c>
      <c r="Y19" s="89">
        <v>2</v>
      </c>
      <c r="Z19" s="85">
        <v>2</v>
      </c>
      <c r="AA19" s="109">
        <f t="shared" si="8"/>
        <v>1</v>
      </c>
      <c r="AB19" s="90">
        <v>3</v>
      </c>
      <c r="AC19" s="83">
        <v>3</v>
      </c>
      <c r="AD19" s="109">
        <f t="shared" si="9"/>
        <v>1</v>
      </c>
      <c r="AE19" s="89">
        <v>1</v>
      </c>
      <c r="AF19" s="85">
        <v>1</v>
      </c>
      <c r="AG19" s="102">
        <f t="shared" si="10"/>
        <v>1</v>
      </c>
    </row>
    <row r="20" spans="1:33" ht="15">
      <c r="A20" s="114">
        <v>18</v>
      </c>
      <c r="B20" s="121">
        <v>3030</v>
      </c>
      <c r="C20" s="118" t="s">
        <v>77</v>
      </c>
      <c r="D20" s="131">
        <f t="shared" si="0"/>
        <v>13</v>
      </c>
      <c r="E20" s="118">
        <f t="shared" si="0"/>
        <v>13</v>
      </c>
      <c r="F20" s="122">
        <f t="shared" si="1"/>
        <v>1</v>
      </c>
      <c r="G20" s="97">
        <v>1</v>
      </c>
      <c r="H20" s="83">
        <v>1</v>
      </c>
      <c r="I20" s="109">
        <f t="shared" si="2"/>
        <v>1</v>
      </c>
      <c r="J20" s="99">
        <v>3</v>
      </c>
      <c r="K20" s="86">
        <v>3</v>
      </c>
      <c r="L20" s="109">
        <f t="shared" si="3"/>
        <v>1</v>
      </c>
      <c r="M20" s="101">
        <v>1</v>
      </c>
      <c r="N20" s="86">
        <v>1</v>
      </c>
      <c r="O20" s="109">
        <f t="shared" si="4"/>
        <v>1</v>
      </c>
      <c r="P20" s="101">
        <v>0</v>
      </c>
      <c r="Q20" s="84">
        <v>0</v>
      </c>
      <c r="R20" s="109" t="e">
        <f t="shared" si="5"/>
        <v>#DIV/0!</v>
      </c>
      <c r="S20" s="90">
        <v>2</v>
      </c>
      <c r="T20" s="83">
        <v>2</v>
      </c>
      <c r="U20" s="109">
        <f t="shared" si="6"/>
        <v>1</v>
      </c>
      <c r="V20" s="90">
        <v>0</v>
      </c>
      <c r="W20" s="83">
        <v>0</v>
      </c>
      <c r="X20" s="100" t="e">
        <f t="shared" si="7"/>
        <v>#DIV/0!</v>
      </c>
      <c r="Y20" s="89">
        <v>2</v>
      </c>
      <c r="Z20" s="85">
        <v>2</v>
      </c>
      <c r="AA20" s="109">
        <f t="shared" si="8"/>
        <v>1</v>
      </c>
      <c r="AB20" s="90">
        <v>3</v>
      </c>
      <c r="AC20" s="83">
        <v>3</v>
      </c>
      <c r="AD20" s="109">
        <f>AC20/AB20</f>
        <v>1</v>
      </c>
      <c r="AE20" s="89">
        <v>1</v>
      </c>
      <c r="AF20" s="85">
        <v>1</v>
      </c>
      <c r="AG20" s="102">
        <f t="shared" si="10"/>
        <v>1</v>
      </c>
    </row>
    <row r="21" spans="1:33" ht="15">
      <c r="A21" s="114">
        <v>19</v>
      </c>
      <c r="B21" s="121">
        <v>3031</v>
      </c>
      <c r="C21" s="118" t="s">
        <v>78</v>
      </c>
      <c r="D21" s="131">
        <f t="shared" si="0"/>
        <v>13</v>
      </c>
      <c r="E21" s="118">
        <f t="shared" si="0"/>
        <v>13</v>
      </c>
      <c r="F21" s="122">
        <f t="shared" si="1"/>
        <v>1</v>
      </c>
      <c r="G21" s="97">
        <v>1</v>
      </c>
      <c r="H21" s="83">
        <v>1</v>
      </c>
      <c r="I21" s="109">
        <f t="shared" si="2"/>
        <v>1</v>
      </c>
      <c r="J21" s="99">
        <v>3</v>
      </c>
      <c r="K21" s="86">
        <v>3</v>
      </c>
      <c r="L21" s="109">
        <f t="shared" si="3"/>
        <v>1</v>
      </c>
      <c r="M21" s="101">
        <v>1</v>
      </c>
      <c r="N21" s="86">
        <v>1</v>
      </c>
      <c r="O21" s="109">
        <f t="shared" si="4"/>
        <v>1</v>
      </c>
      <c r="P21" s="101">
        <v>0</v>
      </c>
      <c r="Q21" s="84">
        <v>0</v>
      </c>
      <c r="R21" s="109" t="e">
        <f t="shared" si="5"/>
        <v>#DIV/0!</v>
      </c>
      <c r="S21" s="90">
        <v>2</v>
      </c>
      <c r="T21" s="83">
        <v>2</v>
      </c>
      <c r="U21" s="109">
        <f t="shared" si="6"/>
        <v>1</v>
      </c>
      <c r="V21" s="90">
        <v>0</v>
      </c>
      <c r="W21" s="83">
        <v>0</v>
      </c>
      <c r="X21" s="100" t="e">
        <f t="shared" si="7"/>
        <v>#DIV/0!</v>
      </c>
      <c r="Y21" s="89">
        <v>2</v>
      </c>
      <c r="Z21" s="85">
        <v>2</v>
      </c>
      <c r="AA21" s="109">
        <f t="shared" si="8"/>
        <v>1</v>
      </c>
      <c r="AB21" s="90">
        <v>3</v>
      </c>
      <c r="AC21" s="83">
        <v>3</v>
      </c>
      <c r="AD21" s="109">
        <f t="shared" si="9"/>
        <v>1</v>
      </c>
      <c r="AE21" s="89">
        <v>1</v>
      </c>
      <c r="AF21" s="85">
        <v>1</v>
      </c>
      <c r="AG21" s="102">
        <f t="shared" si="10"/>
        <v>1</v>
      </c>
    </row>
    <row r="22" spans="1:33" ht="15">
      <c r="A22" s="114">
        <v>20</v>
      </c>
      <c r="B22" s="121">
        <v>3032</v>
      </c>
      <c r="C22" s="118" t="s">
        <v>79</v>
      </c>
      <c r="D22" s="131">
        <f t="shared" si="0"/>
        <v>13</v>
      </c>
      <c r="E22" s="118">
        <f t="shared" si="0"/>
        <v>13</v>
      </c>
      <c r="F22" s="122">
        <f t="shared" si="1"/>
        <v>1</v>
      </c>
      <c r="G22" s="97">
        <v>1</v>
      </c>
      <c r="H22" s="83">
        <v>1</v>
      </c>
      <c r="I22" s="109">
        <f t="shared" si="2"/>
        <v>1</v>
      </c>
      <c r="J22" s="99">
        <v>3</v>
      </c>
      <c r="K22" s="86">
        <v>3</v>
      </c>
      <c r="L22" s="109">
        <f t="shared" si="3"/>
        <v>1</v>
      </c>
      <c r="M22" s="101">
        <v>1</v>
      </c>
      <c r="N22" s="86">
        <v>1</v>
      </c>
      <c r="O22" s="109">
        <f t="shared" si="4"/>
        <v>1</v>
      </c>
      <c r="P22" s="101">
        <v>0</v>
      </c>
      <c r="Q22" s="84">
        <v>0</v>
      </c>
      <c r="R22" s="109" t="e">
        <f t="shared" si="5"/>
        <v>#DIV/0!</v>
      </c>
      <c r="S22" s="90">
        <v>2</v>
      </c>
      <c r="T22" s="83">
        <v>2</v>
      </c>
      <c r="U22" s="109">
        <f t="shared" si="6"/>
        <v>1</v>
      </c>
      <c r="V22" s="90">
        <v>0</v>
      </c>
      <c r="W22" s="83">
        <v>0</v>
      </c>
      <c r="X22" s="100" t="e">
        <f t="shared" si="7"/>
        <v>#DIV/0!</v>
      </c>
      <c r="Y22" s="89">
        <v>2</v>
      </c>
      <c r="Z22" s="85">
        <v>2</v>
      </c>
      <c r="AA22" s="109">
        <f t="shared" si="8"/>
        <v>1</v>
      </c>
      <c r="AB22" s="90">
        <v>3</v>
      </c>
      <c r="AC22" s="83">
        <v>3</v>
      </c>
      <c r="AD22" s="109">
        <f t="shared" si="9"/>
        <v>1</v>
      </c>
      <c r="AE22" s="89">
        <v>1</v>
      </c>
      <c r="AF22" s="85">
        <v>1</v>
      </c>
      <c r="AG22" s="102">
        <f t="shared" si="10"/>
        <v>1</v>
      </c>
    </row>
    <row r="23" spans="1:33" ht="15">
      <c r="A23" s="114">
        <v>21</v>
      </c>
      <c r="B23" s="121">
        <v>3033</v>
      </c>
      <c r="C23" s="119" t="s">
        <v>80</v>
      </c>
      <c r="D23" s="131">
        <f t="shared" si="0"/>
        <v>13</v>
      </c>
      <c r="E23" s="118">
        <f t="shared" si="0"/>
        <v>13</v>
      </c>
      <c r="F23" s="122">
        <f t="shared" si="1"/>
        <v>1</v>
      </c>
      <c r="G23" s="97">
        <v>1</v>
      </c>
      <c r="H23" s="83">
        <v>1</v>
      </c>
      <c r="I23" s="109">
        <f t="shared" si="2"/>
        <v>1</v>
      </c>
      <c r="J23" s="99">
        <v>3</v>
      </c>
      <c r="K23" s="86">
        <v>3</v>
      </c>
      <c r="L23" s="109">
        <f t="shared" si="3"/>
        <v>1</v>
      </c>
      <c r="M23" s="101">
        <v>1</v>
      </c>
      <c r="N23" s="86">
        <v>1</v>
      </c>
      <c r="O23" s="109">
        <f t="shared" si="4"/>
        <v>1</v>
      </c>
      <c r="P23" s="101">
        <v>0</v>
      </c>
      <c r="Q23" s="84">
        <v>0</v>
      </c>
      <c r="R23" s="109" t="e">
        <f t="shared" si="5"/>
        <v>#DIV/0!</v>
      </c>
      <c r="S23" s="90">
        <v>2</v>
      </c>
      <c r="T23" s="83">
        <v>2</v>
      </c>
      <c r="U23" s="109">
        <f t="shared" si="6"/>
        <v>1</v>
      </c>
      <c r="V23" s="90">
        <v>0</v>
      </c>
      <c r="W23" s="83">
        <v>0</v>
      </c>
      <c r="X23" s="100" t="e">
        <f t="shared" si="7"/>
        <v>#DIV/0!</v>
      </c>
      <c r="Y23" s="89">
        <v>2</v>
      </c>
      <c r="Z23" s="85">
        <v>2</v>
      </c>
      <c r="AA23" s="109">
        <f t="shared" si="8"/>
        <v>1</v>
      </c>
      <c r="AB23" s="90">
        <v>3</v>
      </c>
      <c r="AC23" s="83">
        <v>3</v>
      </c>
      <c r="AD23" s="109">
        <f t="shared" si="9"/>
        <v>1</v>
      </c>
      <c r="AE23" s="89">
        <v>1</v>
      </c>
      <c r="AF23" s="85">
        <v>1</v>
      </c>
      <c r="AG23" s="102">
        <f t="shared" si="10"/>
        <v>1</v>
      </c>
    </row>
    <row r="24" spans="1:33" ht="15.75" thickBot="1">
      <c r="A24" s="116">
        <v>22</v>
      </c>
      <c r="B24" s="124">
        <v>3034</v>
      </c>
      <c r="C24" s="125" t="s">
        <v>81</v>
      </c>
      <c r="D24" s="132">
        <f>G24+J24+M24+P24+S24+V24+Y24+AB24+AE24</f>
        <v>13</v>
      </c>
      <c r="E24" s="125">
        <f t="shared" ref="E24" si="11">H24+K24+N24+Q24+T24+W24+Z24+AC24+AF24</f>
        <v>12</v>
      </c>
      <c r="F24" s="126">
        <f>E24/D24</f>
        <v>0.92307692307692313</v>
      </c>
      <c r="G24" s="117">
        <v>1</v>
      </c>
      <c r="H24" s="104">
        <v>1</v>
      </c>
      <c r="I24" s="110">
        <f>H24/G24</f>
        <v>1</v>
      </c>
      <c r="J24" s="103">
        <v>3</v>
      </c>
      <c r="K24" s="107">
        <v>3</v>
      </c>
      <c r="L24" s="110">
        <f>K24/J24</f>
        <v>1</v>
      </c>
      <c r="M24" s="103">
        <v>1</v>
      </c>
      <c r="N24" s="107">
        <v>1</v>
      </c>
      <c r="O24" s="110">
        <f>N24/M24</f>
        <v>1</v>
      </c>
      <c r="P24" s="103">
        <v>0</v>
      </c>
      <c r="Q24" s="107">
        <v>0</v>
      </c>
      <c r="R24" s="110" t="e">
        <f>Q24/P24</f>
        <v>#DIV/0!</v>
      </c>
      <c r="S24" s="91">
        <v>2</v>
      </c>
      <c r="T24" s="104">
        <v>2</v>
      </c>
      <c r="U24" s="109">
        <f t="shared" si="6"/>
        <v>1</v>
      </c>
      <c r="V24" s="91">
        <v>0</v>
      </c>
      <c r="W24" s="104">
        <v>0</v>
      </c>
      <c r="X24" s="105" t="e">
        <f>W24/V24</f>
        <v>#DIV/0!</v>
      </c>
      <c r="Y24" s="91">
        <v>2</v>
      </c>
      <c r="Z24" s="104">
        <v>1</v>
      </c>
      <c r="AA24" s="110">
        <f>Z24/Y24</f>
        <v>0.5</v>
      </c>
      <c r="AB24" s="91">
        <v>3</v>
      </c>
      <c r="AC24" s="104">
        <v>3</v>
      </c>
      <c r="AD24" s="110">
        <f t="shared" si="9"/>
        <v>1</v>
      </c>
      <c r="AE24" s="91">
        <v>1</v>
      </c>
      <c r="AF24" s="104">
        <v>1</v>
      </c>
      <c r="AG24" s="105">
        <f t="shared" si="10"/>
        <v>1</v>
      </c>
    </row>
  </sheetData>
  <mergeCells count="13">
    <mergeCell ref="AE1:AG1"/>
    <mergeCell ref="M1:O1"/>
    <mergeCell ref="P1:R1"/>
    <mergeCell ref="S1:U1"/>
    <mergeCell ref="V1:X1"/>
    <mergeCell ref="Y1:AA1"/>
    <mergeCell ref="AB1:AD1"/>
    <mergeCell ref="J1:L1"/>
    <mergeCell ref="A1:A2"/>
    <mergeCell ref="B1:B2"/>
    <mergeCell ref="C1:C2"/>
    <mergeCell ref="D1:F1"/>
    <mergeCell ref="G1:I1"/>
  </mergeCells>
  <conditionalFormatting sqref="F3:F24">
    <cfRule type="cellIs" dxfId="199" priority="1" operator="lessThan">
      <formula>1</formula>
    </cfRule>
  </conditionalFormatting>
  <conditionalFormatting sqref="I3:I24 L3:L24 O3:O24">
    <cfRule type="cellIs" dxfId="198" priority="3" operator="lessThan">
      <formula>1</formula>
    </cfRule>
  </conditionalFormatting>
  <conditionalFormatting sqref="R3:R24 U3:U24">
    <cfRule type="cellIs" dxfId="197" priority="2" operator="lessThan">
      <formula>1</formula>
    </cfRule>
  </conditionalFormatting>
  <conditionalFormatting sqref="X3:X24 AA3:AA24">
    <cfRule type="cellIs" dxfId="196" priority="4" operator="lessThan">
      <formula>1</formula>
    </cfRule>
  </conditionalFormatting>
  <conditionalFormatting sqref="AD3:AD24 AG3:AG24">
    <cfRule type="cellIs" dxfId="195" priority="5" operator="lessThan">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F2599-D212-4BC5-87EB-7D83914A3D50}">
  <dimension ref="A1:J25"/>
  <sheetViews>
    <sheetView topLeftCell="A11" zoomScale="80" zoomScaleNormal="80" workbookViewId="0">
      <selection activeCell="D13" sqref="D13:D15"/>
    </sheetView>
  </sheetViews>
  <sheetFormatPr defaultRowHeight="13.5"/>
  <cols>
    <col min="1" max="1" width="8.75" style="13"/>
    <col min="2" max="2" width="67.5" customWidth="1"/>
    <col min="3" max="3" width="18.5" bestFit="1" customWidth="1"/>
    <col min="4" max="4" width="9" bestFit="1" customWidth="1"/>
    <col min="5" max="5" width="16.25" style="13" bestFit="1" customWidth="1"/>
    <col min="6" max="6" width="16.5" style="13" bestFit="1" customWidth="1"/>
    <col min="7" max="7" width="14.125" bestFit="1" customWidth="1"/>
    <col min="8" max="8" width="20.5" bestFit="1" customWidth="1"/>
    <col min="9" max="9" width="17.5" bestFit="1" customWidth="1"/>
    <col min="10" max="10" width="16" bestFit="1" customWidth="1"/>
  </cols>
  <sheetData>
    <row r="1" spans="1:10" ht="82.5" customHeight="1">
      <c r="A1" s="267" t="s">
        <v>48</v>
      </c>
      <c r="B1" s="266" t="s">
        <v>82</v>
      </c>
      <c r="C1" s="261" t="s">
        <v>83</v>
      </c>
      <c r="D1" s="261" t="s">
        <v>84</v>
      </c>
      <c r="E1" s="327" t="s">
        <v>85</v>
      </c>
      <c r="F1" s="327" t="s">
        <v>86</v>
      </c>
      <c r="G1" s="261" t="s">
        <v>87</v>
      </c>
      <c r="H1" s="262" t="s">
        <v>88</v>
      </c>
      <c r="I1" s="262" t="s">
        <v>89</v>
      </c>
      <c r="J1" s="263" t="s">
        <v>90</v>
      </c>
    </row>
    <row r="2" spans="1:10" ht="15">
      <c r="A2" s="269">
        <v>1</v>
      </c>
      <c r="B2" s="270" t="s">
        <v>91</v>
      </c>
      <c r="C2" s="271" t="s">
        <v>92</v>
      </c>
      <c r="D2" s="271" t="s">
        <v>93</v>
      </c>
      <c r="E2" s="406">
        <v>45722</v>
      </c>
      <c r="F2" s="406">
        <v>45726</v>
      </c>
      <c r="G2" s="278">
        <f t="shared" ref="G2:G25" si="0">(F2-E2)+1</f>
        <v>5</v>
      </c>
      <c r="H2" s="271" t="s">
        <v>94</v>
      </c>
      <c r="I2" s="279" t="s">
        <v>95</v>
      </c>
      <c r="J2" s="273" t="s">
        <v>96</v>
      </c>
    </row>
    <row r="3" spans="1:10" ht="15">
      <c r="A3" s="269">
        <v>2</v>
      </c>
      <c r="B3" s="270" t="s">
        <v>24</v>
      </c>
      <c r="C3" s="271" t="s">
        <v>97</v>
      </c>
      <c r="D3" s="271" t="s">
        <v>98</v>
      </c>
      <c r="E3" s="406">
        <v>45720</v>
      </c>
      <c r="F3" s="406">
        <v>45725</v>
      </c>
      <c r="G3" s="278">
        <f t="shared" si="0"/>
        <v>6</v>
      </c>
      <c r="H3" s="271" t="s">
        <v>99</v>
      </c>
      <c r="I3" s="279" t="s">
        <v>100</v>
      </c>
      <c r="J3" s="273" t="s">
        <v>101</v>
      </c>
    </row>
    <row r="4" spans="1:10" ht="15">
      <c r="A4" s="269">
        <v>3</v>
      </c>
      <c r="B4" s="270" t="s">
        <v>23</v>
      </c>
      <c r="C4" s="271" t="s">
        <v>97</v>
      </c>
      <c r="D4" s="271" t="s">
        <v>98</v>
      </c>
      <c r="E4" s="406">
        <v>45719</v>
      </c>
      <c r="F4" s="406">
        <v>45720</v>
      </c>
      <c r="G4" s="278">
        <f t="shared" si="0"/>
        <v>2</v>
      </c>
      <c r="H4" s="272" t="s">
        <v>99</v>
      </c>
      <c r="I4" s="279" t="s">
        <v>100</v>
      </c>
      <c r="J4" s="273" t="s">
        <v>101</v>
      </c>
    </row>
    <row r="5" spans="1:10" ht="15">
      <c r="A5" s="269">
        <v>4</v>
      </c>
      <c r="B5" s="270" t="s">
        <v>102</v>
      </c>
      <c r="C5" s="264" t="s">
        <v>53</v>
      </c>
      <c r="D5" s="264" t="s">
        <v>98</v>
      </c>
      <c r="E5" s="407">
        <v>45722</v>
      </c>
      <c r="F5" s="407">
        <v>45728</v>
      </c>
      <c r="G5" s="278">
        <f t="shared" si="0"/>
        <v>7</v>
      </c>
      <c r="H5" s="408" t="s">
        <v>94</v>
      </c>
      <c r="I5" s="278" t="s">
        <v>103</v>
      </c>
      <c r="J5" s="265" t="s">
        <v>96</v>
      </c>
    </row>
    <row r="6" spans="1:10" ht="15">
      <c r="A6" s="269">
        <v>5</v>
      </c>
      <c r="B6" s="270" t="s">
        <v>104</v>
      </c>
      <c r="C6" s="271" t="s">
        <v>53</v>
      </c>
      <c r="D6" s="271" t="s">
        <v>98</v>
      </c>
      <c r="E6" s="409">
        <v>45719</v>
      </c>
      <c r="F6" s="409">
        <v>45721</v>
      </c>
      <c r="G6" s="278">
        <f t="shared" si="0"/>
        <v>3</v>
      </c>
      <c r="H6" s="281" t="s">
        <v>99</v>
      </c>
      <c r="I6" s="279" t="s">
        <v>100</v>
      </c>
      <c r="J6" s="273" t="s">
        <v>101</v>
      </c>
    </row>
    <row r="7" spans="1:10" ht="15">
      <c r="A7" s="269">
        <v>6</v>
      </c>
      <c r="B7" s="270" t="s">
        <v>105</v>
      </c>
      <c r="C7" s="271" t="s">
        <v>53</v>
      </c>
      <c r="D7" s="271" t="s">
        <v>98</v>
      </c>
      <c r="E7" s="409">
        <v>45720</v>
      </c>
      <c r="F7" s="409">
        <v>45721</v>
      </c>
      <c r="G7" s="278">
        <f t="shared" si="0"/>
        <v>2</v>
      </c>
      <c r="H7" s="281" t="s">
        <v>99</v>
      </c>
      <c r="I7" s="279" t="s">
        <v>100</v>
      </c>
      <c r="J7" s="273" t="s">
        <v>101</v>
      </c>
    </row>
    <row r="8" spans="1:10" ht="15">
      <c r="A8" s="269">
        <v>7</v>
      </c>
      <c r="B8" s="270" t="s">
        <v>106</v>
      </c>
      <c r="C8" s="271" t="s">
        <v>53</v>
      </c>
      <c r="D8" s="271" t="s">
        <v>98</v>
      </c>
      <c r="E8" s="409">
        <v>45719</v>
      </c>
      <c r="F8" s="409">
        <v>45719</v>
      </c>
      <c r="G8" s="278">
        <f t="shared" si="0"/>
        <v>1</v>
      </c>
      <c r="H8" s="281" t="s">
        <v>99</v>
      </c>
      <c r="I8" s="279" t="s">
        <v>95</v>
      </c>
      <c r="J8" s="273" t="s">
        <v>101</v>
      </c>
    </row>
    <row r="9" spans="1:10" ht="15">
      <c r="A9" s="269">
        <v>8</v>
      </c>
      <c r="B9" s="270" t="s">
        <v>107</v>
      </c>
      <c r="C9" s="271" t="s">
        <v>108</v>
      </c>
      <c r="D9" s="271" t="s">
        <v>93</v>
      </c>
      <c r="E9" s="409">
        <v>45722</v>
      </c>
      <c r="F9" s="409">
        <v>45723</v>
      </c>
      <c r="G9" s="278">
        <f t="shared" si="0"/>
        <v>2</v>
      </c>
      <c r="H9" s="281" t="s">
        <v>99</v>
      </c>
      <c r="I9" s="279" t="s">
        <v>109</v>
      </c>
      <c r="J9" s="273" t="s">
        <v>101</v>
      </c>
    </row>
    <row r="10" spans="1:10" ht="15">
      <c r="A10" s="269">
        <v>9</v>
      </c>
      <c r="B10" s="270" t="s">
        <v>110</v>
      </c>
      <c r="C10" s="271" t="s">
        <v>108</v>
      </c>
      <c r="D10" s="271" t="s">
        <v>98</v>
      </c>
      <c r="E10" s="409">
        <v>45719</v>
      </c>
      <c r="F10" s="409">
        <v>45721</v>
      </c>
      <c r="G10" s="278">
        <f t="shared" si="0"/>
        <v>3</v>
      </c>
      <c r="H10" s="281" t="s">
        <v>99</v>
      </c>
      <c r="I10" s="279" t="s">
        <v>100</v>
      </c>
      <c r="J10" s="273" t="s">
        <v>101</v>
      </c>
    </row>
    <row r="11" spans="1:10" ht="15">
      <c r="A11" s="269">
        <v>10</v>
      </c>
      <c r="B11" s="270" t="s">
        <v>111</v>
      </c>
      <c r="C11" s="271" t="s">
        <v>112</v>
      </c>
      <c r="D11" s="271" t="s">
        <v>98</v>
      </c>
      <c r="E11" s="409">
        <v>45722</v>
      </c>
      <c r="F11" s="409">
        <v>45726</v>
      </c>
      <c r="G11" s="278">
        <f t="shared" si="0"/>
        <v>5</v>
      </c>
      <c r="H11" s="281" t="s">
        <v>94</v>
      </c>
      <c r="I11" s="279" t="s">
        <v>113</v>
      </c>
      <c r="J11" s="273" t="s">
        <v>96</v>
      </c>
    </row>
    <row r="12" spans="1:10" ht="15">
      <c r="A12" s="269">
        <v>11</v>
      </c>
      <c r="B12" s="274" t="s">
        <v>114</v>
      </c>
      <c r="C12" s="272" t="s">
        <v>112</v>
      </c>
      <c r="D12" s="272" t="s">
        <v>93</v>
      </c>
      <c r="E12" s="410">
        <v>45722</v>
      </c>
      <c r="F12" s="410">
        <v>45726</v>
      </c>
      <c r="G12" s="278">
        <f t="shared" si="0"/>
        <v>5</v>
      </c>
      <c r="H12" s="408" t="s">
        <v>94</v>
      </c>
      <c r="I12" s="279" t="s">
        <v>100</v>
      </c>
      <c r="J12" s="273" t="s">
        <v>96</v>
      </c>
    </row>
    <row r="13" spans="1:10" ht="15">
      <c r="A13" s="269">
        <v>12</v>
      </c>
      <c r="B13" s="270" t="s">
        <v>115</v>
      </c>
      <c r="C13" s="271" t="s">
        <v>116</v>
      </c>
      <c r="D13" s="271" t="s">
        <v>93</v>
      </c>
      <c r="E13" s="409">
        <v>45723</v>
      </c>
      <c r="F13" s="409">
        <v>45724</v>
      </c>
      <c r="G13" s="278">
        <f t="shared" si="0"/>
        <v>2</v>
      </c>
      <c r="H13" s="408" t="s">
        <v>99</v>
      </c>
      <c r="I13" s="279" t="s">
        <v>100</v>
      </c>
      <c r="J13" s="273" t="s">
        <v>101</v>
      </c>
    </row>
    <row r="14" spans="1:10" ht="15">
      <c r="A14" s="269">
        <v>13</v>
      </c>
      <c r="B14" s="274" t="s">
        <v>117</v>
      </c>
      <c r="C14" s="272" t="s">
        <v>116</v>
      </c>
      <c r="D14" s="272" t="s">
        <v>93</v>
      </c>
      <c r="E14" s="410">
        <v>45723</v>
      </c>
      <c r="F14" s="410">
        <v>45724</v>
      </c>
      <c r="G14" s="278">
        <f t="shared" si="0"/>
        <v>2</v>
      </c>
      <c r="H14" s="281" t="s">
        <v>99</v>
      </c>
      <c r="I14" s="279" t="s">
        <v>95</v>
      </c>
      <c r="J14" s="273" t="s">
        <v>101</v>
      </c>
    </row>
    <row r="15" spans="1:10" ht="15">
      <c r="A15" s="269">
        <v>14</v>
      </c>
      <c r="B15" s="270" t="s">
        <v>118</v>
      </c>
      <c r="C15" s="271" t="s">
        <v>116</v>
      </c>
      <c r="D15" s="271" t="s">
        <v>93</v>
      </c>
      <c r="E15" s="409">
        <v>45721</v>
      </c>
      <c r="F15" s="409">
        <v>45722</v>
      </c>
      <c r="G15" s="278">
        <f t="shared" si="0"/>
        <v>2</v>
      </c>
      <c r="H15" s="281" t="s">
        <v>99</v>
      </c>
      <c r="I15" s="284" t="s">
        <v>95</v>
      </c>
      <c r="J15" s="273" t="s">
        <v>101</v>
      </c>
    </row>
    <row r="16" spans="1:10" ht="15">
      <c r="A16" s="269">
        <v>15</v>
      </c>
      <c r="B16" s="280" t="s">
        <v>119</v>
      </c>
      <c r="C16" s="281" t="s">
        <v>116</v>
      </c>
      <c r="D16" s="281" t="s">
        <v>98</v>
      </c>
      <c r="E16" s="409">
        <v>45720</v>
      </c>
      <c r="F16" s="409">
        <v>45721</v>
      </c>
      <c r="G16" s="278">
        <f t="shared" si="0"/>
        <v>2</v>
      </c>
      <c r="H16" s="281" t="s">
        <v>99</v>
      </c>
      <c r="I16" s="411" t="s">
        <v>100</v>
      </c>
      <c r="J16" s="273" t="s">
        <v>101</v>
      </c>
    </row>
    <row r="17" spans="1:10" ht="15">
      <c r="A17" s="269">
        <v>16</v>
      </c>
      <c r="B17" s="280" t="s">
        <v>120</v>
      </c>
      <c r="C17" s="281" t="s">
        <v>121</v>
      </c>
      <c r="D17" s="281" t="s">
        <v>93</v>
      </c>
      <c r="E17" s="409">
        <v>45719</v>
      </c>
      <c r="F17" s="409">
        <v>45721</v>
      </c>
      <c r="G17" s="278">
        <f t="shared" si="0"/>
        <v>3</v>
      </c>
      <c r="H17" s="281" t="s">
        <v>99</v>
      </c>
      <c r="I17" s="285" t="s">
        <v>100</v>
      </c>
      <c r="J17" s="273" t="s">
        <v>101</v>
      </c>
    </row>
    <row r="18" spans="1:10" ht="15">
      <c r="A18" s="269">
        <v>17</v>
      </c>
      <c r="B18" s="280" t="s">
        <v>122</v>
      </c>
      <c r="C18" s="281" t="s">
        <v>123</v>
      </c>
      <c r="D18" s="281" t="s">
        <v>98</v>
      </c>
      <c r="E18" s="409">
        <v>45719</v>
      </c>
      <c r="F18" s="409">
        <v>45720</v>
      </c>
      <c r="G18" s="278">
        <f t="shared" si="0"/>
        <v>2</v>
      </c>
      <c r="H18" s="281" t="s">
        <v>99</v>
      </c>
      <c r="I18" s="285" t="s">
        <v>95</v>
      </c>
      <c r="J18" s="273" t="s">
        <v>101</v>
      </c>
    </row>
    <row r="19" spans="1:10" ht="15">
      <c r="A19" s="269">
        <v>18</v>
      </c>
      <c r="B19" s="412" t="s">
        <v>124</v>
      </c>
      <c r="C19" s="408" t="s">
        <v>125</v>
      </c>
      <c r="D19" s="408" t="s">
        <v>93</v>
      </c>
      <c r="E19" s="410">
        <v>45720</v>
      </c>
      <c r="F19" s="410">
        <v>45728</v>
      </c>
      <c r="G19" s="278">
        <f t="shared" si="0"/>
        <v>9</v>
      </c>
      <c r="H19" s="281" t="s">
        <v>94</v>
      </c>
      <c r="I19" s="285" t="s">
        <v>100</v>
      </c>
      <c r="J19" s="273" t="s">
        <v>96</v>
      </c>
    </row>
    <row r="20" spans="1:10" ht="15">
      <c r="A20" s="269">
        <v>19</v>
      </c>
      <c r="B20" s="280" t="s">
        <v>126</v>
      </c>
      <c r="C20" s="281" t="s">
        <v>125</v>
      </c>
      <c r="D20" s="408" t="s">
        <v>98</v>
      </c>
      <c r="E20" s="409">
        <v>45720</v>
      </c>
      <c r="F20" s="409">
        <v>45726</v>
      </c>
      <c r="G20" s="278">
        <f t="shared" si="0"/>
        <v>7</v>
      </c>
      <c r="H20" s="281" t="s">
        <v>94</v>
      </c>
      <c r="I20" s="413" t="s">
        <v>100</v>
      </c>
      <c r="J20" s="273" t="s">
        <v>96</v>
      </c>
    </row>
    <row r="21" spans="1:10" ht="15">
      <c r="A21" s="269">
        <v>20</v>
      </c>
      <c r="B21" s="280" t="s">
        <v>127</v>
      </c>
      <c r="C21" s="281" t="s">
        <v>125</v>
      </c>
      <c r="D21" s="281" t="s">
        <v>93</v>
      </c>
      <c r="E21" s="409">
        <v>45720</v>
      </c>
      <c r="F21" s="409">
        <v>45722</v>
      </c>
      <c r="G21" s="278">
        <f t="shared" si="0"/>
        <v>3</v>
      </c>
      <c r="H21" s="281" t="s">
        <v>99</v>
      </c>
      <c r="I21" s="411" t="s">
        <v>95</v>
      </c>
      <c r="J21" s="273" t="s">
        <v>101</v>
      </c>
    </row>
    <row r="22" spans="1:10" ht="15">
      <c r="A22" s="269">
        <v>21</v>
      </c>
      <c r="B22" s="280" t="s">
        <v>128</v>
      </c>
      <c r="C22" s="281" t="s">
        <v>129</v>
      </c>
      <c r="D22" s="281" t="s">
        <v>98</v>
      </c>
      <c r="E22" s="409">
        <v>45721</v>
      </c>
      <c r="F22" s="409">
        <v>45721</v>
      </c>
      <c r="G22" s="278">
        <f t="shared" si="0"/>
        <v>1</v>
      </c>
      <c r="H22" s="271" t="s">
        <v>99</v>
      </c>
      <c r="I22" s="285" t="s">
        <v>100</v>
      </c>
      <c r="J22" s="273" t="s">
        <v>101</v>
      </c>
    </row>
    <row r="23" spans="1:10" ht="15">
      <c r="A23" s="269">
        <v>22</v>
      </c>
      <c r="B23" s="280" t="s">
        <v>130</v>
      </c>
      <c r="C23" s="280" t="s">
        <v>129</v>
      </c>
      <c r="D23" s="280" t="s">
        <v>98</v>
      </c>
      <c r="E23" s="414">
        <v>45719</v>
      </c>
      <c r="F23" s="414">
        <v>45720</v>
      </c>
      <c r="G23" s="278">
        <f t="shared" si="0"/>
        <v>2</v>
      </c>
      <c r="H23" s="270" t="s">
        <v>99</v>
      </c>
      <c r="I23" s="335" t="s">
        <v>100</v>
      </c>
      <c r="J23" s="273" t="s">
        <v>101</v>
      </c>
    </row>
    <row r="24" spans="1:10" ht="15">
      <c r="A24" s="269">
        <v>23</v>
      </c>
      <c r="B24" s="280" t="s">
        <v>131</v>
      </c>
      <c r="C24" s="281" t="s">
        <v>132</v>
      </c>
      <c r="D24" s="281" t="s">
        <v>93</v>
      </c>
      <c r="E24" s="409">
        <v>45721</v>
      </c>
      <c r="F24" s="409">
        <v>45723</v>
      </c>
      <c r="G24" s="278">
        <f t="shared" si="0"/>
        <v>3</v>
      </c>
      <c r="H24" s="271" t="s">
        <v>99</v>
      </c>
      <c r="I24" s="411" t="s">
        <v>100</v>
      </c>
      <c r="J24" s="273" t="s">
        <v>101</v>
      </c>
    </row>
    <row r="25" spans="1:10" ht="15">
      <c r="A25" s="269">
        <v>24</v>
      </c>
      <c r="B25" s="280" t="s">
        <v>133</v>
      </c>
      <c r="C25" s="281" t="s">
        <v>132</v>
      </c>
      <c r="D25" s="281" t="s">
        <v>98</v>
      </c>
      <c r="E25" s="409">
        <v>45721</v>
      </c>
      <c r="F25" s="409">
        <v>45723</v>
      </c>
      <c r="G25" s="278">
        <f t="shared" si="0"/>
        <v>3</v>
      </c>
      <c r="H25" s="281" t="s">
        <v>99</v>
      </c>
      <c r="I25" s="285" t="s">
        <v>134</v>
      </c>
      <c r="J25" s="273" t="s">
        <v>101</v>
      </c>
    </row>
  </sheetData>
  <autoFilter ref="A1:J25" xr:uid="{AFE3B8A6-B244-49C8-A643-CA9802E93BB5}"/>
  <conditionalFormatting sqref="D2:D24">
    <cfRule type="cellIs" dxfId="194" priority="2" operator="equal">
      <formula>"Unplaned"</formula>
    </cfRule>
  </conditionalFormatting>
  <conditionalFormatting sqref="H2:H24">
    <cfRule type="cellIs" dxfId="193" priority="1" operator="equal">
      <formula>"giao task nối tuần"</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CB015-CF00-48EF-81A2-85E22AFBF93A}">
  <dimension ref="A1:CH47"/>
  <sheetViews>
    <sheetView topLeftCell="A17" zoomScale="40" zoomScaleNormal="40" zoomScaleSheetLayoutView="25" workbookViewId="0">
      <selection activeCell="H15" sqref="H15"/>
    </sheetView>
  </sheetViews>
  <sheetFormatPr defaultColWidth="8.875" defaultRowHeight="13.5"/>
  <cols>
    <col min="1" max="1" width="26.125" style="2" customWidth="1"/>
    <col min="2" max="2" width="40.875" style="2" bestFit="1" customWidth="1"/>
    <col min="3" max="3" width="56.875" style="2" customWidth="1"/>
    <col min="4" max="10" width="59.125" style="2" customWidth="1"/>
    <col min="11" max="86" width="9" style="1" customWidth="1"/>
    <col min="87" max="16384" width="8.875" style="2"/>
  </cols>
  <sheetData>
    <row r="1" spans="1:86" ht="59.1" customHeight="1" thickBot="1">
      <c r="A1" s="732" t="s">
        <v>0</v>
      </c>
      <c r="B1" s="733"/>
      <c r="C1" s="733"/>
      <c r="D1" s="733"/>
      <c r="E1" s="733"/>
      <c r="F1" s="734" t="str">
        <f>"Tháng " &amp; MONTH(D2)</f>
        <v>Tháng 3</v>
      </c>
      <c r="G1" s="735"/>
      <c r="H1" s="736" t="str">
        <f>"W"&amp;WEEKNUM(D2)</f>
        <v>W11</v>
      </c>
      <c r="I1" s="736"/>
      <c r="J1" s="737"/>
    </row>
    <row r="2" spans="1:86" s="4" customFormat="1" ht="33.950000000000003" customHeight="1">
      <c r="A2" s="738" t="s">
        <v>1</v>
      </c>
      <c r="B2" s="741" t="s">
        <v>2</v>
      </c>
      <c r="C2" s="741"/>
      <c r="D2" s="14">
        <v>45726</v>
      </c>
      <c r="E2" s="61">
        <f t="shared" ref="E2:J2" si="0">D2+1</f>
        <v>45727</v>
      </c>
      <c r="F2" s="61">
        <f t="shared" si="0"/>
        <v>45728</v>
      </c>
      <c r="G2" s="61">
        <f t="shared" si="0"/>
        <v>45729</v>
      </c>
      <c r="H2" s="61">
        <f t="shared" si="0"/>
        <v>45730</v>
      </c>
      <c r="I2" s="61">
        <f t="shared" si="0"/>
        <v>45731</v>
      </c>
      <c r="J2" s="62">
        <f t="shared" si="0"/>
        <v>45732</v>
      </c>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row>
    <row r="3" spans="1:86" s="4" customFormat="1" ht="33.950000000000003" customHeight="1">
      <c r="A3" s="739"/>
      <c r="B3" s="742" t="s">
        <v>3</v>
      </c>
      <c r="C3" s="742"/>
      <c r="D3" s="63">
        <f t="shared" ref="D3:E3" si="1">D2</f>
        <v>45726</v>
      </c>
      <c r="E3" s="63">
        <f t="shared" si="1"/>
        <v>45727</v>
      </c>
      <c r="F3" s="63">
        <f>F2</f>
        <v>45728</v>
      </c>
      <c r="G3" s="63">
        <f>G2</f>
        <v>45729</v>
      </c>
      <c r="H3" s="63">
        <f t="shared" ref="H3:J3" si="2">H2</f>
        <v>45730</v>
      </c>
      <c r="I3" s="64">
        <f t="shared" si="2"/>
        <v>45731</v>
      </c>
      <c r="J3" s="65">
        <f t="shared" si="2"/>
        <v>45732</v>
      </c>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row>
    <row r="4" spans="1:86" s="4" customFormat="1" ht="33.950000000000003" customHeight="1">
      <c r="A4" s="739"/>
      <c r="B4" s="742" t="s">
        <v>4</v>
      </c>
      <c r="C4" s="742"/>
      <c r="D4" s="66" t="str">
        <f>TEXT(D2,"[$-0011042A]dd")</f>
        <v>11</v>
      </c>
      <c r="E4" s="66" t="str">
        <f t="shared" ref="E4:J4" si="3">TEXT(E2,"[$-0011042A]dd")</f>
        <v>12</v>
      </c>
      <c r="F4" s="66" t="str">
        <f t="shared" si="3"/>
        <v>13</v>
      </c>
      <c r="G4" s="66" t="str">
        <f t="shared" si="3"/>
        <v>14</v>
      </c>
      <c r="H4" s="66" t="str">
        <f t="shared" si="3"/>
        <v>15</v>
      </c>
      <c r="I4" s="66" t="str">
        <f t="shared" si="3"/>
        <v>16</v>
      </c>
      <c r="J4" s="67" t="str">
        <f t="shared" si="3"/>
        <v>17</v>
      </c>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row>
    <row r="5" spans="1:86" s="4" customFormat="1" ht="33.950000000000003" customHeight="1">
      <c r="A5" s="739"/>
      <c r="B5" s="742" t="s">
        <v>5</v>
      </c>
      <c r="C5" s="742"/>
      <c r="D5" s="66" t="str">
        <f>IF(OR(DAY(D2)=5,DAY(D2)=20),"Member Day",IFERROR(VLOOKUP(D2,Data!$A$1:$B$11,2,0),""))</f>
        <v/>
      </c>
      <c r="E5" s="66" t="str">
        <f>IF(OR(DAY(E2)=5,DAY(E2)=20),"Member Day",IFERROR(VLOOKUP(E2,Data!$A$1:$B$11,2,0),""))</f>
        <v/>
      </c>
      <c r="F5" s="66" t="str">
        <f>IF(OR(DAY(F2)=5,DAY(F2)=20),"Member Day",IFERROR(VLOOKUP(F2,Data!$A$1:$B$11,2,0),""))</f>
        <v/>
      </c>
      <c r="G5" s="66" t="str">
        <f>IF(OR(DAY(G2)=5,DAY(G2)=20),"Member Day",IFERROR(VLOOKUP(G2,Data!$A$1:$B$11,2,0),""))</f>
        <v/>
      </c>
      <c r="H5" s="66" t="str">
        <f>IF(OR(DAY(H2)=5,DAY(H2)=20),"Member Day",IFERROR(VLOOKUP(H2,Data!$A$1:$B$11,2,0),""))</f>
        <v/>
      </c>
      <c r="I5" s="66" t="str">
        <f>IF(OR(DAY(I2)=5,DAY(I2)=20),"Member Day",IFERROR(VLOOKUP(I2,Data!$A$1:$B$11,2,0),""))</f>
        <v/>
      </c>
      <c r="J5" s="67" t="str">
        <f>IF(OR(DAY(J2)=5,DAY(J2)=20),"Member Day",IFERROR(VLOOKUP(J2,Data!$A$1:$B$11,2,0),""))</f>
        <v/>
      </c>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row>
    <row r="6" spans="1:86" s="4" customFormat="1" ht="33.950000000000003" customHeight="1">
      <c r="A6" s="739"/>
      <c r="B6" s="743" t="s">
        <v>6</v>
      </c>
      <c r="C6" s="743"/>
      <c r="D6" s="15" t="s">
        <v>7</v>
      </c>
      <c r="E6" s="15"/>
      <c r="F6" s="16" t="s">
        <v>7</v>
      </c>
      <c r="G6" s="16" t="s">
        <v>7</v>
      </c>
      <c r="H6" s="16"/>
      <c r="I6" s="16"/>
      <c r="J6" s="17" t="s">
        <v>7</v>
      </c>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row>
    <row r="7" spans="1:86" s="4" customFormat="1" ht="33.950000000000003" customHeight="1" thickBot="1">
      <c r="A7" s="740"/>
      <c r="B7" s="744" t="s">
        <v>8</v>
      </c>
      <c r="C7" s="744"/>
      <c r="D7" s="68">
        <f>D10+D13+D16+D19+D22+D26+D30+D34+D38+D41</f>
        <v>10</v>
      </c>
      <c r="E7" s="68">
        <f t="shared" ref="E7:J7" si="4">E10+E13+E16+E19+E22+E26+E30+E34+E38+E41</f>
        <v>30</v>
      </c>
      <c r="F7" s="68">
        <f t="shared" si="4"/>
        <v>25</v>
      </c>
      <c r="G7" s="68">
        <f>G10+G13+G16+G22+G26+G30+G34+G38+G41</f>
        <v>0</v>
      </c>
      <c r="H7" s="68">
        <f t="shared" si="4"/>
        <v>0</v>
      </c>
      <c r="I7" s="68">
        <f t="shared" si="4"/>
        <v>120</v>
      </c>
      <c r="J7" s="69">
        <f t="shared" si="4"/>
        <v>120</v>
      </c>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row>
    <row r="8" spans="1:86" s="4" customFormat="1" ht="60" customHeight="1" thickBot="1">
      <c r="A8" s="790" t="s">
        <v>9</v>
      </c>
      <c r="B8" s="747" t="s">
        <v>10</v>
      </c>
      <c r="C8" s="18" t="s">
        <v>11</v>
      </c>
      <c r="D8" s="73"/>
      <c r="E8" s="73"/>
      <c r="F8" s="74"/>
      <c r="G8" s="74"/>
      <c r="H8" s="46" t="s">
        <v>135</v>
      </c>
      <c r="I8" s="74"/>
      <c r="J8" s="75"/>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row>
    <row r="9" spans="1:86" s="4" customFormat="1" ht="60.95" customHeight="1" thickBot="1">
      <c r="A9" s="790"/>
      <c r="B9" s="747"/>
      <c r="C9" s="19" t="s">
        <v>12</v>
      </c>
      <c r="D9" s="70" t="str">
        <f>IF(D8&lt;&gt;"", $H$1 &amp; "_" &amp; $B$8 &amp; ": " &amp; _xlfn.TEXTJOIN(CHAR(10) &amp; $H$1 &amp; "_" &amp; $B$8 &amp; ": ", TRUE, _xlfn.TEXTSPLIT(D8, ", ")), "")</f>
        <v/>
      </c>
      <c r="E9" s="70" t="str">
        <f t="shared" ref="E9:J9" si="5">IF(E8&lt;&gt;"", $H$1 &amp; "_" &amp; $B$8 &amp; ": " &amp; _xlfn.TEXTJOIN(CHAR(10) &amp; $H$1 &amp; "_" &amp; $B$8 &amp; ": ", TRUE, _xlfn.TEXTSPLIT(E8, ", ")), "")</f>
        <v/>
      </c>
      <c r="F9" s="70" t="str">
        <f t="shared" si="5"/>
        <v/>
      </c>
      <c r="G9" s="70" t="str">
        <f t="shared" si="5"/>
        <v/>
      </c>
      <c r="H9" s="70" t="str">
        <f t="shared" si="5"/>
        <v xml:space="preserve">W11_OP: Lên lịch làm việc tháng 4 với kiểm kê năm </v>
      </c>
      <c r="I9" s="70" t="str">
        <f t="shared" si="5"/>
        <v/>
      </c>
      <c r="J9" s="71" t="str">
        <f t="shared" si="5"/>
        <v/>
      </c>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row>
    <row r="10" spans="1:86" s="4" customFormat="1" ht="50.1" customHeight="1" thickBot="1">
      <c r="A10" s="790"/>
      <c r="B10" s="747"/>
      <c r="C10" s="20" t="s">
        <v>13</v>
      </c>
      <c r="D10" s="21"/>
      <c r="E10" s="21"/>
      <c r="F10" s="21"/>
      <c r="G10" s="21"/>
      <c r="H10" s="21"/>
      <c r="I10" s="21"/>
      <c r="J10" s="22"/>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row>
    <row r="11" spans="1:86" s="4" customFormat="1" ht="111.6" customHeight="1">
      <c r="A11" s="790"/>
      <c r="B11" s="747" t="s">
        <v>14</v>
      </c>
      <c r="C11" s="23" t="s">
        <v>11</v>
      </c>
      <c r="D11" s="73" t="s">
        <v>136</v>
      </c>
      <c r="E11" s="73"/>
      <c r="F11" s="74"/>
      <c r="G11" s="74"/>
      <c r="H11" s="74"/>
      <c r="I11" s="74"/>
      <c r="J11" s="75"/>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row>
    <row r="12" spans="1:86" s="4" customFormat="1" ht="101.25">
      <c r="A12" s="790"/>
      <c r="B12" s="747"/>
      <c r="C12" s="19" t="s">
        <v>12</v>
      </c>
      <c r="D12" s="70" t="str">
        <f>IF(D11&lt;&gt;"", $H$1 &amp; "_" &amp; $B$11 &amp; ": " &amp; _xlfn.TEXTJOIN(CHAR(10) &amp; $H$1 &amp; "_" &amp; $B$11 &amp; ": ", TRUE, _xlfn.TEXTSPLIT(D11, ", ")), "")</f>
        <v>W11_ADM: Thực hiện 5S khu vực MMD
W11_ADM: thực hiện vệ sinh khu AEON Cafe 
W11_ADM: gửi về Warehouse (trừ chứng từ ngân hàng)</v>
      </c>
      <c r="E12" s="70" t="str">
        <f t="shared" ref="E12:J12" si="6">IF(E11&lt;&gt;"", $H$1 &amp; "_" &amp; $B$11 &amp; ": " &amp; _xlfn.TEXTJOIN(CHAR(10) &amp; $H$1 &amp; "_" &amp; $B$11 &amp; ": ", TRUE, _xlfn.TEXTSPLIT(E11, ", ")), "")</f>
        <v/>
      </c>
      <c r="F12" s="70" t="str">
        <f t="shared" si="6"/>
        <v/>
      </c>
      <c r="G12" s="70" t="str">
        <f t="shared" si="6"/>
        <v/>
      </c>
      <c r="H12" s="70" t="str">
        <f t="shared" si="6"/>
        <v/>
      </c>
      <c r="I12" s="70" t="str">
        <f t="shared" si="6"/>
        <v/>
      </c>
      <c r="J12" s="71" t="str">
        <f t="shared" si="6"/>
        <v/>
      </c>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row>
    <row r="13" spans="1:86" s="4" customFormat="1" ht="50.1" customHeight="1">
      <c r="A13" s="790"/>
      <c r="B13" s="747"/>
      <c r="C13" s="20" t="s">
        <v>13</v>
      </c>
      <c r="D13" s="20"/>
      <c r="E13" s="20"/>
      <c r="F13" s="20"/>
      <c r="G13" s="20"/>
      <c r="H13" s="20"/>
      <c r="I13" s="20"/>
      <c r="J13" s="24"/>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row>
    <row r="14" spans="1:86" s="4" customFormat="1" ht="75.599999999999994" customHeight="1">
      <c r="A14" s="790"/>
      <c r="B14" s="747" t="s">
        <v>16</v>
      </c>
      <c r="C14" s="23" t="s">
        <v>11</v>
      </c>
      <c r="D14" s="73" t="s">
        <v>17</v>
      </c>
      <c r="E14" s="73" t="s">
        <v>137</v>
      </c>
      <c r="F14" s="73" t="s">
        <v>138</v>
      </c>
      <c r="G14" s="73"/>
      <c r="H14" s="73" t="s">
        <v>139</v>
      </c>
      <c r="I14" s="74"/>
      <c r="J14" s="75"/>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row>
    <row r="15" spans="1:86" s="4" customFormat="1" ht="76.5" customHeight="1">
      <c r="A15" s="790"/>
      <c r="B15" s="750"/>
      <c r="C15" s="19" t="s">
        <v>12</v>
      </c>
      <c r="D15" s="70" t="str">
        <f>IF(D14&lt;&gt;"", $H$1 &amp; "_" &amp; $B$14 &amp; ": " &amp; _xlfn.TEXTJOIN(CHAR(10) &amp; $H$1 &amp; "_" &amp; $B$14 &amp; ": ", TRUE, _xlfn.TEXTSPLIT(D14, ", ")), "")</f>
        <v>W11_PLAN: Đặt hàng NCC Bavi</v>
      </c>
      <c r="E15" s="70" t="str">
        <f t="shared" ref="E15:J15" si="7">IF(E14&lt;&gt;"", $H$1 &amp; "_" &amp; $B$14 &amp; ": " &amp; _xlfn.TEXTJOIN(CHAR(10) &amp; $H$1 &amp; "_" &amp; $B$14 &amp; ": ", TRUE, _xlfn.TEXTSPLIT(E14, ", ")), "")</f>
        <v>W11_PLAN: Đặt hàng stockpoint d&amp;d</v>
      </c>
      <c r="F15" s="70" t="str">
        <f t="shared" si="7"/>
        <v xml:space="preserve">W11_PLAN: Check số lượng hàng đổi date ncc TH Milk về RDC ngày 14/3 </v>
      </c>
      <c r="G15" s="70" t="str">
        <f>IF(G14&lt;&gt;"", $H$1 &amp; "_" &amp; $B$14 &amp; ": " &amp; _xlfn.TEXTJOIN(CHAR(10) &amp; $H$1 &amp; "_" &amp; $B$14 &amp; ": ", TRUE, _xlfn.TEXTSPLIT(G14, ", ")), "")</f>
        <v/>
      </c>
      <c r="H15" s="70" t="str">
        <f t="shared" si="7"/>
        <v xml:space="preserve">W11_PLAN: Check số lượng hàng đổi date ncc TH Milk về RDC ngày 17/3 </v>
      </c>
      <c r="I15" s="70" t="str">
        <f t="shared" si="7"/>
        <v/>
      </c>
      <c r="J15" s="71" t="str">
        <f t="shared" si="7"/>
        <v/>
      </c>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row>
    <row r="16" spans="1:86" s="4" customFormat="1" ht="50.1" customHeight="1">
      <c r="A16" s="790"/>
      <c r="B16" s="747"/>
      <c r="C16" s="20" t="s">
        <v>13</v>
      </c>
      <c r="D16" s="21"/>
      <c r="E16" s="21"/>
      <c r="F16" s="21"/>
      <c r="G16" s="21"/>
      <c r="H16" s="21"/>
      <c r="I16" s="21"/>
      <c r="J16" s="22"/>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row>
    <row r="17" spans="1:86" s="4" customFormat="1" ht="71.45" customHeight="1" thickBot="1">
      <c r="A17" s="790"/>
      <c r="B17" s="747" t="s">
        <v>20</v>
      </c>
      <c r="C17" s="23" t="s">
        <v>11</v>
      </c>
      <c r="D17" s="73" t="s">
        <v>140</v>
      </c>
      <c r="E17" s="73" t="s">
        <v>141</v>
      </c>
      <c r="F17" s="786" t="s">
        <v>142</v>
      </c>
      <c r="G17" s="787"/>
      <c r="H17" s="73"/>
      <c r="I17" s="786" t="s">
        <v>143</v>
      </c>
      <c r="J17" s="788"/>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row>
    <row r="18" spans="1:86" s="4" customFormat="1" ht="92.1" customHeight="1" thickBot="1">
      <c r="A18" s="790"/>
      <c r="B18" s="747"/>
      <c r="C18" s="19" t="s">
        <v>12</v>
      </c>
      <c r="D18" s="70" t="str">
        <f>IF(D17&lt;&gt;"", $H$1 &amp; "_" &amp; $B$17 &amp; ": " &amp; _xlfn.TEXTJOIN(CHAR(10) &amp; $H$1 &amp; "_" &amp; $B$17 &amp; ": ", TRUE, _xlfn.TEXTSPLIT(D17, ", ")), "")</f>
        <v>W11_IMP: Quizizz Game: Delica/Aeon CF
W11_IMP: Gắn  W11 schedule lên bảng tin</v>
      </c>
      <c r="E18" s="70" t="str">
        <f t="shared" ref="E18:J18" si="8">IF(E17&lt;&gt;"", $H$1 &amp; "_" &amp; $B$17 &amp; ": " &amp; _xlfn.TEXTJOIN(CHAR(10) &amp; $H$1 &amp; "_" &amp; $B$17 &amp; ": ", TRUE, _xlfn.TEXTSPLIT(E17, ", ")), "")</f>
        <v>W11_IMP: Đăng ký Test cho staff
W11_IMP: Đăng ký test cho G2 up</v>
      </c>
      <c r="F18" s="70" t="str">
        <f t="shared" si="8"/>
        <v>W11_IMP: Update sale budget trên DWS</v>
      </c>
      <c r="G18" s="70" t="str">
        <f t="shared" si="8"/>
        <v/>
      </c>
      <c r="H18" s="70" t="str">
        <f t="shared" si="8"/>
        <v/>
      </c>
      <c r="I18" s="70" t="str">
        <f t="shared" si="8"/>
        <v>W11_IMP: Làm target plan DWS cho tháng 4</v>
      </c>
      <c r="J18" s="71" t="str">
        <f t="shared" si="8"/>
        <v/>
      </c>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row>
    <row r="19" spans="1:86" s="4" customFormat="1" ht="50.1" customHeight="1" thickBot="1">
      <c r="A19" s="790"/>
      <c r="B19" s="747"/>
      <c r="C19" s="20" t="s">
        <v>13</v>
      </c>
      <c r="D19" s="21"/>
      <c r="E19" s="21">
        <v>30</v>
      </c>
      <c r="F19" s="791">
        <v>15</v>
      </c>
      <c r="G19" s="792"/>
      <c r="H19" s="25"/>
      <c r="I19" s="26">
        <v>120</v>
      </c>
      <c r="J19" s="22">
        <v>120</v>
      </c>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row>
    <row r="20" spans="1:86" s="4" customFormat="1" ht="50.1" customHeight="1" thickBot="1">
      <c r="A20" s="790"/>
      <c r="B20" s="747" t="s">
        <v>22</v>
      </c>
      <c r="C20" s="23" t="s">
        <v>11</v>
      </c>
      <c r="D20" s="73"/>
      <c r="E20" s="73"/>
      <c r="F20" s="74"/>
      <c r="G20" s="74"/>
      <c r="H20" s="74"/>
      <c r="I20" s="74"/>
      <c r="J20" s="75"/>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row>
    <row r="21" spans="1:86" s="4" customFormat="1" ht="50.1" customHeight="1" thickBot="1">
      <c r="A21" s="790"/>
      <c r="B21" s="750"/>
      <c r="C21" s="19" t="s">
        <v>12</v>
      </c>
      <c r="D21" s="70" t="str">
        <f>IF(D20&lt;&gt;"", $H$1 &amp; "_" &amp; $B$20 &amp; ": " &amp; _xlfn.TEXTJOIN(CHAR(10) &amp; $H$1 &amp; "_" &amp; $B$20 &amp; ": ", TRUE, _xlfn.TEXTSPLIT(D20, ", ")), "")</f>
        <v/>
      </c>
      <c r="E21" s="70" t="str">
        <f t="shared" ref="E21:J21" si="9">IF(E20&lt;&gt;"", $H$1 &amp; "_" &amp; $B$20 &amp; ": " &amp; _xlfn.TEXTJOIN(CHAR(10) &amp; $H$1 &amp; "_" &amp; $B$20 &amp; ": ", TRUE, _xlfn.TEXTSPLIT(E20, ", ")), "")</f>
        <v/>
      </c>
      <c r="F21" s="70" t="str">
        <f t="shared" si="9"/>
        <v/>
      </c>
      <c r="G21" s="70" t="str">
        <f t="shared" si="9"/>
        <v/>
      </c>
      <c r="H21" s="70" t="str">
        <f t="shared" si="9"/>
        <v/>
      </c>
      <c r="I21" s="70" t="str">
        <f t="shared" si="9"/>
        <v/>
      </c>
      <c r="J21" s="71" t="str">
        <f t="shared" si="9"/>
        <v/>
      </c>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row>
    <row r="22" spans="1:86" s="4" customFormat="1" ht="50.1" customHeight="1">
      <c r="A22" s="790"/>
      <c r="B22" s="747"/>
      <c r="C22" s="20" t="s">
        <v>13</v>
      </c>
      <c r="D22" s="21"/>
      <c r="E22" s="21"/>
      <c r="F22" s="21"/>
      <c r="G22" s="21"/>
      <c r="H22" s="21"/>
      <c r="I22" s="21"/>
      <c r="J22" s="22"/>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row>
    <row r="23" spans="1:86" s="4" customFormat="1" ht="85.5">
      <c r="A23" s="789" t="s">
        <v>25</v>
      </c>
      <c r="B23" s="747" t="s">
        <v>26</v>
      </c>
      <c r="C23" s="27" t="s">
        <v>11</v>
      </c>
      <c r="D23" s="72" t="s">
        <v>144</v>
      </c>
      <c r="E23" s="72"/>
      <c r="F23" s="73"/>
      <c r="G23" s="129" t="s">
        <v>145</v>
      </c>
      <c r="H23" s="73"/>
      <c r="I23" s="73"/>
      <c r="J23" s="76"/>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row>
    <row r="24" spans="1:86" s="4" customFormat="1" ht="26.25">
      <c r="A24" s="789"/>
      <c r="B24" s="747"/>
      <c r="C24" s="28" t="s">
        <v>29</v>
      </c>
      <c r="D24" s="29"/>
      <c r="E24" s="29"/>
      <c r="F24" s="30"/>
      <c r="G24" s="30"/>
      <c r="H24" s="30"/>
      <c r="I24" s="30"/>
      <c r="J24" s="31"/>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row>
    <row r="25" spans="1:86" s="6" customFormat="1" ht="81.599999999999994" customHeight="1">
      <c r="A25" s="789"/>
      <c r="B25" s="747"/>
      <c r="C25" s="32" t="s">
        <v>12</v>
      </c>
      <c r="D25" s="70" t="str">
        <f>IF(D23&lt;&gt;"", $H$1 &amp; "_" &amp; $B$23 &amp; ": " &amp; _xlfn.TEXTJOIN(CHAR(10) &amp; $H$1 &amp; "_" &amp; $B$23 &amp; ": ", TRUE, _xlfn.TEXTSPLIT(D23, ", ")), "")</f>
        <v>W11_DRY FOOD: Báo cáo trưng bày GE TVL - NFHBC
W11_DRY FOOD: Update pog w11</v>
      </c>
      <c r="E25" s="70" t="str">
        <f t="shared" ref="E25:J25" si="10">IF(E23&lt;&gt;"", $H$1 &amp; "_" &amp; $B$23 &amp; ": " &amp; _xlfn.TEXTJOIN(CHAR(10) &amp; $H$1 &amp; "_" &amp; $B$23 &amp; ": ", TRUE, _xlfn.TEXTSPLIT(E23, ", ")), "")</f>
        <v/>
      </c>
      <c r="F25" s="70" t="str">
        <f t="shared" si="10"/>
        <v/>
      </c>
      <c r="G25" s="70" t="str">
        <f t="shared" si="10"/>
        <v>W11_DRY FOOD: ĐẶT HÀNG &amp; TRƯNG BÀY CÁC MÃ CÓ PI= 0 (NGUYÊN NHÂN QUÊN ĐẶT HÀNG)</v>
      </c>
      <c r="H25" s="70" t="str">
        <f t="shared" si="10"/>
        <v/>
      </c>
      <c r="I25" s="70" t="str">
        <f t="shared" si="10"/>
        <v/>
      </c>
      <c r="J25" s="71" t="str">
        <f t="shared" si="10"/>
        <v/>
      </c>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row>
    <row r="26" spans="1:86" s="4" customFormat="1" ht="50.1" customHeight="1" thickBot="1">
      <c r="A26" s="789"/>
      <c r="B26" s="747"/>
      <c r="C26" s="33" t="s">
        <v>13</v>
      </c>
      <c r="D26" s="26"/>
      <c r="E26" s="26"/>
      <c r="F26" s="34"/>
      <c r="G26" s="35"/>
      <c r="H26" s="34"/>
      <c r="I26" s="35"/>
      <c r="J26" s="36"/>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row>
    <row r="27" spans="1:86" s="4" customFormat="1" ht="57.6" customHeight="1">
      <c r="A27" s="789"/>
      <c r="B27" s="748" t="s">
        <v>30</v>
      </c>
      <c r="C27" s="27" t="s">
        <v>11</v>
      </c>
      <c r="D27" s="72" t="s">
        <v>31</v>
      </c>
      <c r="E27" s="72"/>
      <c r="F27" s="73" t="s">
        <v>146</v>
      </c>
      <c r="G27" s="73"/>
      <c r="H27" s="73"/>
      <c r="I27" s="73"/>
      <c r="J27" s="76"/>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row>
    <row r="28" spans="1:86" s="4" customFormat="1" ht="27" thickBot="1">
      <c r="A28" s="789"/>
      <c r="B28" s="748"/>
      <c r="C28" s="28" t="s">
        <v>29</v>
      </c>
      <c r="D28" s="29"/>
      <c r="E28" s="29"/>
      <c r="F28" s="30"/>
      <c r="G28" s="30"/>
      <c r="H28" s="30"/>
      <c r="I28" s="30"/>
      <c r="J28" s="31"/>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row>
    <row r="29" spans="1:86" s="6" customFormat="1" ht="79.5" customHeight="1" thickBot="1">
      <c r="A29" s="789"/>
      <c r="B29" s="748"/>
      <c r="C29" s="32" t="s">
        <v>12</v>
      </c>
      <c r="D29" s="70" t="str">
        <f>IF(D27&lt;&gt;"", $H$1 &amp; "_" &amp; $B$27 &amp; ": " &amp; _xlfn.TEXTJOIN(CHAR(10) &amp; $H$1 &amp; "_" &amp; $B$27 &amp; ": ", TRUE, _xlfn.TEXTSPLIT(D27, ", ")), "")</f>
        <v>W11_DELICA: Đặt VTTH
W11_DELICA: Bắn hủy kem trước khi vệ sinh máy</v>
      </c>
      <c r="E29" s="70" t="str">
        <f t="shared" ref="E29:J29" si="11">IF(E27&lt;&gt;"", $H$1 &amp; "_" &amp; $B$27 &amp; ": " &amp; _xlfn.TEXTJOIN(CHAR(10) &amp; $H$1 &amp; "_" &amp; $B$27 &amp; ": ", TRUE, _xlfn.TEXTSPLIT(E27, ", ")), "")</f>
        <v/>
      </c>
      <c r="F29" s="70" t="str">
        <f t="shared" si="11"/>
        <v>W11_DELICA: Trưng bày bánh Chưng Fullmoon</v>
      </c>
      <c r="G29" s="70" t="str">
        <f t="shared" si="11"/>
        <v/>
      </c>
      <c r="H29" s="70" t="str">
        <f t="shared" si="11"/>
        <v/>
      </c>
      <c r="I29" s="70" t="str">
        <f t="shared" si="11"/>
        <v/>
      </c>
      <c r="J29" s="71" t="str">
        <f t="shared" si="11"/>
        <v/>
      </c>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row>
    <row r="30" spans="1:86" s="4" customFormat="1" ht="50.1" customHeight="1">
      <c r="A30" s="789"/>
      <c r="B30" s="748"/>
      <c r="C30" s="33" t="s">
        <v>13</v>
      </c>
      <c r="D30" s="26">
        <v>10</v>
      </c>
      <c r="E30" s="26"/>
      <c r="F30" s="34">
        <v>10</v>
      </c>
      <c r="G30" s="35"/>
      <c r="H30" s="34"/>
      <c r="I30" s="35"/>
      <c r="J30" s="36"/>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row>
    <row r="31" spans="1:86" s="4" customFormat="1" ht="38.1" customHeight="1">
      <c r="A31" s="789"/>
      <c r="B31" s="748" t="s">
        <v>32</v>
      </c>
      <c r="C31" s="27" t="s">
        <v>11</v>
      </c>
      <c r="D31" s="72"/>
      <c r="E31" s="72"/>
      <c r="F31" s="77" t="s">
        <v>147</v>
      </c>
      <c r="G31" s="78"/>
      <c r="H31" s="78"/>
      <c r="I31" s="74"/>
      <c r="J31" s="76"/>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row>
    <row r="32" spans="1:86" s="4" customFormat="1" ht="27" thickBot="1">
      <c r="A32" s="789"/>
      <c r="B32" s="748"/>
      <c r="C32" s="28" t="s">
        <v>29</v>
      </c>
      <c r="D32" s="29"/>
      <c r="E32" s="29"/>
      <c r="F32" s="37"/>
      <c r="G32" s="38"/>
      <c r="H32" s="38"/>
      <c r="I32" s="39"/>
      <c r="J32" s="40"/>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row>
    <row r="33" spans="1:86" s="6" customFormat="1" ht="49.5" customHeight="1" thickBot="1">
      <c r="A33" s="789"/>
      <c r="B33" s="748"/>
      <c r="C33" s="32" t="s">
        <v>12</v>
      </c>
      <c r="D33" s="70" t="str">
        <f>IF(D31&lt;&gt;"", $H$1 &amp; "_" &amp; $B$31 &amp; ": " &amp; _xlfn.TEXTJOIN(CHAR(10) &amp; $H$1 &amp; "_" &amp; $B$31 &amp; ": ", TRUE, _xlfn.TEXTSPLIT(D31, ", ")), "")</f>
        <v/>
      </c>
      <c r="E33" s="70" t="str">
        <f t="shared" ref="E33:J33" si="12">IF(E31&lt;&gt;"", $H$1 &amp; "_" &amp; $B$31 &amp; ": " &amp; _xlfn.TEXTJOIN(CHAR(10) &amp; $H$1 &amp; "_" &amp; $B$31 &amp; ": ", TRUE, _xlfn.TEXTSPLIT(E31, ", ")), "")</f>
        <v/>
      </c>
      <c r="F33" s="70" t="str">
        <f t="shared" si="12"/>
        <v>W11_PERISHABLE: Trưng bày full moon</v>
      </c>
      <c r="G33" s="70" t="str">
        <f t="shared" si="12"/>
        <v/>
      </c>
      <c r="H33" s="70" t="str">
        <f t="shared" si="12"/>
        <v/>
      </c>
      <c r="I33" s="70" t="str">
        <f t="shared" si="12"/>
        <v/>
      </c>
      <c r="J33" s="71" t="str">
        <f t="shared" si="12"/>
        <v/>
      </c>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row>
    <row r="34" spans="1:86" s="4" customFormat="1" ht="27" thickBot="1">
      <c r="A34" s="789"/>
      <c r="B34" s="748"/>
      <c r="C34" s="33" t="s">
        <v>13</v>
      </c>
      <c r="D34" s="26"/>
      <c r="E34" s="26"/>
      <c r="F34" s="34"/>
      <c r="G34" s="35"/>
      <c r="H34" s="34"/>
      <c r="I34" s="35"/>
      <c r="J34" s="36"/>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row>
    <row r="35" spans="1:86" s="4" customFormat="1" ht="52.5">
      <c r="A35" s="789"/>
      <c r="B35" s="748" t="s">
        <v>34</v>
      </c>
      <c r="C35" s="27" t="s">
        <v>11</v>
      </c>
      <c r="D35" s="72"/>
      <c r="E35" s="72"/>
      <c r="F35" s="127" t="s">
        <v>148</v>
      </c>
      <c r="G35" s="73"/>
      <c r="H35" s="73"/>
      <c r="I35" s="73"/>
      <c r="J35" s="76"/>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row>
    <row r="36" spans="1:86" s="4" customFormat="1" ht="27" thickBot="1">
      <c r="A36" s="789"/>
      <c r="B36" s="748"/>
      <c r="C36" s="28" t="s">
        <v>29</v>
      </c>
      <c r="D36" s="29"/>
      <c r="E36" s="29"/>
      <c r="F36" s="30"/>
      <c r="G36" s="30"/>
      <c r="H36" s="30"/>
      <c r="I36" s="30"/>
      <c r="J36" s="31"/>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row>
    <row r="37" spans="1:86" s="4" customFormat="1" ht="40.5">
      <c r="A37" s="789"/>
      <c r="B37" s="748"/>
      <c r="C37" s="32" t="s">
        <v>12</v>
      </c>
      <c r="D37" s="70" t="str">
        <f>IF(D35&lt;&gt;"", $H$1 &amp; "_" &amp; $B$35 &amp; ": " &amp; _xlfn.TEXTJOIN(CHAR(10) &amp; $H$1 &amp; "_" &amp; $B$35 &amp; ": ", TRUE, _xlfn.TEXTSPLIT(D35, ", ")), "")</f>
        <v/>
      </c>
      <c r="E37" s="70" t="str">
        <f t="shared" ref="E37:J37" si="13">IF(E35&lt;&gt;"", $H$1 &amp; "_" &amp; $B$35 &amp; ": " &amp; _xlfn.TEXTJOIN(CHAR(10) &amp; $H$1 &amp; "_" &amp; $B$35 &amp; ": ", TRUE, _xlfn.TEXTSPLIT(E35, ", ")), "")</f>
        <v/>
      </c>
      <c r="F37" s="128" t="str">
        <f t="shared" si="13"/>
        <v>W11_D&amp;D: Thay đổi POG tủ Bơ sữa có Gondola nước</v>
      </c>
      <c r="G37" s="70" t="str">
        <f t="shared" si="13"/>
        <v/>
      </c>
      <c r="H37" s="70" t="str">
        <f t="shared" si="13"/>
        <v/>
      </c>
      <c r="I37" s="70" t="str">
        <f t="shared" si="13"/>
        <v/>
      </c>
      <c r="J37" s="71" t="str">
        <f t="shared" si="13"/>
        <v/>
      </c>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row>
    <row r="38" spans="1:86" s="4" customFormat="1" ht="27" thickBot="1">
      <c r="A38" s="789"/>
      <c r="B38" s="748"/>
      <c r="C38" s="33" t="s">
        <v>13</v>
      </c>
      <c r="D38" s="26"/>
      <c r="E38" s="26"/>
      <c r="F38" s="34"/>
      <c r="G38" s="35"/>
      <c r="H38" s="34"/>
      <c r="I38" s="35"/>
      <c r="J38" s="36"/>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row>
    <row r="39" spans="1:86" s="4" customFormat="1" ht="27" thickBot="1">
      <c r="A39" s="789"/>
      <c r="B39" s="748" t="s">
        <v>36</v>
      </c>
      <c r="C39" s="23" t="s">
        <v>11</v>
      </c>
      <c r="D39" s="74"/>
      <c r="E39" s="74"/>
      <c r="F39" s="74"/>
      <c r="G39" s="78"/>
      <c r="H39" s="78"/>
      <c r="I39" s="74"/>
      <c r="J39" s="75"/>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row>
    <row r="40" spans="1:86" s="4" customFormat="1" ht="27" thickBot="1">
      <c r="A40" s="789"/>
      <c r="B40" s="748"/>
      <c r="C40" s="41" t="s">
        <v>12</v>
      </c>
      <c r="D40" s="70" t="str">
        <f>IF(D39&lt;&gt;"", $H$1 &amp; "_" &amp; $B$39 &amp; ": " &amp; _xlfn.TEXTJOIN(CHAR(10) &amp; $H$1 &amp; "_" &amp; $B$39 &amp; ": ", TRUE, _xlfn.TEXTSPLIT(D39, ", ")), "")</f>
        <v/>
      </c>
      <c r="E40" s="70" t="str">
        <f t="shared" ref="E40:J40" si="14">IF(E39&lt;&gt;"", $H$1 &amp; "_" &amp; $B$39 &amp; ": " &amp; _xlfn.TEXTJOIN(CHAR(10) &amp; $H$1 &amp; "_" &amp; $B$39 &amp; ": ", TRUE, _xlfn.TEXTSPLIT(E39, ", ")), "")</f>
        <v/>
      </c>
      <c r="F40" s="70" t="str">
        <f t="shared" si="14"/>
        <v/>
      </c>
      <c r="G40" s="70" t="str">
        <f t="shared" si="14"/>
        <v/>
      </c>
      <c r="H40" s="70" t="str">
        <f t="shared" si="14"/>
        <v/>
      </c>
      <c r="I40" s="70" t="str">
        <f t="shared" si="14"/>
        <v/>
      </c>
      <c r="J40" s="71" t="str">
        <f t="shared" si="14"/>
        <v/>
      </c>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row>
    <row r="41" spans="1:86" s="4" customFormat="1" ht="50.1" customHeight="1" thickBot="1">
      <c r="A41" s="789"/>
      <c r="B41" s="748"/>
      <c r="C41" s="20" t="s">
        <v>13</v>
      </c>
      <c r="D41" s="26"/>
      <c r="E41" s="26"/>
      <c r="F41" s="26"/>
      <c r="G41" s="26"/>
      <c r="H41" s="26"/>
      <c r="I41" s="26"/>
      <c r="J41" s="42"/>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row>
    <row r="42" spans="1:86" s="4" customFormat="1" ht="50.1" customHeight="1" thickBot="1">
      <c r="A42" s="745" t="s">
        <v>38</v>
      </c>
      <c r="B42" s="745"/>
      <c r="C42" s="43" t="s">
        <v>39</v>
      </c>
      <c r="D42" s="44" t="s">
        <v>40</v>
      </c>
      <c r="E42" s="44"/>
      <c r="F42" s="45"/>
      <c r="I42" s="45"/>
      <c r="J42" s="47"/>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row>
    <row r="43" spans="1:86" ht="50.1" customHeight="1" thickBot="1">
      <c r="A43" s="745"/>
      <c r="B43" s="745"/>
      <c r="C43" s="48" t="s">
        <v>41</v>
      </c>
      <c r="D43" s="49" t="s">
        <v>42</v>
      </c>
      <c r="E43" s="49"/>
      <c r="F43" s="50"/>
      <c r="G43" s="55" t="s">
        <v>43</v>
      </c>
      <c r="H43" s="51"/>
      <c r="I43" s="50"/>
      <c r="J43" s="52"/>
      <c r="CE43" s="2"/>
      <c r="CF43" s="2"/>
      <c r="CG43" s="2"/>
      <c r="CH43" s="2"/>
    </row>
    <row r="44" spans="1:86" ht="50.1" customHeight="1" thickBot="1">
      <c r="A44" s="745"/>
      <c r="B44" s="745"/>
      <c r="C44" s="53" t="s">
        <v>44</v>
      </c>
      <c r="D44" s="54" t="s">
        <v>45</v>
      </c>
      <c r="E44" s="54"/>
      <c r="F44" s="51"/>
      <c r="G44" s="55"/>
      <c r="H44" s="51"/>
      <c r="I44" s="54"/>
      <c r="J44" s="56"/>
      <c r="CE44" s="2"/>
      <c r="CF44" s="2"/>
      <c r="CG44" s="2"/>
      <c r="CH44" s="2"/>
    </row>
    <row r="45" spans="1:86" ht="50.1" customHeight="1" thickBot="1">
      <c r="A45" s="745"/>
      <c r="B45" s="745"/>
      <c r="C45" s="57" t="s">
        <v>46</v>
      </c>
      <c r="D45" s="58"/>
      <c r="E45" s="58"/>
      <c r="F45" s="59" t="s">
        <v>47</v>
      </c>
      <c r="G45" s="59"/>
      <c r="H45" s="59"/>
      <c r="I45" s="59"/>
      <c r="J45" s="60"/>
      <c r="CE45" s="2"/>
      <c r="CF45" s="2"/>
      <c r="CG45" s="2"/>
      <c r="CH45" s="2"/>
    </row>
    <row r="47" spans="1:86" s="1" customFormat="1" ht="42" customHeight="1">
      <c r="A47" s="2"/>
      <c r="B47" s="2"/>
      <c r="C47" s="2"/>
      <c r="D47" s="2"/>
      <c r="E47" s="2"/>
      <c r="F47" s="2"/>
      <c r="G47" s="2"/>
      <c r="H47" s="2"/>
      <c r="I47" s="2"/>
      <c r="J47" s="2"/>
    </row>
  </sheetData>
  <sheetProtection algorithmName="SHA-512" hashValue="tHPJr+I1WLld+x9onEJaEF2Bd1FW2xZlp+Mp/XkgeMbBoVnRZAbDwGUBw0Yq/lfiDFhMQfz1iKc4ttF6dUCBAA==" saltValue="VTMnd6iwzl3oO0jzH8c3fA==" spinCount="100000" sheet="1" objects="1" scenarios="1"/>
  <mergeCells count="26">
    <mergeCell ref="A1:E1"/>
    <mergeCell ref="F1:G1"/>
    <mergeCell ref="H1:J1"/>
    <mergeCell ref="A2:A7"/>
    <mergeCell ref="B2:C2"/>
    <mergeCell ref="B3:C3"/>
    <mergeCell ref="B4:C4"/>
    <mergeCell ref="B5:C5"/>
    <mergeCell ref="B6:C6"/>
    <mergeCell ref="B7:C7"/>
    <mergeCell ref="A42:B45"/>
    <mergeCell ref="F17:G17"/>
    <mergeCell ref="I17:J17"/>
    <mergeCell ref="A23:A41"/>
    <mergeCell ref="B23:B26"/>
    <mergeCell ref="B27:B30"/>
    <mergeCell ref="B31:B34"/>
    <mergeCell ref="B35:B38"/>
    <mergeCell ref="B39:B41"/>
    <mergeCell ref="A8:A22"/>
    <mergeCell ref="B8:B10"/>
    <mergeCell ref="B11:B13"/>
    <mergeCell ref="B14:B16"/>
    <mergeCell ref="B17:B19"/>
    <mergeCell ref="F19:G19"/>
    <mergeCell ref="B20:B22"/>
  </mergeCells>
  <conditionalFormatting sqref="D4:J4">
    <cfRule type="expression" dxfId="192" priority="2">
      <formula>OR(DAY(D4)=30, DAY(D4)=1, DAY(D4)=14, DAY(D4)=15)</formula>
    </cfRule>
  </conditionalFormatting>
  <conditionalFormatting sqref="D5:J5">
    <cfRule type="expression" dxfId="191" priority="1">
      <formula>D5&lt;&gt;""</formula>
    </cfRule>
  </conditionalFormatting>
  <printOptions verticalCentered="1"/>
  <pageMargins left="0" right="0" top="0" bottom="0" header="0" footer="0"/>
  <pageSetup paperSize="8" scale="38" fitToWidth="0" fitToHeight="0" orientation="landscape" r:id="rId1"/>
  <colBreaks count="1" manualBreakCount="1">
    <brk id="10" max="43"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84F36-4069-4C75-977D-9E4C4C2675B4}">
  <dimension ref="A1:AG24"/>
  <sheetViews>
    <sheetView workbookViewId="0">
      <pane xSplit="6" ySplit="2" topLeftCell="G5" activePane="bottomRight" state="frozen"/>
      <selection pane="topRight" activeCell="D3" sqref="D3:E24"/>
      <selection pane="bottomLeft" activeCell="D3" sqref="D3:E24"/>
      <selection pane="bottomRight" activeCell="F3" sqref="F3:F24"/>
    </sheetView>
  </sheetViews>
  <sheetFormatPr defaultRowHeight="13.5"/>
  <cols>
    <col min="1" max="1" width="3.125" style="13" bestFit="1" customWidth="1"/>
    <col min="2" max="2" width="5.125" style="79" bestFit="1" customWidth="1"/>
    <col min="3" max="3" width="13.5" bestFit="1" customWidth="1"/>
    <col min="5" max="5" width="9.875" customWidth="1"/>
    <col min="6" max="6" width="10.75" bestFit="1" customWidth="1"/>
    <col min="7" max="7" width="5" style="80" bestFit="1" customWidth="1"/>
    <col min="8" max="8" width="10.5" customWidth="1"/>
    <col min="10" max="10" width="5" style="81" bestFit="1" customWidth="1"/>
    <col min="11" max="11" width="9.875" bestFit="1" customWidth="1"/>
    <col min="13" max="13" width="5" style="82" bestFit="1" customWidth="1"/>
    <col min="14" max="14" width="9.875" style="13" bestFit="1" customWidth="1"/>
    <col min="16" max="16" width="5" style="82" bestFit="1" customWidth="1"/>
    <col min="17" max="17" width="9.875" customWidth="1"/>
    <col min="19" max="19" width="5" customWidth="1"/>
    <col min="20" max="20" width="10.125" customWidth="1"/>
    <col min="22" max="22" width="5" customWidth="1"/>
    <col min="23" max="23" width="13.5" customWidth="1"/>
    <col min="25" max="25" width="5" customWidth="1"/>
    <col min="26" max="26" width="9.875" bestFit="1" customWidth="1"/>
    <col min="28" max="28" width="5" bestFit="1" customWidth="1"/>
    <col min="29" max="29" width="10.875" customWidth="1"/>
    <col min="30" max="30" width="10.75" bestFit="1" customWidth="1"/>
    <col min="31" max="31" width="5" bestFit="1" customWidth="1"/>
    <col min="32" max="32" width="9.875" bestFit="1" customWidth="1"/>
    <col min="33" max="33" width="10.75" bestFit="1" customWidth="1"/>
  </cols>
  <sheetData>
    <row r="1" spans="1:33" ht="12.95" customHeight="1">
      <c r="A1" s="754" t="s">
        <v>48</v>
      </c>
      <c r="B1" s="756" t="s">
        <v>49</v>
      </c>
      <c r="C1" s="758" t="s">
        <v>50</v>
      </c>
      <c r="D1" s="760" t="s">
        <v>51</v>
      </c>
      <c r="E1" s="760"/>
      <c r="F1" s="761"/>
      <c r="G1" s="762" t="s">
        <v>52</v>
      </c>
      <c r="H1" s="763"/>
      <c r="I1" s="764"/>
      <c r="J1" s="751" t="s">
        <v>53</v>
      </c>
      <c r="K1" s="752"/>
      <c r="L1" s="753"/>
      <c r="M1" s="768" t="s">
        <v>54</v>
      </c>
      <c r="N1" s="769"/>
      <c r="O1" s="770"/>
      <c r="P1" s="771" t="s">
        <v>55</v>
      </c>
      <c r="Q1" s="772"/>
      <c r="R1" s="773"/>
      <c r="S1" s="774" t="s">
        <v>26</v>
      </c>
      <c r="T1" s="775"/>
      <c r="U1" s="776"/>
      <c r="V1" s="777" t="s">
        <v>56</v>
      </c>
      <c r="W1" s="778"/>
      <c r="X1" s="779"/>
      <c r="Y1" s="780" t="s">
        <v>57</v>
      </c>
      <c r="Z1" s="781"/>
      <c r="AA1" s="782"/>
      <c r="AB1" s="783" t="s">
        <v>34</v>
      </c>
      <c r="AC1" s="784"/>
      <c r="AD1" s="785"/>
      <c r="AE1" s="765" t="s">
        <v>36</v>
      </c>
      <c r="AF1" s="766"/>
      <c r="AG1" s="767"/>
    </row>
    <row r="2" spans="1:33" ht="30.75" thickBot="1">
      <c r="A2" s="755"/>
      <c r="B2" s="757"/>
      <c r="C2" s="759"/>
      <c r="D2" s="87" t="s">
        <v>51</v>
      </c>
      <c r="E2" s="88" t="s">
        <v>58</v>
      </c>
      <c r="F2" s="120" t="s">
        <v>59</v>
      </c>
      <c r="G2" s="96" t="s">
        <v>51</v>
      </c>
      <c r="H2" s="93" t="s">
        <v>58</v>
      </c>
      <c r="I2" s="108" t="s">
        <v>59</v>
      </c>
      <c r="J2" s="106" t="s">
        <v>51</v>
      </c>
      <c r="K2" s="94" t="s">
        <v>58</v>
      </c>
      <c r="L2" s="108" t="s">
        <v>59</v>
      </c>
      <c r="M2" s="111" t="s">
        <v>51</v>
      </c>
      <c r="N2" s="92" t="s">
        <v>58</v>
      </c>
      <c r="O2" s="108" t="s">
        <v>59</v>
      </c>
      <c r="P2" s="111" t="s">
        <v>51</v>
      </c>
      <c r="Q2" s="93" t="s">
        <v>58</v>
      </c>
      <c r="R2" s="108" t="s">
        <v>59</v>
      </c>
      <c r="S2" s="112" t="s">
        <v>51</v>
      </c>
      <c r="T2" s="93" t="s">
        <v>58</v>
      </c>
      <c r="U2" s="108" t="s">
        <v>59</v>
      </c>
      <c r="V2" s="112" t="s">
        <v>51</v>
      </c>
      <c r="W2" s="94" t="s">
        <v>58</v>
      </c>
      <c r="X2" s="95" t="s">
        <v>59</v>
      </c>
      <c r="Y2" s="112" t="s">
        <v>51</v>
      </c>
      <c r="Z2" s="93" t="s">
        <v>58</v>
      </c>
      <c r="AA2" s="108" t="s">
        <v>59</v>
      </c>
      <c r="AB2" s="112" t="s">
        <v>51</v>
      </c>
      <c r="AC2" s="93" t="s">
        <v>58</v>
      </c>
      <c r="AD2" s="108" t="s">
        <v>59</v>
      </c>
      <c r="AE2" s="112" t="s">
        <v>51</v>
      </c>
      <c r="AF2" s="93" t="s">
        <v>58</v>
      </c>
      <c r="AG2" s="95" t="s">
        <v>59</v>
      </c>
    </row>
    <row r="3" spans="1:33" ht="15.6" customHeight="1">
      <c r="A3" s="113">
        <v>1</v>
      </c>
      <c r="B3" s="121">
        <v>3002</v>
      </c>
      <c r="C3" s="118" t="s">
        <v>60</v>
      </c>
      <c r="D3" s="131">
        <f>G3+J3+M3+P3+S3+V3+Y3+AB3+AE3</f>
        <v>22</v>
      </c>
      <c r="E3" s="118">
        <f>H3+K3+N3+Q3+T3+W3+Z3+AC3+AF3</f>
        <v>21</v>
      </c>
      <c r="F3" s="122">
        <f>E3/D3</f>
        <v>0.95454545454545459</v>
      </c>
      <c r="G3" s="97">
        <v>3</v>
      </c>
      <c r="H3" s="85">
        <v>2</v>
      </c>
      <c r="I3" s="109">
        <f>H3/G3</f>
        <v>0.66666666666666663</v>
      </c>
      <c r="J3" s="99">
        <v>6</v>
      </c>
      <c r="K3" s="86">
        <v>6</v>
      </c>
      <c r="L3" s="109">
        <f>K3/J3</f>
        <v>1</v>
      </c>
      <c r="M3" s="99">
        <v>6</v>
      </c>
      <c r="N3" s="86">
        <v>6</v>
      </c>
      <c r="O3" s="109">
        <f>N3/M3</f>
        <v>1</v>
      </c>
      <c r="P3" s="99"/>
      <c r="Q3" s="86"/>
      <c r="R3" s="109" t="e">
        <f>Q3/P3</f>
        <v>#DIV/0!</v>
      </c>
      <c r="S3" s="89"/>
      <c r="T3" s="85"/>
      <c r="U3" s="109" t="e">
        <f>T3/S3</f>
        <v>#DIV/0!</v>
      </c>
      <c r="V3" s="89"/>
      <c r="W3" s="85"/>
      <c r="X3" s="100" t="e">
        <f>W3/V3</f>
        <v>#DIV/0!</v>
      </c>
      <c r="Y3" s="89"/>
      <c r="Z3" s="85"/>
      <c r="AA3" s="109" t="e">
        <f>Z3/Y3</f>
        <v>#DIV/0!</v>
      </c>
      <c r="AB3" s="89">
        <v>7</v>
      </c>
      <c r="AC3" s="85">
        <v>7</v>
      </c>
      <c r="AD3" s="109">
        <f>AC3/AB3</f>
        <v>1</v>
      </c>
      <c r="AE3" s="89"/>
      <c r="AF3" s="85"/>
      <c r="AG3" s="100" t="e">
        <f>AF3/AE3</f>
        <v>#DIV/0!</v>
      </c>
    </row>
    <row r="4" spans="1:33" ht="15">
      <c r="A4" s="114">
        <v>2</v>
      </c>
      <c r="B4" s="121">
        <v>3003</v>
      </c>
      <c r="C4" s="119" t="s">
        <v>61</v>
      </c>
      <c r="D4" s="131">
        <f t="shared" ref="D4:E23" si="0">G4+J4+M4+P4+S4+V4+Y4+AB4+AE4</f>
        <v>22</v>
      </c>
      <c r="E4" s="118">
        <f t="shared" si="0"/>
        <v>18</v>
      </c>
      <c r="F4" s="122">
        <f t="shared" ref="F4:F23" si="1">E4/D4</f>
        <v>0.81818181818181823</v>
      </c>
      <c r="G4" s="97">
        <v>2</v>
      </c>
      <c r="H4" s="83">
        <v>2</v>
      </c>
      <c r="I4" s="109">
        <f t="shared" ref="I4:I23" si="2">H4/G4</f>
        <v>1</v>
      </c>
      <c r="J4" s="99">
        <v>6</v>
      </c>
      <c r="K4" s="86">
        <v>5</v>
      </c>
      <c r="L4" s="109">
        <f t="shared" ref="L4:L23" si="3">K4/J4</f>
        <v>0.83333333333333337</v>
      </c>
      <c r="M4" s="101">
        <v>6</v>
      </c>
      <c r="N4" s="86">
        <v>5</v>
      </c>
      <c r="O4" s="109">
        <f t="shared" ref="O4:O23" si="4">N4/M4</f>
        <v>0.83333333333333337</v>
      </c>
      <c r="P4" s="101">
        <v>1</v>
      </c>
      <c r="Q4" s="84">
        <v>0</v>
      </c>
      <c r="R4" s="109">
        <f t="shared" ref="R4:R23" si="5">Q4/P4</f>
        <v>0</v>
      </c>
      <c r="S4" s="90"/>
      <c r="T4" s="83"/>
      <c r="U4" s="109" t="e">
        <f t="shared" ref="U4:U24" si="6">T4/S4</f>
        <v>#DIV/0!</v>
      </c>
      <c r="V4" s="90"/>
      <c r="W4" s="83"/>
      <c r="X4" s="100" t="e">
        <f t="shared" ref="X4:X23" si="7">W4/V4</f>
        <v>#DIV/0!</v>
      </c>
      <c r="Y4" s="89"/>
      <c r="Z4" s="85"/>
      <c r="AA4" s="109" t="e">
        <f t="shared" ref="AA4:AA23" si="8">Z4/Y4</f>
        <v>#DIV/0!</v>
      </c>
      <c r="AB4" s="90">
        <v>7</v>
      </c>
      <c r="AC4" s="83">
        <v>6</v>
      </c>
      <c r="AD4" s="109">
        <f t="shared" ref="AD4:AD24" si="9">AC4/AB4</f>
        <v>0.8571428571428571</v>
      </c>
      <c r="AE4" s="89"/>
      <c r="AF4" s="85"/>
      <c r="AG4" s="102" t="e">
        <f t="shared" ref="AG4:AG24" si="10">AF4/AE4</f>
        <v>#DIV/0!</v>
      </c>
    </row>
    <row r="5" spans="1:33" ht="15">
      <c r="A5" s="114">
        <v>3</v>
      </c>
      <c r="B5" s="121">
        <v>3005</v>
      </c>
      <c r="C5" s="118" t="s">
        <v>62</v>
      </c>
      <c r="D5" s="131">
        <f t="shared" si="0"/>
        <v>20</v>
      </c>
      <c r="E5" s="118">
        <f t="shared" si="0"/>
        <v>18</v>
      </c>
      <c r="F5" s="122">
        <f t="shared" si="1"/>
        <v>0.9</v>
      </c>
      <c r="G5" s="97">
        <v>2</v>
      </c>
      <c r="H5" s="83">
        <v>2</v>
      </c>
      <c r="I5" s="109">
        <f t="shared" si="2"/>
        <v>1</v>
      </c>
      <c r="J5" s="99">
        <v>5</v>
      </c>
      <c r="K5" s="86">
        <v>5</v>
      </c>
      <c r="L5" s="109">
        <f t="shared" si="3"/>
        <v>1</v>
      </c>
      <c r="M5" s="101">
        <v>6</v>
      </c>
      <c r="N5" s="86">
        <v>5</v>
      </c>
      <c r="O5" s="109">
        <f t="shared" si="4"/>
        <v>0.83333333333333337</v>
      </c>
      <c r="P5" s="101"/>
      <c r="Q5" s="84"/>
      <c r="R5" s="109" t="e">
        <f t="shared" si="5"/>
        <v>#DIV/0!</v>
      </c>
      <c r="S5" s="90"/>
      <c r="T5" s="83"/>
      <c r="U5" s="109" t="e">
        <f t="shared" si="6"/>
        <v>#DIV/0!</v>
      </c>
      <c r="V5" s="90"/>
      <c r="W5" s="83"/>
      <c r="X5" s="100" t="e">
        <f t="shared" si="7"/>
        <v>#DIV/0!</v>
      </c>
      <c r="Y5" s="89"/>
      <c r="Z5" s="85"/>
      <c r="AA5" s="109" t="e">
        <f t="shared" si="8"/>
        <v>#DIV/0!</v>
      </c>
      <c r="AB5" s="90">
        <v>7</v>
      </c>
      <c r="AC5" s="83">
        <v>6</v>
      </c>
      <c r="AD5" s="109">
        <f t="shared" si="9"/>
        <v>0.8571428571428571</v>
      </c>
      <c r="AE5" s="89"/>
      <c r="AF5" s="85"/>
      <c r="AG5" s="102" t="e">
        <f t="shared" si="10"/>
        <v>#DIV/0!</v>
      </c>
    </row>
    <row r="6" spans="1:33" ht="15">
      <c r="A6" s="114">
        <v>4</v>
      </c>
      <c r="B6" s="121">
        <v>3008</v>
      </c>
      <c r="C6" s="118" t="s">
        <v>63</v>
      </c>
      <c r="D6" s="131">
        <f t="shared" si="0"/>
        <v>21</v>
      </c>
      <c r="E6" s="118">
        <f t="shared" si="0"/>
        <v>21</v>
      </c>
      <c r="F6" s="122">
        <f t="shared" si="1"/>
        <v>1</v>
      </c>
      <c r="G6" s="97">
        <v>2</v>
      </c>
      <c r="H6" s="83">
        <v>2</v>
      </c>
      <c r="I6" s="109">
        <f t="shared" si="2"/>
        <v>1</v>
      </c>
      <c r="J6" s="99">
        <v>5</v>
      </c>
      <c r="K6" s="86">
        <v>5</v>
      </c>
      <c r="L6" s="109">
        <f t="shared" si="3"/>
        <v>1</v>
      </c>
      <c r="M6" s="101">
        <v>6</v>
      </c>
      <c r="N6" s="86">
        <v>6</v>
      </c>
      <c r="O6" s="109">
        <f t="shared" si="4"/>
        <v>1</v>
      </c>
      <c r="P6" s="101">
        <v>1</v>
      </c>
      <c r="Q6" s="84">
        <v>1</v>
      </c>
      <c r="R6" s="109">
        <f t="shared" si="5"/>
        <v>1</v>
      </c>
      <c r="S6" s="90"/>
      <c r="T6" s="83"/>
      <c r="U6" s="109" t="e">
        <f t="shared" si="6"/>
        <v>#DIV/0!</v>
      </c>
      <c r="V6" s="90"/>
      <c r="W6" s="83"/>
      <c r="X6" s="100" t="e">
        <f t="shared" si="7"/>
        <v>#DIV/0!</v>
      </c>
      <c r="Y6" s="89"/>
      <c r="Z6" s="85"/>
      <c r="AA6" s="109" t="e">
        <f t="shared" si="8"/>
        <v>#DIV/0!</v>
      </c>
      <c r="AB6" s="90">
        <v>7</v>
      </c>
      <c r="AC6" s="83">
        <v>7</v>
      </c>
      <c r="AD6" s="109">
        <f t="shared" si="9"/>
        <v>1</v>
      </c>
      <c r="AE6" s="89"/>
      <c r="AF6" s="85"/>
      <c r="AG6" s="102" t="e">
        <f t="shared" si="10"/>
        <v>#DIV/0!</v>
      </c>
    </row>
    <row r="7" spans="1:33" ht="15">
      <c r="A7" s="114">
        <v>5</v>
      </c>
      <c r="B7" s="121">
        <v>3011</v>
      </c>
      <c r="C7" s="118" t="s">
        <v>64</v>
      </c>
      <c r="D7" s="131">
        <f t="shared" si="0"/>
        <v>22</v>
      </c>
      <c r="E7" s="118">
        <f t="shared" si="0"/>
        <v>22</v>
      </c>
      <c r="F7" s="122">
        <f t="shared" si="1"/>
        <v>1</v>
      </c>
      <c r="G7" s="97">
        <v>2</v>
      </c>
      <c r="H7" s="83">
        <v>2</v>
      </c>
      <c r="I7" s="109">
        <f t="shared" si="2"/>
        <v>1</v>
      </c>
      <c r="J7" s="99">
        <v>6</v>
      </c>
      <c r="K7" s="86">
        <v>6</v>
      </c>
      <c r="L7" s="109">
        <f t="shared" si="3"/>
        <v>1</v>
      </c>
      <c r="M7" s="101">
        <v>6</v>
      </c>
      <c r="N7" s="86">
        <v>6</v>
      </c>
      <c r="O7" s="109">
        <f t="shared" si="4"/>
        <v>1</v>
      </c>
      <c r="P7" s="101">
        <v>1</v>
      </c>
      <c r="Q7" s="84">
        <v>1</v>
      </c>
      <c r="R7" s="109">
        <f t="shared" si="5"/>
        <v>1</v>
      </c>
      <c r="S7" s="90"/>
      <c r="T7" s="83"/>
      <c r="U7" s="109" t="e">
        <f t="shared" si="6"/>
        <v>#DIV/0!</v>
      </c>
      <c r="V7" s="90"/>
      <c r="W7" s="83"/>
      <c r="X7" s="100" t="e">
        <f t="shared" si="7"/>
        <v>#DIV/0!</v>
      </c>
      <c r="Y7" s="89"/>
      <c r="Z7" s="85"/>
      <c r="AA7" s="109" t="e">
        <f t="shared" si="8"/>
        <v>#DIV/0!</v>
      </c>
      <c r="AB7" s="90">
        <v>7</v>
      </c>
      <c r="AC7" s="83">
        <v>7</v>
      </c>
      <c r="AD7" s="109">
        <f t="shared" si="9"/>
        <v>1</v>
      </c>
      <c r="AE7" s="89"/>
      <c r="AF7" s="85"/>
      <c r="AG7" s="102" t="e">
        <f t="shared" si="10"/>
        <v>#DIV/0!</v>
      </c>
    </row>
    <row r="8" spans="1:33" ht="15">
      <c r="A8" s="115">
        <v>6</v>
      </c>
      <c r="B8" s="123">
        <v>3013</v>
      </c>
      <c r="C8" s="119" t="s">
        <v>65</v>
      </c>
      <c r="D8" s="131">
        <f t="shared" si="0"/>
        <v>22</v>
      </c>
      <c r="E8" s="118">
        <f t="shared" si="0"/>
        <v>19</v>
      </c>
      <c r="F8" s="122">
        <f t="shared" si="1"/>
        <v>0.86363636363636365</v>
      </c>
      <c r="G8" s="97">
        <v>2</v>
      </c>
      <c r="H8" s="83">
        <v>2</v>
      </c>
      <c r="I8" s="109">
        <f t="shared" si="2"/>
        <v>1</v>
      </c>
      <c r="J8" s="99">
        <v>6</v>
      </c>
      <c r="K8" s="86">
        <v>3</v>
      </c>
      <c r="L8" s="109">
        <f t="shared" si="3"/>
        <v>0.5</v>
      </c>
      <c r="M8" s="101">
        <v>6</v>
      </c>
      <c r="N8" s="86">
        <v>6</v>
      </c>
      <c r="O8" s="109">
        <f t="shared" si="4"/>
        <v>1</v>
      </c>
      <c r="P8" s="101"/>
      <c r="Q8" s="84"/>
      <c r="R8" s="109" t="e">
        <f t="shared" si="5"/>
        <v>#DIV/0!</v>
      </c>
      <c r="S8" s="90">
        <v>1</v>
      </c>
      <c r="T8" s="83">
        <v>1</v>
      </c>
      <c r="U8" s="109">
        <f t="shared" si="6"/>
        <v>1</v>
      </c>
      <c r="V8" s="90"/>
      <c r="W8" s="83"/>
      <c r="X8" s="100" t="e">
        <f t="shared" si="7"/>
        <v>#DIV/0!</v>
      </c>
      <c r="Y8" s="89"/>
      <c r="Z8" s="85"/>
      <c r="AA8" s="109" t="e">
        <f t="shared" si="8"/>
        <v>#DIV/0!</v>
      </c>
      <c r="AB8" s="90">
        <v>7</v>
      </c>
      <c r="AC8" s="83">
        <v>7</v>
      </c>
      <c r="AD8" s="109">
        <f t="shared" si="9"/>
        <v>1</v>
      </c>
      <c r="AE8" s="89"/>
      <c r="AF8" s="85"/>
      <c r="AG8" s="102" t="e">
        <f t="shared" si="10"/>
        <v>#DIV/0!</v>
      </c>
    </row>
    <row r="9" spans="1:33" ht="15">
      <c r="A9" s="114">
        <v>7</v>
      </c>
      <c r="B9" s="121">
        <v>3014</v>
      </c>
      <c r="C9" s="119" t="s">
        <v>66</v>
      </c>
      <c r="D9" s="131">
        <f t="shared" si="0"/>
        <v>22</v>
      </c>
      <c r="E9" s="118">
        <f t="shared" si="0"/>
        <v>21</v>
      </c>
      <c r="F9" s="122">
        <f t="shared" si="1"/>
        <v>0.95454545454545459</v>
      </c>
      <c r="G9" s="97">
        <v>2</v>
      </c>
      <c r="H9" s="83">
        <v>2</v>
      </c>
      <c r="I9" s="109">
        <f t="shared" si="2"/>
        <v>1</v>
      </c>
      <c r="J9" s="99">
        <v>6</v>
      </c>
      <c r="K9" s="86">
        <v>6</v>
      </c>
      <c r="L9" s="109">
        <f t="shared" si="3"/>
        <v>1</v>
      </c>
      <c r="M9" s="101">
        <v>6</v>
      </c>
      <c r="N9" s="86">
        <v>6</v>
      </c>
      <c r="O9" s="109">
        <f t="shared" si="4"/>
        <v>1</v>
      </c>
      <c r="P9" s="101"/>
      <c r="Q9" s="84"/>
      <c r="R9" s="109" t="e">
        <f t="shared" si="5"/>
        <v>#DIV/0!</v>
      </c>
      <c r="S9" s="90">
        <v>1</v>
      </c>
      <c r="T9" s="83">
        <v>1</v>
      </c>
      <c r="U9" s="109">
        <f t="shared" si="6"/>
        <v>1</v>
      </c>
      <c r="V9" s="90"/>
      <c r="W9" s="83"/>
      <c r="X9" s="100" t="e">
        <f t="shared" si="7"/>
        <v>#DIV/0!</v>
      </c>
      <c r="Y9" s="89"/>
      <c r="Z9" s="85"/>
      <c r="AA9" s="109" t="e">
        <f t="shared" si="8"/>
        <v>#DIV/0!</v>
      </c>
      <c r="AB9" s="90">
        <v>7</v>
      </c>
      <c r="AC9" s="83">
        <v>6</v>
      </c>
      <c r="AD9" s="109">
        <f t="shared" si="9"/>
        <v>0.8571428571428571</v>
      </c>
      <c r="AE9" s="89"/>
      <c r="AF9" s="85"/>
      <c r="AG9" s="102" t="e">
        <f t="shared" si="10"/>
        <v>#DIV/0!</v>
      </c>
    </row>
    <row r="10" spans="1:33" ht="15">
      <c r="A10" s="114">
        <v>8</v>
      </c>
      <c r="B10" s="121">
        <v>3015</v>
      </c>
      <c r="C10" s="118" t="s">
        <v>67</v>
      </c>
      <c r="D10" s="131">
        <f t="shared" si="0"/>
        <v>23</v>
      </c>
      <c r="E10" s="118">
        <f t="shared" si="0"/>
        <v>23</v>
      </c>
      <c r="F10" s="122">
        <f t="shared" si="1"/>
        <v>1</v>
      </c>
      <c r="G10" s="97">
        <v>3</v>
      </c>
      <c r="H10" s="83">
        <v>3</v>
      </c>
      <c r="I10" s="109">
        <f t="shared" si="2"/>
        <v>1</v>
      </c>
      <c r="J10" s="99">
        <v>6</v>
      </c>
      <c r="K10" s="86">
        <v>6</v>
      </c>
      <c r="L10" s="109">
        <f t="shared" si="3"/>
        <v>1</v>
      </c>
      <c r="M10" s="101">
        <v>6</v>
      </c>
      <c r="N10" s="86">
        <v>6</v>
      </c>
      <c r="O10" s="109">
        <f t="shared" si="4"/>
        <v>1</v>
      </c>
      <c r="P10" s="101"/>
      <c r="Q10" s="84"/>
      <c r="R10" s="109" t="e">
        <f t="shared" si="5"/>
        <v>#DIV/0!</v>
      </c>
      <c r="S10" s="90">
        <v>1</v>
      </c>
      <c r="T10" s="83">
        <v>1</v>
      </c>
      <c r="U10" s="109">
        <f t="shared" si="6"/>
        <v>1</v>
      </c>
      <c r="V10" s="90"/>
      <c r="W10" s="83"/>
      <c r="X10" s="100" t="e">
        <f t="shared" si="7"/>
        <v>#DIV/0!</v>
      </c>
      <c r="Y10" s="89"/>
      <c r="Z10" s="85"/>
      <c r="AA10" s="109" t="e">
        <f t="shared" si="8"/>
        <v>#DIV/0!</v>
      </c>
      <c r="AB10" s="90">
        <v>7</v>
      </c>
      <c r="AC10" s="83">
        <v>7</v>
      </c>
      <c r="AD10" s="109">
        <f t="shared" si="9"/>
        <v>1</v>
      </c>
      <c r="AE10" s="89"/>
      <c r="AF10" s="85"/>
      <c r="AG10" s="102" t="e">
        <f t="shared" si="10"/>
        <v>#DIV/0!</v>
      </c>
    </row>
    <row r="11" spans="1:33" ht="15">
      <c r="A11" s="114">
        <v>9</v>
      </c>
      <c r="B11" s="121">
        <v>3016</v>
      </c>
      <c r="C11" s="118" t="s">
        <v>68</v>
      </c>
      <c r="D11" s="131">
        <f t="shared" si="0"/>
        <v>21</v>
      </c>
      <c r="E11" s="118">
        <f t="shared" si="0"/>
        <v>21</v>
      </c>
      <c r="F11" s="122">
        <f t="shared" si="1"/>
        <v>1</v>
      </c>
      <c r="G11" s="97">
        <v>2</v>
      </c>
      <c r="H11" s="83">
        <v>2</v>
      </c>
      <c r="I11" s="109">
        <f t="shared" si="2"/>
        <v>1</v>
      </c>
      <c r="J11" s="99">
        <v>5</v>
      </c>
      <c r="K11" s="86">
        <v>5</v>
      </c>
      <c r="L11" s="109">
        <f t="shared" si="3"/>
        <v>1</v>
      </c>
      <c r="M11" s="101">
        <v>6</v>
      </c>
      <c r="N11" s="86">
        <v>6</v>
      </c>
      <c r="O11" s="109">
        <f t="shared" si="4"/>
        <v>1</v>
      </c>
      <c r="P11" s="101">
        <v>1</v>
      </c>
      <c r="Q11" s="84">
        <v>1</v>
      </c>
      <c r="R11" s="109">
        <f t="shared" si="5"/>
        <v>1</v>
      </c>
      <c r="S11" s="90"/>
      <c r="T11" s="83"/>
      <c r="U11" s="109" t="e">
        <f t="shared" si="6"/>
        <v>#DIV/0!</v>
      </c>
      <c r="V11" s="90"/>
      <c r="W11" s="83"/>
      <c r="X11" s="100" t="e">
        <f t="shared" si="7"/>
        <v>#DIV/0!</v>
      </c>
      <c r="Y11" s="89"/>
      <c r="Z11" s="85"/>
      <c r="AA11" s="109" t="e">
        <f t="shared" si="8"/>
        <v>#DIV/0!</v>
      </c>
      <c r="AB11" s="90">
        <v>7</v>
      </c>
      <c r="AC11" s="83">
        <v>7</v>
      </c>
      <c r="AD11" s="109">
        <f t="shared" si="9"/>
        <v>1</v>
      </c>
      <c r="AE11" s="89"/>
      <c r="AF11" s="85"/>
      <c r="AG11" s="102" t="e">
        <f t="shared" si="10"/>
        <v>#DIV/0!</v>
      </c>
    </row>
    <row r="12" spans="1:33" ht="15">
      <c r="A12" s="114">
        <v>10</v>
      </c>
      <c r="B12" s="121">
        <v>3018</v>
      </c>
      <c r="C12" s="118" t="s">
        <v>69</v>
      </c>
      <c r="D12" s="131">
        <f t="shared" si="0"/>
        <v>20</v>
      </c>
      <c r="E12" s="118">
        <f t="shared" si="0"/>
        <v>20</v>
      </c>
      <c r="F12" s="122">
        <f t="shared" si="1"/>
        <v>1</v>
      </c>
      <c r="G12" s="97">
        <v>2</v>
      </c>
      <c r="H12" s="83">
        <v>2</v>
      </c>
      <c r="I12" s="109">
        <f t="shared" si="2"/>
        <v>1</v>
      </c>
      <c r="J12" s="99">
        <v>5</v>
      </c>
      <c r="K12" s="86">
        <v>5</v>
      </c>
      <c r="L12" s="109">
        <f t="shared" si="3"/>
        <v>1</v>
      </c>
      <c r="M12" s="101">
        <v>6</v>
      </c>
      <c r="N12" s="86">
        <v>6</v>
      </c>
      <c r="O12" s="109">
        <f t="shared" si="4"/>
        <v>1</v>
      </c>
      <c r="P12" s="101"/>
      <c r="Q12" s="84"/>
      <c r="R12" s="109" t="e">
        <f t="shared" si="5"/>
        <v>#DIV/0!</v>
      </c>
      <c r="S12" s="90"/>
      <c r="T12" s="83"/>
      <c r="U12" s="109" t="e">
        <f t="shared" si="6"/>
        <v>#DIV/0!</v>
      </c>
      <c r="V12" s="90"/>
      <c r="W12" s="83"/>
      <c r="X12" s="100" t="e">
        <f t="shared" si="7"/>
        <v>#DIV/0!</v>
      </c>
      <c r="Y12" s="89"/>
      <c r="Z12" s="85"/>
      <c r="AA12" s="109" t="e">
        <f t="shared" si="8"/>
        <v>#DIV/0!</v>
      </c>
      <c r="AB12" s="90">
        <v>7</v>
      </c>
      <c r="AC12" s="83">
        <v>7</v>
      </c>
      <c r="AD12" s="109">
        <f t="shared" si="9"/>
        <v>1</v>
      </c>
      <c r="AE12" s="89"/>
      <c r="AF12" s="85"/>
      <c r="AG12" s="102" t="e">
        <f t="shared" si="10"/>
        <v>#DIV/0!</v>
      </c>
    </row>
    <row r="13" spans="1:33" ht="15">
      <c r="A13" s="114">
        <v>11</v>
      </c>
      <c r="B13" s="121">
        <v>3019</v>
      </c>
      <c r="C13" s="118" t="s">
        <v>70</v>
      </c>
      <c r="D13" s="131">
        <f t="shared" si="0"/>
        <v>20</v>
      </c>
      <c r="E13" s="118">
        <f t="shared" si="0"/>
        <v>18</v>
      </c>
      <c r="F13" s="122">
        <f t="shared" si="1"/>
        <v>0.9</v>
      </c>
      <c r="G13" s="97">
        <v>2</v>
      </c>
      <c r="H13" s="83">
        <v>2</v>
      </c>
      <c r="I13" s="109">
        <f t="shared" si="2"/>
        <v>1</v>
      </c>
      <c r="J13" s="99">
        <v>5</v>
      </c>
      <c r="K13" s="86">
        <v>5</v>
      </c>
      <c r="L13" s="109">
        <f t="shared" si="3"/>
        <v>1</v>
      </c>
      <c r="M13" s="101">
        <v>6</v>
      </c>
      <c r="N13" s="86">
        <v>4</v>
      </c>
      <c r="O13" s="109">
        <f t="shared" si="4"/>
        <v>0.66666666666666663</v>
      </c>
      <c r="P13" s="101"/>
      <c r="Q13" s="84"/>
      <c r="R13" s="109" t="e">
        <f t="shared" si="5"/>
        <v>#DIV/0!</v>
      </c>
      <c r="S13" s="90"/>
      <c r="T13" s="83"/>
      <c r="U13" s="109" t="e">
        <f t="shared" si="6"/>
        <v>#DIV/0!</v>
      </c>
      <c r="V13" s="90"/>
      <c r="W13" s="83"/>
      <c r="X13" s="100" t="e">
        <f t="shared" si="7"/>
        <v>#DIV/0!</v>
      </c>
      <c r="Y13" s="89"/>
      <c r="Z13" s="85"/>
      <c r="AA13" s="109" t="e">
        <f t="shared" si="8"/>
        <v>#DIV/0!</v>
      </c>
      <c r="AB13" s="90">
        <v>7</v>
      </c>
      <c r="AC13" s="83">
        <v>7</v>
      </c>
      <c r="AD13" s="109">
        <f t="shared" si="9"/>
        <v>1</v>
      </c>
      <c r="AE13" s="89"/>
      <c r="AF13" s="85"/>
      <c r="AG13" s="102" t="e">
        <f t="shared" si="10"/>
        <v>#DIV/0!</v>
      </c>
    </row>
    <row r="14" spans="1:33" ht="15">
      <c r="A14" s="114">
        <v>12</v>
      </c>
      <c r="B14" s="121">
        <v>3020</v>
      </c>
      <c r="C14" s="119" t="s">
        <v>71</v>
      </c>
      <c r="D14" s="131">
        <f t="shared" si="0"/>
        <v>23</v>
      </c>
      <c r="E14" s="118">
        <f t="shared" si="0"/>
        <v>23</v>
      </c>
      <c r="F14" s="122">
        <f t="shared" si="1"/>
        <v>1</v>
      </c>
      <c r="G14" s="97">
        <v>3</v>
      </c>
      <c r="H14" s="83">
        <v>3</v>
      </c>
      <c r="I14" s="109">
        <f t="shared" si="2"/>
        <v>1</v>
      </c>
      <c r="J14" s="99">
        <v>6</v>
      </c>
      <c r="K14" s="86">
        <v>6</v>
      </c>
      <c r="L14" s="109">
        <f t="shared" si="3"/>
        <v>1</v>
      </c>
      <c r="M14" s="101">
        <v>6</v>
      </c>
      <c r="N14" s="86">
        <v>6</v>
      </c>
      <c r="O14" s="109">
        <f t="shared" si="4"/>
        <v>1</v>
      </c>
      <c r="P14" s="101"/>
      <c r="Q14" s="84"/>
      <c r="R14" s="109" t="e">
        <f t="shared" si="5"/>
        <v>#DIV/0!</v>
      </c>
      <c r="S14" s="90">
        <v>1</v>
      </c>
      <c r="T14" s="83">
        <v>1</v>
      </c>
      <c r="U14" s="109">
        <f t="shared" si="6"/>
        <v>1</v>
      </c>
      <c r="V14" s="90"/>
      <c r="W14" s="83"/>
      <c r="X14" s="100" t="e">
        <f t="shared" si="7"/>
        <v>#DIV/0!</v>
      </c>
      <c r="Y14" s="89"/>
      <c r="Z14" s="85"/>
      <c r="AA14" s="109" t="e">
        <f t="shared" si="8"/>
        <v>#DIV/0!</v>
      </c>
      <c r="AB14" s="90">
        <v>7</v>
      </c>
      <c r="AC14" s="83">
        <v>7</v>
      </c>
      <c r="AD14" s="109">
        <f t="shared" si="9"/>
        <v>1</v>
      </c>
      <c r="AE14" s="89"/>
      <c r="AF14" s="85"/>
      <c r="AG14" s="102" t="e">
        <f t="shared" si="10"/>
        <v>#DIV/0!</v>
      </c>
    </row>
    <row r="15" spans="1:33" ht="15">
      <c r="A15" s="114">
        <v>13</v>
      </c>
      <c r="B15" s="121">
        <v>3022</v>
      </c>
      <c r="C15" s="119" t="s">
        <v>72</v>
      </c>
      <c r="D15" s="131">
        <f t="shared" si="0"/>
        <v>20</v>
      </c>
      <c r="E15" s="118">
        <f t="shared" si="0"/>
        <v>20</v>
      </c>
      <c r="F15" s="122">
        <f t="shared" si="1"/>
        <v>1</v>
      </c>
      <c r="G15" s="97">
        <v>2</v>
      </c>
      <c r="H15" s="83">
        <v>2</v>
      </c>
      <c r="I15" s="109">
        <f t="shared" si="2"/>
        <v>1</v>
      </c>
      <c r="J15" s="99">
        <v>5</v>
      </c>
      <c r="K15" s="86">
        <v>5</v>
      </c>
      <c r="L15" s="109">
        <f t="shared" si="3"/>
        <v>1</v>
      </c>
      <c r="M15" s="101">
        <v>6</v>
      </c>
      <c r="N15" s="86">
        <v>6</v>
      </c>
      <c r="O15" s="109">
        <f t="shared" si="4"/>
        <v>1</v>
      </c>
      <c r="P15" s="101"/>
      <c r="Q15" s="84"/>
      <c r="R15" s="109" t="e">
        <f t="shared" si="5"/>
        <v>#DIV/0!</v>
      </c>
      <c r="S15" s="90"/>
      <c r="T15" s="83"/>
      <c r="U15" s="109" t="e">
        <f t="shared" si="6"/>
        <v>#DIV/0!</v>
      </c>
      <c r="V15" s="90"/>
      <c r="W15" s="83"/>
      <c r="X15" s="100" t="e">
        <f t="shared" si="7"/>
        <v>#DIV/0!</v>
      </c>
      <c r="Y15" s="89"/>
      <c r="Z15" s="85"/>
      <c r="AA15" s="109" t="e">
        <f t="shared" si="8"/>
        <v>#DIV/0!</v>
      </c>
      <c r="AB15" s="90">
        <v>7</v>
      </c>
      <c r="AC15" s="83">
        <v>7</v>
      </c>
      <c r="AD15" s="109">
        <f t="shared" si="9"/>
        <v>1</v>
      </c>
      <c r="AE15" s="89"/>
      <c r="AF15" s="85"/>
      <c r="AG15" s="102" t="e">
        <f t="shared" si="10"/>
        <v>#DIV/0!</v>
      </c>
    </row>
    <row r="16" spans="1:33" ht="15">
      <c r="A16" s="115">
        <v>14</v>
      </c>
      <c r="B16" s="123">
        <v>3023</v>
      </c>
      <c r="C16" s="119" t="s">
        <v>73</v>
      </c>
      <c r="D16" s="131">
        <f t="shared" si="0"/>
        <v>21</v>
      </c>
      <c r="E16" s="118">
        <f t="shared" si="0"/>
        <v>19</v>
      </c>
      <c r="F16" s="122">
        <f t="shared" si="1"/>
        <v>0.90476190476190477</v>
      </c>
      <c r="G16" s="97">
        <v>2</v>
      </c>
      <c r="H16" s="83">
        <v>2</v>
      </c>
      <c r="I16" s="109">
        <f t="shared" si="2"/>
        <v>1</v>
      </c>
      <c r="J16" s="99">
        <v>5</v>
      </c>
      <c r="K16" s="86">
        <v>5</v>
      </c>
      <c r="L16" s="109">
        <f t="shared" si="3"/>
        <v>1</v>
      </c>
      <c r="M16" s="101">
        <v>6</v>
      </c>
      <c r="N16" s="86">
        <v>5</v>
      </c>
      <c r="O16" s="109">
        <f t="shared" si="4"/>
        <v>0.83333333333333337</v>
      </c>
      <c r="P16" s="101"/>
      <c r="Q16" s="84"/>
      <c r="R16" s="109" t="e">
        <f t="shared" si="5"/>
        <v>#DIV/0!</v>
      </c>
      <c r="S16" s="90">
        <v>1</v>
      </c>
      <c r="T16" s="83">
        <v>1</v>
      </c>
      <c r="U16" s="109">
        <f t="shared" si="6"/>
        <v>1</v>
      </c>
      <c r="V16" s="90"/>
      <c r="W16" s="83"/>
      <c r="X16" s="100" t="e">
        <f t="shared" si="7"/>
        <v>#DIV/0!</v>
      </c>
      <c r="Y16" s="89"/>
      <c r="Z16" s="85"/>
      <c r="AA16" s="109" t="e">
        <f t="shared" si="8"/>
        <v>#DIV/0!</v>
      </c>
      <c r="AB16" s="90">
        <v>7</v>
      </c>
      <c r="AC16" s="83">
        <v>6</v>
      </c>
      <c r="AD16" s="109">
        <f t="shared" si="9"/>
        <v>0.8571428571428571</v>
      </c>
      <c r="AE16" s="89"/>
      <c r="AF16" s="85"/>
      <c r="AG16" s="102" t="e">
        <f t="shared" si="10"/>
        <v>#DIV/0!</v>
      </c>
    </row>
    <row r="17" spans="1:33" ht="15">
      <c r="A17" s="114">
        <v>15</v>
      </c>
      <c r="B17" s="121">
        <v>3024</v>
      </c>
      <c r="C17" s="118" t="s">
        <v>74</v>
      </c>
      <c r="D17" s="131">
        <f t="shared" si="0"/>
        <v>23</v>
      </c>
      <c r="E17" s="118">
        <f>H17+K17+N17+Q17+T17+W17+Z17+AC17+AF17</f>
        <v>23</v>
      </c>
      <c r="F17" s="122">
        <f t="shared" si="1"/>
        <v>1</v>
      </c>
      <c r="G17" s="97">
        <v>3</v>
      </c>
      <c r="H17" s="83">
        <v>3</v>
      </c>
      <c r="I17" s="109">
        <f t="shared" si="2"/>
        <v>1</v>
      </c>
      <c r="J17" s="99">
        <v>6</v>
      </c>
      <c r="K17" s="86">
        <v>6</v>
      </c>
      <c r="L17" s="109">
        <f t="shared" si="3"/>
        <v>1</v>
      </c>
      <c r="M17" s="101">
        <v>6</v>
      </c>
      <c r="N17" s="86">
        <v>6</v>
      </c>
      <c r="O17" s="109">
        <f t="shared" si="4"/>
        <v>1</v>
      </c>
      <c r="P17" s="101"/>
      <c r="Q17" s="84"/>
      <c r="R17" s="109" t="e">
        <f t="shared" si="5"/>
        <v>#DIV/0!</v>
      </c>
      <c r="S17" s="90">
        <v>1</v>
      </c>
      <c r="T17" s="83">
        <v>1</v>
      </c>
      <c r="U17" s="109">
        <f t="shared" si="6"/>
        <v>1</v>
      </c>
      <c r="V17" s="90"/>
      <c r="W17" s="83"/>
      <c r="X17" s="100" t="e">
        <f t="shared" si="7"/>
        <v>#DIV/0!</v>
      </c>
      <c r="Y17" s="89"/>
      <c r="Z17" s="85"/>
      <c r="AA17" s="109" t="e">
        <f t="shared" si="8"/>
        <v>#DIV/0!</v>
      </c>
      <c r="AB17" s="90">
        <v>7</v>
      </c>
      <c r="AC17" s="83">
        <v>7</v>
      </c>
      <c r="AD17" s="109">
        <f t="shared" si="9"/>
        <v>1</v>
      </c>
      <c r="AE17" s="89"/>
      <c r="AF17" s="85"/>
      <c r="AG17" s="102" t="e">
        <f t="shared" si="10"/>
        <v>#DIV/0!</v>
      </c>
    </row>
    <row r="18" spans="1:33" ht="15">
      <c r="A18" s="114">
        <v>16</v>
      </c>
      <c r="B18" s="121">
        <v>3027</v>
      </c>
      <c r="C18" s="118" t="s">
        <v>75</v>
      </c>
      <c r="D18" s="131">
        <f t="shared" si="0"/>
        <v>21</v>
      </c>
      <c r="E18" s="118">
        <f t="shared" si="0"/>
        <v>21</v>
      </c>
      <c r="F18" s="122">
        <f t="shared" si="1"/>
        <v>1</v>
      </c>
      <c r="G18" s="97">
        <v>2</v>
      </c>
      <c r="H18" s="83">
        <v>2</v>
      </c>
      <c r="I18" s="109">
        <f t="shared" si="2"/>
        <v>1</v>
      </c>
      <c r="J18" s="99">
        <v>5</v>
      </c>
      <c r="K18" s="86">
        <v>5</v>
      </c>
      <c r="L18" s="109">
        <f t="shared" si="3"/>
        <v>1</v>
      </c>
      <c r="M18" s="101">
        <v>6</v>
      </c>
      <c r="N18" s="86">
        <v>6</v>
      </c>
      <c r="O18" s="109">
        <f t="shared" si="4"/>
        <v>1</v>
      </c>
      <c r="P18" s="101">
        <v>1</v>
      </c>
      <c r="Q18" s="84">
        <v>1</v>
      </c>
      <c r="R18" s="109">
        <f t="shared" si="5"/>
        <v>1</v>
      </c>
      <c r="S18" s="90"/>
      <c r="T18" s="83"/>
      <c r="U18" s="109" t="e">
        <f t="shared" si="6"/>
        <v>#DIV/0!</v>
      </c>
      <c r="V18" s="90"/>
      <c r="W18" s="83"/>
      <c r="X18" s="100" t="e">
        <f t="shared" si="7"/>
        <v>#DIV/0!</v>
      </c>
      <c r="Y18" s="89"/>
      <c r="Z18" s="85"/>
      <c r="AA18" s="109" t="e">
        <f t="shared" si="8"/>
        <v>#DIV/0!</v>
      </c>
      <c r="AB18" s="90">
        <v>7</v>
      </c>
      <c r="AC18" s="83">
        <v>7</v>
      </c>
      <c r="AD18" s="109">
        <f t="shared" si="9"/>
        <v>1</v>
      </c>
      <c r="AE18" s="89"/>
      <c r="AF18" s="85"/>
      <c r="AG18" s="102" t="e">
        <f t="shared" si="10"/>
        <v>#DIV/0!</v>
      </c>
    </row>
    <row r="19" spans="1:33" ht="15">
      <c r="A19" s="114">
        <v>17</v>
      </c>
      <c r="B19" s="121">
        <v>3028</v>
      </c>
      <c r="C19" s="119" t="s">
        <v>76</v>
      </c>
      <c r="D19" s="131">
        <f t="shared" si="0"/>
        <v>20</v>
      </c>
      <c r="E19" s="118">
        <f t="shared" si="0"/>
        <v>19</v>
      </c>
      <c r="F19" s="122">
        <f t="shared" si="1"/>
        <v>0.95</v>
      </c>
      <c r="G19" s="97">
        <v>2</v>
      </c>
      <c r="H19" s="83">
        <v>2</v>
      </c>
      <c r="I19" s="109">
        <f t="shared" si="2"/>
        <v>1</v>
      </c>
      <c r="J19" s="99">
        <v>5</v>
      </c>
      <c r="K19" s="86">
        <v>5</v>
      </c>
      <c r="L19" s="109">
        <f t="shared" si="3"/>
        <v>1</v>
      </c>
      <c r="M19" s="101">
        <v>6</v>
      </c>
      <c r="N19" s="86">
        <v>6</v>
      </c>
      <c r="O19" s="109">
        <f t="shared" si="4"/>
        <v>1</v>
      </c>
      <c r="P19" s="101"/>
      <c r="Q19" s="84"/>
      <c r="R19" s="109" t="e">
        <f t="shared" si="5"/>
        <v>#DIV/0!</v>
      </c>
      <c r="S19" s="90"/>
      <c r="T19" s="83"/>
      <c r="U19" s="109" t="e">
        <f t="shared" si="6"/>
        <v>#DIV/0!</v>
      </c>
      <c r="V19" s="90"/>
      <c r="W19" s="83"/>
      <c r="X19" s="100" t="e">
        <f t="shared" si="7"/>
        <v>#DIV/0!</v>
      </c>
      <c r="Y19" s="89"/>
      <c r="Z19" s="85"/>
      <c r="AA19" s="109" t="e">
        <f t="shared" si="8"/>
        <v>#DIV/0!</v>
      </c>
      <c r="AB19" s="90">
        <v>7</v>
      </c>
      <c r="AC19" s="83">
        <v>6</v>
      </c>
      <c r="AD19" s="109">
        <f t="shared" si="9"/>
        <v>0.8571428571428571</v>
      </c>
      <c r="AE19" s="89"/>
      <c r="AF19" s="85"/>
      <c r="AG19" s="102" t="e">
        <f t="shared" si="10"/>
        <v>#DIV/0!</v>
      </c>
    </row>
    <row r="20" spans="1:33" ht="15">
      <c r="A20" s="114">
        <v>18</v>
      </c>
      <c r="B20" s="121">
        <v>3030</v>
      </c>
      <c r="C20" s="118" t="s">
        <v>77</v>
      </c>
      <c r="D20" s="131">
        <f t="shared" si="0"/>
        <v>22</v>
      </c>
      <c r="E20" s="118">
        <f t="shared" si="0"/>
        <v>18</v>
      </c>
      <c r="F20" s="122">
        <f t="shared" si="1"/>
        <v>0.81818181818181823</v>
      </c>
      <c r="G20" s="97">
        <v>2</v>
      </c>
      <c r="H20" s="83">
        <v>2</v>
      </c>
      <c r="I20" s="109">
        <f t="shared" si="2"/>
        <v>1</v>
      </c>
      <c r="J20" s="99">
        <v>5</v>
      </c>
      <c r="K20" s="86">
        <v>5</v>
      </c>
      <c r="L20" s="109">
        <f t="shared" si="3"/>
        <v>1</v>
      </c>
      <c r="M20" s="101">
        <v>6</v>
      </c>
      <c r="N20" s="86">
        <v>3</v>
      </c>
      <c r="O20" s="109">
        <f t="shared" si="4"/>
        <v>0.5</v>
      </c>
      <c r="P20" s="101">
        <v>1</v>
      </c>
      <c r="Q20" s="84">
        <v>1</v>
      </c>
      <c r="R20" s="109">
        <f t="shared" si="5"/>
        <v>1</v>
      </c>
      <c r="S20" s="90">
        <v>1</v>
      </c>
      <c r="T20" s="83">
        <v>1</v>
      </c>
      <c r="U20" s="109">
        <f t="shared" si="6"/>
        <v>1</v>
      </c>
      <c r="V20" s="90"/>
      <c r="W20" s="130"/>
      <c r="X20" s="100" t="e">
        <f t="shared" si="7"/>
        <v>#DIV/0!</v>
      </c>
      <c r="Y20" s="89"/>
      <c r="Z20" s="85"/>
      <c r="AA20" s="109" t="e">
        <f t="shared" si="8"/>
        <v>#DIV/0!</v>
      </c>
      <c r="AB20" s="90">
        <v>7</v>
      </c>
      <c r="AC20" s="83">
        <v>6</v>
      </c>
      <c r="AD20" s="109">
        <f>AC20/AB20</f>
        <v>0.8571428571428571</v>
      </c>
      <c r="AE20" s="89"/>
      <c r="AF20" s="85"/>
      <c r="AG20" s="102" t="e">
        <f t="shared" si="10"/>
        <v>#DIV/0!</v>
      </c>
    </row>
    <row r="21" spans="1:33" ht="15">
      <c r="A21" s="114">
        <v>19</v>
      </c>
      <c r="B21" s="121">
        <v>3031</v>
      </c>
      <c r="C21" s="118" t="s">
        <v>78</v>
      </c>
      <c r="D21" s="131">
        <f t="shared" si="0"/>
        <v>20</v>
      </c>
      <c r="E21" s="118">
        <f t="shared" si="0"/>
        <v>20</v>
      </c>
      <c r="F21" s="122">
        <f t="shared" si="1"/>
        <v>1</v>
      </c>
      <c r="G21" s="97">
        <v>2</v>
      </c>
      <c r="H21" s="83">
        <v>2</v>
      </c>
      <c r="I21" s="109">
        <f t="shared" si="2"/>
        <v>1</v>
      </c>
      <c r="J21" s="99">
        <v>5</v>
      </c>
      <c r="K21" s="86">
        <v>5</v>
      </c>
      <c r="L21" s="109">
        <f t="shared" si="3"/>
        <v>1</v>
      </c>
      <c r="M21" s="101">
        <v>6</v>
      </c>
      <c r="N21" s="86">
        <v>6</v>
      </c>
      <c r="O21" s="109">
        <f t="shared" si="4"/>
        <v>1</v>
      </c>
      <c r="P21" s="101"/>
      <c r="Q21" s="84"/>
      <c r="R21" s="109" t="e">
        <f t="shared" si="5"/>
        <v>#DIV/0!</v>
      </c>
      <c r="S21" s="90"/>
      <c r="T21" s="83"/>
      <c r="U21" s="109" t="e">
        <f t="shared" si="6"/>
        <v>#DIV/0!</v>
      </c>
      <c r="V21" s="90"/>
      <c r="W21" s="83"/>
      <c r="X21" s="100" t="e">
        <f t="shared" si="7"/>
        <v>#DIV/0!</v>
      </c>
      <c r="Y21" s="89"/>
      <c r="Z21" s="85"/>
      <c r="AA21" s="109" t="e">
        <f t="shared" si="8"/>
        <v>#DIV/0!</v>
      </c>
      <c r="AB21" s="90">
        <v>7</v>
      </c>
      <c r="AC21" s="83">
        <v>7</v>
      </c>
      <c r="AD21" s="109">
        <f t="shared" si="9"/>
        <v>1</v>
      </c>
      <c r="AE21" s="89"/>
      <c r="AF21" s="85"/>
      <c r="AG21" s="102" t="e">
        <f t="shared" si="10"/>
        <v>#DIV/0!</v>
      </c>
    </row>
    <row r="22" spans="1:33" ht="15">
      <c r="A22" s="114">
        <v>20</v>
      </c>
      <c r="B22" s="121">
        <v>3032</v>
      </c>
      <c r="C22" s="118" t="s">
        <v>79</v>
      </c>
      <c r="D22" s="131">
        <f t="shared" si="0"/>
        <v>21</v>
      </c>
      <c r="E22" s="118">
        <f t="shared" si="0"/>
        <v>21</v>
      </c>
      <c r="F22" s="122">
        <f t="shared" si="1"/>
        <v>1</v>
      </c>
      <c r="G22" s="97">
        <v>2</v>
      </c>
      <c r="H22" s="83">
        <v>2</v>
      </c>
      <c r="I22" s="109">
        <f t="shared" si="2"/>
        <v>1</v>
      </c>
      <c r="J22" s="99">
        <v>5</v>
      </c>
      <c r="K22" s="86">
        <v>5</v>
      </c>
      <c r="L22" s="109">
        <f t="shared" si="3"/>
        <v>1</v>
      </c>
      <c r="M22" s="101">
        <v>6</v>
      </c>
      <c r="N22" s="86">
        <v>6</v>
      </c>
      <c r="O22" s="109">
        <f t="shared" si="4"/>
        <v>1</v>
      </c>
      <c r="P22" s="101">
        <v>1</v>
      </c>
      <c r="Q22" s="84">
        <v>1</v>
      </c>
      <c r="R22" s="109">
        <f t="shared" si="5"/>
        <v>1</v>
      </c>
      <c r="S22" s="90"/>
      <c r="T22" s="83"/>
      <c r="U22" s="109" t="e">
        <f t="shared" si="6"/>
        <v>#DIV/0!</v>
      </c>
      <c r="V22" s="90"/>
      <c r="W22" s="83"/>
      <c r="X22" s="100" t="e">
        <f t="shared" si="7"/>
        <v>#DIV/0!</v>
      </c>
      <c r="Y22" s="89"/>
      <c r="Z22" s="85"/>
      <c r="AA22" s="109" t="e">
        <f t="shared" si="8"/>
        <v>#DIV/0!</v>
      </c>
      <c r="AB22" s="90">
        <v>7</v>
      </c>
      <c r="AC22" s="83">
        <v>7</v>
      </c>
      <c r="AD22" s="109">
        <f t="shared" si="9"/>
        <v>1</v>
      </c>
      <c r="AE22" s="89"/>
      <c r="AF22" s="85"/>
      <c r="AG22" s="102" t="e">
        <f t="shared" si="10"/>
        <v>#DIV/0!</v>
      </c>
    </row>
    <row r="23" spans="1:33" ht="15">
      <c r="A23" s="114">
        <v>21</v>
      </c>
      <c r="B23" s="121">
        <v>3033</v>
      </c>
      <c r="C23" s="119" t="s">
        <v>80</v>
      </c>
      <c r="D23" s="131">
        <f t="shared" si="0"/>
        <v>20</v>
      </c>
      <c r="E23" s="118">
        <f t="shared" si="0"/>
        <v>20</v>
      </c>
      <c r="F23" s="122">
        <f t="shared" si="1"/>
        <v>1</v>
      </c>
      <c r="G23" s="97">
        <v>2</v>
      </c>
      <c r="H23" s="83">
        <v>2</v>
      </c>
      <c r="I23" s="109">
        <f t="shared" si="2"/>
        <v>1</v>
      </c>
      <c r="J23" s="99">
        <v>5</v>
      </c>
      <c r="K23" s="86">
        <v>5</v>
      </c>
      <c r="L23" s="109">
        <f t="shared" si="3"/>
        <v>1</v>
      </c>
      <c r="M23" s="101">
        <v>6</v>
      </c>
      <c r="N23" s="86">
        <v>6</v>
      </c>
      <c r="O23" s="109">
        <f t="shared" si="4"/>
        <v>1</v>
      </c>
      <c r="P23" s="101"/>
      <c r="Q23" s="84"/>
      <c r="R23" s="109" t="e">
        <f t="shared" si="5"/>
        <v>#DIV/0!</v>
      </c>
      <c r="S23" s="90"/>
      <c r="T23" s="83"/>
      <c r="U23" s="109" t="e">
        <f t="shared" si="6"/>
        <v>#DIV/0!</v>
      </c>
      <c r="V23" s="90"/>
      <c r="W23" s="83"/>
      <c r="X23" s="100" t="e">
        <f t="shared" si="7"/>
        <v>#DIV/0!</v>
      </c>
      <c r="Y23" s="89"/>
      <c r="Z23" s="85"/>
      <c r="AA23" s="109" t="e">
        <f t="shared" si="8"/>
        <v>#DIV/0!</v>
      </c>
      <c r="AB23" s="90">
        <v>7</v>
      </c>
      <c r="AC23" s="83">
        <v>7</v>
      </c>
      <c r="AD23" s="109">
        <f t="shared" si="9"/>
        <v>1</v>
      </c>
      <c r="AE23" s="89"/>
      <c r="AF23" s="85"/>
      <c r="AG23" s="102" t="e">
        <f t="shared" si="10"/>
        <v>#DIV/0!</v>
      </c>
    </row>
    <row r="24" spans="1:33" ht="15.75" thickBot="1">
      <c r="A24" s="116">
        <v>22</v>
      </c>
      <c r="B24" s="124">
        <v>3034</v>
      </c>
      <c r="C24" s="125" t="s">
        <v>81</v>
      </c>
      <c r="D24" s="132">
        <f>G24+J24+M24+P24+S24+V24+Y24+AB24+AE24</f>
        <v>20</v>
      </c>
      <c r="E24" s="125">
        <f t="shared" ref="E24" si="11">H24+K24+N24+Q24+T24+W24+Z24+AC24+AF24</f>
        <v>20</v>
      </c>
      <c r="F24" s="126">
        <f>E24/D24</f>
        <v>1</v>
      </c>
      <c r="G24" s="117">
        <v>2</v>
      </c>
      <c r="H24" s="104">
        <v>2</v>
      </c>
      <c r="I24" s="110">
        <f>H24/G24</f>
        <v>1</v>
      </c>
      <c r="J24" s="103">
        <v>5</v>
      </c>
      <c r="K24" s="107">
        <v>5</v>
      </c>
      <c r="L24" s="110">
        <f>K24/J24</f>
        <v>1</v>
      </c>
      <c r="M24" s="103">
        <v>6</v>
      </c>
      <c r="N24" s="107">
        <v>6</v>
      </c>
      <c r="O24" s="110">
        <f>N24/M24</f>
        <v>1</v>
      </c>
      <c r="P24" s="103"/>
      <c r="Q24" s="107"/>
      <c r="R24" s="110" t="e">
        <f>Q24/P24</f>
        <v>#DIV/0!</v>
      </c>
      <c r="S24" s="91"/>
      <c r="T24" s="104"/>
      <c r="U24" s="109" t="e">
        <f t="shared" si="6"/>
        <v>#DIV/0!</v>
      </c>
      <c r="V24" s="91"/>
      <c r="W24" s="104"/>
      <c r="X24" s="105" t="e">
        <f>W24/V24</f>
        <v>#DIV/0!</v>
      </c>
      <c r="Y24" s="91"/>
      <c r="Z24" s="104"/>
      <c r="AA24" s="110" t="e">
        <f>Z24/Y24</f>
        <v>#DIV/0!</v>
      </c>
      <c r="AB24" s="91">
        <v>7</v>
      </c>
      <c r="AC24" s="104">
        <v>7</v>
      </c>
      <c r="AD24" s="110">
        <f t="shared" si="9"/>
        <v>1</v>
      </c>
      <c r="AE24" s="91"/>
      <c r="AF24" s="104"/>
      <c r="AG24" s="105" t="e">
        <f t="shared" si="10"/>
        <v>#DIV/0!</v>
      </c>
    </row>
  </sheetData>
  <mergeCells count="13">
    <mergeCell ref="AE1:AG1"/>
    <mergeCell ref="M1:O1"/>
    <mergeCell ref="P1:R1"/>
    <mergeCell ref="S1:U1"/>
    <mergeCell ref="V1:X1"/>
    <mergeCell ref="Y1:AA1"/>
    <mergeCell ref="AB1:AD1"/>
    <mergeCell ref="J1:L1"/>
    <mergeCell ref="A1:A2"/>
    <mergeCell ref="B1:B2"/>
    <mergeCell ref="C1:C2"/>
    <mergeCell ref="D1:F1"/>
    <mergeCell ref="G1:I1"/>
  </mergeCells>
  <conditionalFormatting sqref="F3:F24">
    <cfRule type="cellIs" dxfId="190" priority="1" operator="lessThan">
      <formula>1</formula>
    </cfRule>
  </conditionalFormatting>
  <conditionalFormatting sqref="I3:I24 L3:L24 O3:O24">
    <cfRule type="cellIs" dxfId="189" priority="3" operator="lessThan">
      <formula>1</formula>
    </cfRule>
  </conditionalFormatting>
  <conditionalFormatting sqref="R3:R24 U3:U24">
    <cfRule type="cellIs" dxfId="188" priority="2" operator="lessThan">
      <formula>1</formula>
    </cfRule>
  </conditionalFormatting>
  <conditionalFormatting sqref="X3:X24 AA3:AA24">
    <cfRule type="cellIs" dxfId="187" priority="4" operator="lessThan">
      <formula>1</formula>
    </cfRule>
  </conditionalFormatting>
  <conditionalFormatting sqref="AD3:AD24 AG3:AG24">
    <cfRule type="cellIs" dxfId="186" priority="5" operator="lessThan">
      <formula>1</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5DF44-2568-4AA4-84C3-EE9A22506968}">
  <dimension ref="A1:J26"/>
  <sheetViews>
    <sheetView topLeftCell="A11" zoomScale="80" zoomScaleNormal="80" workbookViewId="0">
      <selection activeCell="D19" sqref="D19"/>
    </sheetView>
  </sheetViews>
  <sheetFormatPr defaultRowHeight="13.5"/>
  <cols>
    <col min="1" max="1" width="8.75" style="13"/>
    <col min="2" max="2" width="64.875" customWidth="1"/>
    <col min="3" max="3" width="18.5" bestFit="1" customWidth="1"/>
    <col min="4" max="4" width="9" style="336" bestFit="1" customWidth="1"/>
    <col min="5" max="6" width="16.25" style="13" bestFit="1" customWidth="1"/>
    <col min="7" max="7" width="14.125" bestFit="1" customWidth="1"/>
    <col min="8" max="8" width="20.5" bestFit="1" customWidth="1"/>
    <col min="9" max="9" width="17.5" bestFit="1" customWidth="1"/>
    <col min="10" max="10" width="16" bestFit="1" customWidth="1"/>
  </cols>
  <sheetData>
    <row r="1" spans="1:10" ht="82.5" customHeight="1">
      <c r="A1" s="267" t="s">
        <v>48</v>
      </c>
      <c r="B1" s="266" t="s">
        <v>82</v>
      </c>
      <c r="C1" s="261" t="s">
        <v>83</v>
      </c>
      <c r="D1" s="415" t="s">
        <v>84</v>
      </c>
      <c r="E1" s="327" t="s">
        <v>85</v>
      </c>
      <c r="F1" s="327" t="s">
        <v>86</v>
      </c>
      <c r="G1" s="261" t="s">
        <v>87</v>
      </c>
      <c r="H1" s="262" t="s">
        <v>88</v>
      </c>
      <c r="I1" s="262" t="s">
        <v>149</v>
      </c>
      <c r="J1" s="416" t="s">
        <v>150</v>
      </c>
    </row>
    <row r="2" spans="1:10" ht="30">
      <c r="A2" s="269">
        <v>1</v>
      </c>
      <c r="B2" s="270" t="s">
        <v>151</v>
      </c>
      <c r="C2" s="271" t="s">
        <v>97</v>
      </c>
      <c r="D2" s="417" t="s">
        <v>93</v>
      </c>
      <c r="E2" s="406">
        <v>45727</v>
      </c>
      <c r="F2" s="406">
        <v>45729</v>
      </c>
      <c r="G2" s="278">
        <f t="shared" ref="G2:G26" si="0">(F2-E2)+1</f>
        <v>3</v>
      </c>
      <c r="H2" s="284" t="s">
        <v>99</v>
      </c>
      <c r="I2" s="330" t="s">
        <v>152</v>
      </c>
      <c r="J2" s="418" t="s">
        <v>101</v>
      </c>
    </row>
    <row r="3" spans="1:10" ht="15">
      <c r="A3" s="269">
        <v>2</v>
      </c>
      <c r="B3" s="270" t="s">
        <v>153</v>
      </c>
      <c r="C3" s="271" t="s">
        <v>53</v>
      </c>
      <c r="D3" s="417" t="s">
        <v>93</v>
      </c>
      <c r="E3" s="406">
        <v>45730</v>
      </c>
      <c r="F3" s="406">
        <v>45733</v>
      </c>
      <c r="G3" s="278">
        <f t="shared" si="0"/>
        <v>4</v>
      </c>
      <c r="H3" s="279" t="s">
        <v>99</v>
      </c>
      <c r="I3" s="279" t="s">
        <v>154</v>
      </c>
      <c r="J3" s="418" t="s">
        <v>101</v>
      </c>
    </row>
    <row r="4" spans="1:10" ht="15">
      <c r="A4" s="269">
        <v>3</v>
      </c>
      <c r="B4" s="270" t="s">
        <v>155</v>
      </c>
      <c r="C4" s="271" t="s">
        <v>53</v>
      </c>
      <c r="D4" s="417" t="s">
        <v>98</v>
      </c>
      <c r="E4" s="406">
        <v>45726</v>
      </c>
      <c r="F4" s="406">
        <v>45728</v>
      </c>
      <c r="G4" s="278">
        <f t="shared" si="0"/>
        <v>3</v>
      </c>
      <c r="H4" s="284" t="s">
        <v>99</v>
      </c>
      <c r="I4" s="279" t="s">
        <v>100</v>
      </c>
      <c r="J4" s="418" t="s">
        <v>101</v>
      </c>
    </row>
    <row r="5" spans="1:10" ht="15">
      <c r="A5" s="269">
        <v>4</v>
      </c>
      <c r="B5" s="270" t="s">
        <v>156</v>
      </c>
      <c r="C5" s="271" t="s">
        <v>53</v>
      </c>
      <c r="D5" s="417" t="s">
        <v>98</v>
      </c>
      <c r="E5" s="409">
        <v>45730</v>
      </c>
      <c r="F5" s="409">
        <v>45730</v>
      </c>
      <c r="G5" s="278">
        <f t="shared" si="0"/>
        <v>1</v>
      </c>
      <c r="H5" s="411" t="s">
        <v>99</v>
      </c>
      <c r="I5" s="279" t="s">
        <v>95</v>
      </c>
      <c r="J5" s="418" t="s">
        <v>101</v>
      </c>
    </row>
    <row r="6" spans="1:10" ht="15">
      <c r="A6" s="269">
        <v>5</v>
      </c>
      <c r="B6" s="270" t="s">
        <v>157</v>
      </c>
      <c r="C6" s="271" t="s">
        <v>53</v>
      </c>
      <c r="D6" s="417" t="s">
        <v>98</v>
      </c>
      <c r="E6" s="409">
        <v>45728</v>
      </c>
      <c r="F6" s="409">
        <v>45728</v>
      </c>
      <c r="G6" s="278">
        <f t="shared" si="0"/>
        <v>1</v>
      </c>
      <c r="H6" s="411" t="s">
        <v>99</v>
      </c>
      <c r="I6" s="279" t="s">
        <v>95</v>
      </c>
      <c r="J6" s="418" t="s">
        <v>101</v>
      </c>
    </row>
    <row r="7" spans="1:10" ht="15">
      <c r="A7" s="269">
        <v>6</v>
      </c>
      <c r="B7" s="270" t="s">
        <v>158</v>
      </c>
      <c r="C7" s="271" t="s">
        <v>53</v>
      </c>
      <c r="D7" s="417" t="s">
        <v>98</v>
      </c>
      <c r="E7" s="409">
        <v>45727</v>
      </c>
      <c r="F7" s="409">
        <v>45728</v>
      </c>
      <c r="G7" s="278">
        <f t="shared" si="0"/>
        <v>2</v>
      </c>
      <c r="H7" s="411" t="s">
        <v>99</v>
      </c>
      <c r="I7" s="279" t="s">
        <v>95</v>
      </c>
      <c r="J7" s="418" t="s">
        <v>101</v>
      </c>
    </row>
    <row r="8" spans="1:10" ht="15">
      <c r="A8" s="269">
        <v>7</v>
      </c>
      <c r="B8" s="270" t="s">
        <v>159</v>
      </c>
      <c r="C8" s="271" t="s">
        <v>53</v>
      </c>
      <c r="D8" s="417" t="s">
        <v>98</v>
      </c>
      <c r="E8" s="409">
        <v>45726</v>
      </c>
      <c r="F8" s="409">
        <v>45726</v>
      </c>
      <c r="G8" s="278">
        <f t="shared" si="0"/>
        <v>1</v>
      </c>
      <c r="H8" s="411" t="s">
        <v>99</v>
      </c>
      <c r="I8" s="279" t="s">
        <v>95</v>
      </c>
      <c r="J8" s="418" t="s">
        <v>101</v>
      </c>
    </row>
    <row r="9" spans="1:10" ht="15">
      <c r="A9" s="269">
        <v>8</v>
      </c>
      <c r="B9" s="270" t="s">
        <v>160</v>
      </c>
      <c r="C9" s="271" t="s">
        <v>112</v>
      </c>
      <c r="D9" s="419" t="s">
        <v>98</v>
      </c>
      <c r="E9" s="409">
        <v>45729</v>
      </c>
      <c r="F9" s="409">
        <v>45733</v>
      </c>
      <c r="G9" s="278">
        <f t="shared" si="0"/>
        <v>5</v>
      </c>
      <c r="H9" s="411" t="s">
        <v>99</v>
      </c>
      <c r="I9" s="287" t="s">
        <v>113</v>
      </c>
      <c r="J9" s="418" t="s">
        <v>101</v>
      </c>
    </row>
    <row r="10" spans="1:10" ht="15">
      <c r="A10" s="269">
        <v>9</v>
      </c>
      <c r="B10" s="270" t="s">
        <v>161</v>
      </c>
      <c r="C10" s="271" t="s">
        <v>112</v>
      </c>
      <c r="D10" s="417" t="s">
        <v>93</v>
      </c>
      <c r="E10" s="409">
        <v>45729</v>
      </c>
      <c r="F10" s="409">
        <v>45733</v>
      </c>
      <c r="G10" s="278">
        <f t="shared" si="0"/>
        <v>5</v>
      </c>
      <c r="H10" s="411" t="s">
        <v>94</v>
      </c>
      <c r="I10" s="284" t="s">
        <v>100</v>
      </c>
      <c r="J10" s="418" t="s">
        <v>96</v>
      </c>
    </row>
    <row r="11" spans="1:10" ht="15">
      <c r="A11" s="269">
        <v>10</v>
      </c>
      <c r="B11" s="274" t="s">
        <v>162</v>
      </c>
      <c r="C11" s="272" t="s">
        <v>116</v>
      </c>
      <c r="D11" s="419" t="s">
        <v>93</v>
      </c>
      <c r="E11" s="410">
        <v>45729</v>
      </c>
      <c r="F11" s="410">
        <v>45730</v>
      </c>
      <c r="G11" s="278">
        <f t="shared" si="0"/>
        <v>2</v>
      </c>
      <c r="H11" s="411" t="s">
        <v>99</v>
      </c>
      <c r="I11" s="279" t="s">
        <v>95</v>
      </c>
      <c r="J11" s="418" t="s">
        <v>101</v>
      </c>
    </row>
    <row r="12" spans="1:10" ht="15">
      <c r="A12" s="269">
        <v>11</v>
      </c>
      <c r="B12" s="270" t="s">
        <v>163</v>
      </c>
      <c r="C12" s="271" t="s">
        <v>116</v>
      </c>
      <c r="D12" s="417" t="s">
        <v>93</v>
      </c>
      <c r="E12" s="409">
        <v>45728</v>
      </c>
      <c r="F12" s="409">
        <v>45729</v>
      </c>
      <c r="G12" s="278">
        <f t="shared" si="0"/>
        <v>2</v>
      </c>
      <c r="H12" s="411" t="s">
        <v>99</v>
      </c>
      <c r="I12" s="279" t="s">
        <v>95</v>
      </c>
      <c r="J12" s="418" t="s">
        <v>101</v>
      </c>
    </row>
    <row r="13" spans="1:10" ht="15">
      <c r="A13" s="269">
        <v>12</v>
      </c>
      <c r="B13" s="270" t="s">
        <v>164</v>
      </c>
      <c r="C13" s="264" t="s">
        <v>125</v>
      </c>
      <c r="D13" s="420" t="s">
        <v>93</v>
      </c>
      <c r="E13" s="407">
        <v>45730</v>
      </c>
      <c r="F13" s="407">
        <v>45731</v>
      </c>
      <c r="G13" s="278">
        <f t="shared" si="0"/>
        <v>2</v>
      </c>
      <c r="H13" s="285" t="s">
        <v>99</v>
      </c>
      <c r="I13" s="278" t="s">
        <v>165</v>
      </c>
      <c r="J13" s="404" t="s">
        <v>101</v>
      </c>
    </row>
    <row r="14" spans="1:10" ht="15">
      <c r="A14" s="269">
        <v>13</v>
      </c>
      <c r="B14" s="274" t="s">
        <v>166</v>
      </c>
      <c r="C14" s="272" t="s">
        <v>125</v>
      </c>
      <c r="D14" s="419" t="s">
        <v>93</v>
      </c>
      <c r="E14" s="410">
        <v>45729</v>
      </c>
      <c r="F14" s="410">
        <v>45729</v>
      </c>
      <c r="G14" s="278">
        <f t="shared" si="0"/>
        <v>1</v>
      </c>
      <c r="H14" s="411" t="s">
        <v>99</v>
      </c>
      <c r="I14" s="279" t="s">
        <v>165</v>
      </c>
      <c r="J14" s="418" t="s">
        <v>101</v>
      </c>
    </row>
    <row r="15" spans="1:10" ht="15">
      <c r="A15" s="269">
        <v>14</v>
      </c>
      <c r="B15" s="270" t="s">
        <v>167</v>
      </c>
      <c r="C15" s="271" t="s">
        <v>125</v>
      </c>
      <c r="D15" s="417" t="s">
        <v>98</v>
      </c>
      <c r="E15" s="409">
        <v>45727</v>
      </c>
      <c r="F15" s="409">
        <v>45728</v>
      </c>
      <c r="G15" s="278">
        <f t="shared" si="0"/>
        <v>2</v>
      </c>
      <c r="H15" s="411" t="s">
        <v>99</v>
      </c>
      <c r="I15" s="284" t="s">
        <v>95</v>
      </c>
      <c r="J15" s="418" t="s">
        <v>101</v>
      </c>
    </row>
    <row r="16" spans="1:10" ht="15">
      <c r="A16" s="269">
        <v>15</v>
      </c>
      <c r="B16" s="280" t="s">
        <v>168</v>
      </c>
      <c r="C16" s="281" t="s">
        <v>125</v>
      </c>
      <c r="D16" s="421" t="s">
        <v>93</v>
      </c>
      <c r="E16" s="409">
        <v>45727</v>
      </c>
      <c r="F16" s="409">
        <v>45728</v>
      </c>
      <c r="G16" s="278">
        <f t="shared" si="0"/>
        <v>2</v>
      </c>
      <c r="H16" s="411" t="s">
        <v>99</v>
      </c>
      <c r="I16" s="411" t="s">
        <v>100</v>
      </c>
      <c r="J16" s="418" t="s">
        <v>101</v>
      </c>
    </row>
    <row r="17" spans="1:10" ht="15">
      <c r="A17" s="269">
        <v>16</v>
      </c>
      <c r="B17" s="280" t="s">
        <v>169</v>
      </c>
      <c r="C17" s="281" t="s">
        <v>125</v>
      </c>
      <c r="D17" s="421" t="s">
        <v>98</v>
      </c>
      <c r="E17" s="409">
        <v>45727</v>
      </c>
      <c r="F17" s="409">
        <v>45728</v>
      </c>
      <c r="G17" s="278">
        <f t="shared" si="0"/>
        <v>2</v>
      </c>
      <c r="H17" s="411" t="s">
        <v>99</v>
      </c>
      <c r="I17" s="411" t="s">
        <v>100</v>
      </c>
      <c r="J17" s="418" t="s">
        <v>101</v>
      </c>
    </row>
    <row r="18" spans="1:10" ht="15">
      <c r="A18" s="269">
        <v>17</v>
      </c>
      <c r="B18" s="280" t="s">
        <v>170</v>
      </c>
      <c r="C18" s="281" t="s">
        <v>125</v>
      </c>
      <c r="D18" s="421" t="s">
        <v>93</v>
      </c>
      <c r="E18" s="409">
        <v>45727</v>
      </c>
      <c r="F18" s="409">
        <v>45734</v>
      </c>
      <c r="G18" s="278">
        <f t="shared" si="0"/>
        <v>8</v>
      </c>
      <c r="H18" s="411" t="s">
        <v>94</v>
      </c>
      <c r="I18" s="285" t="s">
        <v>100</v>
      </c>
      <c r="J18" s="418" t="s">
        <v>96</v>
      </c>
    </row>
    <row r="19" spans="1:10" ht="15">
      <c r="A19" s="269">
        <v>18</v>
      </c>
      <c r="B19" s="280" t="s">
        <v>171</v>
      </c>
      <c r="C19" s="281" t="s">
        <v>125</v>
      </c>
      <c r="D19" s="421" t="s">
        <v>98</v>
      </c>
      <c r="E19" s="409">
        <v>45727</v>
      </c>
      <c r="F19" s="409">
        <v>45733</v>
      </c>
      <c r="G19" s="278">
        <f t="shared" si="0"/>
        <v>7</v>
      </c>
      <c r="H19" s="411" t="s">
        <v>94</v>
      </c>
      <c r="I19" s="285" t="s">
        <v>100</v>
      </c>
      <c r="J19" s="418" t="s">
        <v>96</v>
      </c>
    </row>
    <row r="20" spans="1:10" ht="30">
      <c r="A20" s="269">
        <v>19</v>
      </c>
      <c r="B20" s="280" t="s">
        <v>172</v>
      </c>
      <c r="C20" s="281" t="s">
        <v>129</v>
      </c>
      <c r="D20" s="421" t="s">
        <v>98</v>
      </c>
      <c r="E20" s="409">
        <v>45728</v>
      </c>
      <c r="F20" s="409">
        <v>45730</v>
      </c>
      <c r="G20" s="278">
        <f t="shared" si="0"/>
        <v>3</v>
      </c>
      <c r="H20" s="411" t="s">
        <v>99</v>
      </c>
      <c r="I20" s="333" t="s">
        <v>173</v>
      </c>
      <c r="J20" s="418" t="s">
        <v>101</v>
      </c>
    </row>
    <row r="21" spans="1:10" ht="15">
      <c r="A21" s="269">
        <v>20</v>
      </c>
      <c r="B21" s="280" t="s">
        <v>174</v>
      </c>
      <c r="C21" s="281" t="s">
        <v>132</v>
      </c>
      <c r="D21" s="421" t="s">
        <v>98</v>
      </c>
      <c r="E21" s="409">
        <v>45728</v>
      </c>
      <c r="F21" s="409">
        <v>45729</v>
      </c>
      <c r="G21" s="278">
        <f t="shared" si="0"/>
        <v>2</v>
      </c>
      <c r="H21" s="411" t="s">
        <v>99</v>
      </c>
      <c r="I21" s="285" t="s">
        <v>100</v>
      </c>
      <c r="J21" s="418" t="s">
        <v>101</v>
      </c>
    </row>
    <row r="22" spans="1:10" ht="15">
      <c r="A22" s="269">
        <v>21</v>
      </c>
      <c r="B22" s="280" t="s">
        <v>175</v>
      </c>
      <c r="C22" s="281" t="s">
        <v>176</v>
      </c>
      <c r="D22" s="421" t="s">
        <v>98</v>
      </c>
      <c r="E22" s="409">
        <v>45727</v>
      </c>
      <c r="F22" s="409">
        <v>45728</v>
      </c>
      <c r="G22" s="278">
        <f t="shared" si="0"/>
        <v>2</v>
      </c>
      <c r="H22" s="284" t="s">
        <v>99</v>
      </c>
      <c r="I22" s="285" t="s">
        <v>95</v>
      </c>
      <c r="J22" s="418" t="s">
        <v>101</v>
      </c>
    </row>
    <row r="23" spans="1:10" ht="15">
      <c r="A23" s="269">
        <v>22</v>
      </c>
      <c r="B23" s="280" t="s">
        <v>177</v>
      </c>
      <c r="C23" s="281" t="s">
        <v>176</v>
      </c>
      <c r="D23" s="421" t="s">
        <v>98</v>
      </c>
      <c r="E23" s="409">
        <v>45731</v>
      </c>
      <c r="F23" s="409">
        <v>45736</v>
      </c>
      <c r="G23" s="278">
        <f t="shared" si="0"/>
        <v>6</v>
      </c>
      <c r="H23" s="284" t="s">
        <v>94</v>
      </c>
      <c r="I23" s="285" t="s">
        <v>100</v>
      </c>
      <c r="J23" s="418" t="s">
        <v>96</v>
      </c>
    </row>
    <row r="24" spans="1:10" ht="15">
      <c r="A24" s="269">
        <v>23</v>
      </c>
      <c r="B24" s="280" t="s">
        <v>178</v>
      </c>
      <c r="C24" s="281" t="s">
        <v>176</v>
      </c>
      <c r="D24" s="421" t="s">
        <v>98</v>
      </c>
      <c r="E24" s="409">
        <v>45728</v>
      </c>
      <c r="F24" s="409">
        <v>45731</v>
      </c>
      <c r="G24" s="278">
        <f t="shared" si="0"/>
        <v>4</v>
      </c>
      <c r="H24" s="284" t="s">
        <v>99</v>
      </c>
      <c r="I24" s="285" t="s">
        <v>179</v>
      </c>
      <c r="J24" s="422" t="s">
        <v>101</v>
      </c>
    </row>
    <row r="25" spans="1:10" ht="15">
      <c r="A25" s="269">
        <v>24</v>
      </c>
      <c r="B25" s="280" t="s">
        <v>180</v>
      </c>
      <c r="C25" s="280" t="s">
        <v>176</v>
      </c>
      <c r="D25" s="423" t="s">
        <v>98</v>
      </c>
      <c r="E25" s="414">
        <v>45727</v>
      </c>
      <c r="F25" s="414">
        <v>45728</v>
      </c>
      <c r="G25" s="278">
        <f t="shared" si="0"/>
        <v>2</v>
      </c>
      <c r="H25" s="335" t="s">
        <v>99</v>
      </c>
      <c r="I25" s="335" t="s">
        <v>95</v>
      </c>
      <c r="J25" s="424" t="s">
        <v>101</v>
      </c>
    </row>
    <row r="26" spans="1:10" ht="15.75" thickBot="1">
      <c r="A26" s="269">
        <v>25</v>
      </c>
      <c r="B26" s="94" t="s">
        <v>181</v>
      </c>
      <c r="C26" s="94" t="s">
        <v>176</v>
      </c>
      <c r="D26" s="425" t="s">
        <v>98</v>
      </c>
      <c r="E26" s="426">
        <v>45726</v>
      </c>
      <c r="F26" s="426">
        <v>45726</v>
      </c>
      <c r="G26" s="400">
        <f t="shared" si="0"/>
        <v>1</v>
      </c>
      <c r="H26" s="427" t="s">
        <v>99</v>
      </c>
      <c r="I26" s="427" t="s">
        <v>100</v>
      </c>
      <c r="J26" s="428" t="s">
        <v>101</v>
      </c>
    </row>
  </sheetData>
  <autoFilter ref="A1:J26" xr:uid="{CC74F2AA-BD90-4135-9853-FF735FB28A2C}"/>
  <conditionalFormatting sqref="D2:D24">
    <cfRule type="cellIs" dxfId="185" priority="2" operator="equal">
      <formula>"Unplaned"</formula>
    </cfRule>
  </conditionalFormatting>
  <conditionalFormatting sqref="H2:H24">
    <cfRule type="cellIs" dxfId="184" priority="1" operator="equal">
      <formula>"giao task nối tuần"</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5B1AA-8090-47BF-905F-06B3B72919D4}">
  <dimension ref="A1:CH47"/>
  <sheetViews>
    <sheetView zoomScale="40" zoomScaleNormal="40" zoomScaleSheetLayoutView="25" workbookViewId="0">
      <pane xSplit="3" ySplit="7" topLeftCell="D15" activePane="bottomRight" state="frozen"/>
      <selection pane="topRight" activeCell="D1" sqref="D1"/>
      <selection pane="bottomLeft" activeCell="A8" sqref="A8"/>
      <selection pane="bottomRight" activeCell="D18" sqref="D18"/>
    </sheetView>
  </sheetViews>
  <sheetFormatPr defaultColWidth="8.875" defaultRowHeight="13.5"/>
  <cols>
    <col min="1" max="1" width="26.125" style="2" customWidth="1"/>
    <col min="2" max="2" width="40.875" style="2" bestFit="1" customWidth="1"/>
    <col min="3" max="3" width="56.875" style="2" customWidth="1"/>
    <col min="4" max="10" width="59.125" style="2" customWidth="1"/>
    <col min="11" max="86" width="9" style="1" customWidth="1"/>
    <col min="87" max="16384" width="8.875" style="2"/>
  </cols>
  <sheetData>
    <row r="1" spans="1:86" ht="42.6" customHeight="1" thickBot="1">
      <c r="A1" s="799" t="s">
        <v>0</v>
      </c>
      <c r="B1" s="736"/>
      <c r="C1" s="736"/>
      <c r="D1" s="736"/>
      <c r="E1" s="736"/>
      <c r="F1" s="734" t="str">
        <f>"Tháng " &amp; MONTH(D2)</f>
        <v>Tháng 3</v>
      </c>
      <c r="G1" s="735"/>
      <c r="H1" s="736" t="str">
        <f>"W"&amp;WEEKNUM(D2)</f>
        <v>W12</v>
      </c>
      <c r="I1" s="736"/>
      <c r="J1" s="737"/>
    </row>
    <row r="2" spans="1:86" s="4" customFormat="1" ht="33.950000000000003" customHeight="1">
      <c r="A2" s="800" t="s">
        <v>1</v>
      </c>
      <c r="B2" s="803" t="s">
        <v>2</v>
      </c>
      <c r="C2" s="803"/>
      <c r="D2" s="61">
        <v>45733</v>
      </c>
      <c r="E2" s="61">
        <f t="shared" ref="E2:J2" si="0">D2+1</f>
        <v>45734</v>
      </c>
      <c r="F2" s="61">
        <f t="shared" si="0"/>
        <v>45735</v>
      </c>
      <c r="G2" s="61">
        <f t="shared" si="0"/>
        <v>45736</v>
      </c>
      <c r="H2" s="61">
        <f t="shared" si="0"/>
        <v>45737</v>
      </c>
      <c r="I2" s="61">
        <f t="shared" si="0"/>
        <v>45738</v>
      </c>
      <c r="J2" s="62">
        <f t="shared" si="0"/>
        <v>45739</v>
      </c>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row>
    <row r="3" spans="1:86" s="4" customFormat="1" ht="33.950000000000003" customHeight="1">
      <c r="A3" s="801"/>
      <c r="B3" s="804" t="s">
        <v>3</v>
      </c>
      <c r="C3" s="804"/>
      <c r="D3" s="63">
        <f t="shared" ref="D3:E3" si="1">D2</f>
        <v>45733</v>
      </c>
      <c r="E3" s="63">
        <f t="shared" si="1"/>
        <v>45734</v>
      </c>
      <c r="F3" s="63">
        <f>F2</f>
        <v>45735</v>
      </c>
      <c r="G3" s="63">
        <f>G2</f>
        <v>45736</v>
      </c>
      <c r="H3" s="63">
        <f t="shared" ref="H3:J3" si="2">H2</f>
        <v>45737</v>
      </c>
      <c r="I3" s="64">
        <f t="shared" si="2"/>
        <v>45738</v>
      </c>
      <c r="J3" s="65">
        <f t="shared" si="2"/>
        <v>45739</v>
      </c>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row>
    <row r="4" spans="1:86" s="4" customFormat="1" ht="33.950000000000003" customHeight="1">
      <c r="A4" s="801"/>
      <c r="B4" s="804" t="s">
        <v>4</v>
      </c>
      <c r="C4" s="804"/>
      <c r="D4" s="66" t="str">
        <f>TEXT(D2,"[$-0011042A]dd")</f>
        <v>18</v>
      </c>
      <c r="E4" s="66" t="str">
        <f t="shared" ref="E4:J4" si="3">TEXT(E2,"[$-0011042A]dd")</f>
        <v>19</v>
      </c>
      <c r="F4" s="66" t="str">
        <f t="shared" si="3"/>
        <v>20</v>
      </c>
      <c r="G4" s="66" t="str">
        <f t="shared" si="3"/>
        <v>21</v>
      </c>
      <c r="H4" s="66" t="str">
        <f t="shared" si="3"/>
        <v>22</v>
      </c>
      <c r="I4" s="66" t="str">
        <f t="shared" si="3"/>
        <v>23</v>
      </c>
      <c r="J4" s="67" t="str">
        <f t="shared" si="3"/>
        <v>24</v>
      </c>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row>
    <row r="5" spans="1:86" s="4" customFormat="1" ht="33.950000000000003" customHeight="1">
      <c r="A5" s="801"/>
      <c r="B5" s="804" t="s">
        <v>5</v>
      </c>
      <c r="C5" s="804"/>
      <c r="D5" s="66" t="str">
        <f>IF(OR(DAY(D2)=5,DAY(D2)=20),"Member Day",IFERROR(VLOOKUP(D2,Data!$A$1:$B$11,2,0),""))</f>
        <v/>
      </c>
      <c r="E5" s="66" t="str">
        <f>IF(OR(DAY(E2)=5,DAY(E2)=20),"Member Day",IFERROR(VLOOKUP(E2,Data!$A$1:$B$11,2,0),""))</f>
        <v/>
      </c>
      <c r="F5" s="66" t="str">
        <f>IF(OR(DAY(F2)=5,DAY(F2)=20),"Member Day",IFERROR(VLOOKUP(F2,Data!$A$1:$B$11,2,0),""))</f>
        <v/>
      </c>
      <c r="G5" s="66" t="str">
        <f>IF(OR(DAY(G2)=5,DAY(G2)=20),"Member Day",IFERROR(VLOOKUP(G2,Data!$A$1:$B$11,2,0),""))</f>
        <v>Member Day</v>
      </c>
      <c r="H5" s="66" t="str">
        <f>IF(OR(DAY(H2)=5,DAY(H2)=20),"Member Day",IFERROR(VLOOKUP(H2,Data!$A$1:$B$11,2,0),""))</f>
        <v/>
      </c>
      <c r="I5" s="66" t="str">
        <f>IF(OR(DAY(I2)=5,DAY(I2)=20),"Member Day",IFERROR(VLOOKUP(I2,Data!$A$1:$B$11,2,0),""))</f>
        <v/>
      </c>
      <c r="J5" s="67" t="str">
        <f>IF(OR(DAY(J2)=5,DAY(J2)=20),"Member Day",IFERROR(VLOOKUP(J2,Data!$A$1:$B$11,2,0),""))</f>
        <v/>
      </c>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row>
    <row r="6" spans="1:86" s="4" customFormat="1" ht="33.950000000000003" customHeight="1">
      <c r="A6" s="801"/>
      <c r="B6" s="805" t="s">
        <v>6</v>
      </c>
      <c r="C6" s="805"/>
      <c r="D6" s="134"/>
      <c r="E6" s="134"/>
      <c r="F6" s="135"/>
      <c r="G6" s="135"/>
      <c r="H6" s="135"/>
      <c r="I6" s="135"/>
      <c r="J6" s="136"/>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row>
    <row r="7" spans="1:86" s="4" customFormat="1" ht="33.950000000000003" customHeight="1" thickBot="1">
      <c r="A7" s="802"/>
      <c r="B7" s="806" t="s">
        <v>8</v>
      </c>
      <c r="C7" s="806"/>
      <c r="D7" s="68">
        <f>D10+D13+D16+D19+D22+D26+D30+D34+D38+D41</f>
        <v>15</v>
      </c>
      <c r="E7" s="68">
        <f t="shared" ref="E7:J7" si="4">E10+E13+E16+E19+E22+E26+E30+E34+E38+E41</f>
        <v>0</v>
      </c>
      <c r="F7" s="68">
        <f t="shared" si="4"/>
        <v>0</v>
      </c>
      <c r="G7" s="68">
        <f>G10+G13+G16+G22+G26+G30+G34+G38+G41</f>
        <v>0</v>
      </c>
      <c r="H7" s="68">
        <f t="shared" si="4"/>
        <v>0</v>
      </c>
      <c r="I7" s="68">
        <f t="shared" si="4"/>
        <v>0</v>
      </c>
      <c r="J7" s="69">
        <f t="shared" si="4"/>
        <v>0</v>
      </c>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row>
    <row r="8" spans="1:86" s="4" customFormat="1" ht="50.1" customHeight="1">
      <c r="A8" s="797" t="s">
        <v>182</v>
      </c>
      <c r="B8" s="795" t="s">
        <v>10</v>
      </c>
      <c r="C8" s="137" t="s">
        <v>11</v>
      </c>
      <c r="D8" s="138"/>
      <c r="E8" s="138"/>
      <c r="F8" s="139"/>
      <c r="G8" s="139"/>
      <c r="H8" s="139"/>
      <c r="I8" s="139"/>
      <c r="J8" s="140"/>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row>
    <row r="9" spans="1:86" s="4" customFormat="1" ht="26.25">
      <c r="A9" s="797"/>
      <c r="B9" s="795"/>
      <c r="C9" s="141" t="s">
        <v>12</v>
      </c>
      <c r="D9" s="70" t="str">
        <f>IF(D8&lt;&gt;"", $H$1 &amp; "_" &amp; $B$8 &amp; ": " &amp; _xlfn.TEXTJOIN(CHAR(10) &amp; $H$1 &amp; "_" &amp; $B$8 &amp; ": ", TRUE, _xlfn.TEXTSPLIT(D8, ", ")), "")</f>
        <v/>
      </c>
      <c r="E9" s="70" t="str">
        <f t="shared" ref="E9:J9" si="5">IF(E8&lt;&gt;"", $H$1 &amp; "_" &amp; $B$8 &amp; ": " &amp; _xlfn.TEXTJOIN(CHAR(10) &amp; $H$1 &amp; "_" &amp; $B$8 &amp; ": ", TRUE, _xlfn.TEXTSPLIT(E8, ", ")), "")</f>
        <v/>
      </c>
      <c r="F9" s="70" t="str">
        <f t="shared" si="5"/>
        <v/>
      </c>
      <c r="G9" s="70" t="str">
        <f t="shared" si="5"/>
        <v/>
      </c>
      <c r="H9" s="70" t="str">
        <f t="shared" si="5"/>
        <v/>
      </c>
      <c r="I9" s="70" t="str">
        <f t="shared" si="5"/>
        <v/>
      </c>
      <c r="J9" s="71" t="str">
        <f t="shared" si="5"/>
        <v/>
      </c>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row>
    <row r="10" spans="1:86" s="4" customFormat="1" ht="50.1" customHeight="1">
      <c r="A10" s="797"/>
      <c r="B10" s="795"/>
      <c r="C10" s="142" t="s">
        <v>13</v>
      </c>
      <c r="D10" s="143"/>
      <c r="E10" s="143"/>
      <c r="F10" s="143"/>
      <c r="G10" s="143"/>
      <c r="H10" s="143"/>
      <c r="I10" s="143"/>
      <c r="J10" s="144"/>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row>
    <row r="11" spans="1:86" s="4" customFormat="1" ht="96" customHeight="1">
      <c r="A11" s="797"/>
      <c r="B11" s="795" t="s">
        <v>14</v>
      </c>
      <c r="C11" s="145" t="s">
        <v>11</v>
      </c>
      <c r="D11" s="138" t="s">
        <v>183</v>
      </c>
      <c r="E11" s="146" t="s">
        <v>184</v>
      </c>
      <c r="F11" s="139"/>
      <c r="G11" s="139"/>
      <c r="H11" s="139"/>
      <c r="I11" s="139"/>
      <c r="J11" s="140"/>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row>
    <row r="12" spans="1:86" s="4" customFormat="1" ht="100.5" customHeight="1">
      <c r="A12" s="797"/>
      <c r="B12" s="795"/>
      <c r="C12" s="147" t="s">
        <v>12</v>
      </c>
      <c r="D12" s="70" t="str">
        <f>IF(D11&lt;&gt;"", $H$1 &amp; "_" &amp; $B$11 &amp; ": " &amp; _xlfn.TEXTJOIN(CHAR(10) &amp; $H$1 &amp; "_" &amp; $B$11 &amp; ": ", TRUE, _xlfn.TEXTSPLIT(D11, ", ")), "")</f>
        <v>W12_ADM: Thực hiện 5S khu vực văn phòng
W12_ADM: Thực hiện vệ sinh khu AEON Cafe</v>
      </c>
      <c r="E12" s="70" t="str">
        <f>IF(E11&lt;&gt;"", $H$1 &amp; "_" &amp; $B$11 &amp; ": " &amp; _xlfn.TEXTJOIN(CHAR(10) &amp; $H$1 &amp; "_" &amp; $B$11 &amp; ": ", TRUE, _xlfn.TEXTSPLIT(E11, ", ")), "")</f>
        <v>W12_ADM: Kiểm tra và xử lý GTN/GRN pending năm 2024 &amp; T1/2025</v>
      </c>
      <c r="F12" s="70" t="str">
        <f t="shared" ref="F12:J12" si="6">IF(F11&lt;&gt;"", $H$1 &amp; "_" &amp; $B$11 &amp; ": " &amp; _xlfn.TEXTJOIN(CHAR(10) &amp; $H$1 &amp; "_" &amp; $B$11 &amp; ": ", TRUE, _xlfn.TEXTSPLIT(F11, ", ")), "")</f>
        <v/>
      </c>
      <c r="G12" s="70" t="str">
        <f t="shared" si="6"/>
        <v/>
      </c>
      <c r="H12" s="70" t="str">
        <f t="shared" si="6"/>
        <v/>
      </c>
      <c r="I12" s="70" t="str">
        <f t="shared" si="6"/>
        <v/>
      </c>
      <c r="J12" s="71" t="str">
        <f t="shared" si="6"/>
        <v/>
      </c>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row>
    <row r="13" spans="1:86" s="4" customFormat="1" ht="50.1" customHeight="1">
      <c r="A13" s="797"/>
      <c r="B13" s="795"/>
      <c r="C13" s="142" t="s">
        <v>13</v>
      </c>
      <c r="D13" s="148"/>
      <c r="E13" s="148"/>
      <c r="F13" s="148"/>
      <c r="G13" s="148"/>
      <c r="H13" s="148"/>
      <c r="I13" s="148"/>
      <c r="J13" s="149"/>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row>
    <row r="14" spans="1:86" s="4" customFormat="1" ht="50.1" customHeight="1">
      <c r="A14" s="797"/>
      <c r="B14" s="795" t="s">
        <v>16</v>
      </c>
      <c r="C14" s="145" t="s">
        <v>11</v>
      </c>
      <c r="D14" s="138" t="s">
        <v>17</v>
      </c>
      <c r="E14" s="146" t="s">
        <v>137</v>
      </c>
      <c r="F14" s="139"/>
      <c r="G14" s="139" t="s">
        <v>185</v>
      </c>
      <c r="H14" s="139"/>
      <c r="I14" s="139"/>
      <c r="J14" s="140"/>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row>
    <row r="15" spans="1:86" s="4" customFormat="1" ht="50.1" customHeight="1">
      <c r="A15" s="797"/>
      <c r="B15" s="798"/>
      <c r="C15" s="147" t="s">
        <v>12</v>
      </c>
      <c r="D15" s="70" t="str">
        <f>IF(D14&lt;&gt;"", $H$1 &amp; "_" &amp; $B$14 &amp; ": " &amp; _xlfn.TEXTJOIN(CHAR(10) &amp; $H$1 &amp; "_" &amp; $B$14 &amp; ": ", TRUE, _xlfn.TEXTSPLIT(D14, ", ")), "")</f>
        <v>W12_PLAN: Đặt hàng NCC Bavi</v>
      </c>
      <c r="E15" s="70" t="str">
        <f t="shared" ref="E15:J15" si="7">IF(E14&lt;&gt;"", $H$1 &amp; "_" &amp; $B$14 &amp; ": " &amp; _xlfn.TEXTJOIN(CHAR(10) &amp; $H$1 &amp; "_" &amp; $B$14 &amp; ": ", TRUE, _xlfn.TEXTSPLIT(E14, ", ")), "")</f>
        <v>W12_PLAN: Đặt hàng stockpoint d&amp;d</v>
      </c>
      <c r="F15" s="70" t="str">
        <f t="shared" si="7"/>
        <v/>
      </c>
      <c r="G15" s="70" t="str">
        <f t="shared" si="7"/>
        <v>W12_PLAN: Trưng POP khuyến mại Delica kì mới</v>
      </c>
      <c r="H15" s="70" t="str">
        <f t="shared" si="7"/>
        <v/>
      </c>
      <c r="I15" s="70" t="str">
        <f t="shared" si="7"/>
        <v/>
      </c>
      <c r="J15" s="71" t="str">
        <f t="shared" si="7"/>
        <v/>
      </c>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row>
    <row r="16" spans="1:86" s="4" customFormat="1" ht="50.1" customHeight="1">
      <c r="A16" s="797"/>
      <c r="B16" s="795"/>
      <c r="C16" s="142" t="s">
        <v>13</v>
      </c>
      <c r="D16" s="150"/>
      <c r="E16" s="150"/>
      <c r="F16" s="150"/>
      <c r="G16" s="150"/>
      <c r="H16" s="143"/>
      <c r="I16" s="143"/>
      <c r="J16" s="144"/>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row>
    <row r="17" spans="1:86" s="4" customFormat="1" ht="50.1" customHeight="1">
      <c r="A17" s="797"/>
      <c r="B17" s="795" t="s">
        <v>20</v>
      </c>
      <c r="C17" s="145" t="s">
        <v>11</v>
      </c>
      <c r="D17" s="138" t="s">
        <v>186</v>
      </c>
      <c r="E17" s="138"/>
      <c r="F17" s="138"/>
      <c r="G17" s="138"/>
      <c r="H17" s="146"/>
      <c r="I17" s="138"/>
      <c r="J17" s="151"/>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row>
    <row r="18" spans="1:86" s="4" customFormat="1" ht="50.1" customHeight="1">
      <c r="A18" s="797"/>
      <c r="B18" s="795"/>
      <c r="C18" s="141" t="s">
        <v>12</v>
      </c>
      <c r="D18" s="70" t="str">
        <f>IF(D17&lt;&gt;"", $H$1 &amp; "_" &amp; $B$17 &amp; ": " &amp; _xlfn.TEXTJOIN(CHAR(10) &amp; $H$1 &amp; "_" &amp; $B$17 &amp; ": ", TRUE, _xlfn.TEXTSPLIT(D17, ", ")), "")</f>
        <v>W12_IMP: Gắn  W12 schedule lên bảng tin</v>
      </c>
      <c r="E18" s="70" t="str">
        <f t="shared" ref="E18:J18" si="8">IF(E17&lt;&gt;"", $H$1 &amp; "_" &amp; $B$17 &amp; ": " &amp; _xlfn.TEXTJOIN(CHAR(10) &amp; $H$1 &amp; "_" &amp; $B$17 &amp; ": ", TRUE, _xlfn.TEXTSPLIT(E17, ", ")), "")</f>
        <v/>
      </c>
      <c r="F18" s="70" t="str">
        <f t="shared" si="8"/>
        <v/>
      </c>
      <c r="G18" s="70" t="str">
        <f>IF(G17&lt;&gt;"", $H$1 &amp; "_" &amp; $B$17 &amp; ": " &amp; _xlfn.TEXTJOIN(CHAR(10) &amp; $H$1 &amp; "_" &amp; $B$17 &amp; ": ", TRUE, _xlfn.TEXTSPLIT(G17, ", ")), "")</f>
        <v/>
      </c>
      <c r="H18" s="70" t="str">
        <f t="shared" si="8"/>
        <v/>
      </c>
      <c r="I18" s="70" t="str">
        <f t="shared" si="8"/>
        <v/>
      </c>
      <c r="J18" s="71" t="str">
        <f t="shared" si="8"/>
        <v/>
      </c>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row>
    <row r="19" spans="1:86" s="4" customFormat="1" ht="50.1" customHeight="1" thickBot="1">
      <c r="A19" s="797"/>
      <c r="B19" s="795"/>
      <c r="C19" s="148" t="s">
        <v>13</v>
      </c>
      <c r="D19" s="143">
        <v>5</v>
      </c>
      <c r="E19" s="143"/>
      <c r="F19" s="152"/>
      <c r="G19" s="152"/>
      <c r="H19" s="153"/>
      <c r="I19" s="154"/>
      <c r="J19" s="144"/>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row>
    <row r="20" spans="1:86" s="4" customFormat="1" ht="50.1" customHeight="1">
      <c r="A20" s="797"/>
      <c r="B20" s="795" t="s">
        <v>22</v>
      </c>
      <c r="C20" s="146" t="s">
        <v>11</v>
      </c>
      <c r="D20" s="138" t="s">
        <v>187</v>
      </c>
      <c r="E20" s="138"/>
      <c r="F20" s="139"/>
      <c r="G20" s="139" t="s">
        <v>188</v>
      </c>
      <c r="H20" s="139"/>
      <c r="I20" s="139"/>
      <c r="J20" s="140"/>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row>
    <row r="21" spans="1:86" s="4" customFormat="1" ht="50.1" customHeight="1" thickBot="1">
      <c r="A21" s="797"/>
      <c r="B21" s="798"/>
      <c r="C21" s="141" t="s">
        <v>12</v>
      </c>
      <c r="D21" s="70" t="str">
        <f>IF(D20&lt;&gt;"", $H$1 &amp; "_" &amp; $B$20 &amp; ": " &amp; _xlfn.TEXTJOIN(CHAR(10) &amp; $H$1 &amp; "_" &amp; $B$20 &amp; ": ", TRUE, _xlfn.TEXTSPLIT(D20, ", ")), "")</f>
        <v xml:space="preserve">W12_HR/CONTROL: Chia budget cho cửa hàng </v>
      </c>
      <c r="E21" s="70" t="str">
        <f t="shared" ref="E21:J21" si="9">IF(E20&lt;&gt;"", $H$1 &amp; "_" &amp; $B$20 &amp; ": " &amp; _xlfn.TEXTJOIN(CHAR(10) &amp; $H$1 &amp; "_" &amp; $B$20 &amp; ": ", TRUE, _xlfn.TEXTSPLIT(E20, ", ")), "")</f>
        <v/>
      </c>
      <c r="F21" s="70" t="str">
        <f t="shared" si="9"/>
        <v/>
      </c>
      <c r="G21" s="70" t="str">
        <f t="shared" si="9"/>
        <v>W12_HR/CONTROL: upload budget lên hệ thống</v>
      </c>
      <c r="H21" s="70" t="str">
        <f t="shared" si="9"/>
        <v/>
      </c>
      <c r="I21" s="70" t="str">
        <f t="shared" si="9"/>
        <v/>
      </c>
      <c r="J21" s="71" t="str">
        <f t="shared" si="9"/>
        <v/>
      </c>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row>
    <row r="22" spans="1:86" s="4" customFormat="1" ht="50.1" customHeight="1" thickBot="1">
      <c r="A22" s="797"/>
      <c r="B22" s="795"/>
      <c r="C22" s="148" t="s">
        <v>13</v>
      </c>
      <c r="D22" s="143"/>
      <c r="E22" s="143"/>
      <c r="F22" s="143"/>
      <c r="G22" s="143"/>
      <c r="H22" s="143"/>
      <c r="I22" s="143"/>
      <c r="J22" s="144"/>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row>
    <row r="23" spans="1:86" s="4" customFormat="1" ht="68.099999999999994" customHeight="1">
      <c r="A23" s="794" t="s">
        <v>25</v>
      </c>
      <c r="B23" s="795" t="s">
        <v>26</v>
      </c>
      <c r="C23" s="155" t="s">
        <v>11</v>
      </c>
      <c r="D23" s="156" t="s">
        <v>189</v>
      </c>
      <c r="E23" s="156"/>
      <c r="F23" s="138" t="s">
        <v>28</v>
      </c>
      <c r="G23" s="138" t="s">
        <v>190</v>
      </c>
      <c r="H23" s="138"/>
      <c r="I23" s="138"/>
      <c r="J23" s="151"/>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row>
    <row r="24" spans="1:86" s="4" customFormat="1" ht="50.1" customHeight="1" thickBot="1">
      <c r="A24" s="794"/>
      <c r="B24" s="795"/>
      <c r="C24" s="157" t="s">
        <v>29</v>
      </c>
      <c r="D24" s="158"/>
      <c r="E24" s="158"/>
      <c r="F24" s="159"/>
      <c r="G24" s="159"/>
      <c r="H24" s="159"/>
      <c r="I24" s="159"/>
      <c r="J24" s="160"/>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row>
    <row r="25" spans="1:86" s="6" customFormat="1" ht="61.5" thickBot="1">
      <c r="A25" s="794"/>
      <c r="B25" s="795"/>
      <c r="C25" s="161" t="s">
        <v>12</v>
      </c>
      <c r="D25" s="70" t="str">
        <f>IF(D23&lt;&gt;"", $H$1 &amp; "_" &amp; $B$23 &amp; ": " &amp; _xlfn.TEXTJOIN(CHAR(10) &amp; $H$1 &amp; "_" &amp; $B$23 &amp; ": ", TRUE, _xlfn.TEXTSPLIT(D23, ", ")), "")</f>
        <v xml:space="preserve">W12_DRY FOOD: Update POG
W12_DRY FOOD: chuẩn bị đổi giá </v>
      </c>
      <c r="E25" s="70" t="str">
        <f t="shared" ref="E25:J25" si="10">IF(E23&lt;&gt;"", $H$1 &amp; "_" &amp; $B$23 &amp; ": " &amp; _xlfn.TEXTJOIN(CHAR(10) &amp; $H$1 &amp; "_" &amp; $B$23 &amp; ": ", TRUE, _xlfn.TEXTSPLIT(E23, ", ")), "")</f>
        <v/>
      </c>
      <c r="F25" s="70" t="str">
        <f t="shared" si="10"/>
        <v>W12_DRY FOOD: Đổi giá hàng khô</v>
      </c>
      <c r="G25" s="70" t="str">
        <f t="shared" si="10"/>
        <v xml:space="preserve">W12_DRY FOOD: Đặt hàng &amp; trưng bày các mã có PI=0 ( Nguyên nhân quên đặt hàng - tùy thuộc vào kết quả PI) </v>
      </c>
      <c r="H25" s="70" t="str">
        <f t="shared" si="10"/>
        <v/>
      </c>
      <c r="I25" s="70" t="str">
        <f t="shared" si="10"/>
        <v/>
      </c>
      <c r="J25" s="71" t="str">
        <f t="shared" si="10"/>
        <v/>
      </c>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row>
    <row r="26" spans="1:86" s="4" customFormat="1" ht="50.1" customHeight="1" thickBot="1">
      <c r="A26" s="794"/>
      <c r="B26" s="795"/>
      <c r="C26" s="162" t="s">
        <v>13</v>
      </c>
      <c r="D26" s="154"/>
      <c r="E26" s="154"/>
      <c r="F26" s="163"/>
      <c r="G26" s="164"/>
      <c r="H26" s="163"/>
      <c r="I26" s="164"/>
      <c r="J26" s="165"/>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row>
    <row r="27" spans="1:86" s="4" customFormat="1" ht="68.099999999999994" customHeight="1">
      <c r="A27" s="794"/>
      <c r="B27" s="796" t="s">
        <v>30</v>
      </c>
      <c r="C27" s="155" t="s">
        <v>11</v>
      </c>
      <c r="D27" s="156" t="s">
        <v>31</v>
      </c>
      <c r="E27" s="156" t="s">
        <v>191</v>
      </c>
      <c r="F27" s="138"/>
      <c r="G27" s="138" t="s">
        <v>192</v>
      </c>
      <c r="H27" s="138"/>
      <c r="I27" s="138"/>
      <c r="J27" s="151"/>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row>
    <row r="28" spans="1:86" s="4" customFormat="1" ht="50.1" customHeight="1" thickBot="1">
      <c r="A28" s="794"/>
      <c r="B28" s="796"/>
      <c r="C28" s="157" t="s">
        <v>29</v>
      </c>
      <c r="D28" s="158"/>
      <c r="E28" s="158"/>
      <c r="F28" s="159"/>
      <c r="G28" s="159"/>
      <c r="H28" s="159"/>
      <c r="I28" s="159"/>
      <c r="J28" s="160"/>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row>
    <row r="29" spans="1:86" s="6" customFormat="1" ht="61.5" thickBot="1">
      <c r="A29" s="794"/>
      <c r="B29" s="796"/>
      <c r="C29" s="161" t="s">
        <v>12</v>
      </c>
      <c r="D29" s="70" t="str">
        <f>IF(D27&lt;&gt;"", $H$1 &amp; "_" &amp; $B$27 &amp; ": " &amp; _xlfn.TEXTJOIN(CHAR(10) &amp; $H$1 &amp; "_" &amp; $B$27 &amp; ": ", TRUE, _xlfn.TEXTSPLIT(D27, ", ")), "")</f>
        <v>W12_DELICA: Đặt VTTH
W12_DELICA: Bắn hủy kem trước khi vệ sinh máy</v>
      </c>
      <c r="E29" s="70" t="str">
        <f t="shared" ref="E29:J29" si="11">IF(E27&lt;&gt;"", $H$1 &amp; "_" &amp; $B$27 &amp; ": " &amp; _xlfn.TEXTJOIN(CHAR(10) &amp; $H$1 &amp; "_" &amp; $B$27 &amp; ": ", TRUE, _xlfn.TEXTSPLIT(E27, ", ")), "")</f>
        <v>W12_DELICA: Xác nhận trưng bày bánh Kachi</v>
      </c>
      <c r="F29" s="70" t="str">
        <f t="shared" si="11"/>
        <v/>
      </c>
      <c r="G29" s="70" t="str">
        <f t="shared" si="11"/>
        <v>W12_DELICA: Trưng bày CTKM Delica (20thMar -02thApr)</v>
      </c>
      <c r="H29" s="70" t="str">
        <f t="shared" si="11"/>
        <v/>
      </c>
      <c r="I29" s="70" t="str">
        <f t="shared" si="11"/>
        <v/>
      </c>
      <c r="J29" s="71" t="str">
        <f t="shared" si="11"/>
        <v/>
      </c>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row>
    <row r="30" spans="1:86" s="4" customFormat="1" ht="50.1" customHeight="1" thickBot="1">
      <c r="A30" s="794"/>
      <c r="B30" s="796"/>
      <c r="C30" s="162" t="s">
        <v>13</v>
      </c>
      <c r="D30" s="154">
        <v>10</v>
      </c>
      <c r="E30" s="154"/>
      <c r="F30" s="163"/>
      <c r="G30" s="164"/>
      <c r="H30" s="163"/>
      <c r="I30" s="164"/>
      <c r="J30" s="165"/>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row>
    <row r="31" spans="1:86" s="4" customFormat="1" ht="68.099999999999994" customHeight="1" thickBot="1">
      <c r="A31" s="794"/>
      <c r="B31" s="796" t="s">
        <v>32</v>
      </c>
      <c r="C31" s="155" t="s">
        <v>11</v>
      </c>
      <c r="D31" s="156"/>
      <c r="E31" s="156"/>
      <c r="F31" s="166" t="s">
        <v>193</v>
      </c>
      <c r="G31" s="167"/>
      <c r="H31" s="167"/>
      <c r="I31" s="139"/>
      <c r="J31" s="151"/>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row>
    <row r="32" spans="1:86" s="4" customFormat="1" ht="50.1" customHeight="1" thickBot="1">
      <c r="A32" s="794"/>
      <c r="B32" s="796"/>
      <c r="C32" s="157" t="s">
        <v>29</v>
      </c>
      <c r="D32" s="158"/>
      <c r="E32" s="158"/>
      <c r="F32" s="168"/>
      <c r="G32" s="169"/>
      <c r="H32" s="169"/>
      <c r="I32" s="170"/>
      <c r="J32" s="171"/>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row>
    <row r="33" spans="1:86" s="6" customFormat="1" ht="50.1" customHeight="1" thickBot="1">
      <c r="A33" s="794"/>
      <c r="B33" s="796"/>
      <c r="C33" s="161" t="s">
        <v>12</v>
      </c>
      <c r="D33" s="70" t="str">
        <f>IF(D31&lt;&gt;"", $H$1 &amp; "_" &amp; $B$31 &amp; ": " &amp; _xlfn.TEXTJOIN(CHAR(10) &amp; $H$1 &amp; "_" &amp; $B$31 &amp; ": ", TRUE, _xlfn.TEXTSPLIT(D31, ", ")), "")</f>
        <v/>
      </c>
      <c r="E33" s="70" t="str">
        <f t="shared" ref="E33:J33" si="12">IF(E31&lt;&gt;"", $H$1 &amp; "_" &amp; $B$31 &amp; ": " &amp; _xlfn.TEXTJOIN(CHAR(10) &amp; $H$1 &amp; "_" &amp; $B$31 &amp; ": ", TRUE, _xlfn.TEXTSPLIT(E31, ", ")), "")</f>
        <v/>
      </c>
      <c r="F33" s="70" t="str">
        <f t="shared" si="12"/>
        <v>W12_PERISHABLE: Trưng bày giá sốc Dâu Tây</v>
      </c>
      <c r="G33" s="70" t="str">
        <f t="shared" si="12"/>
        <v/>
      </c>
      <c r="H33" s="70" t="str">
        <f t="shared" si="12"/>
        <v/>
      </c>
      <c r="I33" s="70" t="str">
        <f t="shared" si="12"/>
        <v/>
      </c>
      <c r="J33" s="71" t="str">
        <f t="shared" si="12"/>
        <v/>
      </c>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row>
    <row r="34" spans="1:86" s="4" customFormat="1" ht="50.1" customHeight="1" thickBot="1">
      <c r="A34" s="794"/>
      <c r="B34" s="796"/>
      <c r="C34" s="162" t="s">
        <v>13</v>
      </c>
      <c r="D34" s="154"/>
      <c r="E34" s="154"/>
      <c r="F34" s="163"/>
      <c r="G34" s="164"/>
      <c r="H34" s="163"/>
      <c r="I34" s="164"/>
      <c r="J34" s="165"/>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row>
    <row r="35" spans="1:86" s="4" customFormat="1" ht="68.099999999999994" customHeight="1">
      <c r="A35" s="794"/>
      <c r="B35" s="796" t="s">
        <v>34</v>
      </c>
      <c r="C35" s="155" t="s">
        <v>11</v>
      </c>
      <c r="D35" s="156"/>
      <c r="E35" s="156"/>
      <c r="F35" s="138" t="s">
        <v>194</v>
      </c>
      <c r="G35" s="138"/>
      <c r="H35" s="138"/>
      <c r="I35" s="138"/>
      <c r="J35" s="151"/>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row>
    <row r="36" spans="1:86" s="4" customFormat="1" ht="50.1" customHeight="1" thickBot="1">
      <c r="A36" s="794"/>
      <c r="B36" s="796"/>
      <c r="C36" s="157" t="s">
        <v>29</v>
      </c>
      <c r="D36" s="158"/>
      <c r="E36" s="158"/>
      <c r="F36" s="159"/>
      <c r="G36" s="159"/>
      <c r="H36" s="159"/>
      <c r="I36" s="159"/>
      <c r="J36" s="160"/>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row>
    <row r="37" spans="1:86" s="4" customFormat="1" ht="50.1" customHeight="1" thickBot="1">
      <c r="A37" s="794"/>
      <c r="B37" s="796"/>
      <c r="C37" s="161" t="s">
        <v>12</v>
      </c>
      <c r="D37" s="70" t="str">
        <f>IF(D35&lt;&gt;"", $H$1 &amp; "_" &amp; $B$35 &amp; ": " &amp; _xlfn.TEXTJOIN(CHAR(10) &amp; $H$1 &amp; "_" &amp; $B$35 &amp; ": ", TRUE, _xlfn.TEXTSPLIT(D35, ", ")), "")</f>
        <v/>
      </c>
      <c r="E37" s="70" t="str">
        <f t="shared" ref="E37:J37" si="13">IF(E35&lt;&gt;"", $H$1 &amp; "_" &amp; $B$35 &amp; ": " &amp; _xlfn.TEXTJOIN(CHAR(10) &amp; $H$1 &amp; "_" &amp; $B$35 &amp; ": ", TRUE, _xlfn.TEXTSPLIT(E35, ", ")), "")</f>
        <v/>
      </c>
      <c r="F37" s="70" t="str">
        <f t="shared" si="13"/>
        <v>W12_D&amp;D: Update POG trưng bày chéo</v>
      </c>
      <c r="G37" s="70" t="str">
        <f t="shared" si="13"/>
        <v/>
      </c>
      <c r="H37" s="70" t="str">
        <f t="shared" si="13"/>
        <v/>
      </c>
      <c r="I37" s="70" t="str">
        <f t="shared" si="13"/>
        <v/>
      </c>
      <c r="J37" s="71" t="str">
        <f t="shared" si="13"/>
        <v/>
      </c>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row>
    <row r="38" spans="1:86" s="4" customFormat="1" ht="50.1" customHeight="1" thickBot="1">
      <c r="A38" s="794"/>
      <c r="B38" s="796"/>
      <c r="C38" s="162" t="s">
        <v>13</v>
      </c>
      <c r="D38" s="154"/>
      <c r="E38" s="154"/>
      <c r="F38" s="163"/>
      <c r="G38" s="164"/>
      <c r="H38" s="163"/>
      <c r="I38" s="164"/>
      <c r="J38" s="165"/>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row>
    <row r="39" spans="1:86" s="4" customFormat="1" ht="68.099999999999994" customHeight="1" thickBot="1">
      <c r="A39" s="794"/>
      <c r="B39" s="796" t="s">
        <v>36</v>
      </c>
      <c r="C39" s="146" t="s">
        <v>11</v>
      </c>
      <c r="D39" s="139"/>
      <c r="E39" s="139"/>
      <c r="F39" s="139"/>
      <c r="G39" s="167"/>
      <c r="H39" s="167"/>
      <c r="I39" s="139"/>
      <c r="J39" s="140"/>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row>
    <row r="40" spans="1:86" s="4" customFormat="1" ht="50.1" customHeight="1" thickBot="1">
      <c r="A40" s="794"/>
      <c r="B40" s="796"/>
      <c r="C40" s="172" t="s">
        <v>12</v>
      </c>
      <c r="D40" s="70" t="str">
        <f>IF(D39&lt;&gt;"", $H$1 &amp; "_" &amp; $B$39 &amp; ": " &amp; _xlfn.TEXTJOIN(CHAR(10) &amp; $H$1 &amp; "_" &amp; $B$39 &amp; ": ", TRUE, _xlfn.TEXTSPLIT(D39, ", ")), "")</f>
        <v/>
      </c>
      <c r="E40" s="70" t="str">
        <f t="shared" ref="E40:J40" si="14">IF(E39&lt;&gt;"", $H$1 &amp; "_" &amp; $B$39 &amp; ": " &amp; _xlfn.TEXTJOIN(CHAR(10) &amp; $H$1 &amp; "_" &amp; $B$39 &amp; ": ", TRUE, _xlfn.TEXTSPLIT(E39, ", ")), "")</f>
        <v/>
      </c>
      <c r="F40" s="70" t="str">
        <f t="shared" si="14"/>
        <v/>
      </c>
      <c r="G40" s="70" t="str">
        <f t="shared" si="14"/>
        <v/>
      </c>
      <c r="H40" s="70" t="str">
        <f t="shared" si="14"/>
        <v/>
      </c>
      <c r="I40" s="70" t="str">
        <f t="shared" si="14"/>
        <v/>
      </c>
      <c r="J40" s="71" t="str">
        <f t="shared" si="14"/>
        <v/>
      </c>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row>
    <row r="41" spans="1:86" s="4" customFormat="1" ht="50.1" customHeight="1" thickBot="1">
      <c r="A41" s="794"/>
      <c r="B41" s="796"/>
      <c r="C41" s="148" t="s">
        <v>13</v>
      </c>
      <c r="D41" s="154"/>
      <c r="E41" s="154"/>
      <c r="F41" s="154"/>
      <c r="G41" s="154"/>
      <c r="H41" s="154"/>
      <c r="I41" s="154"/>
      <c r="J41" s="17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row>
    <row r="42" spans="1:86" s="4" customFormat="1" ht="50.1" customHeight="1" thickBot="1">
      <c r="A42" s="793" t="s">
        <v>38</v>
      </c>
      <c r="B42" s="793"/>
      <c r="C42" s="174" t="s">
        <v>39</v>
      </c>
      <c r="D42" s="175" t="s">
        <v>40</v>
      </c>
      <c r="E42" s="175"/>
      <c r="F42" s="176"/>
      <c r="H42" s="177"/>
      <c r="I42" s="176"/>
      <c r="J42" s="178"/>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row>
    <row r="43" spans="1:86" ht="50.1" customHeight="1" thickBot="1">
      <c r="A43" s="793"/>
      <c r="B43" s="793"/>
      <c r="C43" s="179" t="s">
        <v>41</v>
      </c>
      <c r="D43" s="180" t="s">
        <v>42</v>
      </c>
      <c r="E43" s="180"/>
      <c r="F43" s="181"/>
      <c r="G43" s="176" t="s">
        <v>43</v>
      </c>
      <c r="H43" s="182"/>
      <c r="I43" s="181"/>
      <c r="J43" s="183"/>
      <c r="CE43" s="2"/>
      <c r="CF43" s="2"/>
      <c r="CG43" s="2"/>
      <c r="CH43" s="2"/>
    </row>
    <row r="44" spans="1:86" ht="50.1" customHeight="1" thickBot="1">
      <c r="A44" s="793"/>
      <c r="B44" s="793"/>
      <c r="C44" s="184" t="s">
        <v>44</v>
      </c>
      <c r="D44" s="185" t="s">
        <v>45</v>
      </c>
      <c r="E44" s="185"/>
      <c r="F44" s="182"/>
      <c r="G44" s="186"/>
      <c r="H44" s="182"/>
      <c r="I44" s="185"/>
      <c r="J44" s="187"/>
      <c r="CE44" s="2"/>
      <c r="CF44" s="2"/>
      <c r="CG44" s="2"/>
      <c r="CH44" s="2"/>
    </row>
    <row r="45" spans="1:86" ht="50.1" customHeight="1" thickBot="1">
      <c r="A45" s="793"/>
      <c r="B45" s="793"/>
      <c r="C45" s="188" t="s">
        <v>46</v>
      </c>
      <c r="D45" s="189"/>
      <c r="E45" s="189"/>
      <c r="F45" s="190"/>
      <c r="G45" s="190"/>
      <c r="H45" s="190" t="s">
        <v>195</v>
      </c>
      <c r="I45" s="190"/>
      <c r="J45" s="191"/>
      <c r="CE45" s="2"/>
      <c r="CF45" s="2"/>
      <c r="CG45" s="2"/>
      <c r="CH45" s="2"/>
    </row>
    <row r="47" spans="1:86" s="1" customFormat="1" ht="42" customHeight="1">
      <c r="A47" s="2"/>
      <c r="B47" s="2"/>
      <c r="C47" s="2"/>
      <c r="D47" s="2"/>
      <c r="E47" s="2"/>
      <c r="F47" s="2"/>
      <c r="G47" s="2"/>
      <c r="H47" s="2"/>
      <c r="I47" s="2"/>
      <c r="J47" s="2"/>
    </row>
  </sheetData>
  <mergeCells count="23">
    <mergeCell ref="A1:E1"/>
    <mergeCell ref="F1:G1"/>
    <mergeCell ref="H1:J1"/>
    <mergeCell ref="A2:A7"/>
    <mergeCell ref="B2:C2"/>
    <mergeCell ref="B3:C3"/>
    <mergeCell ref="B4:C4"/>
    <mergeCell ref="B5:C5"/>
    <mergeCell ref="B6:C6"/>
    <mergeCell ref="B7:C7"/>
    <mergeCell ref="A8:A22"/>
    <mergeCell ref="B8:B10"/>
    <mergeCell ref="B11:B13"/>
    <mergeCell ref="B14:B16"/>
    <mergeCell ref="B17:B19"/>
    <mergeCell ref="B20:B22"/>
    <mergeCell ref="A42:B45"/>
    <mergeCell ref="A23:A41"/>
    <mergeCell ref="B23:B26"/>
    <mergeCell ref="B27:B30"/>
    <mergeCell ref="B31:B34"/>
    <mergeCell ref="B35:B38"/>
    <mergeCell ref="B39:B41"/>
  </mergeCells>
  <conditionalFormatting sqref="D4:J4">
    <cfRule type="expression" dxfId="183" priority="2">
      <formula>OR(DAY(D4)=30, DAY(D4)=1, DAY(D4)=14, DAY(D4)=15)</formula>
    </cfRule>
  </conditionalFormatting>
  <conditionalFormatting sqref="D5:J5">
    <cfRule type="expression" dxfId="182" priority="1">
      <formula>D5&lt;&gt;""</formula>
    </cfRule>
  </conditionalFormatting>
  <printOptions verticalCentered="1"/>
  <pageMargins left="0" right="0" top="0" bottom="0" header="0" footer="0"/>
  <pageSetup paperSize="8" scale="38" fitToWidth="0" fitToHeight="0" orientation="landscape" r:id="rId1"/>
  <colBreaks count="1" manualBreakCount="1">
    <brk id="10" max="43"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9DC2E-4F63-42A7-AE38-6EBECA05D1E1}">
  <dimension ref="A1:AJ24"/>
  <sheetViews>
    <sheetView workbookViewId="0">
      <pane xSplit="6" ySplit="2" topLeftCell="G10" activePane="bottomRight" state="frozen"/>
      <selection pane="topRight" activeCell="G1" sqref="G1"/>
      <selection pane="bottomLeft" activeCell="A3" sqref="A3"/>
      <selection pane="bottomRight" activeCell="F3" sqref="F3:F24"/>
    </sheetView>
  </sheetViews>
  <sheetFormatPr defaultRowHeight="13.5"/>
  <cols>
    <col min="1" max="1" width="3.125" style="13" bestFit="1" customWidth="1"/>
    <col min="2" max="2" width="5.125" style="79" bestFit="1" customWidth="1"/>
    <col min="3" max="3" width="13.5" bestFit="1" customWidth="1"/>
    <col min="5" max="5" width="9.875" customWidth="1"/>
    <col min="6" max="6" width="10.75" bestFit="1" customWidth="1"/>
    <col min="7" max="7" width="5" style="80" bestFit="1" customWidth="1"/>
    <col min="8" max="8" width="10.5" customWidth="1"/>
    <col min="10" max="10" width="5" style="81" bestFit="1" customWidth="1"/>
    <col min="11" max="11" width="9.875" bestFit="1" customWidth="1"/>
    <col min="13" max="13" width="5" style="82" bestFit="1" customWidth="1"/>
    <col min="14" max="14" width="9.875" style="13" bestFit="1" customWidth="1"/>
    <col min="16" max="16" width="5" style="82" bestFit="1" customWidth="1"/>
    <col min="17" max="17" width="9.875" customWidth="1"/>
    <col min="19" max="19" width="5" customWidth="1"/>
    <col min="20" max="20" width="10.125" customWidth="1"/>
    <col min="22" max="22" width="5" customWidth="1"/>
    <col min="23" max="23" width="13.5" customWidth="1"/>
    <col min="25" max="25" width="5" customWidth="1"/>
    <col min="26" max="26" width="9.875" bestFit="1" customWidth="1"/>
    <col min="28" max="28" width="5" bestFit="1" customWidth="1"/>
    <col min="29" max="29" width="10.875" customWidth="1"/>
    <col min="30" max="30" width="10.75" bestFit="1" customWidth="1"/>
    <col min="31" max="31" width="5" bestFit="1" customWidth="1"/>
    <col min="32" max="32" width="9.875" bestFit="1" customWidth="1"/>
    <col min="33" max="33" width="10.75" bestFit="1" customWidth="1"/>
  </cols>
  <sheetData>
    <row r="1" spans="1:36" ht="12.95" customHeight="1">
      <c r="A1" s="754" t="s">
        <v>48</v>
      </c>
      <c r="B1" s="756" t="s">
        <v>49</v>
      </c>
      <c r="C1" s="758" t="s">
        <v>50</v>
      </c>
      <c r="D1" s="760" t="s">
        <v>51</v>
      </c>
      <c r="E1" s="760"/>
      <c r="F1" s="761"/>
      <c r="G1" s="762" t="s">
        <v>52</v>
      </c>
      <c r="H1" s="763"/>
      <c r="I1" s="764"/>
      <c r="J1" s="751" t="s">
        <v>53</v>
      </c>
      <c r="K1" s="752"/>
      <c r="L1" s="753"/>
      <c r="M1" s="809" t="s">
        <v>116</v>
      </c>
      <c r="N1" s="809"/>
      <c r="O1" s="810"/>
      <c r="P1" s="768" t="s">
        <v>54</v>
      </c>
      <c r="Q1" s="769"/>
      <c r="R1" s="770"/>
      <c r="S1" s="771" t="s">
        <v>55</v>
      </c>
      <c r="T1" s="772"/>
      <c r="U1" s="773"/>
      <c r="V1" s="774" t="s">
        <v>26</v>
      </c>
      <c r="W1" s="775"/>
      <c r="X1" s="776"/>
      <c r="Y1" s="777" t="s">
        <v>196</v>
      </c>
      <c r="Z1" s="778"/>
      <c r="AA1" s="779"/>
      <c r="AB1" s="780" t="s">
        <v>57</v>
      </c>
      <c r="AC1" s="781"/>
      <c r="AD1" s="782"/>
      <c r="AE1" s="783" t="s">
        <v>197</v>
      </c>
      <c r="AF1" s="784"/>
      <c r="AG1" s="785"/>
      <c r="AH1" s="765" t="s">
        <v>36</v>
      </c>
      <c r="AI1" s="766"/>
      <c r="AJ1" s="767"/>
    </row>
    <row r="2" spans="1:36" ht="45.75" thickBot="1">
      <c r="A2" s="755"/>
      <c r="B2" s="807"/>
      <c r="C2" s="808"/>
      <c r="D2" s="252" t="s">
        <v>51</v>
      </c>
      <c r="E2" s="253" t="s">
        <v>58</v>
      </c>
      <c r="F2" s="254" t="s">
        <v>59</v>
      </c>
      <c r="G2" s="96" t="s">
        <v>51</v>
      </c>
      <c r="H2" s="93" t="s">
        <v>58</v>
      </c>
      <c r="I2" s="108" t="s">
        <v>59</v>
      </c>
      <c r="J2" s="106" t="s">
        <v>51</v>
      </c>
      <c r="K2" s="94" t="s">
        <v>58</v>
      </c>
      <c r="L2" s="108" t="s">
        <v>59</v>
      </c>
      <c r="M2" s="242" t="s">
        <v>51</v>
      </c>
      <c r="N2" s="243" t="s">
        <v>58</v>
      </c>
      <c r="O2" s="244" t="s">
        <v>59</v>
      </c>
      <c r="P2" s="111" t="s">
        <v>51</v>
      </c>
      <c r="Q2" s="92" t="s">
        <v>58</v>
      </c>
      <c r="R2" s="108" t="s">
        <v>59</v>
      </c>
      <c r="S2" s="111" t="s">
        <v>51</v>
      </c>
      <c r="T2" s="93" t="s">
        <v>58</v>
      </c>
      <c r="U2" s="108" t="s">
        <v>59</v>
      </c>
      <c r="V2" s="250" t="s">
        <v>51</v>
      </c>
      <c r="W2" s="251" t="s">
        <v>58</v>
      </c>
      <c r="X2" s="244" t="s">
        <v>59</v>
      </c>
      <c r="Y2" s="112" t="s">
        <v>51</v>
      </c>
      <c r="Z2" s="94" t="s">
        <v>58</v>
      </c>
      <c r="AA2" s="95" t="s">
        <v>59</v>
      </c>
      <c r="AB2" s="112" t="s">
        <v>51</v>
      </c>
      <c r="AC2" s="93" t="s">
        <v>58</v>
      </c>
      <c r="AD2" s="108" t="s">
        <v>59</v>
      </c>
      <c r="AE2" s="112" t="s">
        <v>51</v>
      </c>
      <c r="AF2" s="93" t="s">
        <v>58</v>
      </c>
      <c r="AG2" s="108" t="s">
        <v>59</v>
      </c>
      <c r="AH2" s="112" t="s">
        <v>51</v>
      </c>
      <c r="AI2" s="93" t="s">
        <v>58</v>
      </c>
      <c r="AJ2" s="95" t="s">
        <v>59</v>
      </c>
    </row>
    <row r="3" spans="1:36" ht="15.6" customHeight="1">
      <c r="A3" s="113">
        <v>1</v>
      </c>
      <c r="B3" s="255">
        <v>3002</v>
      </c>
      <c r="C3" s="256" t="s">
        <v>60</v>
      </c>
      <c r="D3" s="257">
        <f t="shared" ref="D3:E24" si="0">G3+J3+M3+P3+S3+V3+Y3+AB3+AE3+AH3</f>
        <v>14</v>
      </c>
      <c r="E3" s="257">
        <f t="shared" si="0"/>
        <v>11</v>
      </c>
      <c r="F3" s="258">
        <f>E3/D3</f>
        <v>0.7857142857142857</v>
      </c>
      <c r="G3" s="97">
        <v>3</v>
      </c>
      <c r="H3" s="85">
        <v>2</v>
      </c>
      <c r="I3" s="109">
        <f>H3/G3</f>
        <v>0.66666666666666663</v>
      </c>
      <c r="J3" s="99">
        <v>3</v>
      </c>
      <c r="K3" s="86">
        <v>2</v>
      </c>
      <c r="L3" s="109">
        <f>K3/J3</f>
        <v>0.66666666666666663</v>
      </c>
      <c r="M3" s="236">
        <v>1</v>
      </c>
      <c r="N3" s="237">
        <v>1</v>
      </c>
      <c r="O3" s="238">
        <f t="shared" ref="O3:O24" si="1">N3/M3</f>
        <v>1</v>
      </c>
      <c r="P3" s="97">
        <v>1</v>
      </c>
      <c r="Q3" s="86">
        <v>0</v>
      </c>
      <c r="R3" s="109">
        <f>Q3/P3</f>
        <v>0</v>
      </c>
      <c r="S3" s="99">
        <v>0</v>
      </c>
      <c r="T3" s="86">
        <v>0</v>
      </c>
      <c r="U3" s="109" t="e">
        <f>T3/S3</f>
        <v>#DIV/0!</v>
      </c>
      <c r="V3" s="245">
        <v>2</v>
      </c>
      <c r="W3" s="246">
        <v>2</v>
      </c>
      <c r="X3" s="238">
        <f>W3/V3</f>
        <v>1</v>
      </c>
      <c r="Y3" s="247">
        <v>2</v>
      </c>
      <c r="Z3" s="85">
        <v>2</v>
      </c>
      <c r="AA3" s="100">
        <f>Z3/Y3</f>
        <v>1</v>
      </c>
      <c r="AB3" s="89">
        <v>1</v>
      </c>
      <c r="AC3" s="85">
        <v>1</v>
      </c>
      <c r="AD3" s="109">
        <f>AC3/AB3</f>
        <v>1</v>
      </c>
      <c r="AE3" s="89">
        <v>1</v>
      </c>
      <c r="AF3" s="85">
        <v>1</v>
      </c>
      <c r="AG3" s="109">
        <f>AF3/AE3</f>
        <v>1</v>
      </c>
      <c r="AH3" s="89">
        <v>0</v>
      </c>
      <c r="AI3" s="85">
        <v>0</v>
      </c>
      <c r="AJ3" s="100" t="e">
        <f>AI3/AH3</f>
        <v>#DIV/0!</v>
      </c>
    </row>
    <row r="4" spans="1:36" ht="15">
      <c r="A4" s="114">
        <v>2</v>
      </c>
      <c r="B4" s="121">
        <v>3003</v>
      </c>
      <c r="C4" s="119" t="s">
        <v>61</v>
      </c>
      <c r="D4" s="131">
        <f t="shared" si="0"/>
        <v>12</v>
      </c>
      <c r="E4" s="131">
        <f t="shared" si="0"/>
        <v>12</v>
      </c>
      <c r="F4" s="122">
        <f t="shared" ref="F4:F23" si="2">E4/D4</f>
        <v>1</v>
      </c>
      <c r="G4" s="97">
        <v>1</v>
      </c>
      <c r="H4" s="83">
        <v>1</v>
      </c>
      <c r="I4" s="109">
        <f t="shared" ref="I4:I23" si="3">H4/G4</f>
        <v>1</v>
      </c>
      <c r="J4" s="99">
        <v>3</v>
      </c>
      <c r="K4" s="86">
        <v>3</v>
      </c>
      <c r="L4" s="109">
        <f t="shared" ref="L4:L23" si="4">K4/J4</f>
        <v>1</v>
      </c>
      <c r="M4" s="99">
        <v>1</v>
      </c>
      <c r="N4" s="86">
        <v>1</v>
      </c>
      <c r="O4" s="100">
        <f t="shared" si="1"/>
        <v>1</v>
      </c>
      <c r="P4" s="98">
        <v>1</v>
      </c>
      <c r="Q4" s="86">
        <v>1</v>
      </c>
      <c r="R4" s="109">
        <f t="shared" ref="R4:R23" si="5">Q4/P4</f>
        <v>1</v>
      </c>
      <c r="S4" s="101">
        <v>0</v>
      </c>
      <c r="T4" s="84">
        <v>0</v>
      </c>
      <c r="U4" s="109" t="e">
        <f t="shared" ref="U4:U23" si="6">T4/S4</f>
        <v>#DIV/0!</v>
      </c>
      <c r="V4" s="90">
        <v>2</v>
      </c>
      <c r="W4" s="83">
        <v>2</v>
      </c>
      <c r="X4" s="100">
        <f t="shared" ref="X4:X24" si="7">W4/V4</f>
        <v>1</v>
      </c>
      <c r="Y4" s="248">
        <v>2</v>
      </c>
      <c r="Z4" s="83">
        <v>2</v>
      </c>
      <c r="AA4" s="100">
        <f t="shared" ref="AA4:AA23" si="8">Z4/Y4</f>
        <v>1</v>
      </c>
      <c r="AB4" s="89">
        <v>1</v>
      </c>
      <c r="AC4" s="85">
        <v>1</v>
      </c>
      <c r="AD4" s="109">
        <f t="shared" ref="AD4:AD23" si="9">AC4/AB4</f>
        <v>1</v>
      </c>
      <c r="AE4" s="90">
        <v>1</v>
      </c>
      <c r="AF4" s="83">
        <v>1</v>
      </c>
      <c r="AG4" s="109">
        <f t="shared" ref="AG4:AG24" si="10">AF4/AE4</f>
        <v>1</v>
      </c>
      <c r="AH4" s="89">
        <v>0</v>
      </c>
      <c r="AI4" s="85">
        <v>0</v>
      </c>
      <c r="AJ4" s="102" t="e">
        <f t="shared" ref="AJ4:AJ24" si="11">AI4/AH4</f>
        <v>#DIV/0!</v>
      </c>
    </row>
    <row r="5" spans="1:36" ht="15">
      <c r="A5" s="114">
        <v>3</v>
      </c>
      <c r="B5" s="121">
        <v>3005</v>
      </c>
      <c r="C5" s="118" t="s">
        <v>62</v>
      </c>
      <c r="D5" s="131">
        <f t="shared" si="0"/>
        <v>13</v>
      </c>
      <c r="E5" s="131">
        <f t="shared" si="0"/>
        <v>13</v>
      </c>
      <c r="F5" s="122">
        <f t="shared" si="2"/>
        <v>1</v>
      </c>
      <c r="G5" s="97">
        <v>1</v>
      </c>
      <c r="H5" s="83">
        <v>1</v>
      </c>
      <c r="I5" s="109">
        <f t="shared" si="3"/>
        <v>1</v>
      </c>
      <c r="J5" s="99">
        <v>3</v>
      </c>
      <c r="K5" s="86">
        <v>3</v>
      </c>
      <c r="L5" s="109">
        <f t="shared" si="4"/>
        <v>1</v>
      </c>
      <c r="M5" s="99">
        <v>1</v>
      </c>
      <c r="N5" s="86">
        <v>1</v>
      </c>
      <c r="O5" s="100">
        <f t="shared" si="1"/>
        <v>1</v>
      </c>
      <c r="P5" s="98">
        <v>1</v>
      </c>
      <c r="Q5" s="86">
        <v>1</v>
      </c>
      <c r="R5" s="109">
        <f t="shared" si="5"/>
        <v>1</v>
      </c>
      <c r="S5" s="101">
        <v>0</v>
      </c>
      <c r="T5" s="84">
        <v>0</v>
      </c>
      <c r="U5" s="109" t="e">
        <f t="shared" si="6"/>
        <v>#DIV/0!</v>
      </c>
      <c r="V5" s="90">
        <v>2</v>
      </c>
      <c r="W5" s="83">
        <v>2</v>
      </c>
      <c r="X5" s="100">
        <f t="shared" si="7"/>
        <v>1</v>
      </c>
      <c r="Y5" s="248">
        <v>3</v>
      </c>
      <c r="Z5" s="83">
        <v>3</v>
      </c>
      <c r="AA5" s="100">
        <f t="shared" si="8"/>
        <v>1</v>
      </c>
      <c r="AB5" s="89">
        <v>1</v>
      </c>
      <c r="AC5" s="85">
        <v>1</v>
      </c>
      <c r="AD5" s="109">
        <f t="shared" si="9"/>
        <v>1</v>
      </c>
      <c r="AE5" s="90">
        <v>1</v>
      </c>
      <c r="AF5" s="83">
        <v>1</v>
      </c>
      <c r="AG5" s="109">
        <f t="shared" si="10"/>
        <v>1</v>
      </c>
      <c r="AH5" s="89">
        <v>0</v>
      </c>
      <c r="AI5" s="85">
        <v>0</v>
      </c>
      <c r="AJ5" s="102" t="e">
        <f t="shared" si="11"/>
        <v>#DIV/0!</v>
      </c>
    </row>
    <row r="6" spans="1:36" ht="15">
      <c r="A6" s="114">
        <v>4</v>
      </c>
      <c r="B6" s="121">
        <v>3008</v>
      </c>
      <c r="C6" s="118" t="s">
        <v>63</v>
      </c>
      <c r="D6" s="131">
        <f t="shared" si="0"/>
        <v>14</v>
      </c>
      <c r="E6" s="131">
        <f t="shared" si="0"/>
        <v>14</v>
      </c>
      <c r="F6" s="122">
        <f t="shared" si="2"/>
        <v>1</v>
      </c>
      <c r="G6" s="97">
        <v>2</v>
      </c>
      <c r="H6" s="83">
        <v>2</v>
      </c>
      <c r="I6" s="109">
        <f t="shared" si="3"/>
        <v>1</v>
      </c>
      <c r="J6" s="99">
        <v>3</v>
      </c>
      <c r="K6" s="86">
        <v>3</v>
      </c>
      <c r="L6" s="109">
        <f t="shared" si="4"/>
        <v>1</v>
      </c>
      <c r="M6" s="99">
        <v>1</v>
      </c>
      <c r="N6" s="86">
        <v>1</v>
      </c>
      <c r="O6" s="100">
        <f t="shared" si="1"/>
        <v>1</v>
      </c>
      <c r="P6" s="98">
        <v>1</v>
      </c>
      <c r="Q6" s="86">
        <v>1</v>
      </c>
      <c r="R6" s="109">
        <f t="shared" si="5"/>
        <v>1</v>
      </c>
      <c r="S6" s="101">
        <v>0</v>
      </c>
      <c r="T6" s="84">
        <v>0</v>
      </c>
      <c r="U6" s="109" t="e">
        <f t="shared" si="6"/>
        <v>#DIV/0!</v>
      </c>
      <c r="V6" s="90">
        <v>2</v>
      </c>
      <c r="W6" s="83">
        <v>2</v>
      </c>
      <c r="X6" s="100">
        <f t="shared" si="7"/>
        <v>1</v>
      </c>
      <c r="Y6" s="248">
        <v>3</v>
      </c>
      <c r="Z6" s="83">
        <v>3</v>
      </c>
      <c r="AA6" s="100">
        <f t="shared" si="8"/>
        <v>1</v>
      </c>
      <c r="AB6" s="89">
        <v>1</v>
      </c>
      <c r="AC6" s="85">
        <v>1</v>
      </c>
      <c r="AD6" s="109">
        <f t="shared" si="9"/>
        <v>1</v>
      </c>
      <c r="AE6" s="90">
        <v>1</v>
      </c>
      <c r="AF6" s="83">
        <v>1</v>
      </c>
      <c r="AG6" s="109">
        <f t="shared" si="10"/>
        <v>1</v>
      </c>
      <c r="AH6" s="89">
        <v>0</v>
      </c>
      <c r="AI6" s="85">
        <v>0</v>
      </c>
      <c r="AJ6" s="102" t="e">
        <f t="shared" si="11"/>
        <v>#DIV/0!</v>
      </c>
    </row>
    <row r="7" spans="1:36" ht="15">
      <c r="A7" s="114">
        <v>5</v>
      </c>
      <c r="B7" s="121">
        <v>3011</v>
      </c>
      <c r="C7" s="118" t="s">
        <v>64</v>
      </c>
      <c r="D7" s="131">
        <f t="shared" si="0"/>
        <v>13</v>
      </c>
      <c r="E7" s="131">
        <f t="shared" si="0"/>
        <v>13</v>
      </c>
      <c r="F7" s="122">
        <f t="shared" si="2"/>
        <v>1</v>
      </c>
      <c r="G7" s="97">
        <v>2</v>
      </c>
      <c r="H7" s="83">
        <v>2</v>
      </c>
      <c r="I7" s="109">
        <f t="shared" si="3"/>
        <v>1</v>
      </c>
      <c r="J7" s="99">
        <v>3</v>
      </c>
      <c r="K7" s="86">
        <v>3</v>
      </c>
      <c r="L7" s="109">
        <f t="shared" si="4"/>
        <v>1</v>
      </c>
      <c r="M7" s="99">
        <v>1</v>
      </c>
      <c r="N7" s="86">
        <v>1</v>
      </c>
      <c r="O7" s="100">
        <f t="shared" si="1"/>
        <v>1</v>
      </c>
      <c r="P7" s="98">
        <v>1</v>
      </c>
      <c r="Q7" s="86">
        <v>1</v>
      </c>
      <c r="R7" s="109">
        <f t="shared" si="5"/>
        <v>1</v>
      </c>
      <c r="S7" s="101">
        <v>0</v>
      </c>
      <c r="T7" s="84">
        <v>0</v>
      </c>
      <c r="U7" s="109" t="e">
        <f t="shared" si="6"/>
        <v>#DIV/0!</v>
      </c>
      <c r="V7" s="90">
        <v>2</v>
      </c>
      <c r="W7" s="83">
        <v>2</v>
      </c>
      <c r="X7" s="100">
        <f t="shared" si="7"/>
        <v>1</v>
      </c>
      <c r="Y7" s="248">
        <v>2</v>
      </c>
      <c r="Z7" s="83">
        <v>2</v>
      </c>
      <c r="AA7" s="100">
        <f t="shared" si="8"/>
        <v>1</v>
      </c>
      <c r="AB7" s="89">
        <v>1</v>
      </c>
      <c r="AC7" s="85">
        <v>1</v>
      </c>
      <c r="AD7" s="109">
        <f t="shared" si="9"/>
        <v>1</v>
      </c>
      <c r="AE7" s="90">
        <v>1</v>
      </c>
      <c r="AF7" s="83">
        <v>1</v>
      </c>
      <c r="AG7" s="109">
        <f t="shared" si="10"/>
        <v>1</v>
      </c>
      <c r="AH7" s="89">
        <v>0</v>
      </c>
      <c r="AI7" s="85">
        <v>0</v>
      </c>
      <c r="AJ7" s="102" t="e">
        <f t="shared" si="11"/>
        <v>#DIV/0!</v>
      </c>
    </row>
    <row r="8" spans="1:36" ht="15">
      <c r="A8" s="115">
        <v>6</v>
      </c>
      <c r="B8" s="123">
        <v>3013</v>
      </c>
      <c r="C8" s="119" t="s">
        <v>65</v>
      </c>
      <c r="D8" s="131">
        <f t="shared" si="0"/>
        <v>13</v>
      </c>
      <c r="E8" s="131">
        <f t="shared" si="0"/>
        <v>11</v>
      </c>
      <c r="F8" s="122">
        <f t="shared" si="2"/>
        <v>0.84615384615384615</v>
      </c>
      <c r="G8" s="97">
        <v>2</v>
      </c>
      <c r="H8" s="83">
        <v>1</v>
      </c>
      <c r="I8" s="109">
        <f t="shared" si="3"/>
        <v>0.5</v>
      </c>
      <c r="J8" s="99">
        <v>3</v>
      </c>
      <c r="K8" s="86">
        <v>3</v>
      </c>
      <c r="L8" s="109">
        <f t="shared" si="4"/>
        <v>1</v>
      </c>
      <c r="M8" s="99">
        <v>1</v>
      </c>
      <c r="N8" s="86">
        <v>1</v>
      </c>
      <c r="O8" s="100">
        <f t="shared" si="1"/>
        <v>1</v>
      </c>
      <c r="P8" s="98">
        <v>1</v>
      </c>
      <c r="Q8" s="86">
        <v>1</v>
      </c>
      <c r="R8" s="109">
        <f t="shared" si="5"/>
        <v>1</v>
      </c>
      <c r="S8" s="101">
        <v>0</v>
      </c>
      <c r="T8" s="84">
        <v>0</v>
      </c>
      <c r="U8" s="109" t="e">
        <f t="shared" si="6"/>
        <v>#DIV/0!</v>
      </c>
      <c r="V8" s="90">
        <v>2</v>
      </c>
      <c r="W8" s="83">
        <v>1</v>
      </c>
      <c r="X8" s="100">
        <f t="shared" si="7"/>
        <v>0.5</v>
      </c>
      <c r="Y8" s="248">
        <v>2</v>
      </c>
      <c r="Z8" s="83">
        <v>2</v>
      </c>
      <c r="AA8" s="100">
        <f t="shared" si="8"/>
        <v>1</v>
      </c>
      <c r="AB8" s="89">
        <v>1</v>
      </c>
      <c r="AC8" s="85">
        <v>1</v>
      </c>
      <c r="AD8" s="109">
        <f t="shared" si="9"/>
        <v>1</v>
      </c>
      <c r="AE8" s="90">
        <v>1</v>
      </c>
      <c r="AF8" s="83">
        <v>1</v>
      </c>
      <c r="AG8" s="109">
        <f t="shared" si="10"/>
        <v>1</v>
      </c>
      <c r="AH8" s="89">
        <v>0</v>
      </c>
      <c r="AI8" s="85">
        <v>0</v>
      </c>
      <c r="AJ8" s="102" t="e">
        <f t="shared" si="11"/>
        <v>#DIV/0!</v>
      </c>
    </row>
    <row r="9" spans="1:36" ht="15">
      <c r="A9" s="114">
        <v>7</v>
      </c>
      <c r="B9" s="121">
        <v>3014</v>
      </c>
      <c r="C9" s="119" t="s">
        <v>66</v>
      </c>
      <c r="D9" s="131">
        <f t="shared" si="0"/>
        <v>13</v>
      </c>
      <c r="E9" s="131">
        <f t="shared" si="0"/>
        <v>13</v>
      </c>
      <c r="F9" s="122">
        <f t="shared" si="2"/>
        <v>1</v>
      </c>
      <c r="G9" s="97">
        <v>2</v>
      </c>
      <c r="H9" s="83">
        <v>2</v>
      </c>
      <c r="I9" s="109">
        <f t="shared" si="3"/>
        <v>1</v>
      </c>
      <c r="J9" s="99">
        <v>3</v>
      </c>
      <c r="K9" s="86">
        <v>3</v>
      </c>
      <c r="L9" s="109">
        <f t="shared" si="4"/>
        <v>1</v>
      </c>
      <c r="M9" s="99">
        <v>1</v>
      </c>
      <c r="N9" s="86">
        <v>1</v>
      </c>
      <c r="O9" s="100">
        <f t="shared" si="1"/>
        <v>1</v>
      </c>
      <c r="P9" s="98">
        <v>1</v>
      </c>
      <c r="Q9" s="86">
        <v>1</v>
      </c>
      <c r="R9" s="109">
        <f t="shared" si="5"/>
        <v>1</v>
      </c>
      <c r="S9" s="101">
        <v>0</v>
      </c>
      <c r="T9" s="84">
        <v>0</v>
      </c>
      <c r="U9" s="109" t="e">
        <f t="shared" si="6"/>
        <v>#DIV/0!</v>
      </c>
      <c r="V9" s="90">
        <v>2</v>
      </c>
      <c r="W9" s="83">
        <v>2</v>
      </c>
      <c r="X9" s="100">
        <f t="shared" si="7"/>
        <v>1</v>
      </c>
      <c r="Y9" s="248">
        <v>2</v>
      </c>
      <c r="Z9" s="83">
        <v>2</v>
      </c>
      <c r="AA9" s="100">
        <f t="shared" si="8"/>
        <v>1</v>
      </c>
      <c r="AB9" s="89">
        <v>1</v>
      </c>
      <c r="AC9" s="85">
        <v>1</v>
      </c>
      <c r="AD9" s="109">
        <f t="shared" si="9"/>
        <v>1</v>
      </c>
      <c r="AE9" s="90">
        <v>1</v>
      </c>
      <c r="AF9" s="83">
        <v>1</v>
      </c>
      <c r="AG9" s="109">
        <f t="shared" si="10"/>
        <v>1</v>
      </c>
      <c r="AH9" s="89">
        <v>0</v>
      </c>
      <c r="AI9" s="85">
        <v>0</v>
      </c>
      <c r="AJ9" s="102" t="e">
        <f t="shared" si="11"/>
        <v>#DIV/0!</v>
      </c>
    </row>
    <row r="10" spans="1:36" ht="15">
      <c r="A10" s="114">
        <v>8</v>
      </c>
      <c r="B10" s="121">
        <v>3015</v>
      </c>
      <c r="C10" s="118" t="s">
        <v>67</v>
      </c>
      <c r="D10" s="131">
        <f t="shared" si="0"/>
        <v>15</v>
      </c>
      <c r="E10" s="131">
        <f t="shared" si="0"/>
        <v>15</v>
      </c>
      <c r="F10" s="122">
        <f t="shared" si="2"/>
        <v>1</v>
      </c>
      <c r="G10" s="97">
        <v>3</v>
      </c>
      <c r="H10" s="83">
        <v>3</v>
      </c>
      <c r="I10" s="109">
        <f t="shared" si="3"/>
        <v>1</v>
      </c>
      <c r="J10" s="99">
        <v>3</v>
      </c>
      <c r="K10" s="86">
        <v>3</v>
      </c>
      <c r="L10" s="109">
        <f t="shared" si="4"/>
        <v>1</v>
      </c>
      <c r="M10" s="99">
        <v>1</v>
      </c>
      <c r="N10" s="86">
        <v>1</v>
      </c>
      <c r="O10" s="100">
        <f t="shared" si="1"/>
        <v>1</v>
      </c>
      <c r="P10" s="98">
        <v>1</v>
      </c>
      <c r="Q10" s="86">
        <v>1</v>
      </c>
      <c r="R10" s="109">
        <f t="shared" si="5"/>
        <v>1</v>
      </c>
      <c r="S10" s="101">
        <v>0</v>
      </c>
      <c r="T10" s="84">
        <v>0</v>
      </c>
      <c r="U10" s="109" t="e">
        <f t="shared" si="6"/>
        <v>#DIV/0!</v>
      </c>
      <c r="V10" s="90">
        <v>2</v>
      </c>
      <c r="W10" s="83">
        <v>2</v>
      </c>
      <c r="X10" s="100">
        <f t="shared" si="7"/>
        <v>1</v>
      </c>
      <c r="Y10" s="248">
        <v>3</v>
      </c>
      <c r="Z10" s="83">
        <v>3</v>
      </c>
      <c r="AA10" s="100">
        <f t="shared" si="8"/>
        <v>1</v>
      </c>
      <c r="AB10" s="89">
        <v>1</v>
      </c>
      <c r="AC10" s="85">
        <v>1</v>
      </c>
      <c r="AD10" s="109">
        <f t="shared" si="9"/>
        <v>1</v>
      </c>
      <c r="AE10" s="90">
        <v>1</v>
      </c>
      <c r="AF10" s="83">
        <v>1</v>
      </c>
      <c r="AG10" s="109">
        <f t="shared" si="10"/>
        <v>1</v>
      </c>
      <c r="AH10" s="89">
        <v>0</v>
      </c>
      <c r="AI10" s="85">
        <v>0</v>
      </c>
      <c r="AJ10" s="102" t="e">
        <f t="shared" si="11"/>
        <v>#DIV/0!</v>
      </c>
    </row>
    <row r="11" spans="1:36" ht="15">
      <c r="A11" s="114">
        <v>9</v>
      </c>
      <c r="B11" s="121">
        <v>3016</v>
      </c>
      <c r="C11" s="118" t="s">
        <v>68</v>
      </c>
      <c r="D11" s="131">
        <f t="shared" si="0"/>
        <v>13</v>
      </c>
      <c r="E11" s="131">
        <f t="shared" si="0"/>
        <v>13</v>
      </c>
      <c r="F11" s="122">
        <f t="shared" si="2"/>
        <v>1</v>
      </c>
      <c r="G11" s="97">
        <v>2</v>
      </c>
      <c r="H11" s="83">
        <v>2</v>
      </c>
      <c r="I11" s="109">
        <f t="shared" si="3"/>
        <v>1</v>
      </c>
      <c r="J11" s="99">
        <v>3</v>
      </c>
      <c r="K11" s="86">
        <v>3</v>
      </c>
      <c r="L11" s="109">
        <f t="shared" si="4"/>
        <v>1</v>
      </c>
      <c r="M11" s="99">
        <v>1</v>
      </c>
      <c r="N11" s="86">
        <v>1</v>
      </c>
      <c r="O11" s="100">
        <f t="shared" si="1"/>
        <v>1</v>
      </c>
      <c r="P11" s="98">
        <v>1</v>
      </c>
      <c r="Q11" s="86">
        <v>1</v>
      </c>
      <c r="R11" s="109">
        <f t="shared" si="5"/>
        <v>1</v>
      </c>
      <c r="S11" s="101">
        <v>0</v>
      </c>
      <c r="T11" s="84">
        <v>0</v>
      </c>
      <c r="U11" s="109" t="e">
        <f t="shared" si="6"/>
        <v>#DIV/0!</v>
      </c>
      <c r="V11" s="90">
        <v>2</v>
      </c>
      <c r="W11" s="83">
        <v>2</v>
      </c>
      <c r="X11" s="100">
        <f t="shared" si="7"/>
        <v>1</v>
      </c>
      <c r="Y11" s="248">
        <v>2</v>
      </c>
      <c r="Z11" s="83">
        <v>2</v>
      </c>
      <c r="AA11" s="100">
        <f t="shared" si="8"/>
        <v>1</v>
      </c>
      <c r="AB11" s="89">
        <v>1</v>
      </c>
      <c r="AC11" s="85">
        <v>1</v>
      </c>
      <c r="AD11" s="109">
        <f t="shared" si="9"/>
        <v>1</v>
      </c>
      <c r="AE11" s="90">
        <v>1</v>
      </c>
      <c r="AF11" s="83">
        <v>1</v>
      </c>
      <c r="AG11" s="109">
        <f t="shared" si="10"/>
        <v>1</v>
      </c>
      <c r="AH11" s="89">
        <v>0</v>
      </c>
      <c r="AI11" s="85">
        <v>0</v>
      </c>
      <c r="AJ11" s="102" t="e">
        <f t="shared" si="11"/>
        <v>#DIV/0!</v>
      </c>
    </row>
    <row r="12" spans="1:36" ht="15">
      <c r="A12" s="114">
        <v>10</v>
      </c>
      <c r="B12" s="121">
        <v>3018</v>
      </c>
      <c r="C12" s="118" t="s">
        <v>69</v>
      </c>
      <c r="D12" s="131">
        <f t="shared" si="0"/>
        <v>13</v>
      </c>
      <c r="E12" s="131">
        <f t="shared" si="0"/>
        <v>11</v>
      </c>
      <c r="F12" s="122">
        <f t="shared" si="2"/>
        <v>0.84615384615384615</v>
      </c>
      <c r="G12" s="97">
        <v>2</v>
      </c>
      <c r="H12" s="83">
        <v>1</v>
      </c>
      <c r="I12" s="109">
        <f t="shared" si="3"/>
        <v>0.5</v>
      </c>
      <c r="J12" s="99">
        <v>3</v>
      </c>
      <c r="K12" s="86">
        <v>3</v>
      </c>
      <c r="L12" s="109">
        <f t="shared" si="4"/>
        <v>1</v>
      </c>
      <c r="M12" s="99">
        <v>1</v>
      </c>
      <c r="N12" s="86">
        <v>1</v>
      </c>
      <c r="O12" s="100">
        <f t="shared" si="1"/>
        <v>1</v>
      </c>
      <c r="P12" s="98">
        <v>1</v>
      </c>
      <c r="Q12" s="86">
        <v>0</v>
      </c>
      <c r="R12" s="109">
        <f t="shared" si="5"/>
        <v>0</v>
      </c>
      <c r="S12" s="101">
        <v>0</v>
      </c>
      <c r="T12" s="84">
        <v>0</v>
      </c>
      <c r="U12" s="109" t="e">
        <f t="shared" si="6"/>
        <v>#DIV/0!</v>
      </c>
      <c r="V12" s="90">
        <v>2</v>
      </c>
      <c r="W12" s="83">
        <v>2</v>
      </c>
      <c r="X12" s="100">
        <f t="shared" si="7"/>
        <v>1</v>
      </c>
      <c r="Y12" s="248">
        <v>2</v>
      </c>
      <c r="Z12" s="83">
        <v>2</v>
      </c>
      <c r="AA12" s="100">
        <f t="shared" si="8"/>
        <v>1</v>
      </c>
      <c r="AB12" s="89">
        <v>1</v>
      </c>
      <c r="AC12" s="85">
        <v>1</v>
      </c>
      <c r="AD12" s="109">
        <f t="shared" si="9"/>
        <v>1</v>
      </c>
      <c r="AE12" s="90">
        <v>1</v>
      </c>
      <c r="AF12" s="83">
        <v>1</v>
      </c>
      <c r="AG12" s="109">
        <f t="shared" si="10"/>
        <v>1</v>
      </c>
      <c r="AH12" s="89">
        <v>0</v>
      </c>
      <c r="AI12" s="85">
        <v>0</v>
      </c>
      <c r="AJ12" s="102" t="e">
        <f t="shared" si="11"/>
        <v>#DIV/0!</v>
      </c>
    </row>
    <row r="13" spans="1:36" ht="15">
      <c r="A13" s="114">
        <v>11</v>
      </c>
      <c r="B13" s="121">
        <v>3019</v>
      </c>
      <c r="C13" s="118" t="s">
        <v>70</v>
      </c>
      <c r="D13" s="131">
        <f t="shared" si="0"/>
        <v>13</v>
      </c>
      <c r="E13" s="131">
        <f t="shared" si="0"/>
        <v>13</v>
      </c>
      <c r="F13" s="122">
        <f t="shared" si="2"/>
        <v>1</v>
      </c>
      <c r="G13" s="97">
        <v>1</v>
      </c>
      <c r="H13" s="83">
        <v>1</v>
      </c>
      <c r="I13" s="109">
        <f t="shared" si="3"/>
        <v>1</v>
      </c>
      <c r="J13" s="99">
        <v>3</v>
      </c>
      <c r="K13" s="86">
        <v>3</v>
      </c>
      <c r="L13" s="109">
        <f t="shared" si="4"/>
        <v>1</v>
      </c>
      <c r="M13" s="99">
        <v>1</v>
      </c>
      <c r="N13" s="86">
        <v>1</v>
      </c>
      <c r="O13" s="100">
        <f t="shared" si="1"/>
        <v>1</v>
      </c>
      <c r="P13" s="98">
        <v>1</v>
      </c>
      <c r="Q13" s="86">
        <v>1</v>
      </c>
      <c r="R13" s="109">
        <f t="shared" si="5"/>
        <v>1</v>
      </c>
      <c r="S13" s="101">
        <v>0</v>
      </c>
      <c r="T13" s="84">
        <v>0</v>
      </c>
      <c r="U13" s="109" t="e">
        <f t="shared" si="6"/>
        <v>#DIV/0!</v>
      </c>
      <c r="V13" s="90">
        <v>2</v>
      </c>
      <c r="W13" s="83">
        <v>2</v>
      </c>
      <c r="X13" s="100">
        <f t="shared" si="7"/>
        <v>1</v>
      </c>
      <c r="Y13" s="248">
        <v>3</v>
      </c>
      <c r="Z13" s="83">
        <v>3</v>
      </c>
      <c r="AA13" s="100">
        <f t="shared" si="8"/>
        <v>1</v>
      </c>
      <c r="AB13" s="89">
        <v>1</v>
      </c>
      <c r="AC13" s="85">
        <v>1</v>
      </c>
      <c r="AD13" s="109">
        <f t="shared" si="9"/>
        <v>1</v>
      </c>
      <c r="AE13" s="90">
        <v>1</v>
      </c>
      <c r="AF13" s="83">
        <v>1</v>
      </c>
      <c r="AG13" s="109">
        <f t="shared" si="10"/>
        <v>1</v>
      </c>
      <c r="AH13" s="89">
        <v>0</v>
      </c>
      <c r="AI13" s="85">
        <v>0</v>
      </c>
      <c r="AJ13" s="102" t="e">
        <f t="shared" si="11"/>
        <v>#DIV/0!</v>
      </c>
    </row>
    <row r="14" spans="1:36" ht="15">
      <c r="A14" s="114">
        <v>12</v>
      </c>
      <c r="B14" s="121">
        <v>3020</v>
      </c>
      <c r="C14" s="119" t="s">
        <v>71</v>
      </c>
      <c r="D14" s="131">
        <f t="shared" si="0"/>
        <v>15</v>
      </c>
      <c r="E14" s="131">
        <f t="shared" si="0"/>
        <v>15</v>
      </c>
      <c r="F14" s="122">
        <f t="shared" si="2"/>
        <v>1</v>
      </c>
      <c r="G14" s="97">
        <v>3</v>
      </c>
      <c r="H14" s="83">
        <v>3</v>
      </c>
      <c r="I14" s="109">
        <f t="shared" si="3"/>
        <v>1</v>
      </c>
      <c r="J14" s="99">
        <v>3</v>
      </c>
      <c r="K14" s="86">
        <v>3</v>
      </c>
      <c r="L14" s="109">
        <f t="shared" si="4"/>
        <v>1</v>
      </c>
      <c r="M14" s="99">
        <v>1</v>
      </c>
      <c r="N14" s="86">
        <v>1</v>
      </c>
      <c r="O14" s="100">
        <f t="shared" si="1"/>
        <v>1</v>
      </c>
      <c r="P14" s="98">
        <v>1</v>
      </c>
      <c r="Q14" s="86">
        <v>1</v>
      </c>
      <c r="R14" s="109">
        <f t="shared" si="5"/>
        <v>1</v>
      </c>
      <c r="S14" s="101">
        <v>0</v>
      </c>
      <c r="T14" s="84">
        <v>0</v>
      </c>
      <c r="U14" s="109" t="e">
        <f t="shared" si="6"/>
        <v>#DIV/0!</v>
      </c>
      <c r="V14" s="90">
        <v>2</v>
      </c>
      <c r="W14" s="83">
        <v>2</v>
      </c>
      <c r="X14" s="100">
        <f t="shared" si="7"/>
        <v>1</v>
      </c>
      <c r="Y14" s="248">
        <v>3</v>
      </c>
      <c r="Z14" s="83">
        <v>3</v>
      </c>
      <c r="AA14" s="100">
        <f t="shared" si="8"/>
        <v>1</v>
      </c>
      <c r="AB14" s="89">
        <v>1</v>
      </c>
      <c r="AC14" s="85">
        <v>1</v>
      </c>
      <c r="AD14" s="109">
        <f t="shared" si="9"/>
        <v>1</v>
      </c>
      <c r="AE14" s="90">
        <v>1</v>
      </c>
      <c r="AF14" s="83">
        <v>1</v>
      </c>
      <c r="AG14" s="109">
        <f t="shared" si="10"/>
        <v>1</v>
      </c>
      <c r="AH14" s="89">
        <v>0</v>
      </c>
      <c r="AI14" s="85">
        <v>0</v>
      </c>
      <c r="AJ14" s="102" t="e">
        <f t="shared" si="11"/>
        <v>#DIV/0!</v>
      </c>
    </row>
    <row r="15" spans="1:36" ht="15">
      <c r="A15" s="114">
        <v>13</v>
      </c>
      <c r="B15" s="121">
        <v>3022</v>
      </c>
      <c r="C15" s="119" t="s">
        <v>72</v>
      </c>
      <c r="D15" s="131">
        <f t="shared" si="0"/>
        <v>14</v>
      </c>
      <c r="E15" s="131">
        <f t="shared" si="0"/>
        <v>13</v>
      </c>
      <c r="F15" s="122">
        <f t="shared" si="2"/>
        <v>0.9285714285714286</v>
      </c>
      <c r="G15" s="97">
        <v>2</v>
      </c>
      <c r="H15" s="83">
        <v>1</v>
      </c>
      <c r="I15" s="109">
        <f t="shared" si="3"/>
        <v>0.5</v>
      </c>
      <c r="J15" s="99">
        <v>3</v>
      </c>
      <c r="K15" s="86">
        <v>3</v>
      </c>
      <c r="L15" s="109">
        <f t="shared" si="4"/>
        <v>1</v>
      </c>
      <c r="M15" s="99">
        <v>1</v>
      </c>
      <c r="N15" s="86">
        <v>1</v>
      </c>
      <c r="O15" s="100">
        <f t="shared" si="1"/>
        <v>1</v>
      </c>
      <c r="P15" s="98">
        <v>1</v>
      </c>
      <c r="Q15" s="86">
        <v>1</v>
      </c>
      <c r="R15" s="109">
        <f t="shared" si="5"/>
        <v>1</v>
      </c>
      <c r="S15" s="101">
        <v>0</v>
      </c>
      <c r="T15" s="84">
        <v>0</v>
      </c>
      <c r="U15" s="109" t="e">
        <f t="shared" si="6"/>
        <v>#DIV/0!</v>
      </c>
      <c r="V15" s="90">
        <v>2</v>
      </c>
      <c r="W15" s="83">
        <v>2</v>
      </c>
      <c r="X15" s="100">
        <f t="shared" si="7"/>
        <v>1</v>
      </c>
      <c r="Y15" s="248">
        <v>3</v>
      </c>
      <c r="Z15" s="83">
        <v>3</v>
      </c>
      <c r="AA15" s="100">
        <f t="shared" si="8"/>
        <v>1</v>
      </c>
      <c r="AB15" s="89">
        <v>1</v>
      </c>
      <c r="AC15" s="85">
        <v>1</v>
      </c>
      <c r="AD15" s="109">
        <f t="shared" si="9"/>
        <v>1</v>
      </c>
      <c r="AE15" s="90">
        <v>1</v>
      </c>
      <c r="AF15" s="83">
        <v>1</v>
      </c>
      <c r="AG15" s="109">
        <f t="shared" si="10"/>
        <v>1</v>
      </c>
      <c r="AH15" s="89">
        <v>0</v>
      </c>
      <c r="AI15" s="85">
        <v>0</v>
      </c>
      <c r="AJ15" s="102" t="e">
        <f t="shared" si="11"/>
        <v>#DIV/0!</v>
      </c>
    </row>
    <row r="16" spans="1:36" ht="15">
      <c r="A16" s="115">
        <v>14</v>
      </c>
      <c r="B16" s="123">
        <v>3023</v>
      </c>
      <c r="C16" s="119" t="s">
        <v>73</v>
      </c>
      <c r="D16" s="131">
        <f t="shared" si="0"/>
        <v>14</v>
      </c>
      <c r="E16" s="131">
        <f t="shared" si="0"/>
        <v>14</v>
      </c>
      <c r="F16" s="122">
        <f t="shared" si="2"/>
        <v>1</v>
      </c>
      <c r="G16" s="97">
        <v>2</v>
      </c>
      <c r="H16" s="83">
        <v>2</v>
      </c>
      <c r="I16" s="109">
        <f t="shared" si="3"/>
        <v>1</v>
      </c>
      <c r="J16" s="99">
        <v>3</v>
      </c>
      <c r="K16" s="86">
        <v>3</v>
      </c>
      <c r="L16" s="109">
        <f t="shared" si="4"/>
        <v>1</v>
      </c>
      <c r="M16" s="99">
        <v>1</v>
      </c>
      <c r="N16" s="86">
        <v>1</v>
      </c>
      <c r="O16" s="100">
        <f t="shared" si="1"/>
        <v>1</v>
      </c>
      <c r="P16" s="98">
        <v>1</v>
      </c>
      <c r="Q16" s="86">
        <v>1</v>
      </c>
      <c r="R16" s="109">
        <f t="shared" si="5"/>
        <v>1</v>
      </c>
      <c r="S16" s="101">
        <v>0</v>
      </c>
      <c r="T16" s="84">
        <v>0</v>
      </c>
      <c r="U16" s="109" t="e">
        <f t="shared" si="6"/>
        <v>#DIV/0!</v>
      </c>
      <c r="V16" s="90">
        <v>2</v>
      </c>
      <c r="W16" s="83">
        <v>2</v>
      </c>
      <c r="X16" s="100">
        <f t="shared" si="7"/>
        <v>1</v>
      </c>
      <c r="Y16" s="248">
        <v>3</v>
      </c>
      <c r="Z16" s="83">
        <v>3</v>
      </c>
      <c r="AA16" s="100">
        <f t="shared" si="8"/>
        <v>1</v>
      </c>
      <c r="AB16" s="89">
        <v>1</v>
      </c>
      <c r="AC16" s="85">
        <v>1</v>
      </c>
      <c r="AD16" s="109">
        <f t="shared" si="9"/>
        <v>1</v>
      </c>
      <c r="AE16" s="90">
        <v>1</v>
      </c>
      <c r="AF16" s="83">
        <v>1</v>
      </c>
      <c r="AG16" s="109">
        <f t="shared" si="10"/>
        <v>1</v>
      </c>
      <c r="AH16" s="89">
        <v>0</v>
      </c>
      <c r="AI16" s="85">
        <v>0</v>
      </c>
      <c r="AJ16" s="102" t="e">
        <f t="shared" si="11"/>
        <v>#DIV/0!</v>
      </c>
    </row>
    <row r="17" spans="1:36" ht="15">
      <c r="A17" s="114">
        <v>15</v>
      </c>
      <c r="B17" s="121">
        <v>3024</v>
      </c>
      <c r="C17" s="118" t="s">
        <v>74</v>
      </c>
      <c r="D17" s="131">
        <f t="shared" si="0"/>
        <v>15</v>
      </c>
      <c r="E17" s="131">
        <f t="shared" si="0"/>
        <v>15</v>
      </c>
      <c r="F17" s="122">
        <f t="shared" si="2"/>
        <v>1</v>
      </c>
      <c r="G17" s="97">
        <v>3</v>
      </c>
      <c r="H17" s="83">
        <v>3</v>
      </c>
      <c r="I17" s="109">
        <f t="shared" si="3"/>
        <v>1</v>
      </c>
      <c r="J17" s="99">
        <v>3</v>
      </c>
      <c r="K17" s="86">
        <v>3</v>
      </c>
      <c r="L17" s="109">
        <f t="shared" si="4"/>
        <v>1</v>
      </c>
      <c r="M17" s="99">
        <v>1</v>
      </c>
      <c r="N17" s="86">
        <v>1</v>
      </c>
      <c r="O17" s="100">
        <f t="shared" si="1"/>
        <v>1</v>
      </c>
      <c r="P17" s="98">
        <v>1</v>
      </c>
      <c r="Q17" s="86">
        <v>1</v>
      </c>
      <c r="R17" s="109">
        <f t="shared" si="5"/>
        <v>1</v>
      </c>
      <c r="S17" s="101">
        <v>0</v>
      </c>
      <c r="T17" s="84">
        <v>0</v>
      </c>
      <c r="U17" s="109" t="e">
        <f t="shared" si="6"/>
        <v>#DIV/0!</v>
      </c>
      <c r="V17" s="90">
        <v>2</v>
      </c>
      <c r="W17" s="83">
        <v>2</v>
      </c>
      <c r="X17" s="100">
        <f t="shared" si="7"/>
        <v>1</v>
      </c>
      <c r="Y17" s="248">
        <v>3</v>
      </c>
      <c r="Z17" s="83">
        <v>3</v>
      </c>
      <c r="AA17" s="100">
        <f t="shared" si="8"/>
        <v>1</v>
      </c>
      <c r="AB17" s="89">
        <v>1</v>
      </c>
      <c r="AC17" s="85">
        <v>1</v>
      </c>
      <c r="AD17" s="109">
        <f t="shared" si="9"/>
        <v>1</v>
      </c>
      <c r="AE17" s="90">
        <v>1</v>
      </c>
      <c r="AF17" s="83">
        <v>1</v>
      </c>
      <c r="AG17" s="109">
        <f t="shared" si="10"/>
        <v>1</v>
      </c>
      <c r="AH17" s="89">
        <v>0</v>
      </c>
      <c r="AI17" s="85">
        <v>0</v>
      </c>
      <c r="AJ17" s="102" t="e">
        <f t="shared" si="11"/>
        <v>#DIV/0!</v>
      </c>
    </row>
    <row r="18" spans="1:36" ht="15">
      <c r="A18" s="114">
        <v>16</v>
      </c>
      <c r="B18" s="121">
        <v>3027</v>
      </c>
      <c r="C18" s="118" t="s">
        <v>75</v>
      </c>
      <c r="D18" s="131">
        <f t="shared" si="0"/>
        <v>13</v>
      </c>
      <c r="E18" s="131">
        <f t="shared" si="0"/>
        <v>12</v>
      </c>
      <c r="F18" s="122">
        <f t="shared" si="2"/>
        <v>0.92307692307692313</v>
      </c>
      <c r="G18" s="97">
        <v>2</v>
      </c>
      <c r="H18" s="83">
        <v>2</v>
      </c>
      <c r="I18" s="109">
        <f t="shared" si="3"/>
        <v>1</v>
      </c>
      <c r="J18" s="99">
        <v>3</v>
      </c>
      <c r="K18" s="86">
        <v>3</v>
      </c>
      <c r="L18" s="109">
        <f t="shared" si="4"/>
        <v>1</v>
      </c>
      <c r="M18" s="99">
        <v>1</v>
      </c>
      <c r="N18" s="86">
        <v>1</v>
      </c>
      <c r="O18" s="100">
        <f t="shared" si="1"/>
        <v>1</v>
      </c>
      <c r="P18" s="98">
        <v>1</v>
      </c>
      <c r="Q18" s="86">
        <v>1</v>
      </c>
      <c r="R18" s="109">
        <f t="shared" si="5"/>
        <v>1</v>
      </c>
      <c r="S18" s="101">
        <v>0</v>
      </c>
      <c r="T18" s="84">
        <v>0</v>
      </c>
      <c r="U18" s="109" t="e">
        <f t="shared" si="6"/>
        <v>#DIV/0!</v>
      </c>
      <c r="V18" s="90">
        <v>2</v>
      </c>
      <c r="W18" s="83">
        <v>1</v>
      </c>
      <c r="X18" s="100">
        <f t="shared" si="7"/>
        <v>0.5</v>
      </c>
      <c r="Y18" s="248">
        <v>2</v>
      </c>
      <c r="Z18" s="83">
        <v>2</v>
      </c>
      <c r="AA18" s="100">
        <f t="shared" si="8"/>
        <v>1</v>
      </c>
      <c r="AB18" s="89">
        <v>1</v>
      </c>
      <c r="AC18" s="85">
        <v>1</v>
      </c>
      <c r="AD18" s="109">
        <f t="shared" si="9"/>
        <v>1</v>
      </c>
      <c r="AE18" s="90">
        <v>1</v>
      </c>
      <c r="AF18" s="83">
        <v>1</v>
      </c>
      <c r="AG18" s="109">
        <f t="shared" si="10"/>
        <v>1</v>
      </c>
      <c r="AH18" s="89">
        <v>0</v>
      </c>
      <c r="AI18" s="85">
        <v>0</v>
      </c>
      <c r="AJ18" s="102" t="e">
        <f t="shared" si="11"/>
        <v>#DIV/0!</v>
      </c>
    </row>
    <row r="19" spans="1:36" ht="15">
      <c r="A19" s="114">
        <v>17</v>
      </c>
      <c r="B19" s="121">
        <v>3028</v>
      </c>
      <c r="C19" s="119" t="s">
        <v>76</v>
      </c>
      <c r="D19" s="131">
        <f t="shared" si="0"/>
        <v>13</v>
      </c>
      <c r="E19" s="131">
        <f t="shared" si="0"/>
        <v>13</v>
      </c>
      <c r="F19" s="122">
        <f t="shared" si="2"/>
        <v>1</v>
      </c>
      <c r="G19" s="97">
        <v>2</v>
      </c>
      <c r="H19" s="83">
        <v>2</v>
      </c>
      <c r="I19" s="109">
        <f t="shared" si="3"/>
        <v>1</v>
      </c>
      <c r="J19" s="99">
        <v>3</v>
      </c>
      <c r="K19" s="86">
        <v>3</v>
      </c>
      <c r="L19" s="109">
        <f t="shared" si="4"/>
        <v>1</v>
      </c>
      <c r="M19" s="99">
        <v>1</v>
      </c>
      <c r="N19" s="86">
        <v>1</v>
      </c>
      <c r="O19" s="100">
        <f t="shared" si="1"/>
        <v>1</v>
      </c>
      <c r="P19" s="98">
        <v>1</v>
      </c>
      <c r="Q19" s="86">
        <v>1</v>
      </c>
      <c r="R19" s="109">
        <f t="shared" si="5"/>
        <v>1</v>
      </c>
      <c r="S19" s="101">
        <v>0</v>
      </c>
      <c r="T19" s="84">
        <v>0</v>
      </c>
      <c r="U19" s="109" t="e">
        <f t="shared" si="6"/>
        <v>#DIV/0!</v>
      </c>
      <c r="V19" s="90">
        <v>2</v>
      </c>
      <c r="W19" s="83">
        <v>2</v>
      </c>
      <c r="X19" s="100">
        <f t="shared" si="7"/>
        <v>1</v>
      </c>
      <c r="Y19" s="248">
        <v>2</v>
      </c>
      <c r="Z19" s="83">
        <v>2</v>
      </c>
      <c r="AA19" s="100">
        <f t="shared" si="8"/>
        <v>1</v>
      </c>
      <c r="AB19" s="89">
        <v>1</v>
      </c>
      <c r="AC19" s="85">
        <v>1</v>
      </c>
      <c r="AD19" s="109">
        <f t="shared" si="9"/>
        <v>1</v>
      </c>
      <c r="AE19" s="90">
        <v>1</v>
      </c>
      <c r="AF19" s="83">
        <v>1</v>
      </c>
      <c r="AG19" s="109">
        <f t="shared" si="10"/>
        <v>1</v>
      </c>
      <c r="AH19" s="89">
        <v>0</v>
      </c>
      <c r="AI19" s="85">
        <v>0</v>
      </c>
      <c r="AJ19" s="102" t="e">
        <f t="shared" si="11"/>
        <v>#DIV/0!</v>
      </c>
    </row>
    <row r="20" spans="1:36" ht="15">
      <c r="A20" s="114">
        <v>18</v>
      </c>
      <c r="B20" s="121">
        <v>3030</v>
      </c>
      <c r="C20" s="118" t="s">
        <v>77</v>
      </c>
      <c r="D20" s="131">
        <f t="shared" si="0"/>
        <v>13</v>
      </c>
      <c r="E20" s="131">
        <f t="shared" si="0"/>
        <v>12</v>
      </c>
      <c r="F20" s="122">
        <f t="shared" si="2"/>
        <v>0.92307692307692313</v>
      </c>
      <c r="G20" s="97">
        <v>2</v>
      </c>
      <c r="H20" s="83">
        <v>1</v>
      </c>
      <c r="I20" s="109">
        <f t="shared" si="3"/>
        <v>0.5</v>
      </c>
      <c r="J20" s="99">
        <v>3</v>
      </c>
      <c r="K20" s="86">
        <v>3</v>
      </c>
      <c r="L20" s="109">
        <f t="shared" si="4"/>
        <v>1</v>
      </c>
      <c r="M20" s="99">
        <v>1</v>
      </c>
      <c r="N20" s="86">
        <v>1</v>
      </c>
      <c r="O20" s="100">
        <f t="shared" si="1"/>
        <v>1</v>
      </c>
      <c r="P20" s="98">
        <v>1</v>
      </c>
      <c r="Q20" s="86">
        <v>1</v>
      </c>
      <c r="R20" s="109">
        <f t="shared" si="5"/>
        <v>1</v>
      </c>
      <c r="S20" s="101">
        <v>0</v>
      </c>
      <c r="T20" s="84">
        <v>0</v>
      </c>
      <c r="U20" s="109" t="e">
        <f t="shared" si="6"/>
        <v>#DIV/0!</v>
      </c>
      <c r="V20" s="90">
        <v>2</v>
      </c>
      <c r="W20" s="83">
        <v>2</v>
      </c>
      <c r="X20" s="100">
        <f t="shared" si="7"/>
        <v>1</v>
      </c>
      <c r="Y20" s="248">
        <v>2</v>
      </c>
      <c r="Z20" s="83">
        <v>2</v>
      </c>
      <c r="AA20" s="100">
        <f t="shared" si="8"/>
        <v>1</v>
      </c>
      <c r="AB20" s="89">
        <v>1</v>
      </c>
      <c r="AC20" s="85">
        <v>1</v>
      </c>
      <c r="AD20" s="109">
        <f t="shared" si="9"/>
        <v>1</v>
      </c>
      <c r="AE20" s="90">
        <v>1</v>
      </c>
      <c r="AF20" s="83">
        <v>1</v>
      </c>
      <c r="AG20" s="109">
        <f>AF20/AE20</f>
        <v>1</v>
      </c>
      <c r="AH20" s="89">
        <v>0</v>
      </c>
      <c r="AI20" s="85">
        <v>0</v>
      </c>
      <c r="AJ20" s="102" t="e">
        <f t="shared" si="11"/>
        <v>#DIV/0!</v>
      </c>
    </row>
    <row r="21" spans="1:36" ht="15">
      <c r="A21" s="114">
        <v>19</v>
      </c>
      <c r="B21" s="121">
        <v>3031</v>
      </c>
      <c r="C21" s="118" t="s">
        <v>78</v>
      </c>
      <c r="D21" s="131">
        <f t="shared" si="0"/>
        <v>14</v>
      </c>
      <c r="E21" s="131">
        <f t="shared" si="0"/>
        <v>11</v>
      </c>
      <c r="F21" s="122">
        <f t="shared" si="2"/>
        <v>0.7857142857142857</v>
      </c>
      <c r="G21" s="97">
        <v>2</v>
      </c>
      <c r="H21" s="83">
        <v>2</v>
      </c>
      <c r="I21" s="109">
        <f t="shared" si="3"/>
        <v>1</v>
      </c>
      <c r="J21" s="99">
        <v>3</v>
      </c>
      <c r="K21" s="86">
        <v>2</v>
      </c>
      <c r="L21" s="109">
        <f t="shared" si="4"/>
        <v>0.66666666666666663</v>
      </c>
      <c r="M21" s="99">
        <v>1</v>
      </c>
      <c r="N21" s="86">
        <v>1</v>
      </c>
      <c r="O21" s="100">
        <f t="shared" si="1"/>
        <v>1</v>
      </c>
      <c r="P21" s="98">
        <v>1</v>
      </c>
      <c r="Q21" s="86">
        <v>0</v>
      </c>
      <c r="R21" s="109">
        <f t="shared" si="5"/>
        <v>0</v>
      </c>
      <c r="S21" s="101">
        <v>0</v>
      </c>
      <c r="T21" s="84">
        <v>0</v>
      </c>
      <c r="U21" s="109" t="e">
        <f t="shared" si="6"/>
        <v>#DIV/0!</v>
      </c>
      <c r="V21" s="90">
        <v>2</v>
      </c>
      <c r="W21" s="83">
        <v>1</v>
      </c>
      <c r="X21" s="100">
        <f t="shared" si="7"/>
        <v>0.5</v>
      </c>
      <c r="Y21" s="248">
        <v>3</v>
      </c>
      <c r="Z21" s="83">
        <v>3</v>
      </c>
      <c r="AA21" s="100">
        <f t="shared" si="8"/>
        <v>1</v>
      </c>
      <c r="AB21" s="89">
        <v>1</v>
      </c>
      <c r="AC21" s="85">
        <v>1</v>
      </c>
      <c r="AD21" s="109">
        <f t="shared" si="9"/>
        <v>1</v>
      </c>
      <c r="AE21" s="90">
        <v>1</v>
      </c>
      <c r="AF21" s="83">
        <v>1</v>
      </c>
      <c r="AG21" s="109">
        <f t="shared" si="10"/>
        <v>1</v>
      </c>
      <c r="AH21" s="89">
        <v>0</v>
      </c>
      <c r="AI21" s="85">
        <v>0</v>
      </c>
      <c r="AJ21" s="102" t="e">
        <f t="shared" si="11"/>
        <v>#DIV/0!</v>
      </c>
    </row>
    <row r="22" spans="1:36" ht="15">
      <c r="A22" s="114">
        <v>20</v>
      </c>
      <c r="B22" s="121">
        <v>3032</v>
      </c>
      <c r="C22" s="118" t="s">
        <v>79</v>
      </c>
      <c r="D22" s="131">
        <f t="shared" si="0"/>
        <v>14</v>
      </c>
      <c r="E22" s="131">
        <f t="shared" si="0"/>
        <v>14</v>
      </c>
      <c r="F22" s="122">
        <f t="shared" si="2"/>
        <v>1</v>
      </c>
      <c r="G22" s="97">
        <v>2</v>
      </c>
      <c r="H22" s="83">
        <v>2</v>
      </c>
      <c r="I22" s="109">
        <f t="shared" si="3"/>
        <v>1</v>
      </c>
      <c r="J22" s="99">
        <v>3</v>
      </c>
      <c r="K22" s="86">
        <v>3</v>
      </c>
      <c r="L22" s="109">
        <f t="shared" si="4"/>
        <v>1</v>
      </c>
      <c r="M22" s="99">
        <v>1</v>
      </c>
      <c r="N22" s="86">
        <v>1</v>
      </c>
      <c r="O22" s="100">
        <f t="shared" si="1"/>
        <v>1</v>
      </c>
      <c r="P22" s="98">
        <v>1</v>
      </c>
      <c r="Q22" s="86">
        <v>1</v>
      </c>
      <c r="R22" s="109">
        <f t="shared" si="5"/>
        <v>1</v>
      </c>
      <c r="S22" s="101">
        <v>0</v>
      </c>
      <c r="T22" s="84">
        <v>0</v>
      </c>
      <c r="U22" s="109" t="e">
        <f t="shared" si="6"/>
        <v>#DIV/0!</v>
      </c>
      <c r="V22" s="90">
        <v>2</v>
      </c>
      <c r="W22" s="83">
        <v>2</v>
      </c>
      <c r="X22" s="100">
        <f t="shared" si="7"/>
        <v>1</v>
      </c>
      <c r="Y22" s="248">
        <v>3</v>
      </c>
      <c r="Z22" s="83">
        <v>3</v>
      </c>
      <c r="AA22" s="100">
        <f t="shared" si="8"/>
        <v>1</v>
      </c>
      <c r="AB22" s="89">
        <v>1</v>
      </c>
      <c r="AC22" s="85">
        <v>1</v>
      </c>
      <c r="AD22" s="109">
        <f t="shared" si="9"/>
        <v>1</v>
      </c>
      <c r="AE22" s="90">
        <v>1</v>
      </c>
      <c r="AF22" s="83">
        <v>1</v>
      </c>
      <c r="AG22" s="109">
        <f t="shared" si="10"/>
        <v>1</v>
      </c>
      <c r="AH22" s="89">
        <v>0</v>
      </c>
      <c r="AI22" s="85">
        <v>0</v>
      </c>
      <c r="AJ22" s="102" t="e">
        <f t="shared" si="11"/>
        <v>#DIV/0!</v>
      </c>
    </row>
    <row r="23" spans="1:36" ht="15">
      <c r="A23" s="114">
        <v>21</v>
      </c>
      <c r="B23" s="121">
        <v>3033</v>
      </c>
      <c r="C23" s="119" t="s">
        <v>80</v>
      </c>
      <c r="D23" s="131">
        <f t="shared" si="0"/>
        <v>12</v>
      </c>
      <c r="E23" s="131">
        <f t="shared" si="0"/>
        <v>12</v>
      </c>
      <c r="F23" s="122">
        <f t="shared" si="2"/>
        <v>1</v>
      </c>
      <c r="G23" s="97">
        <v>1</v>
      </c>
      <c r="H23" s="83">
        <v>1</v>
      </c>
      <c r="I23" s="109">
        <f t="shared" si="3"/>
        <v>1</v>
      </c>
      <c r="J23" s="99">
        <v>3</v>
      </c>
      <c r="K23" s="86">
        <v>3</v>
      </c>
      <c r="L23" s="109">
        <f t="shared" si="4"/>
        <v>1</v>
      </c>
      <c r="M23" s="99">
        <v>1</v>
      </c>
      <c r="N23" s="86">
        <v>1</v>
      </c>
      <c r="O23" s="100">
        <f t="shared" si="1"/>
        <v>1</v>
      </c>
      <c r="P23" s="98">
        <v>1</v>
      </c>
      <c r="Q23" s="86">
        <v>1</v>
      </c>
      <c r="R23" s="109">
        <f t="shared" si="5"/>
        <v>1</v>
      </c>
      <c r="S23" s="101">
        <v>0</v>
      </c>
      <c r="T23" s="84">
        <v>0</v>
      </c>
      <c r="U23" s="109" t="e">
        <f t="shared" si="6"/>
        <v>#DIV/0!</v>
      </c>
      <c r="V23" s="90">
        <v>2</v>
      </c>
      <c r="W23" s="83">
        <v>2</v>
      </c>
      <c r="X23" s="100">
        <f t="shared" si="7"/>
        <v>1</v>
      </c>
      <c r="Y23" s="248">
        <v>2</v>
      </c>
      <c r="Z23" s="83">
        <v>2</v>
      </c>
      <c r="AA23" s="100">
        <f t="shared" si="8"/>
        <v>1</v>
      </c>
      <c r="AB23" s="89">
        <v>1</v>
      </c>
      <c r="AC23" s="85">
        <v>1</v>
      </c>
      <c r="AD23" s="109">
        <f t="shared" si="9"/>
        <v>1</v>
      </c>
      <c r="AE23" s="90">
        <v>1</v>
      </c>
      <c r="AF23" s="83">
        <v>1</v>
      </c>
      <c r="AG23" s="109">
        <f t="shared" si="10"/>
        <v>1</v>
      </c>
      <c r="AH23" s="89">
        <v>0</v>
      </c>
      <c r="AI23" s="85">
        <v>0</v>
      </c>
      <c r="AJ23" s="102" t="e">
        <f t="shared" si="11"/>
        <v>#DIV/0!</v>
      </c>
    </row>
    <row r="24" spans="1:36" ht="15.75" thickBot="1">
      <c r="A24" s="116">
        <v>22</v>
      </c>
      <c r="B24" s="124">
        <v>3034</v>
      </c>
      <c r="C24" s="125" t="s">
        <v>81</v>
      </c>
      <c r="D24" s="132">
        <f t="shared" si="0"/>
        <v>14</v>
      </c>
      <c r="E24" s="132">
        <f t="shared" si="0"/>
        <v>14</v>
      </c>
      <c r="F24" s="126">
        <f>E24/D24</f>
        <v>1</v>
      </c>
      <c r="G24" s="117">
        <v>2</v>
      </c>
      <c r="H24" s="104">
        <v>2</v>
      </c>
      <c r="I24" s="110">
        <f>H24/G24</f>
        <v>1</v>
      </c>
      <c r="J24" s="103">
        <v>3</v>
      </c>
      <c r="K24" s="107">
        <v>3</v>
      </c>
      <c r="L24" s="110">
        <f>K24/J24</f>
        <v>1</v>
      </c>
      <c r="M24" s="239">
        <v>1</v>
      </c>
      <c r="N24" s="240">
        <v>1</v>
      </c>
      <c r="O24" s="241">
        <f t="shared" si="1"/>
        <v>1</v>
      </c>
      <c r="P24" s="117">
        <v>1</v>
      </c>
      <c r="Q24" s="107">
        <v>1</v>
      </c>
      <c r="R24" s="110">
        <f>Q24/P24</f>
        <v>1</v>
      </c>
      <c r="S24" s="103">
        <v>0</v>
      </c>
      <c r="T24" s="107">
        <v>0</v>
      </c>
      <c r="U24" s="110" t="e">
        <f>T24/S24</f>
        <v>#DIV/0!</v>
      </c>
      <c r="V24" s="91">
        <v>2</v>
      </c>
      <c r="W24" s="104">
        <v>2</v>
      </c>
      <c r="X24" s="241">
        <f t="shared" si="7"/>
        <v>1</v>
      </c>
      <c r="Y24" s="249">
        <v>3</v>
      </c>
      <c r="Z24" s="104">
        <v>3</v>
      </c>
      <c r="AA24" s="105">
        <f>Z24/Y24</f>
        <v>1</v>
      </c>
      <c r="AB24" s="91">
        <v>1</v>
      </c>
      <c r="AC24" s="104">
        <v>1</v>
      </c>
      <c r="AD24" s="110">
        <f>AC24/AB24</f>
        <v>1</v>
      </c>
      <c r="AE24" s="91">
        <v>1</v>
      </c>
      <c r="AF24" s="104">
        <v>1</v>
      </c>
      <c r="AG24" s="110">
        <f t="shared" si="10"/>
        <v>1</v>
      </c>
      <c r="AH24" s="91">
        <v>0</v>
      </c>
      <c r="AI24" s="104">
        <v>0</v>
      </c>
      <c r="AJ24" s="105" t="e">
        <f t="shared" si="11"/>
        <v>#DIV/0!</v>
      </c>
    </row>
  </sheetData>
  <mergeCells count="14">
    <mergeCell ref="AE1:AG1"/>
    <mergeCell ref="AH1:AJ1"/>
    <mergeCell ref="M1:O1"/>
    <mergeCell ref="P1:R1"/>
    <mergeCell ref="S1:U1"/>
    <mergeCell ref="V1:X1"/>
    <mergeCell ref="Y1:AA1"/>
    <mergeCell ref="AB1:AD1"/>
    <mergeCell ref="J1:L1"/>
    <mergeCell ref="A1:A2"/>
    <mergeCell ref="B1:B2"/>
    <mergeCell ref="C1:C2"/>
    <mergeCell ref="D1:F1"/>
    <mergeCell ref="G1:I1"/>
  </mergeCells>
  <conditionalFormatting sqref="F3:F24">
    <cfRule type="cellIs" dxfId="181" priority="1" operator="lessThan">
      <formula>1</formula>
    </cfRule>
  </conditionalFormatting>
  <conditionalFormatting sqref="I3:I24 L3:L24 O3:O24 R3:R24">
    <cfRule type="cellIs" dxfId="180" priority="3" operator="lessThan">
      <formula>1</formula>
    </cfRule>
  </conditionalFormatting>
  <conditionalFormatting sqref="U3:U24 X3:X24">
    <cfRule type="cellIs" dxfId="179" priority="2" operator="lessThan">
      <formula>1</formula>
    </cfRule>
  </conditionalFormatting>
  <conditionalFormatting sqref="AA3:AA24 AD3:AD24">
    <cfRule type="cellIs" dxfId="178" priority="4" operator="lessThan">
      <formula>1</formula>
    </cfRule>
  </conditionalFormatting>
  <conditionalFormatting sqref="AG3:AG24 AJ3:AJ24">
    <cfRule type="cellIs" dxfId="177" priority="5" operator="lessThan">
      <formula>1</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0658-CAA7-4FE7-BE4D-C2ED2A4817B3}">
  <dimension ref="A1:J14"/>
  <sheetViews>
    <sheetView zoomScale="80" zoomScaleNormal="80" workbookViewId="0">
      <selection activeCell="B2" sqref="B2:B14"/>
    </sheetView>
  </sheetViews>
  <sheetFormatPr defaultRowHeight="13.5"/>
  <cols>
    <col min="1" max="1" width="8.75" style="13"/>
    <col min="2" max="2" width="41.125" customWidth="1"/>
    <col min="3" max="3" width="18.5" bestFit="1" customWidth="1"/>
    <col min="4" max="4" width="9" bestFit="1" customWidth="1"/>
    <col min="5" max="6" width="11" bestFit="1" customWidth="1"/>
    <col min="7" max="7" width="14.125" bestFit="1" customWidth="1"/>
    <col min="8" max="8" width="20.5" bestFit="1" customWidth="1"/>
    <col min="9" max="9" width="17.5" bestFit="1" customWidth="1"/>
    <col min="10" max="10" width="16" bestFit="1" customWidth="1"/>
  </cols>
  <sheetData>
    <row r="1" spans="1:10" ht="82.5" customHeight="1">
      <c r="A1" s="429" t="s">
        <v>48</v>
      </c>
      <c r="B1" s="430" t="s">
        <v>198</v>
      </c>
      <c r="C1" s="431" t="s">
        <v>83</v>
      </c>
      <c r="D1" s="431" t="s">
        <v>84</v>
      </c>
      <c r="E1" s="431" t="s">
        <v>85</v>
      </c>
      <c r="F1" s="431" t="s">
        <v>86</v>
      </c>
      <c r="G1" s="431" t="s">
        <v>87</v>
      </c>
      <c r="H1" s="432" t="s">
        <v>88</v>
      </c>
      <c r="I1" s="432" t="s">
        <v>199</v>
      </c>
      <c r="J1" s="433" t="s">
        <v>200</v>
      </c>
    </row>
    <row r="2" spans="1:10" ht="15">
      <c r="A2" s="434">
        <v>1</v>
      </c>
      <c r="B2" s="435" t="s">
        <v>201</v>
      </c>
      <c r="C2" s="436" t="s">
        <v>56</v>
      </c>
      <c r="D2" s="436" t="s">
        <v>98</v>
      </c>
      <c r="E2" s="437">
        <v>45737</v>
      </c>
      <c r="F2" s="437">
        <v>45737</v>
      </c>
      <c r="G2" s="438">
        <f>F2 - E2 + 1</f>
        <v>1</v>
      </c>
      <c r="H2" s="436" t="str">
        <f>IF(F2&gt;DATE(2025,3,23), "giao task nối tuần", "OK")</f>
        <v>OK</v>
      </c>
      <c r="I2" s="439" t="s">
        <v>202</v>
      </c>
      <c r="J2" s="440" t="s">
        <v>203</v>
      </c>
    </row>
    <row r="3" spans="1:10" ht="15">
      <c r="A3" s="434">
        <f>A2+1</f>
        <v>2</v>
      </c>
      <c r="B3" s="435" t="s">
        <v>204</v>
      </c>
      <c r="C3" s="436" t="s">
        <v>205</v>
      </c>
      <c r="D3" s="436" t="s">
        <v>98</v>
      </c>
      <c r="E3" s="437">
        <v>45736</v>
      </c>
      <c r="F3" s="437">
        <v>45742</v>
      </c>
      <c r="G3" s="441">
        <f t="shared" ref="G3:G14" si="0">F3 - E3 + 1</f>
        <v>7</v>
      </c>
      <c r="H3" s="442" t="str">
        <f t="shared" ref="H3:H14" si="1">IF(F3&gt;DATE(2025,3,23), "giao task nối tuần", "OK")</f>
        <v>giao task nối tuần</v>
      </c>
      <c r="I3" s="443" t="s">
        <v>206</v>
      </c>
      <c r="J3" s="444" t="s">
        <v>207</v>
      </c>
    </row>
    <row r="4" spans="1:10" ht="15">
      <c r="A4" s="434">
        <f t="shared" ref="A4:A14" si="2">A3+1</f>
        <v>3</v>
      </c>
      <c r="B4" s="435" t="s">
        <v>208</v>
      </c>
      <c r="C4" s="436" t="s">
        <v>209</v>
      </c>
      <c r="D4" s="436" t="s">
        <v>98</v>
      </c>
      <c r="E4" s="437">
        <v>45736</v>
      </c>
      <c r="F4" s="437">
        <v>45740</v>
      </c>
      <c r="G4" s="441">
        <f t="shared" si="0"/>
        <v>5</v>
      </c>
      <c r="H4" s="442" t="str">
        <f t="shared" si="1"/>
        <v>giao task nối tuần</v>
      </c>
      <c r="I4" s="443" t="s">
        <v>210</v>
      </c>
      <c r="J4" s="444" t="s">
        <v>207</v>
      </c>
    </row>
    <row r="5" spans="1:10" ht="15">
      <c r="A5" s="434">
        <f t="shared" si="2"/>
        <v>4</v>
      </c>
      <c r="B5" s="435" t="s">
        <v>211</v>
      </c>
      <c r="C5" s="436" t="s">
        <v>56</v>
      </c>
      <c r="D5" s="436" t="s">
        <v>98</v>
      </c>
      <c r="E5" s="437">
        <v>45734</v>
      </c>
      <c r="F5" s="437">
        <v>45740</v>
      </c>
      <c r="G5" s="441">
        <f t="shared" si="0"/>
        <v>7</v>
      </c>
      <c r="H5" s="442" t="str">
        <f t="shared" si="1"/>
        <v>giao task nối tuần</v>
      </c>
      <c r="I5" s="443" t="s">
        <v>212</v>
      </c>
      <c r="J5" s="444" t="s">
        <v>207</v>
      </c>
    </row>
    <row r="6" spans="1:10" ht="15">
      <c r="A6" s="434">
        <f t="shared" si="2"/>
        <v>5</v>
      </c>
      <c r="B6" s="435" t="s">
        <v>213</v>
      </c>
      <c r="C6" s="436" t="s">
        <v>205</v>
      </c>
      <c r="D6" s="436" t="s">
        <v>98</v>
      </c>
      <c r="E6" s="437">
        <v>45735</v>
      </c>
      <c r="F6" s="437">
        <v>45735</v>
      </c>
      <c r="G6" s="438">
        <f t="shared" si="0"/>
        <v>1</v>
      </c>
      <c r="H6" s="436" t="str">
        <f t="shared" si="1"/>
        <v>OK</v>
      </c>
      <c r="I6" s="445" t="s">
        <v>214</v>
      </c>
      <c r="J6" s="440" t="s">
        <v>203</v>
      </c>
    </row>
    <row r="7" spans="1:10" ht="15">
      <c r="A7" s="434">
        <f t="shared" si="2"/>
        <v>6</v>
      </c>
      <c r="B7" s="435" t="s">
        <v>215</v>
      </c>
      <c r="C7" s="436" t="s">
        <v>205</v>
      </c>
      <c r="D7" s="436" t="s">
        <v>98</v>
      </c>
      <c r="E7" s="437">
        <v>45733</v>
      </c>
      <c r="F7" s="437">
        <v>45733</v>
      </c>
      <c r="G7" s="438">
        <f t="shared" si="0"/>
        <v>1</v>
      </c>
      <c r="H7" s="436" t="str">
        <f t="shared" si="1"/>
        <v>OK</v>
      </c>
      <c r="I7" s="443" t="s">
        <v>216</v>
      </c>
      <c r="J7" s="440" t="s">
        <v>203</v>
      </c>
    </row>
    <row r="8" spans="1:10" ht="15">
      <c r="A8" s="434">
        <f t="shared" si="2"/>
        <v>7</v>
      </c>
      <c r="B8" s="435" t="s">
        <v>217</v>
      </c>
      <c r="C8" s="436" t="s">
        <v>218</v>
      </c>
      <c r="D8" s="446" t="s">
        <v>219</v>
      </c>
      <c r="E8" s="437">
        <v>45735</v>
      </c>
      <c r="F8" s="437">
        <v>45735</v>
      </c>
      <c r="G8" s="438">
        <f t="shared" si="0"/>
        <v>1</v>
      </c>
      <c r="H8" s="436" t="str">
        <f t="shared" si="1"/>
        <v>OK</v>
      </c>
      <c r="I8" s="439" t="s">
        <v>214</v>
      </c>
      <c r="J8" s="444" t="s">
        <v>207</v>
      </c>
    </row>
    <row r="9" spans="1:10" ht="15">
      <c r="A9" s="434">
        <f t="shared" si="2"/>
        <v>8</v>
      </c>
      <c r="B9" s="435" t="s">
        <v>220</v>
      </c>
      <c r="C9" s="436" t="s">
        <v>221</v>
      </c>
      <c r="D9" s="436" t="s">
        <v>98</v>
      </c>
      <c r="E9" s="437">
        <v>45736</v>
      </c>
      <c r="F9" s="437">
        <v>45737</v>
      </c>
      <c r="G9" s="438">
        <f t="shared" si="0"/>
        <v>2</v>
      </c>
      <c r="H9" s="436" t="str">
        <f t="shared" si="1"/>
        <v>OK</v>
      </c>
      <c r="I9" s="439" t="s">
        <v>214</v>
      </c>
      <c r="J9" s="444" t="s">
        <v>207</v>
      </c>
    </row>
    <row r="10" spans="1:10" ht="15">
      <c r="A10" s="434">
        <f t="shared" si="2"/>
        <v>9</v>
      </c>
      <c r="B10" s="435" t="s">
        <v>222</v>
      </c>
      <c r="C10" s="436" t="s">
        <v>205</v>
      </c>
      <c r="D10" s="436" t="s">
        <v>98</v>
      </c>
      <c r="E10" s="437">
        <v>45733</v>
      </c>
      <c r="F10" s="437">
        <v>45742</v>
      </c>
      <c r="G10" s="441">
        <f t="shared" si="0"/>
        <v>10</v>
      </c>
      <c r="H10" s="442" t="str">
        <f t="shared" si="1"/>
        <v>giao task nối tuần</v>
      </c>
      <c r="I10" s="439" t="s">
        <v>214</v>
      </c>
      <c r="J10" s="444" t="s">
        <v>207</v>
      </c>
    </row>
    <row r="11" spans="1:10" ht="15">
      <c r="A11" s="434">
        <f t="shared" si="2"/>
        <v>10</v>
      </c>
      <c r="B11" s="435" t="s">
        <v>223</v>
      </c>
      <c r="C11" s="436" t="s">
        <v>221</v>
      </c>
      <c r="D11" s="436" t="s">
        <v>98</v>
      </c>
      <c r="E11" s="437">
        <v>45734</v>
      </c>
      <c r="F11" s="437">
        <v>45736</v>
      </c>
      <c r="G11" s="438">
        <f t="shared" si="0"/>
        <v>3</v>
      </c>
      <c r="H11" s="436" t="str">
        <f t="shared" si="1"/>
        <v>OK</v>
      </c>
      <c r="I11" s="439" t="s">
        <v>214</v>
      </c>
      <c r="J11" s="440" t="s">
        <v>203</v>
      </c>
    </row>
    <row r="12" spans="1:10" ht="15">
      <c r="A12" s="434">
        <f t="shared" si="2"/>
        <v>11</v>
      </c>
      <c r="B12" s="435" t="s">
        <v>224</v>
      </c>
      <c r="C12" s="436" t="s">
        <v>10</v>
      </c>
      <c r="D12" s="436" t="s">
        <v>98</v>
      </c>
      <c r="E12" s="437">
        <v>45733</v>
      </c>
      <c r="F12" s="437">
        <v>45742</v>
      </c>
      <c r="G12" s="441">
        <f t="shared" si="0"/>
        <v>10</v>
      </c>
      <c r="H12" s="442" t="str">
        <f t="shared" si="1"/>
        <v>giao task nối tuần</v>
      </c>
      <c r="I12" s="439" t="s">
        <v>214</v>
      </c>
      <c r="J12" s="444" t="s">
        <v>207</v>
      </c>
    </row>
    <row r="13" spans="1:10" ht="15">
      <c r="A13" s="434">
        <f t="shared" si="2"/>
        <v>12</v>
      </c>
      <c r="B13" s="435" t="s">
        <v>225</v>
      </c>
      <c r="C13" s="436" t="s">
        <v>226</v>
      </c>
      <c r="D13" s="436" t="s">
        <v>98</v>
      </c>
      <c r="E13" s="437">
        <v>45733</v>
      </c>
      <c r="F13" s="437">
        <v>45734</v>
      </c>
      <c r="G13" s="438">
        <f t="shared" si="0"/>
        <v>2</v>
      </c>
      <c r="H13" s="436" t="str">
        <f t="shared" si="1"/>
        <v>OK</v>
      </c>
      <c r="I13" s="443" t="s">
        <v>216</v>
      </c>
      <c r="J13" s="440" t="s">
        <v>203</v>
      </c>
    </row>
    <row r="14" spans="1:10" ht="15.75" thickBot="1">
      <c r="A14" s="434">
        <f t="shared" si="2"/>
        <v>13</v>
      </c>
      <c r="B14" s="447" t="s">
        <v>227</v>
      </c>
      <c r="C14" s="448" t="s">
        <v>228</v>
      </c>
      <c r="D14" s="448" t="s">
        <v>98</v>
      </c>
      <c r="E14" s="449">
        <v>45734</v>
      </c>
      <c r="F14" s="449">
        <v>45735</v>
      </c>
      <c r="G14" s="450">
        <f t="shared" si="0"/>
        <v>2</v>
      </c>
      <c r="H14" s="436" t="str">
        <f t="shared" si="1"/>
        <v>OK</v>
      </c>
      <c r="I14" s="451" t="s">
        <v>229</v>
      </c>
      <c r="J14" s="452" t="s">
        <v>203</v>
      </c>
    </row>
  </sheetData>
  <autoFilter ref="A1:J14" xr:uid="{8B9AA2D8-770A-42D2-8F6A-81D749C52B11}"/>
  <conditionalFormatting sqref="D2:D14">
    <cfRule type="cellIs" dxfId="176" priority="2" operator="equal">
      <formula>"Unplaned"</formula>
    </cfRule>
  </conditionalFormatting>
  <conditionalFormatting sqref="H2:H14">
    <cfRule type="cellIs" dxfId="175" priority="1" operator="equal">
      <formula>"giao task nối tuần"</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DA06A-6636-4C64-9C9E-28DD566D264D}">
  <dimension ref="A1:CH47"/>
  <sheetViews>
    <sheetView zoomScale="40" zoomScaleNormal="40" zoomScaleSheetLayoutView="25" workbookViewId="0">
      <pane xSplit="3" ySplit="7" topLeftCell="D28" activePane="bottomRight" state="frozen"/>
      <selection pane="topRight" activeCell="D1" sqref="D1"/>
      <selection pane="bottomLeft" activeCell="A8" sqref="A8"/>
      <selection pane="bottomRight" activeCell="C22" activeCellId="1" sqref="A8:XFD22 A8:XFD22"/>
    </sheetView>
  </sheetViews>
  <sheetFormatPr defaultColWidth="8.875" defaultRowHeight="13.5"/>
  <cols>
    <col min="1" max="1" width="26.125" style="2" customWidth="1"/>
    <col min="2" max="2" width="40.875" style="2" bestFit="1" customWidth="1"/>
    <col min="3" max="3" width="56.875" style="2" customWidth="1"/>
    <col min="4" max="4" width="62.25" style="2" customWidth="1"/>
    <col min="5" max="10" width="59.125" style="2" customWidth="1"/>
    <col min="11" max="86" width="9" style="1" customWidth="1"/>
    <col min="87" max="16384" width="8.875" style="2"/>
  </cols>
  <sheetData>
    <row r="1" spans="1:86" ht="42.6" customHeight="1" thickBot="1">
      <c r="A1" s="799" t="s">
        <v>0</v>
      </c>
      <c r="B1" s="736"/>
      <c r="C1" s="736"/>
      <c r="D1" s="736"/>
      <c r="E1" s="736"/>
      <c r="F1" s="734" t="str">
        <f>"Tháng " &amp; MONTH(D2)</f>
        <v>Tháng 3</v>
      </c>
      <c r="G1" s="735"/>
      <c r="H1" s="736" t="str">
        <f>"W"&amp;WEEKNUM(D2)</f>
        <v>W13</v>
      </c>
      <c r="I1" s="736"/>
      <c r="J1" s="737"/>
    </row>
    <row r="2" spans="1:86" s="4" customFormat="1" ht="33.950000000000003" customHeight="1">
      <c r="A2" s="800" t="s">
        <v>1</v>
      </c>
      <c r="B2" s="803" t="s">
        <v>2</v>
      </c>
      <c r="C2" s="803"/>
      <c r="D2" s="61">
        <v>45740</v>
      </c>
      <c r="E2" s="61">
        <f t="shared" ref="E2:J2" si="0">D2+1</f>
        <v>45741</v>
      </c>
      <c r="F2" s="61">
        <f t="shared" si="0"/>
        <v>45742</v>
      </c>
      <c r="G2" s="61">
        <f t="shared" si="0"/>
        <v>45743</v>
      </c>
      <c r="H2" s="61">
        <f t="shared" si="0"/>
        <v>45744</v>
      </c>
      <c r="I2" s="61">
        <f t="shared" si="0"/>
        <v>45745</v>
      </c>
      <c r="J2" s="62">
        <f t="shared" si="0"/>
        <v>45746</v>
      </c>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row>
    <row r="3" spans="1:86" s="4" customFormat="1" ht="33.950000000000003" customHeight="1">
      <c r="A3" s="801"/>
      <c r="B3" s="804" t="s">
        <v>3</v>
      </c>
      <c r="C3" s="804"/>
      <c r="D3" s="63">
        <f t="shared" ref="D3:E3" si="1">D2</f>
        <v>45740</v>
      </c>
      <c r="E3" s="63">
        <f t="shared" si="1"/>
        <v>45741</v>
      </c>
      <c r="F3" s="63">
        <f>F2</f>
        <v>45742</v>
      </c>
      <c r="G3" s="63">
        <f>G2</f>
        <v>45743</v>
      </c>
      <c r="H3" s="63">
        <f t="shared" ref="H3:J3" si="2">H2</f>
        <v>45744</v>
      </c>
      <c r="I3" s="64">
        <f t="shared" si="2"/>
        <v>45745</v>
      </c>
      <c r="J3" s="65">
        <f t="shared" si="2"/>
        <v>45746</v>
      </c>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row>
    <row r="4" spans="1:86" s="4" customFormat="1" ht="33.950000000000003" customHeight="1">
      <c r="A4" s="801"/>
      <c r="B4" s="804" t="s">
        <v>4</v>
      </c>
      <c r="C4" s="804"/>
      <c r="D4" s="66" t="str">
        <f>TEXT(D2,"[$-0011042A]dd")</f>
        <v>25</v>
      </c>
      <c r="E4" s="66" t="str">
        <f t="shared" ref="E4:J4" si="3">TEXT(E2,"[$-0011042A]dd")</f>
        <v>26</v>
      </c>
      <c r="F4" s="66" t="str">
        <f t="shared" si="3"/>
        <v>27</v>
      </c>
      <c r="G4" s="66" t="str">
        <f t="shared" si="3"/>
        <v>28</v>
      </c>
      <c r="H4" s="66" t="str">
        <f t="shared" si="3"/>
        <v>29</v>
      </c>
      <c r="I4" s="66" t="str">
        <f t="shared" si="3"/>
        <v>01</v>
      </c>
      <c r="J4" s="67" t="str">
        <f t="shared" si="3"/>
        <v>02</v>
      </c>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row>
    <row r="5" spans="1:86" s="4" customFormat="1" ht="33.950000000000003" customHeight="1">
      <c r="A5" s="801"/>
      <c r="B5" s="804" t="s">
        <v>5</v>
      </c>
      <c r="C5" s="804"/>
      <c r="D5" s="66" t="str">
        <f>IF(OR(DAY(D2)=5,DAY(D2)=20),"Member Day",IFERROR(VLOOKUP(D2,Data!$A$1:$B$11,2,0),""))</f>
        <v/>
      </c>
      <c r="E5" s="66" t="str">
        <f>IF(OR(DAY(E2)=5,DAY(E2)=20),"Member Day",IFERROR(VLOOKUP(E2,Data!$A$1:$B$11,2,0),""))</f>
        <v/>
      </c>
      <c r="F5" s="66" t="str">
        <f>IF(OR(DAY(F2)=5,DAY(F2)=20),"Member Day",IFERROR(VLOOKUP(F2,Data!$A$1:$B$11,2,0),""))</f>
        <v/>
      </c>
      <c r="G5" s="66" t="str">
        <f>IF(OR(DAY(G2)=5,DAY(G2)=20),"Member Day",IFERROR(VLOOKUP(G2,Data!$A$1:$B$11,2,0),""))</f>
        <v/>
      </c>
      <c r="H5" s="66" t="str">
        <f>IF(OR(DAY(H2)=5,DAY(H2)=20),"Member Day",IFERROR(VLOOKUP(H2,Data!$A$1:$B$11,2,0),""))</f>
        <v/>
      </c>
      <c r="I5" s="66" t="str">
        <f>IF(OR(DAY(I2)=5,DAY(I2)=20),"Member Day",IFERROR(VLOOKUP(I2,Data!$A$1:$B$11,2,0),""))</f>
        <v/>
      </c>
      <c r="J5" s="67" t="str">
        <f>IF(OR(DAY(J2)=5,DAY(J2)=20),"Member Day",IFERROR(VLOOKUP(J2,Data!$A$1:$B$11,2,0),""))</f>
        <v/>
      </c>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row>
    <row r="6" spans="1:86" s="4" customFormat="1" ht="33.950000000000003" customHeight="1">
      <c r="A6" s="801"/>
      <c r="B6" s="805" t="s">
        <v>6</v>
      </c>
      <c r="C6" s="805"/>
      <c r="D6" s="134"/>
      <c r="E6" s="134"/>
      <c r="F6" s="135"/>
      <c r="G6" s="135"/>
      <c r="H6" s="135"/>
      <c r="I6" s="135"/>
      <c r="J6" s="136"/>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row>
    <row r="7" spans="1:86" s="4" customFormat="1" ht="33.950000000000003" customHeight="1" thickBot="1">
      <c r="A7" s="802"/>
      <c r="B7" s="806" t="s">
        <v>8</v>
      </c>
      <c r="C7" s="806"/>
      <c r="D7" s="68">
        <f>D10+D13+D16+D19+D22+D26+D30+D34+D38+D41</f>
        <v>10</v>
      </c>
      <c r="E7" s="68">
        <f t="shared" ref="E7:J7" si="4">E10+E13+E16+E19+E22+E26+E30+E34+E38+E41</f>
        <v>10</v>
      </c>
      <c r="F7" s="68">
        <f t="shared" si="4"/>
        <v>0</v>
      </c>
      <c r="G7" s="68">
        <f>G10+G13+G16+G22+G26+G30+G34+G38+G41</f>
        <v>10</v>
      </c>
      <c r="H7" s="68">
        <f t="shared" si="4"/>
        <v>0</v>
      </c>
      <c r="I7" s="68">
        <f t="shared" si="4"/>
        <v>0</v>
      </c>
      <c r="J7" s="69">
        <f t="shared" si="4"/>
        <v>0</v>
      </c>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row>
    <row r="8" spans="1:86" s="4" customFormat="1" ht="50.1" customHeight="1" thickBot="1">
      <c r="A8" s="797" t="s">
        <v>182</v>
      </c>
      <c r="B8" s="795" t="s">
        <v>10</v>
      </c>
      <c r="C8" s="137" t="s">
        <v>11</v>
      </c>
      <c r="D8" s="138"/>
      <c r="E8" s="138"/>
      <c r="F8" s="139"/>
      <c r="G8" s="139"/>
      <c r="H8" s="139"/>
      <c r="I8" s="139"/>
      <c r="J8" s="140"/>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row>
    <row r="9" spans="1:86" s="4" customFormat="1" ht="27" thickBot="1">
      <c r="A9" s="797"/>
      <c r="B9" s="795"/>
      <c r="C9" s="141" t="s">
        <v>12</v>
      </c>
      <c r="D9" s="70" t="str">
        <f>IF(D8&lt;&gt;"", $H$1 &amp; "_" &amp; $B$8 &amp; ": " &amp; _xlfn.TEXTJOIN(CHAR(10) &amp; $H$1 &amp; "_" &amp; $B$8 &amp; ": ", TRUE, _xlfn.TEXTSPLIT(D8, ", ")), "")</f>
        <v/>
      </c>
      <c r="E9" s="70" t="str">
        <f t="shared" ref="E9:J9" si="5">IF(E8&lt;&gt;"", $H$1 &amp; "_" &amp; $B$8 &amp; ": " &amp; _xlfn.TEXTJOIN(CHAR(10) &amp; $H$1 &amp; "_" &amp; $B$8 &amp; ": ", TRUE, _xlfn.TEXTSPLIT(E8, ", ")), "")</f>
        <v/>
      </c>
      <c r="F9" s="70" t="str">
        <f t="shared" si="5"/>
        <v/>
      </c>
      <c r="G9" s="70" t="str">
        <f t="shared" si="5"/>
        <v/>
      </c>
      <c r="H9" s="70" t="str">
        <f t="shared" si="5"/>
        <v/>
      </c>
      <c r="I9" s="70" t="str">
        <f t="shared" si="5"/>
        <v/>
      </c>
      <c r="J9" s="71" t="str">
        <f t="shared" si="5"/>
        <v/>
      </c>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row>
    <row r="10" spans="1:86" s="4" customFormat="1" ht="36" customHeight="1" thickBot="1">
      <c r="A10" s="797"/>
      <c r="B10" s="795"/>
      <c r="C10" s="148" t="s">
        <v>13</v>
      </c>
      <c r="D10" s="192"/>
      <c r="E10" s="143"/>
      <c r="F10" s="143"/>
      <c r="G10" s="143"/>
      <c r="H10" s="143"/>
      <c r="I10" s="143"/>
      <c r="J10" s="144"/>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row>
    <row r="11" spans="1:86" s="4" customFormat="1" ht="53.25" thickBot="1">
      <c r="A11" s="797"/>
      <c r="B11" s="795" t="s">
        <v>14</v>
      </c>
      <c r="C11" s="146" t="s">
        <v>11</v>
      </c>
      <c r="D11" s="138" t="s">
        <v>230</v>
      </c>
      <c r="E11" s="138"/>
      <c r="F11" s="139"/>
      <c r="G11" s="139"/>
      <c r="H11" s="139"/>
      <c r="I11" s="138" t="s">
        <v>231</v>
      </c>
      <c r="J11" s="140"/>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row>
    <row r="12" spans="1:86" s="4" customFormat="1" ht="41.25" thickBot="1">
      <c r="A12" s="797"/>
      <c r="B12" s="795"/>
      <c r="C12" s="141" t="s">
        <v>12</v>
      </c>
      <c r="D12" s="70" t="str">
        <f>IF(D11&lt;&gt;"", $H$1 &amp; "_" &amp; $B$11 &amp; ": " &amp; _xlfn.TEXTJOIN(CHAR(10) &amp; $H$1 &amp; "_" &amp; $B$11 &amp; ": ", TRUE, _xlfn.TEXTSPLIT(D11, ", ")), "")</f>
        <v xml:space="preserve">W13_ADM: Thực hiện sàng lọc khu vực văn phòng kho </v>
      </c>
      <c r="E12" s="70" t="str">
        <f t="shared" ref="E12:J12" si="6">IF(E11&lt;&gt;"", $H$1 &amp; "_" &amp; $B$11 &amp; ": " &amp; _xlfn.TEXTJOIN(CHAR(10) &amp; $H$1 &amp; "_" &amp; $B$11 &amp; ": ", TRUE, _xlfn.TEXTSPLIT(E11, ", ")), "")</f>
        <v/>
      </c>
      <c r="F12" s="70" t="str">
        <f t="shared" si="6"/>
        <v/>
      </c>
      <c r="G12" s="70" t="str">
        <f t="shared" si="6"/>
        <v/>
      </c>
      <c r="H12" s="70" t="str">
        <f t="shared" si="6"/>
        <v/>
      </c>
      <c r="I12" s="70" t="str">
        <f t="shared" si="6"/>
        <v>W13_ADM: Kiểm tra và xử lý GTN pending dept Perishables &amp; Delica</v>
      </c>
      <c r="J12" s="71" t="str">
        <f t="shared" si="6"/>
        <v/>
      </c>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row>
    <row r="13" spans="1:86" s="4" customFormat="1" ht="50.1" customHeight="1" thickBot="1">
      <c r="A13" s="797"/>
      <c r="B13" s="795"/>
      <c r="C13" s="148" t="s">
        <v>13</v>
      </c>
      <c r="D13" s="148"/>
      <c r="E13" s="148"/>
      <c r="F13" s="148"/>
      <c r="G13" s="148"/>
      <c r="H13" s="148"/>
      <c r="I13" s="148"/>
      <c r="J13" s="149"/>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row>
    <row r="14" spans="1:86" s="4" customFormat="1" ht="109.5" customHeight="1" thickBot="1">
      <c r="A14" s="797"/>
      <c r="B14" s="795" t="s">
        <v>16</v>
      </c>
      <c r="C14" s="146" t="s">
        <v>11</v>
      </c>
      <c r="D14" s="138" t="s">
        <v>232</v>
      </c>
      <c r="E14" s="146" t="s">
        <v>233</v>
      </c>
      <c r="F14" s="138" t="s">
        <v>234</v>
      </c>
      <c r="G14" s="139" t="s">
        <v>235</v>
      </c>
      <c r="H14" s="138" t="s">
        <v>236</v>
      </c>
      <c r="I14" s="139"/>
      <c r="J14" s="140"/>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row>
    <row r="15" spans="1:86" s="4" customFormat="1" ht="92.25" customHeight="1" thickBot="1">
      <c r="A15" s="797"/>
      <c r="B15" s="798"/>
      <c r="C15" s="141" t="s">
        <v>12</v>
      </c>
      <c r="D15" s="70" t="str">
        <f>IF(D14&lt;&gt;"", $H$1 &amp; "_" &amp; $B$14 &amp; ": " &amp; _xlfn.TEXTJOIN(CHAR(10) &amp; $H$1 &amp; "_" &amp; $B$14 &amp; ": ", TRUE, _xlfn.TEXTSPLIT(D14, ", ")), "")</f>
        <v>W13_PLAN: Đặt hàng NCC Bavi (hoàn thành trước 12h trưa)
W13_PLAN: Hủy hàng nước xả vải TVL 2L chống tĩnh điện -SKU 08039231</v>
      </c>
      <c r="E15" s="70" t="str">
        <f>IF(E14&lt;&gt;"", $H$1 &amp; "_" &amp; $B$14 &amp; ": " &amp; _xlfn.TEXTJOIN(CHAR(10) &amp; $H$1 &amp; "_" &amp; $B$14 &amp; ": ", TRUE, _xlfn.TEXTSPLIT(E14, ", ")), "")</f>
        <v>W13_PLAN: Đặt hàng stockpoint d&amp;d
W13_PLAN: Điều chuyển hàng hóa W13</v>
      </c>
      <c r="F15" s="70" t="str">
        <f t="shared" ref="F15:J15" si="7">IF(F14&lt;&gt;"", $H$1 &amp; "_" &amp; $B$14 &amp; ": " &amp; _xlfn.TEXTJOIN(CHAR(10) &amp; $H$1 &amp; "_" &amp; $B$14 &amp; ": ", TRUE, _xlfn.TEXTSPLIT(F14, ", ")), "")</f>
        <v>W13_PLAN: Trưng sale plan &amp; lịch trưng ấn phẩm tháng 4</v>
      </c>
      <c r="G15" s="70" t="str">
        <f t="shared" si="7"/>
        <v>W13_PLAN: Bắt đầu kì mailer mới 27.3 - 23.4</v>
      </c>
      <c r="H15" s="70" t="str">
        <f t="shared" si="7"/>
        <v>W13_PLAN: Cfm trưng bày sale plan &amp; lịch trưng ấn phẩm tháng 4 với Royal</v>
      </c>
      <c r="I15" s="70" t="str">
        <f t="shared" si="7"/>
        <v/>
      </c>
      <c r="J15" s="71" t="str">
        <f t="shared" si="7"/>
        <v/>
      </c>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row>
    <row r="16" spans="1:86" s="4" customFormat="1" ht="41.1" customHeight="1" thickBot="1">
      <c r="A16" s="797"/>
      <c r="B16" s="795"/>
      <c r="C16" s="148" t="s">
        <v>13</v>
      </c>
      <c r="D16" s="143"/>
      <c r="E16" s="143"/>
      <c r="F16" s="143"/>
      <c r="G16" s="143"/>
      <c r="H16" s="143"/>
      <c r="I16" s="143"/>
      <c r="J16" s="144"/>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row>
    <row r="17" spans="1:86" s="4" customFormat="1" ht="50.1" customHeight="1">
      <c r="A17" s="797"/>
      <c r="B17" s="795" t="s">
        <v>20</v>
      </c>
      <c r="C17" s="146" t="s">
        <v>11</v>
      </c>
      <c r="D17" s="138" t="s">
        <v>237</v>
      </c>
      <c r="E17" s="138" t="s">
        <v>238</v>
      </c>
      <c r="F17" s="138"/>
      <c r="G17" s="138"/>
      <c r="H17" s="138"/>
      <c r="I17" s="138"/>
      <c r="J17" s="151"/>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row>
    <row r="18" spans="1:86" s="4" customFormat="1" ht="50.1" customHeight="1" thickBot="1">
      <c r="A18" s="797"/>
      <c r="B18" s="795"/>
      <c r="C18" s="141" t="s">
        <v>12</v>
      </c>
      <c r="D18" s="70" t="str">
        <f>IF(D17&lt;&gt;"", $H$1 &amp; "_" &amp; $B$17 &amp; ": " &amp; _xlfn.TEXTJOIN(CHAR(10) &amp; $H$1 &amp; "_" &amp; $B$17 &amp; ": ", TRUE, _xlfn.TEXTSPLIT(D17, ", ")), "")</f>
        <v>W13_IMP: Quizizz Game: HR
W13_IMP: Gắn  W13 schedule lên bảng tin</v>
      </c>
      <c r="E18" s="70" t="str">
        <f t="shared" ref="E18:J18" si="8">IF(E17&lt;&gt;"", $H$1 &amp; "_" &amp; $B$17 &amp; ": " &amp; _xlfn.TEXTJOIN(CHAR(10) &amp; $H$1 &amp; "_" &amp; $B$17 &amp; ": ", TRUE, _xlfn.TEXTSPLIT(E17, ", ")), "")</f>
        <v>W13_IMP: Update mật khẩu system lên mục note của ipad</v>
      </c>
      <c r="F18" s="70" t="str">
        <f t="shared" si="8"/>
        <v/>
      </c>
      <c r="G18" s="70" t="str">
        <f t="shared" si="8"/>
        <v/>
      </c>
      <c r="H18" s="70" t="str">
        <f t="shared" si="8"/>
        <v/>
      </c>
      <c r="I18" s="70" t="str">
        <f t="shared" si="8"/>
        <v/>
      </c>
      <c r="J18" s="71" t="str">
        <f t="shared" si="8"/>
        <v/>
      </c>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row>
    <row r="19" spans="1:86" s="4" customFormat="1" ht="35.1" customHeight="1" thickBot="1">
      <c r="A19" s="797"/>
      <c r="B19" s="795"/>
      <c r="C19" s="148" t="s">
        <v>13</v>
      </c>
      <c r="D19" s="143"/>
      <c r="E19" s="143">
        <v>10</v>
      </c>
      <c r="F19" s="811"/>
      <c r="G19" s="812"/>
      <c r="H19" s="153"/>
      <c r="I19" s="154"/>
      <c r="J19" s="144"/>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row>
    <row r="20" spans="1:86" s="4" customFormat="1" ht="42.6" customHeight="1" thickBot="1">
      <c r="A20" s="797"/>
      <c r="B20" s="795" t="s">
        <v>22</v>
      </c>
      <c r="C20" s="146" t="s">
        <v>11</v>
      </c>
      <c r="D20" s="138"/>
      <c r="E20" s="138"/>
      <c r="F20" s="139"/>
      <c r="G20" s="139"/>
      <c r="H20" s="139"/>
      <c r="I20" s="139"/>
      <c r="J20" s="140"/>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row>
    <row r="21" spans="1:86" s="4" customFormat="1" ht="50.1" customHeight="1" thickBot="1">
      <c r="A21" s="797"/>
      <c r="B21" s="798"/>
      <c r="C21" s="141" t="s">
        <v>12</v>
      </c>
      <c r="D21" s="70" t="str">
        <f>IF(D20&lt;&gt;"", $H$1 &amp; "_" &amp; $B$20 &amp; ": " &amp; _xlfn.TEXTJOIN(CHAR(10) &amp; $H$1 &amp; "_" &amp; $B$20 &amp; ": ", TRUE, _xlfn.TEXTSPLIT(D20, ", ")), "")</f>
        <v/>
      </c>
      <c r="E21" s="70" t="str">
        <f t="shared" ref="E21:J21" si="9">IF(E20&lt;&gt;"", $H$1 &amp; "_" &amp; $B$20 &amp; ": " &amp; _xlfn.TEXTJOIN(CHAR(10) &amp; $H$1 &amp; "_" &amp; $B$20 &amp; ": ", TRUE, _xlfn.TEXTSPLIT(E20, ", ")), "")</f>
        <v/>
      </c>
      <c r="F21" s="70" t="str">
        <f t="shared" si="9"/>
        <v/>
      </c>
      <c r="G21" s="70" t="str">
        <f t="shared" si="9"/>
        <v/>
      </c>
      <c r="H21" s="70" t="str">
        <f t="shared" si="9"/>
        <v/>
      </c>
      <c r="I21" s="70" t="str">
        <f t="shared" si="9"/>
        <v/>
      </c>
      <c r="J21" s="71" t="str">
        <f t="shared" si="9"/>
        <v/>
      </c>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row>
    <row r="22" spans="1:86" s="4" customFormat="1" ht="42.6" customHeight="1" thickBot="1">
      <c r="A22" s="797"/>
      <c r="B22" s="795"/>
      <c r="C22" s="148" t="s">
        <v>13</v>
      </c>
      <c r="D22" s="143"/>
      <c r="E22" s="143"/>
      <c r="F22" s="143"/>
      <c r="G22" s="143"/>
      <c r="H22" s="143"/>
      <c r="I22" s="143"/>
      <c r="J22" s="144"/>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row>
    <row r="23" spans="1:86" s="4" customFormat="1" ht="78.75">
      <c r="A23" s="794" t="s">
        <v>25</v>
      </c>
      <c r="B23" s="795" t="s">
        <v>26</v>
      </c>
      <c r="C23" s="155" t="s">
        <v>11</v>
      </c>
      <c r="D23" s="155" t="s">
        <v>239</v>
      </c>
      <c r="E23" s="156"/>
      <c r="F23" s="138" t="s">
        <v>240</v>
      </c>
      <c r="G23" s="138" t="s">
        <v>241</v>
      </c>
      <c r="H23" s="138" t="s">
        <v>242</v>
      </c>
      <c r="I23" s="138"/>
      <c r="J23" s="151"/>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row>
    <row r="24" spans="1:86" s="4" customFormat="1" ht="50.1" customHeight="1" thickBot="1">
      <c r="A24" s="794"/>
      <c r="B24" s="795"/>
      <c r="C24" s="157" t="s">
        <v>29</v>
      </c>
      <c r="D24" s="158"/>
      <c r="E24" s="158"/>
      <c r="F24" s="159"/>
      <c r="G24" s="159"/>
      <c r="H24" s="159"/>
      <c r="I24" s="159"/>
      <c r="J24" s="160"/>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row>
    <row r="25" spans="1:86" s="6" customFormat="1" ht="61.5" thickBot="1">
      <c r="A25" s="794"/>
      <c r="B25" s="795"/>
      <c r="C25" s="161" t="s">
        <v>12</v>
      </c>
      <c r="D25" s="70" t="str">
        <f>IF(D23&lt;&gt;"", $H$1 &amp; "_" &amp; $B$23 &amp; ": " &amp; _xlfn.TEXTJOIN(CHAR(10) &amp; $H$1 &amp; "_" &amp; $B$23 &amp; ": ", TRUE, _xlfn.TEXTSPLIT(D23, ", ")), "")</f>
        <v xml:space="preserve">W13_DRY FOOD: Update POG </v>
      </c>
      <c r="E25" s="70" t="str">
        <f t="shared" ref="E25:J25" si="10">IF(E23&lt;&gt;"", $H$1 &amp; "_" &amp; $B$23 &amp; ": " &amp; _xlfn.TEXTJOIN(CHAR(10) &amp; $H$1 &amp; "_" &amp; $B$23 &amp; ": ", TRUE, _xlfn.TEXTSPLIT(E23, ", ")), "")</f>
        <v/>
      </c>
      <c r="F25" s="70" t="str">
        <f t="shared" si="10"/>
        <v>W13_DRY FOOD: Rút POP KM chương trình mailer kết thúc 26/03</v>
      </c>
      <c r="G25" s="70" t="str">
        <f t="shared" si="10"/>
        <v>W13_DRY FOOD:  Check giá toàn bộ các sản phẩm trong chương trình mailer mới bắt đầu từ 27/03</v>
      </c>
      <c r="H25" s="70" t="str">
        <f t="shared" si="10"/>
        <v>W13_DRY FOOD: Đặt hàng &amp; trưng bày các mã có PI=0 ( Nguyên nhân quên đặt hàng - tùy thuộc vào kết quả PI)</v>
      </c>
      <c r="I25" s="70" t="str">
        <f t="shared" si="10"/>
        <v/>
      </c>
      <c r="J25" s="71" t="str">
        <f t="shared" si="10"/>
        <v/>
      </c>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row>
    <row r="26" spans="1:86" s="4" customFormat="1" ht="50.1" customHeight="1" thickBot="1">
      <c r="A26" s="794"/>
      <c r="B26" s="795"/>
      <c r="C26" s="162" t="s">
        <v>13</v>
      </c>
      <c r="D26" s="154"/>
      <c r="E26" s="154"/>
      <c r="F26" s="163"/>
      <c r="G26" s="164"/>
      <c r="H26" s="163"/>
      <c r="I26" s="164"/>
      <c r="J26" s="165"/>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row>
    <row r="27" spans="1:86" s="4" customFormat="1" ht="68.099999999999994" customHeight="1">
      <c r="A27" s="794"/>
      <c r="B27" s="796" t="s">
        <v>30</v>
      </c>
      <c r="C27" s="155" t="s">
        <v>11</v>
      </c>
      <c r="D27" s="156" t="s">
        <v>31</v>
      </c>
      <c r="E27" s="156" t="s">
        <v>243</v>
      </c>
      <c r="F27" s="138"/>
      <c r="G27" s="138"/>
      <c r="H27" s="138" t="s">
        <v>244</v>
      </c>
      <c r="I27" s="138"/>
      <c r="J27" s="151"/>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row>
    <row r="28" spans="1:86" s="4" customFormat="1" ht="50.1" customHeight="1" thickBot="1">
      <c r="A28" s="794"/>
      <c r="B28" s="796"/>
      <c r="C28" s="157" t="s">
        <v>29</v>
      </c>
      <c r="D28" s="158"/>
      <c r="E28" s="158"/>
      <c r="F28" s="159"/>
      <c r="G28" s="159"/>
      <c r="H28" s="159"/>
      <c r="I28" s="159"/>
      <c r="J28" s="160"/>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row>
    <row r="29" spans="1:86" s="6" customFormat="1" ht="61.5" thickBot="1">
      <c r="A29" s="794"/>
      <c r="B29" s="796"/>
      <c r="C29" s="161" t="s">
        <v>12</v>
      </c>
      <c r="D29" s="70" t="str">
        <f>IF(D27&lt;&gt;"", $H$1 &amp; "_" &amp; $B$27 &amp; ": " &amp; _xlfn.TEXTJOIN(CHAR(10) &amp; $H$1 &amp; "_" &amp; $B$27 &amp; ": ", TRUE, _xlfn.TEXTSPLIT(D27, ", ")), "")</f>
        <v>W13_DELICA: Đặt VTTH
W13_DELICA: Bắn hủy kem trước khi vệ sinh máy</v>
      </c>
      <c r="E29" s="70" t="str">
        <f t="shared" ref="E29:J29" si="11">IF(E27&lt;&gt;"", $H$1 &amp; "_" &amp; $B$27 &amp; ": " &amp; _xlfn.TEXTJOIN(CHAR(10) &amp; $H$1 &amp; "_" &amp; $B$27 &amp; ": ", TRUE, _xlfn.TEXTSPLIT(E27, ", ")), "")</f>
        <v>W13_DELICA: Trưng bày bánh mì que Kachi</v>
      </c>
      <c r="F29" s="70" t="str">
        <f t="shared" si="11"/>
        <v/>
      </c>
      <c r="G29" s="70" t="str">
        <f t="shared" si="11"/>
        <v/>
      </c>
      <c r="H29" s="70" t="str">
        <f t="shared" si="11"/>
        <v>W13_DELICA: Đặt hàng &amp; Trưng bày bánh Chưng Fullmoon</v>
      </c>
      <c r="I29" s="70" t="str">
        <f t="shared" si="11"/>
        <v/>
      </c>
      <c r="J29" s="71" t="str">
        <f t="shared" si="11"/>
        <v/>
      </c>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row>
    <row r="30" spans="1:86" s="4" customFormat="1" ht="50.1" customHeight="1" thickBot="1">
      <c r="A30" s="794"/>
      <c r="B30" s="796"/>
      <c r="C30" s="162" t="s">
        <v>13</v>
      </c>
      <c r="D30" s="154">
        <v>10</v>
      </c>
      <c r="E30" s="154"/>
      <c r="F30" s="163"/>
      <c r="G30" s="164">
        <v>10</v>
      </c>
      <c r="H30" s="163"/>
      <c r="I30" s="164"/>
      <c r="J30" s="165"/>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row>
    <row r="31" spans="1:86" s="4" customFormat="1" ht="68.099999999999994" customHeight="1" thickBot="1">
      <c r="A31" s="794"/>
      <c r="B31" s="796" t="s">
        <v>32</v>
      </c>
      <c r="C31" s="155" t="s">
        <v>11</v>
      </c>
      <c r="D31" s="156"/>
      <c r="E31" s="156"/>
      <c r="F31" s="166"/>
      <c r="G31" s="167"/>
      <c r="H31" s="167"/>
      <c r="I31" s="139"/>
      <c r="J31" s="151"/>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row>
    <row r="32" spans="1:86" s="4" customFormat="1" ht="50.1" customHeight="1" thickBot="1">
      <c r="A32" s="794"/>
      <c r="B32" s="796"/>
      <c r="C32" s="157" t="s">
        <v>29</v>
      </c>
      <c r="D32" s="158"/>
      <c r="E32" s="158"/>
      <c r="F32" s="168"/>
      <c r="G32" s="169"/>
      <c r="H32" s="169"/>
      <c r="I32" s="170"/>
      <c r="J32" s="171"/>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row>
    <row r="33" spans="1:86" s="6" customFormat="1" ht="50.1" customHeight="1" thickBot="1">
      <c r="A33" s="794"/>
      <c r="B33" s="796"/>
      <c r="C33" s="161" t="s">
        <v>12</v>
      </c>
      <c r="D33" s="70" t="str">
        <f>IF(D31&lt;&gt;"", $H$1 &amp; "_" &amp; $B$31 &amp; ": " &amp; _xlfn.TEXTJOIN(CHAR(10) &amp; $H$1 &amp; "_" &amp; $B$31 &amp; ": ", TRUE, _xlfn.TEXTSPLIT(D31, ", ")), "")</f>
        <v/>
      </c>
      <c r="E33" s="70" t="str">
        <f t="shared" ref="E33:J33" si="12">IF(E31&lt;&gt;"", $H$1 &amp; "_" &amp; $B$31 &amp; ": " &amp; _xlfn.TEXTJOIN(CHAR(10) &amp; $H$1 &amp; "_" &amp; $B$31 &amp; ": ", TRUE, _xlfn.TEXTSPLIT(E31, ", ")), "")</f>
        <v/>
      </c>
      <c r="F33" s="70" t="str">
        <f t="shared" si="12"/>
        <v/>
      </c>
      <c r="G33" s="70" t="str">
        <f t="shared" si="12"/>
        <v/>
      </c>
      <c r="H33" s="70" t="str">
        <f t="shared" si="12"/>
        <v/>
      </c>
      <c r="I33" s="70" t="str">
        <f t="shared" si="12"/>
        <v/>
      </c>
      <c r="J33" s="71" t="str">
        <f t="shared" si="12"/>
        <v/>
      </c>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row>
    <row r="34" spans="1:86" s="4" customFormat="1" ht="50.1" customHeight="1" thickBot="1">
      <c r="A34" s="794"/>
      <c r="B34" s="796"/>
      <c r="C34" s="162" t="s">
        <v>13</v>
      </c>
      <c r="D34" s="154"/>
      <c r="E34" s="154"/>
      <c r="F34" s="163"/>
      <c r="G34" s="164"/>
      <c r="H34" s="163"/>
      <c r="I34" s="164"/>
      <c r="J34" s="165"/>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row>
    <row r="35" spans="1:86" s="4" customFormat="1" ht="68.099999999999994" customHeight="1" thickBot="1">
      <c r="A35" s="794"/>
      <c r="B35" s="796" t="s">
        <v>34</v>
      </c>
      <c r="C35" s="155" t="s">
        <v>11</v>
      </c>
      <c r="D35" s="156" t="s">
        <v>245</v>
      </c>
      <c r="E35" s="156"/>
      <c r="F35" s="138"/>
      <c r="G35" s="138"/>
      <c r="H35" s="138"/>
      <c r="I35" s="138"/>
      <c r="J35" s="151"/>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row>
    <row r="36" spans="1:86" s="4" customFormat="1" ht="50.1" customHeight="1" thickBot="1">
      <c r="A36" s="794"/>
      <c r="B36" s="796"/>
      <c r="C36" s="157" t="s">
        <v>29</v>
      </c>
      <c r="D36" s="158"/>
      <c r="E36" s="158"/>
      <c r="F36" s="159"/>
      <c r="G36" s="159"/>
      <c r="H36" s="159"/>
      <c r="I36" s="159"/>
      <c r="J36" s="160"/>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row>
    <row r="37" spans="1:86" s="4" customFormat="1" ht="50.1" customHeight="1" thickBot="1">
      <c r="A37" s="794"/>
      <c r="B37" s="796"/>
      <c r="C37" s="161" t="s">
        <v>12</v>
      </c>
      <c r="D37" s="70" t="str">
        <f>IF(D35&lt;&gt;"", $H$1 &amp; "_" &amp; $B$35 &amp; ": " &amp; _xlfn.TEXTJOIN(CHAR(10) &amp; $H$1 &amp; "_" &amp; $B$35 &amp; ": ", TRUE, _xlfn.TEXTSPLIT(D35, ", ")), "")</f>
        <v>W13_D&amp;D: Tổng hợp số lượng hàng đổi date NCC TH Milk từ 16.2-&gt;15.3</v>
      </c>
      <c r="E37" s="70" t="str">
        <f t="shared" ref="E37:J37" si="13">IF(E35&lt;&gt;"", $H$1 &amp; "_" &amp; $B$35 &amp; ": " &amp; _xlfn.TEXTJOIN(CHAR(10) &amp; $H$1 &amp; "_" &amp; $B$35 &amp; ": ", TRUE, _xlfn.TEXTSPLIT(E35, ", ")), "")</f>
        <v/>
      </c>
      <c r="F37" s="70" t="str">
        <f t="shared" si="13"/>
        <v/>
      </c>
      <c r="G37" s="70" t="str">
        <f t="shared" si="13"/>
        <v/>
      </c>
      <c r="H37" s="70" t="str">
        <f t="shared" si="13"/>
        <v/>
      </c>
      <c r="I37" s="70" t="str">
        <f t="shared" si="13"/>
        <v/>
      </c>
      <c r="J37" s="71" t="str">
        <f t="shared" si="13"/>
        <v/>
      </c>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row>
    <row r="38" spans="1:86" s="4" customFormat="1" ht="50.1" customHeight="1" thickBot="1">
      <c r="A38" s="794"/>
      <c r="B38" s="796"/>
      <c r="C38" s="162" t="s">
        <v>13</v>
      </c>
      <c r="D38" s="154"/>
      <c r="E38" s="154"/>
      <c r="F38" s="163"/>
      <c r="G38" s="164"/>
      <c r="H38" s="163"/>
      <c r="I38" s="164"/>
      <c r="J38" s="165"/>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row>
    <row r="39" spans="1:86" s="4" customFormat="1" ht="68.099999999999994" customHeight="1" thickBot="1">
      <c r="A39" s="794"/>
      <c r="B39" s="796" t="s">
        <v>36</v>
      </c>
      <c r="C39" s="146" t="s">
        <v>11</v>
      </c>
      <c r="D39" s="139"/>
      <c r="E39" s="139"/>
      <c r="F39" s="139"/>
      <c r="G39" s="167"/>
      <c r="H39" s="167"/>
      <c r="I39" s="139"/>
      <c r="J39" s="140"/>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row>
    <row r="40" spans="1:86" s="4" customFormat="1" ht="50.1" customHeight="1" thickBot="1">
      <c r="A40" s="794"/>
      <c r="B40" s="796"/>
      <c r="C40" s="172" t="s">
        <v>12</v>
      </c>
      <c r="D40" s="70" t="str">
        <f>IF(D39&lt;&gt;"", $H$1 &amp; "_" &amp; $B$39 &amp; ": " &amp; _xlfn.TEXTJOIN(CHAR(10) &amp; $H$1 &amp; "_" &amp; $B$39 &amp; ": ", TRUE, _xlfn.TEXTSPLIT(D39, ", ")), "")</f>
        <v/>
      </c>
      <c r="E40" s="70" t="str">
        <f t="shared" ref="E40:J40" si="14">IF(E39&lt;&gt;"", $H$1 &amp; "_" &amp; $B$39 &amp; ": " &amp; _xlfn.TEXTJOIN(CHAR(10) &amp; $H$1 &amp; "_" &amp; $B$39 &amp; ": ", TRUE, _xlfn.TEXTSPLIT(E39, ", ")), "")</f>
        <v/>
      </c>
      <c r="F40" s="70" t="str">
        <f t="shared" si="14"/>
        <v/>
      </c>
      <c r="G40" s="70" t="str">
        <f t="shared" si="14"/>
        <v/>
      </c>
      <c r="H40" s="70" t="str">
        <f t="shared" si="14"/>
        <v/>
      </c>
      <c r="I40" s="70" t="str">
        <f t="shared" si="14"/>
        <v/>
      </c>
      <c r="J40" s="71" t="str">
        <f t="shared" si="14"/>
        <v/>
      </c>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row>
    <row r="41" spans="1:86" s="4" customFormat="1" ht="50.1" customHeight="1" thickBot="1">
      <c r="A41" s="794"/>
      <c r="B41" s="796"/>
      <c r="C41" s="148" t="s">
        <v>13</v>
      </c>
      <c r="D41" s="154"/>
      <c r="E41" s="154"/>
      <c r="F41" s="154"/>
      <c r="G41" s="154"/>
      <c r="H41" s="154"/>
      <c r="I41" s="154"/>
      <c r="J41" s="17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row>
    <row r="42" spans="1:86" s="4" customFormat="1" ht="50.1" customHeight="1" thickBot="1">
      <c r="A42" s="793" t="s">
        <v>38</v>
      </c>
      <c r="B42" s="793"/>
      <c r="C42" s="174" t="s">
        <v>39</v>
      </c>
      <c r="D42" s="175"/>
      <c r="E42" s="175"/>
      <c r="F42" s="176"/>
      <c r="G42" s="176"/>
      <c r="H42" s="177"/>
      <c r="I42" s="176"/>
      <c r="J42" s="178"/>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row>
    <row r="43" spans="1:86" ht="50.1" customHeight="1" thickBot="1">
      <c r="A43" s="793"/>
      <c r="B43" s="793"/>
      <c r="C43" s="179" t="s">
        <v>41</v>
      </c>
      <c r="D43" s="180"/>
      <c r="E43" s="180"/>
      <c r="F43" s="181"/>
      <c r="G43" s="182"/>
      <c r="H43" s="182"/>
      <c r="I43" s="181"/>
      <c r="J43" s="183"/>
      <c r="CE43" s="2"/>
      <c r="CF43" s="2"/>
      <c r="CG43" s="2"/>
      <c r="CH43" s="2"/>
    </row>
    <row r="44" spans="1:86" ht="50.1" customHeight="1" thickBot="1">
      <c r="A44" s="793"/>
      <c r="B44" s="793"/>
      <c r="C44" s="184" t="s">
        <v>44</v>
      </c>
      <c r="D44" s="185"/>
      <c r="E44" s="185"/>
      <c r="F44" s="182"/>
      <c r="G44" s="186"/>
      <c r="H44" s="182"/>
      <c r="I44" s="185"/>
      <c r="J44" s="187"/>
      <c r="CE44" s="2"/>
      <c r="CF44" s="2"/>
      <c r="CG44" s="2"/>
      <c r="CH44" s="2"/>
    </row>
    <row r="45" spans="1:86" ht="50.1" customHeight="1" thickBot="1">
      <c r="A45" s="793"/>
      <c r="B45" s="793"/>
      <c r="C45" s="188" t="s">
        <v>46</v>
      </c>
      <c r="D45" s="189"/>
      <c r="E45" s="189"/>
      <c r="F45" s="190"/>
      <c r="G45" s="190"/>
      <c r="H45" s="190"/>
      <c r="I45" s="190"/>
      <c r="J45" s="191"/>
      <c r="CE45" s="2"/>
      <c r="CF45" s="2"/>
      <c r="CG45" s="2"/>
      <c r="CH45" s="2"/>
    </row>
    <row r="47" spans="1:86" s="1" customFormat="1" ht="42" customHeight="1">
      <c r="A47" s="2"/>
      <c r="B47" s="2"/>
      <c r="C47" s="2"/>
      <c r="D47" s="2"/>
      <c r="E47" s="2"/>
      <c r="F47" s="2"/>
      <c r="G47" s="2"/>
      <c r="H47" s="2"/>
      <c r="I47" s="2"/>
      <c r="J47" s="2"/>
    </row>
  </sheetData>
  <sheetProtection algorithmName="SHA-512" hashValue="LUE5tu+eu2vi4fwr1QDM8D1zdUVMFxpFh6n2lO1ERxDKOoIRoJU942iCeJnqBZoDez3ouXPmFdB89pHjTd67lw==" saltValue="b56/+TYHaAdYLQPXaf5Viw==" spinCount="100000" sheet="1" objects="1" scenarios="1"/>
  <mergeCells count="24">
    <mergeCell ref="F19:G19"/>
    <mergeCell ref="B20:B22"/>
    <mergeCell ref="A1:E1"/>
    <mergeCell ref="F1:G1"/>
    <mergeCell ref="H1:J1"/>
    <mergeCell ref="A2:A7"/>
    <mergeCell ref="B2:C2"/>
    <mergeCell ref="B3:C3"/>
    <mergeCell ref="B4:C4"/>
    <mergeCell ref="B5:C5"/>
    <mergeCell ref="B6:C6"/>
    <mergeCell ref="B7:C7"/>
    <mergeCell ref="A8:A22"/>
    <mergeCell ref="B8:B10"/>
    <mergeCell ref="B11:B13"/>
    <mergeCell ref="B14:B16"/>
    <mergeCell ref="B17:B19"/>
    <mergeCell ref="A42:B45"/>
    <mergeCell ref="A23:A41"/>
    <mergeCell ref="B23:B26"/>
    <mergeCell ref="B27:B30"/>
    <mergeCell ref="B31:B34"/>
    <mergeCell ref="B35:B38"/>
    <mergeCell ref="B39:B41"/>
  </mergeCells>
  <conditionalFormatting sqref="D4:J4">
    <cfRule type="expression" dxfId="174" priority="2">
      <formula>OR(DAY(D4)=30, DAY(D4)=1, DAY(D4)=14, DAY(D4)=15)</formula>
    </cfRule>
  </conditionalFormatting>
  <conditionalFormatting sqref="D5:J5">
    <cfRule type="expression" dxfId="173" priority="1">
      <formula>D5&lt;&gt;""</formula>
    </cfRule>
  </conditionalFormatting>
  <printOptions verticalCentered="1"/>
  <pageMargins left="0" right="0" top="0" bottom="0" header="0" footer="0"/>
  <pageSetup paperSize="8" scale="38" fitToWidth="0" fitToHeight="0" orientation="landscape" r:id="rId1"/>
  <colBreaks count="1" manualBreakCount="1">
    <brk id="10" max="43"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058C3-0402-4508-AFC0-A2A88B7F7FCC}">
  <dimension ref="A1:AJ24"/>
  <sheetViews>
    <sheetView zoomScale="80" zoomScaleNormal="80" workbookViewId="0">
      <pane xSplit="6" ySplit="2" topLeftCell="G3" activePane="bottomRight" state="frozen"/>
      <selection pane="topRight" activeCell="G1" sqref="G1"/>
      <selection pane="bottomLeft" activeCell="A3" sqref="A3"/>
      <selection pane="bottomRight" activeCell="F26" sqref="F26"/>
    </sheetView>
  </sheetViews>
  <sheetFormatPr defaultRowHeight="13.5" customHeight="1"/>
  <cols>
    <col min="1" max="1" width="3.125" style="13" bestFit="1" customWidth="1"/>
    <col min="2" max="2" width="5.125" style="79" bestFit="1" customWidth="1"/>
    <col min="3" max="3" width="13.5" bestFit="1" customWidth="1"/>
    <col min="5" max="5" width="9.875" customWidth="1"/>
    <col min="6" max="6" width="20.75" customWidth="1"/>
    <col min="7" max="7" width="5" style="80" bestFit="1" customWidth="1"/>
    <col min="8" max="8" width="10.5" customWidth="1"/>
    <col min="10" max="10" width="5.875" style="81" customWidth="1"/>
    <col min="11" max="11" width="10.25" customWidth="1"/>
    <col min="12" max="12" width="11.125" customWidth="1"/>
    <col min="14" max="14" width="10.125" customWidth="1"/>
    <col min="15" max="15" width="11" customWidth="1"/>
    <col min="16" max="16" width="5" style="82" bestFit="1" customWidth="1"/>
    <col min="17" max="17" width="9.875" style="13" bestFit="1" customWidth="1"/>
    <col min="19" max="19" width="5" style="82" bestFit="1" customWidth="1"/>
    <col min="20" max="20" width="9.875" customWidth="1"/>
    <col min="22" max="22" width="5" customWidth="1"/>
    <col min="23" max="23" width="10.125" customWidth="1"/>
    <col min="25" max="25" width="5" customWidth="1"/>
    <col min="26" max="26" width="13.5" customWidth="1"/>
    <col min="28" max="28" width="5" customWidth="1"/>
    <col min="29" max="29" width="9.875" bestFit="1" customWidth="1"/>
    <col min="31" max="31" width="5" bestFit="1" customWidth="1"/>
    <col min="32" max="32" width="10.875" customWidth="1"/>
    <col min="33" max="33" width="10.75" bestFit="1" customWidth="1"/>
    <col min="34" max="34" width="5" bestFit="1" customWidth="1"/>
    <col min="35" max="35" width="9.875" bestFit="1" customWidth="1"/>
    <col min="36" max="36" width="10.75" bestFit="1" customWidth="1"/>
  </cols>
  <sheetData>
    <row r="1" spans="1:36" ht="12.95" customHeight="1">
      <c r="A1" s="754" t="s">
        <v>48</v>
      </c>
      <c r="B1" s="756" t="s">
        <v>49</v>
      </c>
      <c r="C1" s="758" t="s">
        <v>50</v>
      </c>
      <c r="D1" s="760" t="s">
        <v>51</v>
      </c>
      <c r="E1" s="760"/>
      <c r="F1" s="761"/>
      <c r="G1" s="762" t="s">
        <v>52</v>
      </c>
      <c r="H1" s="763"/>
      <c r="I1" s="764"/>
      <c r="J1" s="751" t="s">
        <v>53</v>
      </c>
      <c r="K1" s="752"/>
      <c r="L1" s="753"/>
      <c r="M1" s="809" t="s">
        <v>116</v>
      </c>
      <c r="N1" s="809"/>
      <c r="O1" s="810"/>
      <c r="P1" s="768" t="s">
        <v>54</v>
      </c>
      <c r="Q1" s="769"/>
      <c r="R1" s="770"/>
      <c r="S1" s="771" t="s">
        <v>55</v>
      </c>
      <c r="T1" s="772"/>
      <c r="U1" s="773"/>
      <c r="V1" s="774" t="s">
        <v>26</v>
      </c>
      <c r="W1" s="775"/>
      <c r="X1" s="776"/>
      <c r="Y1" s="777" t="s">
        <v>196</v>
      </c>
      <c r="Z1" s="778"/>
      <c r="AA1" s="779"/>
      <c r="AB1" s="780" t="s">
        <v>57</v>
      </c>
      <c r="AC1" s="781"/>
      <c r="AD1" s="782"/>
      <c r="AE1" s="783" t="s">
        <v>197</v>
      </c>
      <c r="AF1" s="784"/>
      <c r="AG1" s="785"/>
      <c r="AH1" s="765" t="s">
        <v>36</v>
      </c>
      <c r="AI1" s="766"/>
      <c r="AJ1" s="767"/>
    </row>
    <row r="2" spans="1:36" ht="30">
      <c r="A2" s="755"/>
      <c r="B2" s="807"/>
      <c r="C2" s="808"/>
      <c r="D2" s="252" t="s">
        <v>51</v>
      </c>
      <c r="E2" s="253" t="s">
        <v>58</v>
      </c>
      <c r="F2" s="254" t="s">
        <v>59</v>
      </c>
      <c r="G2" s="96" t="s">
        <v>51</v>
      </c>
      <c r="H2" s="93" t="s">
        <v>58</v>
      </c>
      <c r="I2" s="108" t="s">
        <v>59</v>
      </c>
      <c r="J2" s="106" t="s">
        <v>51</v>
      </c>
      <c r="K2" s="94" t="s">
        <v>58</v>
      </c>
      <c r="L2" s="108" t="s">
        <v>59</v>
      </c>
      <c r="M2" s="242" t="s">
        <v>51</v>
      </c>
      <c r="N2" s="243" t="s">
        <v>58</v>
      </c>
      <c r="O2" s="244" t="s">
        <v>59</v>
      </c>
      <c r="P2" s="111" t="s">
        <v>51</v>
      </c>
      <c r="Q2" s="92" t="s">
        <v>58</v>
      </c>
      <c r="R2" s="108" t="s">
        <v>59</v>
      </c>
      <c r="S2" s="111" t="s">
        <v>51</v>
      </c>
      <c r="T2" s="93" t="s">
        <v>58</v>
      </c>
      <c r="U2" s="108" t="s">
        <v>59</v>
      </c>
      <c r="V2" s="250" t="s">
        <v>51</v>
      </c>
      <c r="W2" s="251" t="s">
        <v>58</v>
      </c>
      <c r="X2" s="244" t="s">
        <v>59</v>
      </c>
      <c r="Y2" s="112" t="s">
        <v>51</v>
      </c>
      <c r="Z2" s="94" t="s">
        <v>58</v>
      </c>
      <c r="AA2" s="95" t="s">
        <v>59</v>
      </c>
      <c r="AB2" s="112" t="s">
        <v>51</v>
      </c>
      <c r="AC2" s="93" t="s">
        <v>58</v>
      </c>
      <c r="AD2" s="108" t="s">
        <v>59</v>
      </c>
      <c r="AE2" s="112" t="s">
        <v>51</v>
      </c>
      <c r="AF2" s="93" t="s">
        <v>58</v>
      </c>
      <c r="AG2" s="108" t="s">
        <v>59</v>
      </c>
      <c r="AH2" s="112" t="s">
        <v>51</v>
      </c>
      <c r="AI2" s="93" t="s">
        <v>58</v>
      </c>
      <c r="AJ2" s="95" t="s">
        <v>59</v>
      </c>
    </row>
    <row r="3" spans="1:36" ht="15.6" customHeight="1">
      <c r="A3" s="113">
        <v>1</v>
      </c>
      <c r="B3" s="255">
        <v>3002</v>
      </c>
      <c r="C3" s="256" t="s">
        <v>60</v>
      </c>
      <c r="D3" s="257">
        <f t="shared" ref="D3:D24" si="0">G3+J3+M3+P3+S3+V3+Y3+AB3+AE3+AH3</f>
        <v>20</v>
      </c>
      <c r="E3" s="257">
        <f t="shared" ref="E3:E24" si="1">H3+K3+N3+Q3+T3+W3+Z3+AC3+AF3+AI3</f>
        <v>20</v>
      </c>
      <c r="F3" s="258">
        <f>E3/D3</f>
        <v>1</v>
      </c>
      <c r="G3" s="97">
        <v>1</v>
      </c>
      <c r="H3" s="85">
        <v>1</v>
      </c>
      <c r="I3" s="109">
        <f>H3/G3</f>
        <v>1</v>
      </c>
      <c r="J3" s="99">
        <v>6</v>
      </c>
      <c r="K3" s="86">
        <v>6</v>
      </c>
      <c r="L3" s="109">
        <f>K3/J3</f>
        <v>1</v>
      </c>
      <c r="M3" s="236">
        <v>1</v>
      </c>
      <c r="N3" s="237">
        <v>1</v>
      </c>
      <c r="O3" s="238">
        <f t="shared" ref="O3:O24" si="2">N3/M3</f>
        <v>1</v>
      </c>
      <c r="P3" s="97">
        <v>3</v>
      </c>
      <c r="Q3" s="86">
        <v>3</v>
      </c>
      <c r="R3" s="109">
        <f>Q3/P3</f>
        <v>1</v>
      </c>
      <c r="S3" s="99">
        <v>0</v>
      </c>
      <c r="T3" s="86">
        <v>0</v>
      </c>
      <c r="U3" s="109" t="e">
        <f>T3/S3</f>
        <v>#DIV/0!</v>
      </c>
      <c r="V3" s="245">
        <v>3</v>
      </c>
      <c r="W3" s="246">
        <v>3</v>
      </c>
      <c r="X3" s="238">
        <f>W3/V3</f>
        <v>1</v>
      </c>
      <c r="Y3" s="247">
        <v>3</v>
      </c>
      <c r="Z3" s="85">
        <v>3</v>
      </c>
      <c r="AA3" s="100">
        <f>Z3/Y3</f>
        <v>1</v>
      </c>
      <c r="AB3" s="89">
        <v>1</v>
      </c>
      <c r="AC3" s="85">
        <v>1</v>
      </c>
      <c r="AD3" s="109">
        <f>AC3/AB3</f>
        <v>1</v>
      </c>
      <c r="AE3" s="89">
        <v>1</v>
      </c>
      <c r="AF3" s="85">
        <v>1</v>
      </c>
      <c r="AG3" s="109">
        <f>AF3/AE3</f>
        <v>1</v>
      </c>
      <c r="AH3" s="89">
        <v>1</v>
      </c>
      <c r="AI3" s="85">
        <v>1</v>
      </c>
      <c r="AJ3" s="100">
        <f>AI3/AH3</f>
        <v>1</v>
      </c>
    </row>
    <row r="4" spans="1:36" ht="15">
      <c r="A4" s="114">
        <v>2</v>
      </c>
      <c r="B4" s="121">
        <v>3003</v>
      </c>
      <c r="C4" s="119" t="s">
        <v>61</v>
      </c>
      <c r="D4" s="131">
        <f t="shared" si="0"/>
        <v>20</v>
      </c>
      <c r="E4" s="131">
        <f t="shared" si="1"/>
        <v>18</v>
      </c>
      <c r="F4" s="122">
        <f t="shared" ref="F4:F23" si="3">E4/D4</f>
        <v>0.9</v>
      </c>
      <c r="G4" s="97">
        <v>1</v>
      </c>
      <c r="H4" s="83">
        <v>1</v>
      </c>
      <c r="I4" s="109">
        <f t="shared" ref="I4:I23" si="4">H4/G4</f>
        <v>1</v>
      </c>
      <c r="J4" s="99">
        <v>6</v>
      </c>
      <c r="K4" s="86">
        <v>5</v>
      </c>
      <c r="L4" s="109">
        <f t="shared" ref="L4:L23" si="5">K4/J4</f>
        <v>0.83333333333333337</v>
      </c>
      <c r="M4" s="99">
        <v>1</v>
      </c>
      <c r="N4" s="86">
        <v>1</v>
      </c>
      <c r="O4" s="100">
        <f t="shared" si="2"/>
        <v>1</v>
      </c>
      <c r="P4" s="98">
        <v>3</v>
      </c>
      <c r="Q4" s="86">
        <v>3</v>
      </c>
      <c r="R4" s="109">
        <f t="shared" ref="R4:R23" si="6">Q4/P4</f>
        <v>1</v>
      </c>
      <c r="S4" s="101">
        <v>0</v>
      </c>
      <c r="T4" s="84">
        <v>0</v>
      </c>
      <c r="U4" s="109" t="e">
        <f t="shared" ref="U4:U23" si="7">T4/S4</f>
        <v>#DIV/0!</v>
      </c>
      <c r="V4" s="90">
        <v>3</v>
      </c>
      <c r="W4" s="83">
        <v>2</v>
      </c>
      <c r="X4" s="100">
        <f t="shared" ref="X4:X24" si="8">W4/V4</f>
        <v>0.66666666666666663</v>
      </c>
      <c r="Y4" s="248">
        <v>3</v>
      </c>
      <c r="Z4" s="83">
        <v>3</v>
      </c>
      <c r="AA4" s="100">
        <f t="shared" ref="AA4:AA23" si="9">Z4/Y4</f>
        <v>1</v>
      </c>
      <c r="AB4" s="89">
        <v>1</v>
      </c>
      <c r="AC4" s="85">
        <v>1</v>
      </c>
      <c r="AD4" s="109">
        <f t="shared" ref="AD4:AD23" si="10">AC4/AB4</f>
        <v>1</v>
      </c>
      <c r="AE4" s="90">
        <v>1</v>
      </c>
      <c r="AF4" s="83">
        <v>1</v>
      </c>
      <c r="AG4" s="109">
        <f t="shared" ref="AG4:AG24" si="11">AF4/AE4</f>
        <v>1</v>
      </c>
      <c r="AH4" s="89">
        <v>1</v>
      </c>
      <c r="AI4" s="85">
        <v>1</v>
      </c>
      <c r="AJ4" s="102">
        <f t="shared" ref="AJ4:AJ24" si="12">AI4/AH4</f>
        <v>1</v>
      </c>
    </row>
    <row r="5" spans="1:36" ht="15">
      <c r="A5" s="114">
        <v>3</v>
      </c>
      <c r="B5" s="121">
        <v>3005</v>
      </c>
      <c r="C5" s="118" t="s">
        <v>62</v>
      </c>
      <c r="D5" s="131">
        <f t="shared" si="0"/>
        <v>20</v>
      </c>
      <c r="E5" s="131">
        <f t="shared" si="1"/>
        <v>20</v>
      </c>
      <c r="F5" s="122">
        <f t="shared" si="3"/>
        <v>1</v>
      </c>
      <c r="G5" s="97">
        <v>1</v>
      </c>
      <c r="H5" s="83">
        <v>1</v>
      </c>
      <c r="I5" s="109">
        <f t="shared" si="4"/>
        <v>1</v>
      </c>
      <c r="J5" s="99">
        <v>6</v>
      </c>
      <c r="K5" s="86">
        <v>6</v>
      </c>
      <c r="L5" s="109">
        <f t="shared" si="5"/>
        <v>1</v>
      </c>
      <c r="M5" s="99">
        <v>1</v>
      </c>
      <c r="N5" s="86">
        <v>1</v>
      </c>
      <c r="O5" s="100">
        <f t="shared" si="2"/>
        <v>1</v>
      </c>
      <c r="P5" s="98">
        <v>3</v>
      </c>
      <c r="Q5" s="86">
        <v>3</v>
      </c>
      <c r="R5" s="109">
        <f t="shared" si="6"/>
        <v>1</v>
      </c>
      <c r="S5" s="101">
        <v>0</v>
      </c>
      <c r="T5" s="84">
        <v>0</v>
      </c>
      <c r="U5" s="109" t="e">
        <f t="shared" si="7"/>
        <v>#DIV/0!</v>
      </c>
      <c r="V5" s="90">
        <v>3</v>
      </c>
      <c r="W5" s="83">
        <v>3</v>
      </c>
      <c r="X5" s="100">
        <f t="shared" si="8"/>
        <v>1</v>
      </c>
      <c r="Y5" s="248">
        <v>3</v>
      </c>
      <c r="Z5" s="83">
        <v>3</v>
      </c>
      <c r="AA5" s="100">
        <f t="shared" si="9"/>
        <v>1</v>
      </c>
      <c r="AB5" s="89">
        <v>1</v>
      </c>
      <c r="AC5" s="85">
        <v>1</v>
      </c>
      <c r="AD5" s="109">
        <f t="shared" si="10"/>
        <v>1</v>
      </c>
      <c r="AE5" s="90">
        <v>1</v>
      </c>
      <c r="AF5" s="83">
        <v>1</v>
      </c>
      <c r="AG5" s="109">
        <f t="shared" si="11"/>
        <v>1</v>
      </c>
      <c r="AH5" s="89">
        <v>1</v>
      </c>
      <c r="AI5" s="85">
        <v>1</v>
      </c>
      <c r="AJ5" s="102">
        <f t="shared" si="12"/>
        <v>1</v>
      </c>
    </row>
    <row r="6" spans="1:36" ht="15">
      <c r="A6" s="114">
        <v>4</v>
      </c>
      <c r="B6" s="121">
        <v>3008</v>
      </c>
      <c r="C6" s="118" t="s">
        <v>63</v>
      </c>
      <c r="D6" s="131">
        <f t="shared" si="0"/>
        <v>20</v>
      </c>
      <c r="E6" s="131">
        <f t="shared" si="1"/>
        <v>20</v>
      </c>
      <c r="F6" s="122">
        <f t="shared" si="3"/>
        <v>1</v>
      </c>
      <c r="G6" s="97">
        <v>1</v>
      </c>
      <c r="H6" s="83">
        <v>1</v>
      </c>
      <c r="I6" s="109">
        <f t="shared" si="4"/>
        <v>1</v>
      </c>
      <c r="J6" s="99">
        <v>6</v>
      </c>
      <c r="K6" s="86">
        <v>6</v>
      </c>
      <c r="L6" s="109">
        <f t="shared" si="5"/>
        <v>1</v>
      </c>
      <c r="M6" s="99">
        <v>1</v>
      </c>
      <c r="N6" s="86">
        <v>1</v>
      </c>
      <c r="O6" s="100">
        <f t="shared" si="2"/>
        <v>1</v>
      </c>
      <c r="P6" s="98">
        <v>3</v>
      </c>
      <c r="Q6" s="86">
        <v>3</v>
      </c>
      <c r="R6" s="109">
        <f t="shared" si="6"/>
        <v>1</v>
      </c>
      <c r="S6" s="101">
        <v>0</v>
      </c>
      <c r="T6" s="84">
        <v>0</v>
      </c>
      <c r="U6" s="109" t="e">
        <f t="shared" si="7"/>
        <v>#DIV/0!</v>
      </c>
      <c r="V6" s="90">
        <v>3</v>
      </c>
      <c r="W6" s="83">
        <v>3</v>
      </c>
      <c r="X6" s="100">
        <f t="shared" si="8"/>
        <v>1</v>
      </c>
      <c r="Y6" s="248">
        <v>3</v>
      </c>
      <c r="Z6" s="83">
        <v>3</v>
      </c>
      <c r="AA6" s="100">
        <f t="shared" si="9"/>
        <v>1</v>
      </c>
      <c r="AB6" s="89">
        <v>1</v>
      </c>
      <c r="AC6" s="85">
        <v>1</v>
      </c>
      <c r="AD6" s="109">
        <f t="shared" si="10"/>
        <v>1</v>
      </c>
      <c r="AE6" s="90">
        <v>1</v>
      </c>
      <c r="AF6" s="83">
        <v>1</v>
      </c>
      <c r="AG6" s="109">
        <f t="shared" si="11"/>
        <v>1</v>
      </c>
      <c r="AH6" s="89">
        <v>1</v>
      </c>
      <c r="AI6" s="85">
        <v>1</v>
      </c>
      <c r="AJ6" s="102">
        <f t="shared" si="12"/>
        <v>1</v>
      </c>
    </row>
    <row r="7" spans="1:36" ht="15">
      <c r="A7" s="114">
        <v>5</v>
      </c>
      <c r="B7" s="121">
        <v>3011</v>
      </c>
      <c r="C7" s="118" t="s">
        <v>64</v>
      </c>
      <c r="D7" s="131">
        <f t="shared" si="0"/>
        <v>19</v>
      </c>
      <c r="E7" s="131">
        <f t="shared" si="1"/>
        <v>18</v>
      </c>
      <c r="F7" s="122">
        <f t="shared" si="3"/>
        <v>0.94736842105263153</v>
      </c>
      <c r="G7" s="97">
        <v>1</v>
      </c>
      <c r="H7" s="83">
        <v>1</v>
      </c>
      <c r="I7" s="109">
        <f t="shared" si="4"/>
        <v>1</v>
      </c>
      <c r="J7" s="99">
        <v>6</v>
      </c>
      <c r="K7" s="86">
        <v>6</v>
      </c>
      <c r="L7" s="109">
        <f t="shared" si="5"/>
        <v>1</v>
      </c>
      <c r="M7" s="99">
        <v>1</v>
      </c>
      <c r="N7" s="86">
        <v>1</v>
      </c>
      <c r="O7" s="100">
        <f t="shared" si="2"/>
        <v>1</v>
      </c>
      <c r="P7" s="98">
        <v>3</v>
      </c>
      <c r="Q7" s="86">
        <v>3</v>
      </c>
      <c r="R7" s="109">
        <f t="shared" si="6"/>
        <v>1</v>
      </c>
      <c r="S7" s="101">
        <v>0</v>
      </c>
      <c r="T7" s="84">
        <v>0</v>
      </c>
      <c r="U7" s="109" t="e">
        <f t="shared" si="7"/>
        <v>#DIV/0!</v>
      </c>
      <c r="V7" s="90">
        <v>3</v>
      </c>
      <c r="W7" s="83">
        <v>2</v>
      </c>
      <c r="X7" s="100">
        <f t="shared" si="8"/>
        <v>0.66666666666666663</v>
      </c>
      <c r="Y7" s="248">
        <v>2</v>
      </c>
      <c r="Z7" s="83">
        <v>2</v>
      </c>
      <c r="AA7" s="100">
        <f t="shared" si="9"/>
        <v>1</v>
      </c>
      <c r="AB7" s="89">
        <v>1</v>
      </c>
      <c r="AC7" s="85">
        <v>1</v>
      </c>
      <c r="AD7" s="109">
        <f t="shared" si="10"/>
        <v>1</v>
      </c>
      <c r="AE7" s="90">
        <v>1</v>
      </c>
      <c r="AF7" s="83">
        <v>1</v>
      </c>
      <c r="AG7" s="109">
        <f t="shared" si="11"/>
        <v>1</v>
      </c>
      <c r="AH7" s="89">
        <v>1</v>
      </c>
      <c r="AI7" s="85">
        <v>1</v>
      </c>
      <c r="AJ7" s="102">
        <f t="shared" si="12"/>
        <v>1</v>
      </c>
    </row>
    <row r="8" spans="1:36" ht="15">
      <c r="A8" s="115">
        <v>6</v>
      </c>
      <c r="B8" s="123">
        <v>3013</v>
      </c>
      <c r="C8" s="119" t="s">
        <v>65</v>
      </c>
      <c r="D8" s="131">
        <f t="shared" si="0"/>
        <v>19</v>
      </c>
      <c r="E8" s="131">
        <f t="shared" si="1"/>
        <v>17</v>
      </c>
      <c r="F8" s="122">
        <f t="shared" si="3"/>
        <v>0.89473684210526316</v>
      </c>
      <c r="G8" s="97">
        <v>1</v>
      </c>
      <c r="H8" s="83">
        <v>1</v>
      </c>
      <c r="I8" s="109">
        <f t="shared" si="4"/>
        <v>1</v>
      </c>
      <c r="J8" s="99">
        <v>6</v>
      </c>
      <c r="K8" s="86">
        <v>5</v>
      </c>
      <c r="L8" s="109">
        <f t="shared" si="5"/>
        <v>0.83333333333333337</v>
      </c>
      <c r="M8" s="99">
        <v>1</v>
      </c>
      <c r="N8" s="86">
        <v>1</v>
      </c>
      <c r="O8" s="100">
        <f t="shared" si="2"/>
        <v>1</v>
      </c>
      <c r="P8" s="98">
        <v>3</v>
      </c>
      <c r="Q8" s="86">
        <v>3</v>
      </c>
      <c r="R8" s="109">
        <f t="shared" si="6"/>
        <v>1</v>
      </c>
      <c r="S8" s="101">
        <v>0</v>
      </c>
      <c r="T8" s="84">
        <v>0</v>
      </c>
      <c r="U8" s="109" t="e">
        <f t="shared" si="7"/>
        <v>#DIV/0!</v>
      </c>
      <c r="V8" s="90">
        <v>3</v>
      </c>
      <c r="W8" s="83">
        <v>2</v>
      </c>
      <c r="X8" s="100">
        <f t="shared" si="8"/>
        <v>0.66666666666666663</v>
      </c>
      <c r="Y8" s="248">
        <v>2</v>
      </c>
      <c r="Z8" s="83">
        <v>2</v>
      </c>
      <c r="AA8" s="100">
        <f t="shared" si="9"/>
        <v>1</v>
      </c>
      <c r="AB8" s="89">
        <v>1</v>
      </c>
      <c r="AC8" s="85">
        <v>1</v>
      </c>
      <c r="AD8" s="109">
        <f t="shared" si="10"/>
        <v>1</v>
      </c>
      <c r="AE8" s="90">
        <v>1</v>
      </c>
      <c r="AF8" s="83">
        <v>1</v>
      </c>
      <c r="AG8" s="109">
        <f t="shared" si="11"/>
        <v>1</v>
      </c>
      <c r="AH8" s="89">
        <v>1</v>
      </c>
      <c r="AI8" s="85">
        <v>1</v>
      </c>
      <c r="AJ8" s="102">
        <f t="shared" si="12"/>
        <v>1</v>
      </c>
    </row>
    <row r="9" spans="1:36" ht="15">
      <c r="A9" s="114">
        <v>7</v>
      </c>
      <c r="B9" s="121">
        <v>3014</v>
      </c>
      <c r="C9" s="119" t="s">
        <v>66</v>
      </c>
      <c r="D9" s="131">
        <f t="shared" si="0"/>
        <v>19</v>
      </c>
      <c r="E9" s="131">
        <f t="shared" si="1"/>
        <v>19</v>
      </c>
      <c r="F9" s="122">
        <f t="shared" si="3"/>
        <v>1</v>
      </c>
      <c r="G9" s="97">
        <v>1</v>
      </c>
      <c r="H9" s="83">
        <v>1</v>
      </c>
      <c r="I9" s="109">
        <f t="shared" si="4"/>
        <v>1</v>
      </c>
      <c r="J9" s="99">
        <v>6</v>
      </c>
      <c r="K9" s="86">
        <v>6</v>
      </c>
      <c r="L9" s="109">
        <f t="shared" si="5"/>
        <v>1</v>
      </c>
      <c r="M9" s="99">
        <v>1</v>
      </c>
      <c r="N9" s="86">
        <v>1</v>
      </c>
      <c r="O9" s="100">
        <f t="shared" si="2"/>
        <v>1</v>
      </c>
      <c r="P9" s="98">
        <v>3</v>
      </c>
      <c r="Q9" s="86">
        <v>3</v>
      </c>
      <c r="R9" s="109">
        <f t="shared" si="6"/>
        <v>1</v>
      </c>
      <c r="S9" s="101">
        <v>0</v>
      </c>
      <c r="T9" s="84">
        <v>0</v>
      </c>
      <c r="U9" s="109" t="e">
        <f t="shared" si="7"/>
        <v>#DIV/0!</v>
      </c>
      <c r="V9" s="90">
        <v>3</v>
      </c>
      <c r="W9" s="83">
        <v>3</v>
      </c>
      <c r="X9" s="100">
        <f t="shared" si="8"/>
        <v>1</v>
      </c>
      <c r="Y9" s="248">
        <v>2</v>
      </c>
      <c r="Z9" s="83">
        <v>2</v>
      </c>
      <c r="AA9" s="100">
        <f t="shared" si="9"/>
        <v>1</v>
      </c>
      <c r="AB9" s="89">
        <v>1</v>
      </c>
      <c r="AC9" s="85">
        <v>1</v>
      </c>
      <c r="AD9" s="109">
        <f t="shared" si="10"/>
        <v>1</v>
      </c>
      <c r="AE9" s="90">
        <v>1</v>
      </c>
      <c r="AF9" s="83">
        <v>1</v>
      </c>
      <c r="AG9" s="109">
        <f t="shared" si="11"/>
        <v>1</v>
      </c>
      <c r="AH9" s="89">
        <v>1</v>
      </c>
      <c r="AI9" s="85">
        <v>1</v>
      </c>
      <c r="AJ9" s="102">
        <f t="shared" si="12"/>
        <v>1</v>
      </c>
    </row>
    <row r="10" spans="1:36" ht="15">
      <c r="A10" s="114">
        <v>8</v>
      </c>
      <c r="B10" s="121">
        <v>3015</v>
      </c>
      <c r="C10" s="118" t="s">
        <v>67</v>
      </c>
      <c r="D10" s="131">
        <f t="shared" si="0"/>
        <v>19</v>
      </c>
      <c r="E10" s="131">
        <f t="shared" si="1"/>
        <v>17</v>
      </c>
      <c r="F10" s="122">
        <f t="shared" si="3"/>
        <v>0.89473684210526316</v>
      </c>
      <c r="G10" s="97">
        <v>1</v>
      </c>
      <c r="H10" s="83">
        <v>1</v>
      </c>
      <c r="I10" s="109">
        <f t="shared" si="4"/>
        <v>1</v>
      </c>
      <c r="J10" s="99">
        <v>6</v>
      </c>
      <c r="K10" s="86">
        <v>5</v>
      </c>
      <c r="L10" s="109">
        <f t="shared" si="5"/>
        <v>0.83333333333333337</v>
      </c>
      <c r="M10" s="99">
        <v>1</v>
      </c>
      <c r="N10" s="86">
        <v>1</v>
      </c>
      <c r="O10" s="100">
        <f t="shared" si="2"/>
        <v>1</v>
      </c>
      <c r="P10" s="98">
        <v>3</v>
      </c>
      <c r="Q10" s="86">
        <v>2</v>
      </c>
      <c r="R10" s="109">
        <f t="shared" si="6"/>
        <v>0.66666666666666663</v>
      </c>
      <c r="S10" s="101">
        <v>0</v>
      </c>
      <c r="T10" s="84">
        <v>0</v>
      </c>
      <c r="U10" s="109" t="e">
        <f t="shared" si="7"/>
        <v>#DIV/0!</v>
      </c>
      <c r="V10" s="90">
        <v>3</v>
      </c>
      <c r="W10" s="83">
        <v>3</v>
      </c>
      <c r="X10" s="100">
        <f t="shared" si="8"/>
        <v>1</v>
      </c>
      <c r="Y10" s="248">
        <v>2</v>
      </c>
      <c r="Z10" s="83">
        <v>2</v>
      </c>
      <c r="AA10" s="100">
        <f t="shared" si="9"/>
        <v>1</v>
      </c>
      <c r="AB10" s="89">
        <v>1</v>
      </c>
      <c r="AC10" s="85">
        <v>1</v>
      </c>
      <c r="AD10" s="109">
        <f t="shared" si="10"/>
        <v>1</v>
      </c>
      <c r="AE10" s="90">
        <v>1</v>
      </c>
      <c r="AF10" s="83">
        <v>1</v>
      </c>
      <c r="AG10" s="109">
        <f t="shared" si="11"/>
        <v>1</v>
      </c>
      <c r="AH10" s="89">
        <v>1</v>
      </c>
      <c r="AI10" s="85">
        <v>1</v>
      </c>
      <c r="AJ10" s="102">
        <f t="shared" si="12"/>
        <v>1</v>
      </c>
    </row>
    <row r="11" spans="1:36" ht="15">
      <c r="A11" s="114">
        <v>9</v>
      </c>
      <c r="B11" s="121">
        <v>3016</v>
      </c>
      <c r="C11" s="118" t="s">
        <v>68</v>
      </c>
      <c r="D11" s="131">
        <f t="shared" si="0"/>
        <v>19</v>
      </c>
      <c r="E11" s="131">
        <f t="shared" si="1"/>
        <v>19</v>
      </c>
      <c r="F11" s="122">
        <f t="shared" si="3"/>
        <v>1</v>
      </c>
      <c r="G11" s="97">
        <v>1</v>
      </c>
      <c r="H11" s="83">
        <v>1</v>
      </c>
      <c r="I11" s="109">
        <f t="shared" si="4"/>
        <v>1</v>
      </c>
      <c r="J11" s="99">
        <v>6</v>
      </c>
      <c r="K11" s="86">
        <v>6</v>
      </c>
      <c r="L11" s="109">
        <f t="shared" si="5"/>
        <v>1</v>
      </c>
      <c r="M11" s="99">
        <v>1</v>
      </c>
      <c r="N11" s="86">
        <v>1</v>
      </c>
      <c r="O11" s="100">
        <f t="shared" si="2"/>
        <v>1</v>
      </c>
      <c r="P11" s="98">
        <v>3</v>
      </c>
      <c r="Q11" s="86">
        <v>3</v>
      </c>
      <c r="R11" s="109">
        <f t="shared" si="6"/>
        <v>1</v>
      </c>
      <c r="S11" s="101">
        <v>0</v>
      </c>
      <c r="T11" s="84">
        <v>0</v>
      </c>
      <c r="U11" s="109" t="e">
        <f t="shared" si="7"/>
        <v>#DIV/0!</v>
      </c>
      <c r="V11" s="90">
        <v>3</v>
      </c>
      <c r="W11" s="83">
        <v>3</v>
      </c>
      <c r="X11" s="100">
        <f t="shared" si="8"/>
        <v>1</v>
      </c>
      <c r="Y11" s="248">
        <v>2</v>
      </c>
      <c r="Z11" s="83">
        <v>2</v>
      </c>
      <c r="AA11" s="100">
        <f t="shared" si="9"/>
        <v>1</v>
      </c>
      <c r="AB11" s="89">
        <v>1</v>
      </c>
      <c r="AC11" s="85">
        <v>1</v>
      </c>
      <c r="AD11" s="109">
        <f t="shared" si="10"/>
        <v>1</v>
      </c>
      <c r="AE11" s="90">
        <v>1</v>
      </c>
      <c r="AF11" s="83">
        <v>1</v>
      </c>
      <c r="AG11" s="109">
        <f t="shared" si="11"/>
        <v>1</v>
      </c>
      <c r="AH11" s="89">
        <v>1</v>
      </c>
      <c r="AI11" s="85">
        <v>1</v>
      </c>
      <c r="AJ11" s="102">
        <f t="shared" si="12"/>
        <v>1</v>
      </c>
    </row>
    <row r="12" spans="1:36" ht="15">
      <c r="A12" s="114">
        <v>10</v>
      </c>
      <c r="B12" s="121">
        <v>3018</v>
      </c>
      <c r="C12" s="118" t="s">
        <v>69</v>
      </c>
      <c r="D12" s="131">
        <f t="shared" si="0"/>
        <v>19</v>
      </c>
      <c r="E12" s="131">
        <f t="shared" si="1"/>
        <v>19</v>
      </c>
      <c r="F12" s="122">
        <f t="shared" si="3"/>
        <v>1</v>
      </c>
      <c r="G12" s="97">
        <v>1</v>
      </c>
      <c r="H12" s="83">
        <v>1</v>
      </c>
      <c r="I12" s="109">
        <f t="shared" si="4"/>
        <v>1</v>
      </c>
      <c r="J12" s="99">
        <v>6</v>
      </c>
      <c r="K12" s="86">
        <v>6</v>
      </c>
      <c r="L12" s="109">
        <f t="shared" si="5"/>
        <v>1</v>
      </c>
      <c r="M12" s="99">
        <v>1</v>
      </c>
      <c r="N12" s="86">
        <v>1</v>
      </c>
      <c r="O12" s="100">
        <f t="shared" si="2"/>
        <v>1</v>
      </c>
      <c r="P12" s="98">
        <v>3</v>
      </c>
      <c r="Q12" s="86">
        <v>3</v>
      </c>
      <c r="R12" s="109">
        <f t="shared" si="6"/>
        <v>1</v>
      </c>
      <c r="S12" s="101">
        <v>0</v>
      </c>
      <c r="T12" s="84">
        <v>0</v>
      </c>
      <c r="U12" s="109" t="e">
        <f t="shared" si="7"/>
        <v>#DIV/0!</v>
      </c>
      <c r="V12" s="90">
        <v>3</v>
      </c>
      <c r="W12" s="83">
        <v>3</v>
      </c>
      <c r="X12" s="100">
        <f t="shared" si="8"/>
        <v>1</v>
      </c>
      <c r="Y12" s="248">
        <v>2</v>
      </c>
      <c r="Z12" s="83">
        <v>2</v>
      </c>
      <c r="AA12" s="100">
        <f t="shared" si="9"/>
        <v>1</v>
      </c>
      <c r="AB12" s="89">
        <v>1</v>
      </c>
      <c r="AC12" s="85">
        <v>1</v>
      </c>
      <c r="AD12" s="109">
        <f t="shared" si="10"/>
        <v>1</v>
      </c>
      <c r="AE12" s="90">
        <v>1</v>
      </c>
      <c r="AF12" s="83">
        <v>1</v>
      </c>
      <c r="AG12" s="109">
        <f t="shared" si="11"/>
        <v>1</v>
      </c>
      <c r="AH12" s="89">
        <v>1</v>
      </c>
      <c r="AI12" s="85">
        <v>1</v>
      </c>
      <c r="AJ12" s="102">
        <f t="shared" si="12"/>
        <v>1</v>
      </c>
    </row>
    <row r="13" spans="1:36" ht="15">
      <c r="A13" s="114">
        <v>11</v>
      </c>
      <c r="B13" s="121">
        <v>3019</v>
      </c>
      <c r="C13" s="118" t="s">
        <v>70</v>
      </c>
      <c r="D13" s="131">
        <f t="shared" si="0"/>
        <v>20</v>
      </c>
      <c r="E13" s="131">
        <f t="shared" si="1"/>
        <v>20</v>
      </c>
      <c r="F13" s="122">
        <f t="shared" si="3"/>
        <v>1</v>
      </c>
      <c r="G13" s="97">
        <v>1</v>
      </c>
      <c r="H13" s="83">
        <v>1</v>
      </c>
      <c r="I13" s="109">
        <f t="shared" si="4"/>
        <v>1</v>
      </c>
      <c r="J13" s="99">
        <v>6</v>
      </c>
      <c r="K13" s="86">
        <v>6</v>
      </c>
      <c r="L13" s="109">
        <f t="shared" si="5"/>
        <v>1</v>
      </c>
      <c r="M13" s="99">
        <v>1</v>
      </c>
      <c r="N13" s="86">
        <v>1</v>
      </c>
      <c r="O13" s="100">
        <f t="shared" si="2"/>
        <v>1</v>
      </c>
      <c r="P13" s="98">
        <v>3</v>
      </c>
      <c r="Q13" s="86">
        <v>3</v>
      </c>
      <c r="R13" s="109">
        <f t="shared" si="6"/>
        <v>1</v>
      </c>
      <c r="S13" s="101">
        <v>0</v>
      </c>
      <c r="T13" s="84">
        <v>0</v>
      </c>
      <c r="U13" s="109" t="e">
        <f t="shared" si="7"/>
        <v>#DIV/0!</v>
      </c>
      <c r="V13" s="90">
        <v>3</v>
      </c>
      <c r="W13" s="83">
        <v>3</v>
      </c>
      <c r="X13" s="100">
        <f t="shared" si="8"/>
        <v>1</v>
      </c>
      <c r="Y13" s="248">
        <v>3</v>
      </c>
      <c r="Z13" s="83">
        <v>3</v>
      </c>
      <c r="AA13" s="100">
        <f t="shared" si="9"/>
        <v>1</v>
      </c>
      <c r="AB13" s="89">
        <v>1</v>
      </c>
      <c r="AC13" s="85">
        <v>1</v>
      </c>
      <c r="AD13" s="109">
        <f t="shared" si="10"/>
        <v>1</v>
      </c>
      <c r="AE13" s="90">
        <v>1</v>
      </c>
      <c r="AF13" s="83">
        <v>1</v>
      </c>
      <c r="AG13" s="109">
        <f t="shared" si="11"/>
        <v>1</v>
      </c>
      <c r="AH13" s="89">
        <v>1</v>
      </c>
      <c r="AI13" s="85">
        <v>1</v>
      </c>
      <c r="AJ13" s="102">
        <f t="shared" si="12"/>
        <v>1</v>
      </c>
    </row>
    <row r="14" spans="1:36" ht="15">
      <c r="A14" s="114">
        <v>12</v>
      </c>
      <c r="B14" s="121">
        <v>3020</v>
      </c>
      <c r="C14" s="119" t="s">
        <v>71</v>
      </c>
      <c r="D14" s="131">
        <f t="shared" si="0"/>
        <v>20</v>
      </c>
      <c r="E14" s="131">
        <f t="shared" si="1"/>
        <v>20</v>
      </c>
      <c r="F14" s="122">
        <f t="shared" si="3"/>
        <v>1</v>
      </c>
      <c r="G14" s="97">
        <v>1</v>
      </c>
      <c r="H14" s="83">
        <v>1</v>
      </c>
      <c r="I14" s="109">
        <f t="shared" si="4"/>
        <v>1</v>
      </c>
      <c r="J14" s="99">
        <v>6</v>
      </c>
      <c r="K14" s="86">
        <v>6</v>
      </c>
      <c r="L14" s="109">
        <f t="shared" si="5"/>
        <v>1</v>
      </c>
      <c r="M14" s="99">
        <v>1</v>
      </c>
      <c r="N14" s="86">
        <v>1</v>
      </c>
      <c r="O14" s="100">
        <f t="shared" si="2"/>
        <v>1</v>
      </c>
      <c r="P14" s="98">
        <v>3</v>
      </c>
      <c r="Q14" s="86">
        <v>3</v>
      </c>
      <c r="R14" s="109">
        <f t="shared" si="6"/>
        <v>1</v>
      </c>
      <c r="S14" s="101">
        <v>0</v>
      </c>
      <c r="T14" s="84">
        <v>0</v>
      </c>
      <c r="U14" s="109" t="e">
        <f t="shared" si="7"/>
        <v>#DIV/0!</v>
      </c>
      <c r="V14" s="90">
        <v>3</v>
      </c>
      <c r="W14" s="83">
        <v>3</v>
      </c>
      <c r="X14" s="100">
        <f t="shared" si="8"/>
        <v>1</v>
      </c>
      <c r="Y14" s="248">
        <v>3</v>
      </c>
      <c r="Z14" s="83">
        <v>3</v>
      </c>
      <c r="AA14" s="100">
        <f t="shared" si="9"/>
        <v>1</v>
      </c>
      <c r="AB14" s="89">
        <v>1</v>
      </c>
      <c r="AC14" s="85">
        <v>1</v>
      </c>
      <c r="AD14" s="109">
        <f t="shared" si="10"/>
        <v>1</v>
      </c>
      <c r="AE14" s="90">
        <v>1</v>
      </c>
      <c r="AF14" s="83">
        <v>1</v>
      </c>
      <c r="AG14" s="109">
        <f t="shared" si="11"/>
        <v>1</v>
      </c>
      <c r="AH14" s="89">
        <v>1</v>
      </c>
      <c r="AI14" s="85">
        <v>1</v>
      </c>
      <c r="AJ14" s="102">
        <f t="shared" si="12"/>
        <v>1</v>
      </c>
    </row>
    <row r="15" spans="1:36" ht="15">
      <c r="A15" s="114">
        <v>13</v>
      </c>
      <c r="B15" s="121">
        <v>3022</v>
      </c>
      <c r="C15" s="119" t="s">
        <v>72</v>
      </c>
      <c r="D15" s="131">
        <f t="shared" si="0"/>
        <v>20</v>
      </c>
      <c r="E15" s="131">
        <f t="shared" si="1"/>
        <v>20</v>
      </c>
      <c r="F15" s="122">
        <f t="shared" si="3"/>
        <v>1</v>
      </c>
      <c r="G15" s="97">
        <v>1</v>
      </c>
      <c r="H15" s="83">
        <v>1</v>
      </c>
      <c r="I15" s="109">
        <f t="shared" si="4"/>
        <v>1</v>
      </c>
      <c r="J15" s="99">
        <v>6</v>
      </c>
      <c r="K15" s="86">
        <v>6</v>
      </c>
      <c r="L15" s="109">
        <f t="shared" si="5"/>
        <v>1</v>
      </c>
      <c r="M15" s="99">
        <v>1</v>
      </c>
      <c r="N15" s="86">
        <v>1</v>
      </c>
      <c r="O15" s="100">
        <f t="shared" si="2"/>
        <v>1</v>
      </c>
      <c r="P15" s="98">
        <v>3</v>
      </c>
      <c r="Q15" s="86">
        <v>3</v>
      </c>
      <c r="R15" s="109">
        <f t="shared" si="6"/>
        <v>1</v>
      </c>
      <c r="S15" s="101">
        <v>0</v>
      </c>
      <c r="T15" s="84">
        <v>0</v>
      </c>
      <c r="U15" s="109" t="e">
        <f t="shared" si="7"/>
        <v>#DIV/0!</v>
      </c>
      <c r="V15" s="90">
        <v>3</v>
      </c>
      <c r="W15" s="83">
        <v>3</v>
      </c>
      <c r="X15" s="100">
        <f t="shared" si="8"/>
        <v>1</v>
      </c>
      <c r="Y15" s="248">
        <v>3</v>
      </c>
      <c r="Z15" s="83">
        <v>3</v>
      </c>
      <c r="AA15" s="100">
        <f t="shared" si="9"/>
        <v>1</v>
      </c>
      <c r="AB15" s="89">
        <v>1</v>
      </c>
      <c r="AC15" s="85">
        <v>1</v>
      </c>
      <c r="AD15" s="109">
        <f t="shared" si="10"/>
        <v>1</v>
      </c>
      <c r="AE15" s="90">
        <v>1</v>
      </c>
      <c r="AF15" s="83">
        <v>1</v>
      </c>
      <c r="AG15" s="109">
        <f t="shared" si="11"/>
        <v>1</v>
      </c>
      <c r="AH15" s="89">
        <v>1</v>
      </c>
      <c r="AI15" s="85">
        <v>1</v>
      </c>
      <c r="AJ15" s="102">
        <f t="shared" si="12"/>
        <v>1</v>
      </c>
    </row>
    <row r="16" spans="1:36" ht="15">
      <c r="A16" s="115">
        <v>14</v>
      </c>
      <c r="B16" s="123">
        <v>3023</v>
      </c>
      <c r="C16" s="119" t="s">
        <v>73</v>
      </c>
      <c r="D16" s="131">
        <f t="shared" si="0"/>
        <v>20</v>
      </c>
      <c r="E16" s="131">
        <f t="shared" si="1"/>
        <v>20</v>
      </c>
      <c r="F16" s="122">
        <f t="shared" si="3"/>
        <v>1</v>
      </c>
      <c r="G16" s="97">
        <v>1</v>
      </c>
      <c r="H16" s="83">
        <v>1</v>
      </c>
      <c r="I16" s="109">
        <f t="shared" si="4"/>
        <v>1</v>
      </c>
      <c r="J16" s="99">
        <v>6</v>
      </c>
      <c r="K16" s="86">
        <v>6</v>
      </c>
      <c r="L16" s="109">
        <f t="shared" si="5"/>
        <v>1</v>
      </c>
      <c r="M16" s="99">
        <v>1</v>
      </c>
      <c r="N16" s="86">
        <v>1</v>
      </c>
      <c r="O16" s="100">
        <f t="shared" si="2"/>
        <v>1</v>
      </c>
      <c r="P16" s="98">
        <v>3</v>
      </c>
      <c r="Q16" s="86">
        <v>3</v>
      </c>
      <c r="R16" s="109">
        <f t="shared" si="6"/>
        <v>1</v>
      </c>
      <c r="S16" s="101">
        <v>0</v>
      </c>
      <c r="T16" s="84">
        <v>0</v>
      </c>
      <c r="U16" s="109" t="e">
        <f t="shared" si="7"/>
        <v>#DIV/0!</v>
      </c>
      <c r="V16" s="90">
        <v>3</v>
      </c>
      <c r="W16" s="83">
        <v>3</v>
      </c>
      <c r="X16" s="100">
        <f t="shared" si="8"/>
        <v>1</v>
      </c>
      <c r="Y16" s="248">
        <v>3</v>
      </c>
      <c r="Z16" s="83">
        <v>3</v>
      </c>
      <c r="AA16" s="100">
        <f t="shared" si="9"/>
        <v>1</v>
      </c>
      <c r="AB16" s="89">
        <v>1</v>
      </c>
      <c r="AC16" s="85">
        <v>1</v>
      </c>
      <c r="AD16" s="109">
        <f t="shared" si="10"/>
        <v>1</v>
      </c>
      <c r="AE16" s="90">
        <v>1</v>
      </c>
      <c r="AF16" s="83">
        <v>1</v>
      </c>
      <c r="AG16" s="109">
        <f t="shared" si="11"/>
        <v>1</v>
      </c>
      <c r="AH16" s="89">
        <v>1</v>
      </c>
      <c r="AI16" s="85">
        <v>1</v>
      </c>
      <c r="AJ16" s="102">
        <f t="shared" si="12"/>
        <v>1</v>
      </c>
    </row>
    <row r="17" spans="1:36" ht="15">
      <c r="A17" s="114">
        <v>15</v>
      </c>
      <c r="B17" s="121">
        <v>3024</v>
      </c>
      <c r="C17" s="118" t="s">
        <v>74</v>
      </c>
      <c r="D17" s="131">
        <f t="shared" si="0"/>
        <v>20</v>
      </c>
      <c r="E17" s="131">
        <f t="shared" si="1"/>
        <v>20</v>
      </c>
      <c r="F17" s="122">
        <f t="shared" si="3"/>
        <v>1</v>
      </c>
      <c r="G17" s="97">
        <v>1</v>
      </c>
      <c r="H17" s="83">
        <v>1</v>
      </c>
      <c r="I17" s="109">
        <f t="shared" si="4"/>
        <v>1</v>
      </c>
      <c r="J17" s="99">
        <v>6</v>
      </c>
      <c r="K17" s="86">
        <v>6</v>
      </c>
      <c r="L17" s="109">
        <f t="shared" si="5"/>
        <v>1</v>
      </c>
      <c r="M17" s="99">
        <v>1</v>
      </c>
      <c r="N17" s="86">
        <v>1</v>
      </c>
      <c r="O17" s="100">
        <f t="shared" si="2"/>
        <v>1</v>
      </c>
      <c r="P17" s="98">
        <v>3</v>
      </c>
      <c r="Q17" s="86">
        <v>3</v>
      </c>
      <c r="R17" s="109">
        <f t="shared" si="6"/>
        <v>1</v>
      </c>
      <c r="S17" s="101">
        <v>0</v>
      </c>
      <c r="T17" s="84">
        <v>0</v>
      </c>
      <c r="U17" s="109" t="e">
        <f t="shared" si="7"/>
        <v>#DIV/0!</v>
      </c>
      <c r="V17" s="90">
        <v>3</v>
      </c>
      <c r="W17" s="83">
        <v>3</v>
      </c>
      <c r="X17" s="100">
        <f t="shared" si="8"/>
        <v>1</v>
      </c>
      <c r="Y17" s="248">
        <v>3</v>
      </c>
      <c r="Z17" s="83">
        <v>3</v>
      </c>
      <c r="AA17" s="100">
        <f t="shared" si="9"/>
        <v>1</v>
      </c>
      <c r="AB17" s="89">
        <v>1</v>
      </c>
      <c r="AC17" s="85">
        <v>1</v>
      </c>
      <c r="AD17" s="109">
        <f t="shared" si="10"/>
        <v>1</v>
      </c>
      <c r="AE17" s="90">
        <v>1</v>
      </c>
      <c r="AF17" s="83">
        <v>1</v>
      </c>
      <c r="AG17" s="109">
        <f t="shared" si="11"/>
        <v>1</v>
      </c>
      <c r="AH17" s="89">
        <v>1</v>
      </c>
      <c r="AI17" s="85">
        <v>1</v>
      </c>
      <c r="AJ17" s="102">
        <f t="shared" si="12"/>
        <v>1</v>
      </c>
    </row>
    <row r="18" spans="1:36" ht="15">
      <c r="A18" s="114">
        <v>16</v>
      </c>
      <c r="B18" s="121">
        <v>3027</v>
      </c>
      <c r="C18" s="118" t="s">
        <v>75</v>
      </c>
      <c r="D18" s="131">
        <f t="shared" si="0"/>
        <v>19</v>
      </c>
      <c r="E18" s="131">
        <f t="shared" si="1"/>
        <v>14</v>
      </c>
      <c r="F18" s="122">
        <f t="shared" si="3"/>
        <v>0.73684210526315785</v>
      </c>
      <c r="G18" s="97">
        <v>1</v>
      </c>
      <c r="H18" s="83">
        <v>1</v>
      </c>
      <c r="I18" s="109">
        <f t="shared" si="4"/>
        <v>1</v>
      </c>
      <c r="J18" s="99">
        <v>6</v>
      </c>
      <c r="K18" s="86">
        <v>4</v>
      </c>
      <c r="L18" s="109">
        <f t="shared" si="5"/>
        <v>0.66666666666666663</v>
      </c>
      <c r="M18" s="99">
        <v>1</v>
      </c>
      <c r="N18" s="86">
        <v>1</v>
      </c>
      <c r="O18" s="100">
        <f t="shared" si="2"/>
        <v>1</v>
      </c>
      <c r="P18" s="98">
        <v>3</v>
      </c>
      <c r="Q18" s="86">
        <v>1</v>
      </c>
      <c r="R18" s="109">
        <f t="shared" si="6"/>
        <v>0.33333333333333331</v>
      </c>
      <c r="S18" s="101">
        <v>0</v>
      </c>
      <c r="T18" s="84">
        <v>0</v>
      </c>
      <c r="U18" s="109" t="e">
        <f t="shared" si="7"/>
        <v>#DIV/0!</v>
      </c>
      <c r="V18" s="90">
        <v>3</v>
      </c>
      <c r="W18" s="83">
        <v>2</v>
      </c>
      <c r="X18" s="100">
        <f t="shared" si="8"/>
        <v>0.66666666666666663</v>
      </c>
      <c r="Y18" s="248">
        <v>2</v>
      </c>
      <c r="Z18" s="83">
        <v>2</v>
      </c>
      <c r="AA18" s="100">
        <f t="shared" si="9"/>
        <v>1</v>
      </c>
      <c r="AB18" s="89">
        <v>1</v>
      </c>
      <c r="AC18" s="85">
        <v>1</v>
      </c>
      <c r="AD18" s="109">
        <f t="shared" si="10"/>
        <v>1</v>
      </c>
      <c r="AE18" s="90">
        <v>1</v>
      </c>
      <c r="AF18" s="83">
        <v>1</v>
      </c>
      <c r="AG18" s="109">
        <f t="shared" si="11"/>
        <v>1</v>
      </c>
      <c r="AH18" s="89">
        <v>1</v>
      </c>
      <c r="AI18" s="85">
        <v>1</v>
      </c>
      <c r="AJ18" s="102">
        <f t="shared" si="12"/>
        <v>1</v>
      </c>
    </row>
    <row r="19" spans="1:36" ht="15">
      <c r="A19" s="114">
        <v>17</v>
      </c>
      <c r="B19" s="121">
        <v>3028</v>
      </c>
      <c r="C19" s="119" t="s">
        <v>76</v>
      </c>
      <c r="D19" s="131">
        <f t="shared" si="0"/>
        <v>19</v>
      </c>
      <c r="E19" s="131">
        <f t="shared" si="1"/>
        <v>18</v>
      </c>
      <c r="F19" s="122">
        <f t="shared" si="3"/>
        <v>0.94736842105263153</v>
      </c>
      <c r="G19" s="97">
        <v>1</v>
      </c>
      <c r="H19" s="83">
        <v>1</v>
      </c>
      <c r="I19" s="109">
        <f t="shared" si="4"/>
        <v>1</v>
      </c>
      <c r="J19" s="99">
        <v>6</v>
      </c>
      <c r="K19" s="86">
        <v>5</v>
      </c>
      <c r="L19" s="109">
        <f t="shared" si="5"/>
        <v>0.83333333333333337</v>
      </c>
      <c r="M19" s="99">
        <v>1</v>
      </c>
      <c r="N19" s="86">
        <v>1</v>
      </c>
      <c r="O19" s="100">
        <f t="shared" si="2"/>
        <v>1</v>
      </c>
      <c r="P19" s="98">
        <v>3</v>
      </c>
      <c r="Q19" s="86">
        <v>3</v>
      </c>
      <c r="R19" s="109">
        <f t="shared" si="6"/>
        <v>1</v>
      </c>
      <c r="S19" s="101">
        <v>0</v>
      </c>
      <c r="T19" s="84">
        <v>0</v>
      </c>
      <c r="U19" s="109" t="e">
        <f t="shared" si="7"/>
        <v>#DIV/0!</v>
      </c>
      <c r="V19" s="90">
        <v>3</v>
      </c>
      <c r="W19" s="83">
        <v>3</v>
      </c>
      <c r="X19" s="100">
        <f t="shared" si="8"/>
        <v>1</v>
      </c>
      <c r="Y19" s="248">
        <v>2</v>
      </c>
      <c r="Z19" s="83">
        <v>2</v>
      </c>
      <c r="AA19" s="100">
        <f t="shared" si="9"/>
        <v>1</v>
      </c>
      <c r="AB19" s="89">
        <v>1</v>
      </c>
      <c r="AC19" s="85">
        <v>1</v>
      </c>
      <c r="AD19" s="109">
        <f t="shared" si="10"/>
        <v>1</v>
      </c>
      <c r="AE19" s="90">
        <v>1</v>
      </c>
      <c r="AF19" s="83">
        <v>1</v>
      </c>
      <c r="AG19" s="109">
        <f t="shared" si="11"/>
        <v>1</v>
      </c>
      <c r="AH19" s="89">
        <v>1</v>
      </c>
      <c r="AI19" s="85">
        <v>1</v>
      </c>
      <c r="AJ19" s="102">
        <f t="shared" si="12"/>
        <v>1</v>
      </c>
    </row>
    <row r="20" spans="1:36" ht="15">
      <c r="A20" s="114">
        <v>18</v>
      </c>
      <c r="B20" s="121">
        <v>3030</v>
      </c>
      <c r="C20" s="118" t="s">
        <v>77</v>
      </c>
      <c r="D20" s="131">
        <f t="shared" si="0"/>
        <v>19</v>
      </c>
      <c r="E20" s="131">
        <f t="shared" si="1"/>
        <v>12</v>
      </c>
      <c r="F20" s="122">
        <f t="shared" si="3"/>
        <v>0.63157894736842102</v>
      </c>
      <c r="G20" s="97">
        <v>1</v>
      </c>
      <c r="H20" s="83">
        <v>1</v>
      </c>
      <c r="I20" s="109">
        <f t="shared" si="4"/>
        <v>1</v>
      </c>
      <c r="J20" s="99">
        <v>6</v>
      </c>
      <c r="K20" s="86">
        <v>3</v>
      </c>
      <c r="L20" s="109">
        <f t="shared" si="5"/>
        <v>0.5</v>
      </c>
      <c r="M20" s="99">
        <v>1</v>
      </c>
      <c r="N20" s="86">
        <v>1</v>
      </c>
      <c r="O20" s="100">
        <f t="shared" si="2"/>
        <v>1</v>
      </c>
      <c r="P20" s="98">
        <v>3</v>
      </c>
      <c r="Q20" s="86">
        <v>1</v>
      </c>
      <c r="R20" s="109">
        <f t="shared" si="6"/>
        <v>0.33333333333333331</v>
      </c>
      <c r="S20" s="101">
        <v>0</v>
      </c>
      <c r="T20" s="84">
        <v>0</v>
      </c>
      <c r="U20" s="109" t="e">
        <f t="shared" si="7"/>
        <v>#DIV/0!</v>
      </c>
      <c r="V20" s="90">
        <v>3</v>
      </c>
      <c r="W20" s="83">
        <v>1</v>
      </c>
      <c r="X20" s="100">
        <f t="shared" si="8"/>
        <v>0.33333333333333331</v>
      </c>
      <c r="Y20" s="248">
        <v>2</v>
      </c>
      <c r="Z20" s="83">
        <v>2</v>
      </c>
      <c r="AA20" s="100">
        <f t="shared" si="9"/>
        <v>1</v>
      </c>
      <c r="AB20" s="89">
        <v>1</v>
      </c>
      <c r="AC20" s="85">
        <v>1</v>
      </c>
      <c r="AD20" s="109">
        <f t="shared" si="10"/>
        <v>1</v>
      </c>
      <c r="AE20" s="90">
        <v>1</v>
      </c>
      <c r="AF20" s="83">
        <v>1</v>
      </c>
      <c r="AG20" s="109">
        <f>AF20/AE20</f>
        <v>1</v>
      </c>
      <c r="AH20" s="89">
        <v>1</v>
      </c>
      <c r="AI20" s="85">
        <v>1</v>
      </c>
      <c r="AJ20" s="102">
        <f t="shared" si="12"/>
        <v>1</v>
      </c>
    </row>
    <row r="21" spans="1:36" ht="15">
      <c r="A21" s="114">
        <v>19</v>
      </c>
      <c r="B21" s="121">
        <v>3031</v>
      </c>
      <c r="C21" s="118" t="s">
        <v>78</v>
      </c>
      <c r="D21" s="131">
        <f t="shared" si="0"/>
        <v>19</v>
      </c>
      <c r="E21" s="131">
        <f t="shared" si="1"/>
        <v>19</v>
      </c>
      <c r="F21" s="122">
        <f t="shared" si="3"/>
        <v>1</v>
      </c>
      <c r="G21" s="97">
        <v>1</v>
      </c>
      <c r="H21" s="83">
        <v>1</v>
      </c>
      <c r="I21" s="109">
        <f t="shared" si="4"/>
        <v>1</v>
      </c>
      <c r="J21" s="99">
        <v>6</v>
      </c>
      <c r="K21" s="86">
        <v>6</v>
      </c>
      <c r="L21" s="109">
        <f t="shared" si="5"/>
        <v>1</v>
      </c>
      <c r="M21" s="99">
        <v>1</v>
      </c>
      <c r="N21" s="86">
        <v>1</v>
      </c>
      <c r="O21" s="100">
        <f t="shared" si="2"/>
        <v>1</v>
      </c>
      <c r="P21" s="98">
        <v>3</v>
      </c>
      <c r="Q21" s="86">
        <v>3</v>
      </c>
      <c r="R21" s="109">
        <f t="shared" si="6"/>
        <v>1</v>
      </c>
      <c r="S21" s="101">
        <v>0</v>
      </c>
      <c r="T21" s="84">
        <v>0</v>
      </c>
      <c r="U21" s="109" t="e">
        <f t="shared" si="7"/>
        <v>#DIV/0!</v>
      </c>
      <c r="V21" s="90">
        <v>3</v>
      </c>
      <c r="W21" s="83">
        <v>3</v>
      </c>
      <c r="X21" s="100">
        <f t="shared" si="8"/>
        <v>1</v>
      </c>
      <c r="Y21" s="248">
        <v>2</v>
      </c>
      <c r="Z21" s="83">
        <v>2</v>
      </c>
      <c r="AA21" s="100">
        <f t="shared" si="9"/>
        <v>1</v>
      </c>
      <c r="AB21" s="89">
        <v>1</v>
      </c>
      <c r="AC21" s="85">
        <v>1</v>
      </c>
      <c r="AD21" s="109">
        <f t="shared" si="10"/>
        <v>1</v>
      </c>
      <c r="AE21" s="90">
        <v>1</v>
      </c>
      <c r="AF21" s="83">
        <v>1</v>
      </c>
      <c r="AG21" s="109">
        <f t="shared" si="11"/>
        <v>1</v>
      </c>
      <c r="AH21" s="89">
        <v>1</v>
      </c>
      <c r="AI21" s="85">
        <v>1</v>
      </c>
      <c r="AJ21" s="102">
        <f t="shared" si="12"/>
        <v>1</v>
      </c>
    </row>
    <row r="22" spans="1:36" ht="15">
      <c r="A22" s="114">
        <v>20</v>
      </c>
      <c r="B22" s="121">
        <v>3032</v>
      </c>
      <c r="C22" s="118" t="s">
        <v>79</v>
      </c>
      <c r="D22" s="131">
        <f t="shared" si="0"/>
        <v>20</v>
      </c>
      <c r="E22" s="131">
        <f t="shared" si="1"/>
        <v>20</v>
      </c>
      <c r="F22" s="122">
        <f t="shared" si="3"/>
        <v>1</v>
      </c>
      <c r="G22" s="97">
        <v>1</v>
      </c>
      <c r="H22" s="83">
        <v>1</v>
      </c>
      <c r="I22" s="109">
        <f t="shared" si="4"/>
        <v>1</v>
      </c>
      <c r="J22" s="99">
        <v>6</v>
      </c>
      <c r="K22" s="86">
        <v>6</v>
      </c>
      <c r="L22" s="109">
        <f t="shared" si="5"/>
        <v>1</v>
      </c>
      <c r="M22" s="99">
        <v>1</v>
      </c>
      <c r="N22" s="86">
        <v>1</v>
      </c>
      <c r="O22" s="100">
        <f t="shared" si="2"/>
        <v>1</v>
      </c>
      <c r="P22" s="98">
        <v>3</v>
      </c>
      <c r="Q22" s="86">
        <v>3</v>
      </c>
      <c r="R22" s="109">
        <f t="shared" si="6"/>
        <v>1</v>
      </c>
      <c r="S22" s="101">
        <v>0</v>
      </c>
      <c r="T22" s="84">
        <v>0</v>
      </c>
      <c r="U22" s="109" t="e">
        <f t="shared" si="7"/>
        <v>#DIV/0!</v>
      </c>
      <c r="V22" s="90">
        <v>3</v>
      </c>
      <c r="W22" s="83">
        <v>3</v>
      </c>
      <c r="X22" s="100">
        <f t="shared" si="8"/>
        <v>1</v>
      </c>
      <c r="Y22" s="248">
        <v>3</v>
      </c>
      <c r="Z22" s="83">
        <v>3</v>
      </c>
      <c r="AA22" s="100">
        <f t="shared" si="9"/>
        <v>1</v>
      </c>
      <c r="AB22" s="89">
        <v>1</v>
      </c>
      <c r="AC22" s="85">
        <v>1</v>
      </c>
      <c r="AD22" s="109">
        <f t="shared" si="10"/>
        <v>1</v>
      </c>
      <c r="AE22" s="90">
        <v>1</v>
      </c>
      <c r="AF22" s="83">
        <v>1</v>
      </c>
      <c r="AG22" s="109">
        <f t="shared" si="11"/>
        <v>1</v>
      </c>
      <c r="AH22" s="89">
        <v>1</v>
      </c>
      <c r="AI22" s="85">
        <v>1</v>
      </c>
      <c r="AJ22" s="102">
        <f t="shared" si="12"/>
        <v>1</v>
      </c>
    </row>
    <row r="23" spans="1:36" ht="15">
      <c r="A23" s="114">
        <v>21</v>
      </c>
      <c r="B23" s="121">
        <v>3033</v>
      </c>
      <c r="C23" s="119" t="s">
        <v>80</v>
      </c>
      <c r="D23" s="131">
        <f t="shared" si="0"/>
        <v>20</v>
      </c>
      <c r="E23" s="131">
        <f t="shared" si="1"/>
        <v>20</v>
      </c>
      <c r="F23" s="122">
        <f t="shared" si="3"/>
        <v>1</v>
      </c>
      <c r="G23" s="97">
        <v>1</v>
      </c>
      <c r="H23" s="83">
        <v>1</v>
      </c>
      <c r="I23" s="109">
        <f t="shared" si="4"/>
        <v>1</v>
      </c>
      <c r="J23" s="99">
        <v>6</v>
      </c>
      <c r="K23" s="86">
        <v>6</v>
      </c>
      <c r="L23" s="109">
        <f t="shared" si="5"/>
        <v>1</v>
      </c>
      <c r="M23" s="99">
        <v>1</v>
      </c>
      <c r="N23" s="86">
        <v>1</v>
      </c>
      <c r="O23" s="100">
        <f t="shared" si="2"/>
        <v>1</v>
      </c>
      <c r="P23" s="98">
        <v>3</v>
      </c>
      <c r="Q23" s="86">
        <v>3</v>
      </c>
      <c r="R23" s="109">
        <f t="shared" si="6"/>
        <v>1</v>
      </c>
      <c r="S23" s="101">
        <v>0</v>
      </c>
      <c r="T23" s="84">
        <v>0</v>
      </c>
      <c r="U23" s="109" t="e">
        <f t="shared" si="7"/>
        <v>#DIV/0!</v>
      </c>
      <c r="V23" s="90">
        <v>3</v>
      </c>
      <c r="W23" s="83">
        <v>3</v>
      </c>
      <c r="X23" s="100">
        <f t="shared" si="8"/>
        <v>1</v>
      </c>
      <c r="Y23" s="248">
        <v>3</v>
      </c>
      <c r="Z23" s="83">
        <v>3</v>
      </c>
      <c r="AA23" s="100">
        <f t="shared" si="9"/>
        <v>1</v>
      </c>
      <c r="AB23" s="89">
        <v>1</v>
      </c>
      <c r="AC23" s="85">
        <v>1</v>
      </c>
      <c r="AD23" s="109">
        <f t="shared" si="10"/>
        <v>1</v>
      </c>
      <c r="AE23" s="90">
        <v>1</v>
      </c>
      <c r="AF23" s="83">
        <v>1</v>
      </c>
      <c r="AG23" s="109">
        <f t="shared" si="11"/>
        <v>1</v>
      </c>
      <c r="AH23" s="89">
        <v>1</v>
      </c>
      <c r="AI23" s="85">
        <v>1</v>
      </c>
      <c r="AJ23" s="102">
        <f t="shared" si="12"/>
        <v>1</v>
      </c>
    </row>
    <row r="24" spans="1:36" ht="15.75" thickBot="1">
      <c r="A24" s="116">
        <v>22</v>
      </c>
      <c r="B24" s="124">
        <v>3034</v>
      </c>
      <c r="C24" s="125" t="s">
        <v>81</v>
      </c>
      <c r="D24" s="132">
        <f t="shared" si="0"/>
        <v>19</v>
      </c>
      <c r="E24" s="132">
        <f t="shared" si="1"/>
        <v>18</v>
      </c>
      <c r="F24" s="126">
        <f>E24/D24</f>
        <v>0.94736842105263153</v>
      </c>
      <c r="G24" s="117">
        <v>1</v>
      </c>
      <c r="H24" s="104">
        <v>1</v>
      </c>
      <c r="I24" s="110">
        <f>H24/G24</f>
        <v>1</v>
      </c>
      <c r="J24" s="103">
        <v>6</v>
      </c>
      <c r="K24" s="107">
        <v>5</v>
      </c>
      <c r="L24" s="110">
        <f>K24/J24</f>
        <v>0.83333333333333337</v>
      </c>
      <c r="M24" s="239">
        <v>1</v>
      </c>
      <c r="N24" s="240">
        <v>1</v>
      </c>
      <c r="O24" s="241">
        <f t="shared" si="2"/>
        <v>1</v>
      </c>
      <c r="P24" s="117">
        <v>3</v>
      </c>
      <c r="Q24" s="107">
        <v>3</v>
      </c>
      <c r="R24" s="110">
        <f>Q24/P24</f>
        <v>1</v>
      </c>
      <c r="S24" s="103">
        <v>0</v>
      </c>
      <c r="T24" s="107">
        <v>0</v>
      </c>
      <c r="U24" s="110" t="e">
        <f>T24/S24</f>
        <v>#DIV/0!</v>
      </c>
      <c r="V24" s="91">
        <v>3</v>
      </c>
      <c r="W24" s="104">
        <v>3</v>
      </c>
      <c r="X24" s="241">
        <f t="shared" si="8"/>
        <v>1</v>
      </c>
      <c r="Y24" s="249">
        <v>2</v>
      </c>
      <c r="Z24" s="104">
        <v>2</v>
      </c>
      <c r="AA24" s="105">
        <f>Z24/Y24</f>
        <v>1</v>
      </c>
      <c r="AB24" s="91">
        <v>1</v>
      </c>
      <c r="AC24" s="104">
        <v>1</v>
      </c>
      <c r="AD24" s="110">
        <f>AC24/AB24</f>
        <v>1</v>
      </c>
      <c r="AE24" s="91">
        <v>1</v>
      </c>
      <c r="AF24" s="104">
        <v>1</v>
      </c>
      <c r="AG24" s="110">
        <f t="shared" si="11"/>
        <v>1</v>
      </c>
      <c r="AH24" s="91">
        <v>1</v>
      </c>
      <c r="AI24" s="104">
        <v>1</v>
      </c>
      <c r="AJ24" s="105">
        <f t="shared" si="12"/>
        <v>1</v>
      </c>
    </row>
  </sheetData>
  <mergeCells count="14">
    <mergeCell ref="M1:O1"/>
    <mergeCell ref="AH1:AJ1"/>
    <mergeCell ref="P1:R1"/>
    <mergeCell ref="S1:U1"/>
    <mergeCell ref="V1:X1"/>
    <mergeCell ref="Y1:AA1"/>
    <mergeCell ref="AB1:AD1"/>
    <mergeCell ref="AE1:AG1"/>
    <mergeCell ref="J1:L1"/>
    <mergeCell ref="A1:A2"/>
    <mergeCell ref="B1:B2"/>
    <mergeCell ref="C1:C2"/>
    <mergeCell ref="D1:F1"/>
    <mergeCell ref="G1:I1"/>
  </mergeCells>
  <conditionalFormatting sqref="F3:F24">
    <cfRule type="cellIs" dxfId="172" priority="1" operator="lessThan">
      <formula>1</formula>
    </cfRule>
  </conditionalFormatting>
  <conditionalFormatting sqref="I3:I24 L3:L24 O3:O24 R3:R24">
    <cfRule type="cellIs" dxfId="171" priority="3" operator="lessThan">
      <formula>1</formula>
    </cfRule>
  </conditionalFormatting>
  <conditionalFormatting sqref="U3:U24 X3:X24">
    <cfRule type="cellIs" dxfId="170" priority="2" operator="lessThan">
      <formula>1</formula>
    </cfRule>
  </conditionalFormatting>
  <conditionalFormatting sqref="AA3:AA24 AD3:AD24">
    <cfRule type="cellIs" dxfId="169" priority="4" operator="lessThan">
      <formula>1</formula>
    </cfRule>
  </conditionalFormatting>
  <conditionalFormatting sqref="AG3:AG24 AJ3:AJ24">
    <cfRule type="cellIs" dxfId="168" priority="5" operator="lessThan">
      <formula>1</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D740A-1E77-4A50-8CBC-9792D6CB2E28}">
  <dimension ref="A1:J29"/>
  <sheetViews>
    <sheetView zoomScale="80" zoomScaleNormal="80" workbookViewId="0">
      <selection activeCell="A31" sqref="A31"/>
    </sheetView>
  </sheetViews>
  <sheetFormatPr defaultRowHeight="13.5"/>
  <cols>
    <col min="1" max="1" width="8.75" style="13"/>
    <col min="2" max="2" width="41.125" customWidth="1"/>
    <col min="3" max="3" width="18.5" bestFit="1" customWidth="1"/>
    <col min="4" max="4" width="9" bestFit="1" customWidth="1"/>
    <col min="5" max="6" width="11" bestFit="1" customWidth="1"/>
    <col min="7" max="7" width="14.125" bestFit="1" customWidth="1"/>
    <col min="8" max="8" width="20.5" bestFit="1" customWidth="1"/>
    <col min="9" max="9" width="17.5" bestFit="1" customWidth="1"/>
    <col min="10" max="10" width="16" bestFit="1" customWidth="1"/>
  </cols>
  <sheetData>
    <row r="1" spans="1:10" ht="82.5" customHeight="1">
      <c r="A1" s="267" t="s">
        <v>48</v>
      </c>
      <c r="B1" s="266" t="s">
        <v>82</v>
      </c>
      <c r="C1" s="261" t="s">
        <v>83</v>
      </c>
      <c r="D1" s="261" t="s">
        <v>84</v>
      </c>
      <c r="E1" s="261" t="s">
        <v>85</v>
      </c>
      <c r="F1" s="261" t="s">
        <v>86</v>
      </c>
      <c r="G1" s="261" t="s">
        <v>87</v>
      </c>
      <c r="H1" s="262" t="s">
        <v>88</v>
      </c>
      <c r="I1" s="262" t="s">
        <v>246</v>
      </c>
      <c r="J1" s="263" t="s">
        <v>247</v>
      </c>
    </row>
    <row r="2" spans="1:10" ht="15">
      <c r="A2" s="268">
        <v>1</v>
      </c>
      <c r="B2" s="270" t="s">
        <v>248</v>
      </c>
      <c r="C2" s="264" t="s">
        <v>116</v>
      </c>
      <c r="D2" s="264" t="s">
        <v>93</v>
      </c>
      <c r="E2" s="275">
        <v>45744</v>
      </c>
      <c r="F2" s="275">
        <v>45747</v>
      </c>
      <c r="G2" s="278">
        <f>(F2-E2)+1</f>
        <v>4</v>
      </c>
      <c r="H2" s="272" t="s">
        <v>249</v>
      </c>
      <c r="I2" s="278" t="s">
        <v>250</v>
      </c>
      <c r="J2" s="265" t="s">
        <v>207</v>
      </c>
    </row>
    <row r="3" spans="1:10" ht="15">
      <c r="A3" s="269">
        <v>2</v>
      </c>
      <c r="B3" s="270" t="s">
        <v>251</v>
      </c>
      <c r="C3" s="271" t="s">
        <v>125</v>
      </c>
      <c r="D3" s="271" t="s">
        <v>93</v>
      </c>
      <c r="E3" s="276">
        <v>45742</v>
      </c>
      <c r="F3" s="276">
        <v>45747</v>
      </c>
      <c r="G3" s="278">
        <f t="shared" ref="G3:G29" si="0">(F3-E3)+1</f>
        <v>6</v>
      </c>
      <c r="H3" s="272" t="s">
        <v>249</v>
      </c>
      <c r="I3" s="279" t="s">
        <v>252</v>
      </c>
      <c r="J3" s="273" t="s">
        <v>207</v>
      </c>
    </row>
    <row r="4" spans="1:10" ht="15">
      <c r="A4" s="268">
        <v>3</v>
      </c>
      <c r="B4" s="274" t="s">
        <v>253</v>
      </c>
      <c r="C4" s="272" t="s">
        <v>129</v>
      </c>
      <c r="D4" s="272" t="s">
        <v>93</v>
      </c>
      <c r="E4" s="277">
        <v>45743</v>
      </c>
      <c r="F4" s="277">
        <v>45743</v>
      </c>
      <c r="G4" s="278">
        <f t="shared" si="0"/>
        <v>1</v>
      </c>
      <c r="H4" s="271" t="s">
        <v>254</v>
      </c>
      <c r="I4" s="279" t="s">
        <v>165</v>
      </c>
      <c r="J4" s="273" t="s">
        <v>203</v>
      </c>
    </row>
    <row r="5" spans="1:10" ht="15">
      <c r="A5" s="269">
        <v>4</v>
      </c>
      <c r="B5" s="288" t="s">
        <v>253</v>
      </c>
      <c r="C5" s="289" t="s">
        <v>129</v>
      </c>
      <c r="D5" s="289"/>
      <c r="E5" s="813" t="s">
        <v>255</v>
      </c>
      <c r="F5" s="814"/>
      <c r="G5" s="290"/>
      <c r="H5" s="289" t="s">
        <v>254</v>
      </c>
      <c r="I5" s="291" t="s">
        <v>256</v>
      </c>
      <c r="J5" s="292" t="s">
        <v>203</v>
      </c>
    </row>
    <row r="6" spans="1:10" ht="15">
      <c r="A6" s="268">
        <v>5</v>
      </c>
      <c r="B6" s="288" t="s">
        <v>253</v>
      </c>
      <c r="C6" s="289" t="s">
        <v>129</v>
      </c>
      <c r="D6" s="289"/>
      <c r="E6" s="813" t="s">
        <v>255</v>
      </c>
      <c r="F6" s="814"/>
      <c r="G6" s="290"/>
      <c r="H6" s="289" t="s">
        <v>254</v>
      </c>
      <c r="I6" s="291" t="s">
        <v>256</v>
      </c>
      <c r="J6" s="292" t="s">
        <v>203</v>
      </c>
    </row>
    <row r="7" spans="1:10" ht="15">
      <c r="A7" s="269">
        <v>6</v>
      </c>
      <c r="B7" s="288" t="s">
        <v>253</v>
      </c>
      <c r="C7" s="289" t="s">
        <v>129</v>
      </c>
      <c r="D7" s="289"/>
      <c r="E7" s="813" t="s">
        <v>255</v>
      </c>
      <c r="F7" s="814"/>
      <c r="G7" s="290"/>
      <c r="H7" s="289" t="s">
        <v>254</v>
      </c>
      <c r="I7" s="291" t="s">
        <v>256</v>
      </c>
      <c r="J7" s="292" t="s">
        <v>203</v>
      </c>
    </row>
    <row r="8" spans="1:10" ht="30">
      <c r="A8" s="268">
        <v>7</v>
      </c>
      <c r="B8" s="270" t="s">
        <v>257</v>
      </c>
      <c r="C8" s="271" t="s">
        <v>129</v>
      </c>
      <c r="D8" s="271" t="s">
        <v>98</v>
      </c>
      <c r="E8" s="276">
        <v>45743</v>
      </c>
      <c r="F8" s="276">
        <v>45744</v>
      </c>
      <c r="G8" s="278">
        <f t="shared" si="0"/>
        <v>2</v>
      </c>
      <c r="H8" s="271" t="s">
        <v>254</v>
      </c>
      <c r="I8" s="279" t="s">
        <v>154</v>
      </c>
      <c r="J8" s="273" t="s">
        <v>203</v>
      </c>
    </row>
    <row r="9" spans="1:10" ht="30">
      <c r="A9" s="269">
        <v>8</v>
      </c>
      <c r="B9" s="274" t="s">
        <v>258</v>
      </c>
      <c r="C9" s="272" t="s">
        <v>112</v>
      </c>
      <c r="D9" s="272" t="s">
        <v>93</v>
      </c>
      <c r="E9" s="277">
        <v>45745</v>
      </c>
      <c r="F9" s="277">
        <v>45747</v>
      </c>
      <c r="G9" s="278">
        <f t="shared" si="0"/>
        <v>3</v>
      </c>
      <c r="H9" s="272" t="s">
        <v>249</v>
      </c>
      <c r="I9" s="279" t="s">
        <v>179</v>
      </c>
      <c r="J9" s="273" t="s">
        <v>203</v>
      </c>
    </row>
    <row r="10" spans="1:10" ht="30">
      <c r="A10" s="268">
        <v>9</v>
      </c>
      <c r="B10" s="274" t="s">
        <v>259</v>
      </c>
      <c r="C10" s="272" t="s">
        <v>129</v>
      </c>
      <c r="D10" s="272" t="s">
        <v>98</v>
      </c>
      <c r="E10" s="277">
        <v>45742</v>
      </c>
      <c r="F10" s="277">
        <v>45742</v>
      </c>
      <c r="G10" s="278">
        <f t="shared" si="0"/>
        <v>1</v>
      </c>
      <c r="H10" s="271" t="s">
        <v>254</v>
      </c>
      <c r="I10" s="279" t="s">
        <v>95</v>
      </c>
      <c r="J10" s="273" t="s">
        <v>203</v>
      </c>
    </row>
    <row r="11" spans="1:10" ht="15">
      <c r="A11" s="269">
        <v>10</v>
      </c>
      <c r="B11" s="270" t="s">
        <v>260</v>
      </c>
      <c r="C11" s="271" t="s">
        <v>125</v>
      </c>
      <c r="D11" s="272" t="s">
        <v>93</v>
      </c>
      <c r="E11" s="276">
        <v>45741</v>
      </c>
      <c r="F11" s="276">
        <v>45742</v>
      </c>
      <c r="G11" s="278">
        <f t="shared" si="0"/>
        <v>2</v>
      </c>
      <c r="H11" s="271" t="s">
        <v>254</v>
      </c>
      <c r="I11" s="287" t="s">
        <v>261</v>
      </c>
      <c r="J11" s="273" t="s">
        <v>203</v>
      </c>
    </row>
    <row r="12" spans="1:10" ht="30">
      <c r="A12" s="268">
        <v>11</v>
      </c>
      <c r="B12" s="270" t="s">
        <v>262</v>
      </c>
      <c r="C12" s="271" t="s">
        <v>132</v>
      </c>
      <c r="D12" s="271" t="s">
        <v>93</v>
      </c>
      <c r="E12" s="276">
        <v>45743</v>
      </c>
      <c r="F12" s="276">
        <v>45743</v>
      </c>
      <c r="G12" s="278">
        <f t="shared" si="0"/>
        <v>1</v>
      </c>
      <c r="H12" s="271" t="s">
        <v>254</v>
      </c>
      <c r="I12" s="284" t="s">
        <v>100</v>
      </c>
      <c r="J12" s="273" t="s">
        <v>203</v>
      </c>
    </row>
    <row r="13" spans="1:10" ht="15">
      <c r="A13" s="269">
        <v>12</v>
      </c>
      <c r="B13" s="270" t="s">
        <v>263</v>
      </c>
      <c r="C13" s="271" t="s">
        <v>53</v>
      </c>
      <c r="D13" s="271" t="s">
        <v>93</v>
      </c>
      <c r="E13" s="276">
        <v>45742</v>
      </c>
      <c r="F13" s="276">
        <v>45742</v>
      </c>
      <c r="G13" s="278">
        <f t="shared" si="0"/>
        <v>1</v>
      </c>
      <c r="H13" s="271" t="s">
        <v>254</v>
      </c>
      <c r="I13" s="284" t="s">
        <v>264</v>
      </c>
      <c r="J13" s="273" t="s">
        <v>203</v>
      </c>
    </row>
    <row r="14" spans="1:10" ht="15">
      <c r="A14" s="268">
        <v>13</v>
      </c>
      <c r="B14" s="288" t="s">
        <v>265</v>
      </c>
      <c r="C14" s="289" t="s">
        <v>53</v>
      </c>
      <c r="D14" s="289"/>
      <c r="E14" s="813" t="s">
        <v>255</v>
      </c>
      <c r="F14" s="814"/>
      <c r="G14" s="290"/>
      <c r="H14" s="289" t="s">
        <v>254</v>
      </c>
      <c r="I14" s="290" t="s">
        <v>256</v>
      </c>
      <c r="J14" s="292" t="s">
        <v>203</v>
      </c>
    </row>
    <row r="15" spans="1:10" ht="15">
      <c r="A15" s="269">
        <v>14</v>
      </c>
      <c r="B15" s="270" t="s">
        <v>266</v>
      </c>
      <c r="C15" s="271" t="s">
        <v>116</v>
      </c>
      <c r="D15" s="271" t="s">
        <v>93</v>
      </c>
      <c r="E15" s="276">
        <v>45741</v>
      </c>
      <c r="F15" s="276">
        <v>45742</v>
      </c>
      <c r="G15" s="278">
        <f t="shared" si="0"/>
        <v>2</v>
      </c>
      <c r="H15" s="271" t="s">
        <v>254</v>
      </c>
      <c r="I15" s="284" t="s">
        <v>100</v>
      </c>
      <c r="J15" s="273" t="s">
        <v>203</v>
      </c>
    </row>
    <row r="16" spans="1:10" ht="30">
      <c r="A16" s="268">
        <v>15</v>
      </c>
      <c r="B16" s="288" t="s">
        <v>267</v>
      </c>
      <c r="C16" s="289" t="s">
        <v>132</v>
      </c>
      <c r="D16" s="289"/>
      <c r="E16" s="813" t="s">
        <v>255</v>
      </c>
      <c r="F16" s="814"/>
      <c r="G16" s="290"/>
      <c r="H16" s="289" t="s">
        <v>254</v>
      </c>
      <c r="I16" s="291" t="s">
        <v>268</v>
      </c>
      <c r="J16" s="292" t="s">
        <v>203</v>
      </c>
    </row>
    <row r="17" spans="1:10" ht="30">
      <c r="A17" s="269">
        <v>16</v>
      </c>
      <c r="B17" s="280" t="s">
        <v>269</v>
      </c>
      <c r="C17" s="281" t="s">
        <v>53</v>
      </c>
      <c r="D17" s="281" t="s">
        <v>98</v>
      </c>
      <c r="E17" s="283">
        <v>45740</v>
      </c>
      <c r="F17" s="283">
        <v>45741</v>
      </c>
      <c r="G17" s="278">
        <f t="shared" si="0"/>
        <v>2</v>
      </c>
      <c r="H17" s="271" t="s">
        <v>254</v>
      </c>
      <c r="I17" s="285" t="s">
        <v>95</v>
      </c>
      <c r="J17" s="273" t="s">
        <v>203</v>
      </c>
    </row>
    <row r="18" spans="1:10" ht="15">
      <c r="A18" s="268">
        <v>17</v>
      </c>
      <c r="B18" s="280" t="s">
        <v>270</v>
      </c>
      <c r="C18" s="281" t="s">
        <v>53</v>
      </c>
      <c r="D18" s="281" t="s">
        <v>98</v>
      </c>
      <c r="E18" s="283">
        <v>45740</v>
      </c>
      <c r="F18" s="283">
        <v>45742</v>
      </c>
      <c r="G18" s="278">
        <f t="shared" si="0"/>
        <v>3</v>
      </c>
      <c r="H18" s="271" t="s">
        <v>254</v>
      </c>
      <c r="I18" s="285" t="s">
        <v>95</v>
      </c>
      <c r="J18" s="273" t="s">
        <v>203</v>
      </c>
    </row>
    <row r="19" spans="1:10" ht="15">
      <c r="A19" s="269">
        <v>18</v>
      </c>
      <c r="B19" s="280" t="s">
        <v>271</v>
      </c>
      <c r="C19" s="281" t="s">
        <v>53</v>
      </c>
      <c r="D19" s="281" t="s">
        <v>98</v>
      </c>
      <c r="E19" s="283">
        <v>45741</v>
      </c>
      <c r="F19" s="283">
        <v>45741</v>
      </c>
      <c r="G19" s="278">
        <f t="shared" si="0"/>
        <v>1</v>
      </c>
      <c r="H19" s="271" t="s">
        <v>254</v>
      </c>
      <c r="I19" s="285" t="s">
        <v>100</v>
      </c>
      <c r="J19" s="273" t="s">
        <v>203</v>
      </c>
    </row>
    <row r="20" spans="1:10" ht="15">
      <c r="A20" s="268">
        <v>19</v>
      </c>
      <c r="B20" s="280" t="s">
        <v>272</v>
      </c>
      <c r="C20" s="281" t="s">
        <v>53</v>
      </c>
      <c r="D20" s="281" t="s">
        <v>98</v>
      </c>
      <c r="E20" s="283">
        <v>45740</v>
      </c>
      <c r="F20" s="283">
        <v>45740</v>
      </c>
      <c r="G20" s="278">
        <f t="shared" si="0"/>
        <v>1</v>
      </c>
      <c r="H20" s="271" t="s">
        <v>254</v>
      </c>
      <c r="I20" s="285" t="s">
        <v>95</v>
      </c>
      <c r="J20" s="273" t="s">
        <v>203</v>
      </c>
    </row>
    <row r="21" spans="1:10" ht="15">
      <c r="A21" s="269">
        <v>20</v>
      </c>
      <c r="B21" s="280" t="s">
        <v>273</v>
      </c>
      <c r="C21" s="281" t="s">
        <v>121</v>
      </c>
      <c r="D21" s="281" t="s">
        <v>98</v>
      </c>
      <c r="E21" s="283">
        <v>45740</v>
      </c>
      <c r="F21" s="283">
        <v>45742</v>
      </c>
      <c r="G21" s="278">
        <f t="shared" si="0"/>
        <v>3</v>
      </c>
      <c r="H21" s="271" t="s">
        <v>254</v>
      </c>
      <c r="I21" s="285" t="s">
        <v>100</v>
      </c>
      <c r="J21" s="273" t="s">
        <v>203</v>
      </c>
    </row>
    <row r="22" spans="1:10" ht="30">
      <c r="A22" s="268">
        <v>21</v>
      </c>
      <c r="B22" s="280" t="s">
        <v>274</v>
      </c>
      <c r="C22" s="281" t="s">
        <v>53</v>
      </c>
      <c r="D22" s="281" t="s">
        <v>93</v>
      </c>
      <c r="E22" s="283">
        <v>45740</v>
      </c>
      <c r="F22" s="283">
        <v>45740</v>
      </c>
      <c r="G22" s="278">
        <f t="shared" si="0"/>
        <v>1</v>
      </c>
      <c r="H22" s="271" t="s">
        <v>254</v>
      </c>
      <c r="I22" s="285" t="s">
        <v>179</v>
      </c>
      <c r="J22" s="273" t="s">
        <v>203</v>
      </c>
    </row>
    <row r="23" spans="1:10" ht="30">
      <c r="A23" s="269">
        <v>22</v>
      </c>
      <c r="B23" s="280" t="s">
        <v>275</v>
      </c>
      <c r="C23" s="281" t="s">
        <v>276</v>
      </c>
      <c r="D23" s="281" t="s">
        <v>98</v>
      </c>
      <c r="E23" s="283">
        <v>45745</v>
      </c>
      <c r="F23" s="283">
        <v>45746</v>
      </c>
      <c r="G23" s="278">
        <f t="shared" si="0"/>
        <v>2</v>
      </c>
      <c r="H23" s="271" t="s">
        <v>254</v>
      </c>
      <c r="I23" s="285" t="s">
        <v>154</v>
      </c>
      <c r="J23" s="273" t="s">
        <v>203</v>
      </c>
    </row>
    <row r="24" spans="1:10" ht="30">
      <c r="A24" s="268">
        <v>23</v>
      </c>
      <c r="B24" s="293" t="s">
        <v>275</v>
      </c>
      <c r="C24" s="294" t="s">
        <v>276</v>
      </c>
      <c r="D24" s="294"/>
      <c r="E24" s="813" t="s">
        <v>255</v>
      </c>
      <c r="F24" s="814"/>
      <c r="G24" s="290"/>
      <c r="H24" s="289" t="s">
        <v>254</v>
      </c>
      <c r="I24" s="295" t="s">
        <v>268</v>
      </c>
      <c r="J24" s="292" t="s">
        <v>203</v>
      </c>
    </row>
    <row r="25" spans="1:10" ht="30">
      <c r="A25" s="269">
        <v>24</v>
      </c>
      <c r="B25" s="280" t="s">
        <v>277</v>
      </c>
      <c r="C25" s="281" t="s">
        <v>176</v>
      </c>
      <c r="D25" s="281" t="s">
        <v>98</v>
      </c>
      <c r="E25" s="283">
        <v>45741</v>
      </c>
      <c r="F25" s="283">
        <v>45741</v>
      </c>
      <c r="G25" s="278">
        <f t="shared" si="0"/>
        <v>1</v>
      </c>
      <c r="H25" s="271" t="s">
        <v>254</v>
      </c>
      <c r="I25" s="285" t="s">
        <v>100</v>
      </c>
      <c r="J25" s="273" t="s">
        <v>203</v>
      </c>
    </row>
    <row r="26" spans="1:10" ht="15">
      <c r="A26" s="268">
        <v>25</v>
      </c>
      <c r="B26" s="280" t="s">
        <v>278</v>
      </c>
      <c r="C26" s="281" t="s">
        <v>176</v>
      </c>
      <c r="D26" s="281" t="s">
        <v>98</v>
      </c>
      <c r="E26" s="283">
        <v>45740</v>
      </c>
      <c r="F26" s="283">
        <v>45740</v>
      </c>
      <c r="G26" s="278">
        <f t="shared" si="0"/>
        <v>1</v>
      </c>
      <c r="H26" s="271" t="s">
        <v>254</v>
      </c>
      <c r="I26" s="285" t="s">
        <v>165</v>
      </c>
      <c r="J26" s="273" t="s">
        <v>203</v>
      </c>
    </row>
    <row r="27" spans="1:10" ht="15">
      <c r="A27" s="269">
        <v>26</v>
      </c>
      <c r="B27" s="280" t="s">
        <v>279</v>
      </c>
      <c r="C27" s="281" t="s">
        <v>176</v>
      </c>
      <c r="D27" s="281" t="s">
        <v>98</v>
      </c>
      <c r="E27" s="283">
        <v>45740</v>
      </c>
      <c r="F27" s="283">
        <v>45740</v>
      </c>
      <c r="G27" s="278">
        <f t="shared" si="0"/>
        <v>1</v>
      </c>
      <c r="H27" s="271" t="s">
        <v>254</v>
      </c>
      <c r="I27" s="285" t="s">
        <v>154</v>
      </c>
      <c r="J27" s="273" t="s">
        <v>203</v>
      </c>
    </row>
    <row r="28" spans="1:10" ht="15">
      <c r="A28" s="268">
        <v>27</v>
      </c>
      <c r="B28" s="280" t="s">
        <v>280</v>
      </c>
      <c r="C28" s="281" t="s">
        <v>125</v>
      </c>
      <c r="D28" s="281" t="s">
        <v>98</v>
      </c>
      <c r="E28" s="283">
        <v>45741</v>
      </c>
      <c r="F28" s="283">
        <v>45742</v>
      </c>
      <c r="G28" s="278">
        <f t="shared" si="0"/>
        <v>2</v>
      </c>
      <c r="H28" s="271" t="s">
        <v>254</v>
      </c>
      <c r="I28" s="285" t="s">
        <v>281</v>
      </c>
      <c r="J28" s="273" t="s">
        <v>203</v>
      </c>
    </row>
    <row r="29" spans="1:10" ht="30">
      <c r="A29" s="269">
        <v>28</v>
      </c>
      <c r="B29" s="280" t="s">
        <v>282</v>
      </c>
      <c r="C29" s="281" t="s">
        <v>125</v>
      </c>
      <c r="D29" s="281" t="s">
        <v>98</v>
      </c>
      <c r="E29" s="286">
        <v>45744</v>
      </c>
      <c r="F29" s="286">
        <v>45751</v>
      </c>
      <c r="G29" s="278">
        <f t="shared" si="0"/>
        <v>8</v>
      </c>
      <c r="H29" s="272" t="s">
        <v>249</v>
      </c>
      <c r="I29" s="285" t="s">
        <v>212</v>
      </c>
      <c r="J29" s="282" t="s">
        <v>207</v>
      </c>
    </row>
  </sheetData>
  <mergeCells count="6">
    <mergeCell ref="E24:F24"/>
    <mergeCell ref="E5:F5"/>
    <mergeCell ref="E6:F6"/>
    <mergeCell ref="E7:F7"/>
    <mergeCell ref="E14:F14"/>
    <mergeCell ref="E16:F16"/>
  </mergeCells>
  <conditionalFormatting sqref="D2:D29">
    <cfRule type="cellIs" dxfId="167" priority="2" operator="equal">
      <formula>"Unplaned"</formula>
    </cfRule>
  </conditionalFormatting>
  <conditionalFormatting sqref="H2:H29">
    <cfRule type="cellIs" dxfId="166" priority="1" operator="equal">
      <formula>"giao task nối tuần"</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3D6098-0694-48C8-ADD9-39AC293868BF}">
  <dimension ref="A1:C17"/>
  <sheetViews>
    <sheetView workbookViewId="0">
      <selection activeCell="B8" sqref="B8"/>
    </sheetView>
  </sheetViews>
  <sheetFormatPr defaultRowHeight="13.5"/>
  <cols>
    <col min="1" max="1" width="17.5" style="13" bestFit="1" customWidth="1"/>
    <col min="2" max="2" width="35.5" bestFit="1" customWidth="1"/>
    <col min="3" max="3" width="39.125" bestFit="1" customWidth="1"/>
  </cols>
  <sheetData>
    <row r="1" spans="1:3" ht="14.25">
      <c r="A1" s="8" t="s">
        <v>283</v>
      </c>
      <c r="B1" s="7" t="s">
        <v>284</v>
      </c>
      <c r="C1" s="7" t="s">
        <v>285</v>
      </c>
    </row>
    <row r="2" spans="1:3" ht="14.25">
      <c r="A2" s="12">
        <v>45754</v>
      </c>
      <c r="B2" s="7" t="s">
        <v>286</v>
      </c>
      <c r="C2" s="7" t="s">
        <v>286</v>
      </c>
    </row>
    <row r="3" spans="1:3" ht="14.25">
      <c r="A3" s="12">
        <v>45777</v>
      </c>
      <c r="B3" s="7" t="s">
        <v>287</v>
      </c>
      <c r="C3" s="7" t="s">
        <v>287</v>
      </c>
    </row>
    <row r="4" spans="1:3" ht="14.25">
      <c r="A4" s="12">
        <v>45778</v>
      </c>
      <c r="B4" s="7" t="s">
        <v>288</v>
      </c>
      <c r="C4" s="7" t="s">
        <v>288</v>
      </c>
    </row>
    <row r="5" spans="1:3" ht="14.25">
      <c r="A5" s="12">
        <v>45901</v>
      </c>
      <c r="B5" s="7" t="s">
        <v>289</v>
      </c>
      <c r="C5" s="7" t="s">
        <v>290</v>
      </c>
    </row>
    <row r="6" spans="1:3" ht="14.25">
      <c r="A6" s="12">
        <v>45902</v>
      </c>
      <c r="B6" s="7" t="s">
        <v>289</v>
      </c>
      <c r="C6" s="7" t="s">
        <v>290</v>
      </c>
    </row>
    <row r="7" spans="1:3" ht="14.25">
      <c r="A7" s="12">
        <v>45950</v>
      </c>
      <c r="B7" s="7" t="s">
        <v>291</v>
      </c>
      <c r="C7" s="7"/>
    </row>
    <row r="8" spans="1:3" ht="14.25">
      <c r="A8" s="12">
        <v>45724</v>
      </c>
      <c r="B8" s="7" t="s">
        <v>292</v>
      </c>
      <c r="C8" s="7"/>
    </row>
    <row r="9" spans="1:3" ht="14.25">
      <c r="A9" s="12">
        <v>45981</v>
      </c>
      <c r="B9" s="7" t="s">
        <v>293</v>
      </c>
      <c r="C9" s="7"/>
    </row>
    <row r="10" spans="1:3" ht="14.25">
      <c r="A10" s="12">
        <v>46016</v>
      </c>
      <c r="B10" s="7" t="s">
        <v>294</v>
      </c>
      <c r="C10" s="7"/>
    </row>
    <row r="11" spans="1:3" ht="14.25">
      <c r="A11" s="12">
        <v>46015</v>
      </c>
      <c r="B11" s="7" t="s">
        <v>294</v>
      </c>
      <c r="C11" s="7"/>
    </row>
    <row r="12" spans="1:3" ht="14.25">
      <c r="A12" s="8"/>
      <c r="B12" s="7"/>
      <c r="C12" s="7"/>
    </row>
    <row r="13" spans="1:3" ht="14.25">
      <c r="A13" s="8"/>
      <c r="B13" s="7"/>
      <c r="C13" s="7"/>
    </row>
    <row r="14" spans="1:3" ht="14.25">
      <c r="A14" s="8"/>
      <c r="B14" s="7"/>
      <c r="C14" s="7"/>
    </row>
    <row r="15" spans="1:3" ht="14.25">
      <c r="A15" s="8"/>
      <c r="B15" s="7"/>
      <c r="C15" s="7"/>
    </row>
    <row r="16" spans="1:3" ht="14.25">
      <c r="A16" s="8"/>
      <c r="B16" s="7"/>
      <c r="C16" s="7"/>
    </row>
    <row r="17" spans="1:3" ht="14.25">
      <c r="A17" s="8"/>
      <c r="B17" s="7"/>
      <c r="C17" s="7"/>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0CA6D-2075-488A-95F8-17E60FBE1086}">
  <dimension ref="G12:U36"/>
  <sheetViews>
    <sheetView zoomScale="60" zoomScaleNormal="60" workbookViewId="0">
      <selection activeCell="Y20" sqref="Y20"/>
    </sheetView>
  </sheetViews>
  <sheetFormatPr defaultColWidth="8.75" defaultRowHeight="15"/>
  <cols>
    <col min="1" max="1" width="8.75" style="9" customWidth="1"/>
    <col min="2" max="6" width="8.75" style="9"/>
    <col min="7" max="7" width="10.5" style="9" customWidth="1"/>
    <col min="8" max="16384" width="8.75" style="9"/>
  </cols>
  <sheetData>
    <row r="12" spans="13:21" ht="15.75" thickBot="1"/>
    <row r="13" spans="13:21" ht="16.5" thickBot="1">
      <c r="M13" s="817" t="s">
        <v>295</v>
      </c>
      <c r="N13" s="818" t="s">
        <v>296</v>
      </c>
      <c r="O13" s="819"/>
      <c r="P13" s="819"/>
      <c r="Q13" s="819"/>
      <c r="R13" s="819"/>
      <c r="S13" s="819"/>
      <c r="T13" s="819"/>
      <c r="U13" s="819"/>
    </row>
    <row r="14" spans="13:21" ht="14.45" customHeight="1" thickBot="1">
      <c r="M14" s="817"/>
      <c r="N14" s="820" t="s">
        <v>297</v>
      </c>
      <c r="O14" s="821"/>
      <c r="P14" s="821"/>
      <c r="Q14" s="821"/>
      <c r="R14" s="821"/>
      <c r="S14" s="821"/>
      <c r="T14" s="821"/>
      <c r="U14" s="821"/>
    </row>
    <row r="15" spans="13:21" ht="14.45" customHeight="1" thickBot="1">
      <c r="M15" s="817"/>
      <c r="N15" s="820"/>
      <c r="O15" s="821"/>
      <c r="P15" s="821"/>
      <c r="Q15" s="821"/>
      <c r="R15" s="821"/>
      <c r="S15" s="821"/>
      <c r="T15" s="821"/>
      <c r="U15" s="821"/>
    </row>
    <row r="16" spans="13:21" ht="14.45" customHeight="1" thickBot="1">
      <c r="M16" s="817"/>
      <c r="N16" s="820"/>
      <c r="O16" s="821"/>
      <c r="P16" s="821"/>
      <c r="Q16" s="821"/>
      <c r="R16" s="821"/>
      <c r="S16" s="821"/>
      <c r="T16" s="821"/>
      <c r="U16" s="821"/>
    </row>
    <row r="17" spans="7:21" ht="14.45" customHeight="1" thickBot="1">
      <c r="M17" s="817"/>
      <c r="N17" s="820"/>
      <c r="O17" s="821"/>
      <c r="P17" s="821"/>
      <c r="Q17" s="821"/>
      <c r="R17" s="821"/>
      <c r="S17" s="821"/>
      <c r="T17" s="821"/>
      <c r="U17" s="821"/>
    </row>
    <row r="18" spans="7:21" ht="14.45" customHeight="1" thickBot="1">
      <c r="M18" s="817"/>
      <c r="N18" s="820"/>
      <c r="O18" s="821"/>
      <c r="P18" s="821"/>
      <c r="Q18" s="821"/>
      <c r="R18" s="821"/>
      <c r="S18" s="821"/>
      <c r="T18" s="821"/>
      <c r="U18" s="821"/>
    </row>
    <row r="19" spans="7:21" ht="14.45" customHeight="1" thickBot="1">
      <c r="M19" s="817"/>
      <c r="N19" s="820"/>
      <c r="O19" s="821"/>
      <c r="P19" s="821"/>
      <c r="Q19" s="821"/>
      <c r="R19" s="821"/>
      <c r="S19" s="821"/>
      <c r="T19" s="821"/>
      <c r="U19" s="821"/>
    </row>
    <row r="20" spans="7:21" ht="15.75" thickBot="1">
      <c r="M20" s="817"/>
    </row>
    <row r="21" spans="7:21" ht="15.75" thickBot="1">
      <c r="M21" s="817"/>
    </row>
    <row r="22" spans="7:21" ht="15.75" thickBot="1">
      <c r="M22" s="817"/>
    </row>
    <row r="23" spans="7:21" ht="15.95" customHeight="1" thickBot="1">
      <c r="M23" s="817"/>
    </row>
    <row r="24" spans="7:21" ht="15.95" customHeight="1" thickBot="1">
      <c r="M24" s="817"/>
    </row>
    <row r="25" spans="7:21" ht="15.95" customHeight="1" thickBot="1">
      <c r="M25" s="817"/>
    </row>
    <row r="26" spans="7:21" ht="15.6" customHeight="1"/>
    <row r="27" spans="7:21" ht="15.6" customHeight="1"/>
    <row r="28" spans="7:21" ht="15.6" customHeight="1">
      <c r="R28"/>
    </row>
    <row r="29" spans="7:21" ht="15.6" customHeight="1"/>
    <row r="30" spans="7:21" ht="15.6" customHeight="1"/>
    <row r="31" spans="7:21" ht="15.6" customHeight="1"/>
    <row r="32" spans="7:21" ht="15.75">
      <c r="G32" s="10"/>
      <c r="H32" s="815"/>
      <c r="I32" s="815"/>
    </row>
    <row r="33" spans="7:9" ht="15.75">
      <c r="G33" s="10"/>
      <c r="H33" s="815"/>
      <c r="I33" s="815"/>
    </row>
    <row r="34" spans="7:9" ht="15.75">
      <c r="G34" s="11"/>
      <c r="H34" s="815"/>
      <c r="I34" s="815"/>
    </row>
    <row r="35" spans="7:9" ht="15.75">
      <c r="G35" s="11"/>
      <c r="H35" s="816"/>
      <c r="I35" s="816"/>
    </row>
    <row r="36" spans="7:9" ht="15.75">
      <c r="G36" s="11"/>
      <c r="H36" s="816"/>
      <c r="I36" s="816"/>
    </row>
  </sheetData>
  <mergeCells count="8">
    <mergeCell ref="H34:I34"/>
    <mergeCell ref="H35:I35"/>
    <mergeCell ref="H36:I36"/>
    <mergeCell ref="M13:M25"/>
    <mergeCell ref="N13:U13"/>
    <mergeCell ref="N14:U19"/>
    <mergeCell ref="H32:I32"/>
    <mergeCell ref="H33:I33"/>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826B3-6F22-4990-8DA8-19622154E96D}">
  <dimension ref="A1"/>
  <sheetViews>
    <sheetView topLeftCell="A48" zoomScale="85" zoomScaleNormal="85" workbookViewId="0">
      <selection activeCell="Q14" sqref="Q14"/>
    </sheetView>
  </sheetViews>
  <sheetFormatPr defaultRowHeight="13.5"/>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3DCA-C33F-48DC-A697-93EC8CE2F6C5}">
  <dimension ref="A1:CN36"/>
  <sheetViews>
    <sheetView zoomScale="40" zoomScaleNormal="40" zoomScaleSheetLayoutView="25" workbookViewId="0">
      <pane xSplit="2" ySplit="8" topLeftCell="D17" activePane="bottomRight" state="frozen"/>
      <selection pane="topRight" activeCell="C1" sqref="C1"/>
      <selection pane="bottomLeft" activeCell="A9" sqref="A9"/>
      <selection pane="bottomRight" activeCell="D17" sqref="D17"/>
    </sheetView>
  </sheetViews>
  <sheetFormatPr defaultColWidth="8.875" defaultRowHeight="13.5"/>
  <cols>
    <col min="1" max="1" width="20" style="133" customWidth="1"/>
    <col min="2" max="2" width="41.875" style="2" bestFit="1" customWidth="1"/>
    <col min="3" max="16" width="35.125" style="2" customWidth="1"/>
    <col min="17" max="26" width="9" style="1" customWidth="1"/>
    <col min="27" max="27" width="9" style="1" hidden="1" customWidth="1"/>
    <col min="28" max="28" width="23.125" style="1" hidden="1" customWidth="1"/>
    <col min="29" max="42" width="39.875" style="1" hidden="1" customWidth="1"/>
    <col min="43" max="48" width="9" style="1" hidden="1" customWidth="1"/>
    <col min="49" max="92" width="9" style="1" customWidth="1"/>
    <col min="93" max="16384" width="8.875" style="2"/>
  </cols>
  <sheetData>
    <row r="1" spans="1:92" ht="42.6" customHeight="1" thickBot="1">
      <c r="A1" s="852" t="s">
        <v>0</v>
      </c>
      <c r="B1" s="853"/>
      <c r="C1" s="854"/>
      <c r="D1" s="854"/>
      <c r="E1" s="854"/>
      <c r="F1" s="855"/>
      <c r="G1" s="858" t="str">
        <f>"Tháng " &amp; MONTH(E2)</f>
        <v>Tháng 4</v>
      </c>
      <c r="H1" s="859"/>
      <c r="I1" s="859"/>
      <c r="J1" s="860"/>
      <c r="K1" s="828" t="str">
        <f>"W"&amp;WEEKNUM(C2)</f>
        <v>W14</v>
      </c>
      <c r="L1" s="828"/>
      <c r="M1" s="828"/>
      <c r="N1" s="829"/>
      <c r="O1" s="829"/>
      <c r="P1" s="830"/>
    </row>
    <row r="2" spans="1:92" s="4" customFormat="1" ht="24.75" customHeight="1">
      <c r="A2" s="833" t="s">
        <v>1</v>
      </c>
      <c r="B2" s="222" t="s">
        <v>2</v>
      </c>
      <c r="C2" s="842">
        <v>45747</v>
      </c>
      <c r="D2" s="843"/>
      <c r="E2" s="848">
        <f>C2+1</f>
        <v>45748</v>
      </c>
      <c r="F2" s="849"/>
      <c r="G2" s="848">
        <f>E2+1</f>
        <v>45749</v>
      </c>
      <c r="H2" s="849"/>
      <c r="I2" s="848">
        <f>G2+1</f>
        <v>45750</v>
      </c>
      <c r="J2" s="849"/>
      <c r="K2" s="848">
        <f>I2+1</f>
        <v>45751</v>
      </c>
      <c r="L2" s="849"/>
      <c r="M2" s="848">
        <f>K2+1</f>
        <v>45752</v>
      </c>
      <c r="N2" s="849"/>
      <c r="O2" s="848">
        <f>M2+1</f>
        <v>45753</v>
      </c>
      <c r="P2" s="849"/>
      <c r="Q2" s="3"/>
      <c r="R2" s="3"/>
      <c r="S2" s="3"/>
      <c r="T2" s="3"/>
      <c r="U2" s="3"/>
      <c r="V2" s="3"/>
      <c r="W2" s="3"/>
      <c r="X2" s="3"/>
      <c r="Y2" s="3"/>
      <c r="Z2" s="1"/>
      <c r="AA2" s="1"/>
      <c r="AB2" s="1"/>
      <c r="AC2" s="1"/>
      <c r="AD2" s="1"/>
      <c r="AE2" s="1"/>
      <c r="AF2" s="1"/>
      <c r="AG2" s="1"/>
      <c r="AH2" s="1"/>
      <c r="AI2" s="1"/>
      <c r="AJ2" s="1"/>
      <c r="AK2" s="1"/>
      <c r="AL2" s="1"/>
      <c r="AM2" s="1"/>
      <c r="AN2" s="1"/>
      <c r="AO2" s="1"/>
      <c r="AP2" s="1"/>
      <c r="AQ2" s="1"/>
      <c r="AR2" s="1"/>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row>
    <row r="3" spans="1:92" s="4" customFormat="1" ht="24.75" customHeight="1" thickBot="1">
      <c r="A3" s="834"/>
      <c r="B3" s="223" t="s">
        <v>3</v>
      </c>
      <c r="C3" s="840">
        <f t="shared" ref="C3:E3" si="0">C2</f>
        <v>45747</v>
      </c>
      <c r="D3" s="841"/>
      <c r="E3" s="850">
        <f t="shared" si="0"/>
        <v>45748</v>
      </c>
      <c r="F3" s="851"/>
      <c r="G3" s="850">
        <f>G2</f>
        <v>45749</v>
      </c>
      <c r="H3" s="851"/>
      <c r="I3" s="850">
        <f>I2</f>
        <v>45750</v>
      </c>
      <c r="J3" s="851"/>
      <c r="K3" s="850">
        <f t="shared" ref="K3:M3" si="1">K2</f>
        <v>45751</v>
      </c>
      <c r="L3" s="851"/>
      <c r="M3" s="863">
        <f t="shared" si="1"/>
        <v>45752</v>
      </c>
      <c r="N3" s="864"/>
      <c r="O3" s="863">
        <f>O2</f>
        <v>45753</v>
      </c>
      <c r="P3" s="864"/>
      <c r="Q3" s="3"/>
      <c r="R3" s="3"/>
      <c r="S3" s="3"/>
      <c r="T3" s="3"/>
      <c r="U3" s="3"/>
      <c r="V3" s="3"/>
      <c r="W3" s="3"/>
      <c r="X3" s="3"/>
      <c r="Y3" s="3"/>
      <c r="Z3" s="1"/>
      <c r="AA3" s="1"/>
      <c r="AB3" s="877" t="str">
        <f>K1</f>
        <v>W14</v>
      </c>
      <c r="AC3" s="877"/>
      <c r="AD3" s="877"/>
      <c r="AE3" s="877"/>
      <c r="AF3" s="877"/>
      <c r="AG3" s="877"/>
      <c r="AH3" s="877"/>
      <c r="AI3" s="877"/>
      <c r="AJ3" s="877"/>
      <c r="AK3" s="877"/>
      <c r="AL3" s="877"/>
      <c r="AM3" s="877"/>
      <c r="AN3" s="877"/>
      <c r="AO3" s="877"/>
      <c r="AP3" s="877"/>
      <c r="AQ3" s="1"/>
      <c r="AR3" s="1"/>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row>
    <row r="4" spans="1:92" s="4" customFormat="1" ht="24.75" customHeight="1">
      <c r="A4" s="834"/>
      <c r="B4" s="223" t="s">
        <v>4</v>
      </c>
      <c r="C4" s="838" t="str">
        <f>TEXT(C2,"[$-0011042A]dd")</f>
        <v>03</v>
      </c>
      <c r="D4" s="839"/>
      <c r="E4" s="846" t="str">
        <f t="shared" ref="E4:M4" si="2">TEXT(E2,"[$-0011042A]dd")</f>
        <v>04</v>
      </c>
      <c r="F4" s="847"/>
      <c r="G4" s="846" t="str">
        <f t="shared" si="2"/>
        <v>05</v>
      </c>
      <c r="H4" s="847"/>
      <c r="I4" s="846" t="str">
        <f t="shared" si="2"/>
        <v>06</v>
      </c>
      <c r="J4" s="847"/>
      <c r="K4" s="846" t="str">
        <f t="shared" si="2"/>
        <v>07</v>
      </c>
      <c r="L4" s="847"/>
      <c r="M4" s="846" t="str">
        <f t="shared" si="2"/>
        <v>08</v>
      </c>
      <c r="N4" s="847"/>
      <c r="O4" s="846" t="str">
        <f>TEXT(O2,"[$-0011042A]dd")</f>
        <v>09</v>
      </c>
      <c r="P4" s="847"/>
      <c r="Q4" s="3"/>
      <c r="R4" s="3"/>
      <c r="S4" s="3"/>
      <c r="T4" s="3"/>
      <c r="U4" s="3"/>
      <c r="V4" s="3"/>
      <c r="W4" s="3"/>
      <c r="X4" s="3"/>
      <c r="Y4" s="3"/>
      <c r="Z4" s="3"/>
      <c r="AA4" s="3"/>
      <c r="AB4" s="209" t="s">
        <v>2</v>
      </c>
      <c r="AC4" s="861">
        <f>C2</f>
        <v>45747</v>
      </c>
      <c r="AD4" s="862"/>
      <c r="AE4" s="861">
        <f t="shared" ref="AE4" si="3">E2</f>
        <v>45748</v>
      </c>
      <c r="AF4" s="862"/>
      <c r="AG4" s="861">
        <f t="shared" ref="AG4" si="4">G2</f>
        <v>45749</v>
      </c>
      <c r="AH4" s="862"/>
      <c r="AI4" s="861">
        <f t="shared" ref="AI4" si="5">I2</f>
        <v>45750</v>
      </c>
      <c r="AJ4" s="862"/>
      <c r="AK4" s="861">
        <f t="shared" ref="AK4" si="6">K2</f>
        <v>45751</v>
      </c>
      <c r="AL4" s="862"/>
      <c r="AM4" s="861">
        <f t="shared" ref="AM4" si="7">M2</f>
        <v>45752</v>
      </c>
      <c r="AN4" s="862"/>
      <c r="AO4" s="861">
        <f t="shared" ref="AO4" si="8">O2</f>
        <v>45753</v>
      </c>
      <c r="AP4" s="862"/>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row>
    <row r="5" spans="1:92" s="4" customFormat="1" ht="24.75" customHeight="1">
      <c r="A5" s="834"/>
      <c r="B5" s="223" t="s">
        <v>5</v>
      </c>
      <c r="C5" s="838" t="str">
        <f>IF(OR(DAY(C2)=5,DAY(C2)=20),"Member Day",IFERROR(VLOOKUP(C2,Data!$A$1:$B$11,2,0),""))</f>
        <v/>
      </c>
      <c r="D5" s="839"/>
      <c r="E5" s="846" t="str">
        <f>IF(OR(DAY(E2)=5,DAY(E2)=20),"Member Day",IFERROR(VLOOKUP(E2,Data!$A$1:$B$11,2,0),""))</f>
        <v/>
      </c>
      <c r="F5" s="847"/>
      <c r="G5" s="846" t="str">
        <f>IF(OR(DAY(G2)=5,DAY(G2)=20),"Member Day",IFERROR(VLOOKUP(G2,Data!$A$1:$B$11,2,0),""))</f>
        <v/>
      </c>
      <c r="H5" s="847"/>
      <c r="I5" s="846" t="str">
        <f>IF(OR(DAY(I2)=5,DAY(I2)=20),"Member Day",IFERROR(VLOOKUP(I2,Data!$A$1:$B$11,2,0),""))</f>
        <v/>
      </c>
      <c r="J5" s="847"/>
      <c r="K5" s="846" t="str">
        <f>IF(OR(DAY(K2)=5,DAY(K2)=20),"Member Day",IFERROR(VLOOKUP(K2,Data!$A$1:$B$11,2,0),""))</f>
        <v/>
      </c>
      <c r="L5" s="847"/>
      <c r="M5" s="846" t="str">
        <f>IF(OR(DAY(M2)=5,DAY(M2)=20),"Member Day",IFERROR(VLOOKUP(M2,Data!$A$1:$B$11,2,0),""))</f>
        <v>Member Day</v>
      </c>
      <c r="N5" s="847"/>
      <c r="O5" s="846" t="str">
        <f>IF(OR(DAY(O2)=5,DAY(O2)=20),"Member Day",IFERROR(VLOOKUP(O2,Data!$A$1:$B$11,2,0),""))</f>
        <v/>
      </c>
      <c r="P5" s="847"/>
      <c r="Q5" s="3"/>
      <c r="R5" s="3"/>
      <c r="S5" s="3"/>
      <c r="T5" s="3"/>
      <c r="U5" s="3"/>
      <c r="V5" s="3"/>
      <c r="W5" s="3"/>
      <c r="X5" s="3"/>
      <c r="Y5" s="3"/>
      <c r="Z5" s="3"/>
      <c r="AA5" s="3"/>
      <c r="AB5" s="209" t="s">
        <v>3</v>
      </c>
      <c r="AC5" s="871">
        <f>C3</f>
        <v>45747</v>
      </c>
      <c r="AD5" s="872"/>
      <c r="AE5" s="871">
        <f t="shared" ref="AE5" si="9">E2</f>
        <v>45748</v>
      </c>
      <c r="AF5" s="872"/>
      <c r="AG5" s="871">
        <f t="shared" ref="AG5" si="10">G2</f>
        <v>45749</v>
      </c>
      <c r="AH5" s="872"/>
      <c r="AI5" s="871">
        <f t="shared" ref="AI5" si="11">I2</f>
        <v>45750</v>
      </c>
      <c r="AJ5" s="872"/>
      <c r="AK5" s="871">
        <f t="shared" ref="AK5" si="12">K2</f>
        <v>45751</v>
      </c>
      <c r="AL5" s="872"/>
      <c r="AM5" s="871">
        <f t="shared" ref="AM5" si="13">M2</f>
        <v>45752</v>
      </c>
      <c r="AN5" s="872"/>
      <c r="AO5" s="871">
        <f t="shared" ref="AO5" si="14">O2</f>
        <v>45753</v>
      </c>
      <c r="AP5" s="872"/>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row>
    <row r="6" spans="1:92" s="4" customFormat="1" ht="40.5">
      <c r="A6" s="834"/>
      <c r="B6" s="224" t="s">
        <v>6</v>
      </c>
      <c r="C6" s="836"/>
      <c r="D6" s="837"/>
      <c r="E6" s="844"/>
      <c r="F6" s="845"/>
      <c r="G6" s="856"/>
      <c r="H6" s="857"/>
      <c r="I6" s="856"/>
      <c r="J6" s="857"/>
      <c r="K6" s="856"/>
      <c r="L6" s="857"/>
      <c r="M6" s="856"/>
      <c r="N6" s="857"/>
      <c r="O6" s="856"/>
      <c r="P6" s="857"/>
      <c r="Q6" s="3"/>
      <c r="R6" s="3"/>
      <c r="S6" s="3"/>
      <c r="T6" s="3"/>
      <c r="U6" s="3"/>
      <c r="V6" s="3"/>
      <c r="W6" s="3"/>
      <c r="X6" s="3"/>
      <c r="Y6" s="3"/>
      <c r="Z6" s="3"/>
      <c r="AA6" s="3"/>
      <c r="AB6" s="209" t="s">
        <v>4</v>
      </c>
      <c r="AC6" s="871" t="str">
        <f>C4</f>
        <v>03</v>
      </c>
      <c r="AD6" s="872"/>
      <c r="AE6" s="871" t="str">
        <f t="shared" ref="AE6:AE7" si="15">E4</f>
        <v>04</v>
      </c>
      <c r="AF6" s="872"/>
      <c r="AG6" s="871" t="str">
        <f t="shared" ref="AG6:AG7" si="16">G4</f>
        <v>05</v>
      </c>
      <c r="AH6" s="872"/>
      <c r="AI6" s="871" t="str">
        <f t="shared" ref="AI6:AI7" si="17">I4</f>
        <v>06</v>
      </c>
      <c r="AJ6" s="872"/>
      <c r="AK6" s="871" t="str">
        <f t="shared" ref="AK6:AK7" si="18">K4</f>
        <v>07</v>
      </c>
      <c r="AL6" s="872"/>
      <c r="AM6" s="871" t="str">
        <f t="shared" ref="AM6:AM7" si="19">M4</f>
        <v>08</v>
      </c>
      <c r="AN6" s="872"/>
      <c r="AO6" s="871" t="str">
        <f t="shared" ref="AO6:AO7" si="20">O4</f>
        <v>09</v>
      </c>
      <c r="AP6" s="872"/>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row>
    <row r="7" spans="1:92" s="4" customFormat="1" ht="24.75" customHeight="1">
      <c r="A7" s="834"/>
      <c r="B7" s="225" t="s">
        <v>8</v>
      </c>
      <c r="C7" s="831">
        <f>C10+D10+C12+D12+C14+D14+C16+D16+C18+D18+C20+D20+C22+D22+C24+D24+C26+D26+C28+D28+C30+D30</f>
        <v>5</v>
      </c>
      <c r="D7" s="832"/>
      <c r="E7" s="831">
        <f t="shared" ref="E7" si="21">E10+F10+E12+F12+E14+F14+E16+F16+E18+F18+E20+F20+E22+F22+E24+F24+E26+F26+E28+F28+E30+F30</f>
        <v>0</v>
      </c>
      <c r="F7" s="832"/>
      <c r="G7" s="831">
        <f t="shared" ref="G7" si="22">G10+H10+G12+H12+G14+H14+G16+H16+G18+H18+G20+H20+G22+H22+G24+H24+G26+H26+G28+H28+G30+H30</f>
        <v>15</v>
      </c>
      <c r="H7" s="832"/>
      <c r="I7" s="831">
        <f t="shared" ref="I7" si="23">I10+J10+I12+J12+I14+J14+I16+J16+I18+J18+I20+J20+I22+J22+I24+J24+I26+J26+I28+J28+I30+J30</f>
        <v>0</v>
      </c>
      <c r="J7" s="832"/>
      <c r="K7" s="831">
        <f t="shared" ref="K7" si="24">K10+L10+K12+L12+K14+L14+K16+L16+K18+L18+K20+L20+K22+L22+K24+L24+K26+L26+K28+L28+K30+L30</f>
        <v>0</v>
      </c>
      <c r="L7" s="832"/>
      <c r="M7" s="831">
        <f t="shared" ref="M7" si="25">M10+N10+M12+N12+M14+N14+M16+N16+M18+N18+M20+N20+M22+N22+M24+N24+M26+N26+M28+N28+M30+N30</f>
        <v>0</v>
      </c>
      <c r="N7" s="832"/>
      <c r="O7" s="831">
        <f t="shared" ref="O7" si="26">O10+P10+O12+P12+O14+P14+O16+P16+O18+P18+O20+P20+O22+P22+O24+P24+O26+P26+O28+P28+O30+P30</f>
        <v>0</v>
      </c>
      <c r="P7" s="832"/>
      <c r="Q7" s="3"/>
      <c r="R7" s="3"/>
      <c r="S7" s="3"/>
      <c r="T7" s="3"/>
      <c r="U7" s="3"/>
      <c r="V7" s="3"/>
      <c r="W7" s="3"/>
      <c r="X7" s="3"/>
      <c r="Y7" s="3"/>
      <c r="Z7" s="3"/>
      <c r="AA7" s="3"/>
      <c r="AB7" s="209" t="s">
        <v>5</v>
      </c>
      <c r="AC7" s="865" t="str">
        <f>C5</f>
        <v/>
      </c>
      <c r="AD7" s="866"/>
      <c r="AE7" s="865" t="str">
        <f t="shared" si="15"/>
        <v/>
      </c>
      <c r="AF7" s="866"/>
      <c r="AG7" s="865" t="str">
        <f t="shared" si="16"/>
        <v/>
      </c>
      <c r="AH7" s="866"/>
      <c r="AI7" s="865" t="str">
        <f t="shared" si="17"/>
        <v/>
      </c>
      <c r="AJ7" s="866"/>
      <c r="AK7" s="865" t="str">
        <f t="shared" si="18"/>
        <v/>
      </c>
      <c r="AL7" s="866"/>
      <c r="AM7" s="865" t="str">
        <f t="shared" si="19"/>
        <v>Member Day</v>
      </c>
      <c r="AN7" s="866"/>
      <c r="AO7" s="865" t="str">
        <f t="shared" si="20"/>
        <v/>
      </c>
      <c r="AP7" s="866"/>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row>
    <row r="8" spans="1:92" s="4" customFormat="1" ht="24.75" customHeight="1" thickBot="1">
      <c r="A8" s="835"/>
      <c r="B8" s="226" t="s">
        <v>298</v>
      </c>
      <c r="C8" s="220" t="s">
        <v>299</v>
      </c>
      <c r="D8" s="221" t="s">
        <v>300</v>
      </c>
      <c r="E8" s="220" t="s">
        <v>299</v>
      </c>
      <c r="F8" s="221" t="s">
        <v>300</v>
      </c>
      <c r="G8" s="220" t="s">
        <v>299</v>
      </c>
      <c r="H8" s="221" t="s">
        <v>300</v>
      </c>
      <c r="I8" s="220" t="s">
        <v>299</v>
      </c>
      <c r="J8" s="221" t="s">
        <v>300</v>
      </c>
      <c r="K8" s="220" t="s">
        <v>299</v>
      </c>
      <c r="L8" s="221" t="s">
        <v>300</v>
      </c>
      <c r="M8" s="220" t="s">
        <v>299</v>
      </c>
      <c r="N8" s="221" t="s">
        <v>300</v>
      </c>
      <c r="O8" s="220" t="s">
        <v>299</v>
      </c>
      <c r="P8" s="221" t="s">
        <v>300</v>
      </c>
      <c r="Q8" s="3"/>
      <c r="R8" s="3"/>
      <c r="S8" s="3"/>
      <c r="T8" s="3"/>
      <c r="U8" s="3"/>
      <c r="V8" s="3"/>
      <c r="W8" s="3"/>
      <c r="X8" s="3"/>
      <c r="Y8" s="3"/>
      <c r="Z8" s="3"/>
      <c r="AA8" s="3"/>
      <c r="AB8" s="210" t="s">
        <v>298</v>
      </c>
      <c r="AC8" s="211" t="s">
        <v>299</v>
      </c>
      <c r="AD8" s="212" t="s">
        <v>300</v>
      </c>
      <c r="AE8" s="211" t="s">
        <v>299</v>
      </c>
      <c r="AF8" s="212" t="s">
        <v>300</v>
      </c>
      <c r="AG8" s="211" t="s">
        <v>299</v>
      </c>
      <c r="AH8" s="212" t="s">
        <v>300</v>
      </c>
      <c r="AI8" s="211" t="s">
        <v>299</v>
      </c>
      <c r="AJ8" s="212" t="s">
        <v>300</v>
      </c>
      <c r="AK8" s="211" t="s">
        <v>299</v>
      </c>
      <c r="AL8" s="212" t="s">
        <v>300</v>
      </c>
      <c r="AM8" s="211" t="s">
        <v>299</v>
      </c>
      <c r="AN8" s="212" t="s">
        <v>300</v>
      </c>
      <c r="AO8" s="211" t="s">
        <v>299</v>
      </c>
      <c r="AP8" s="212" t="s">
        <v>300</v>
      </c>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row>
    <row r="9" spans="1:92" s="4" customFormat="1" ht="143.1" customHeight="1">
      <c r="A9" s="825" t="s">
        <v>301</v>
      </c>
      <c r="B9" s="227" t="s">
        <v>10</v>
      </c>
      <c r="C9" s="204"/>
      <c r="D9" s="205"/>
      <c r="E9" s="204"/>
      <c r="F9" s="205"/>
      <c r="G9" s="204"/>
      <c r="H9" s="205"/>
      <c r="I9" s="204"/>
      <c r="J9" s="205"/>
      <c r="K9" s="204"/>
      <c r="L9" s="205"/>
      <c r="M9" s="204"/>
      <c r="N9" s="205"/>
      <c r="O9" s="204"/>
      <c r="P9" s="205"/>
      <c r="Q9" s="3"/>
      <c r="R9" s="3"/>
      <c r="S9" s="3"/>
      <c r="T9" s="3"/>
      <c r="U9" s="3"/>
      <c r="V9" s="3"/>
      <c r="W9" s="3"/>
      <c r="X9" s="3"/>
      <c r="Y9" s="3"/>
      <c r="Z9" s="3"/>
      <c r="AA9" s="3"/>
      <c r="AB9" s="869" t="s">
        <v>10</v>
      </c>
      <c r="AC9" s="873"/>
      <c r="AD9" s="875"/>
      <c r="AE9" s="873"/>
      <c r="AF9" s="875"/>
      <c r="AG9" s="873"/>
      <c r="AH9" s="875"/>
      <c r="AI9" s="873"/>
      <c r="AJ9" s="875"/>
      <c r="AK9" s="873"/>
      <c r="AL9" s="875"/>
      <c r="AM9" s="873"/>
      <c r="AN9" s="875"/>
      <c r="AO9" s="873"/>
      <c r="AP9" s="875"/>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row>
    <row r="10" spans="1:92" s="4" customFormat="1" ht="27" thickBot="1">
      <c r="A10" s="826"/>
      <c r="B10" s="200" t="s">
        <v>302</v>
      </c>
      <c r="C10" s="232"/>
      <c r="D10" s="233"/>
      <c r="E10" s="194"/>
      <c r="F10" s="202"/>
      <c r="G10" s="194"/>
      <c r="H10" s="202"/>
      <c r="I10" s="194"/>
      <c r="J10" s="202"/>
      <c r="K10" s="194"/>
      <c r="L10" s="202"/>
      <c r="M10" s="194"/>
      <c r="N10" s="202"/>
      <c r="O10" s="194"/>
      <c r="P10" s="202"/>
      <c r="Q10" s="3"/>
      <c r="R10" s="3"/>
      <c r="S10" s="3"/>
      <c r="T10" s="3"/>
      <c r="U10" s="3"/>
      <c r="V10" s="3"/>
      <c r="W10" s="3"/>
      <c r="X10" s="3"/>
      <c r="Y10" s="3"/>
      <c r="Z10" s="3"/>
      <c r="AA10" s="3"/>
      <c r="AB10" s="870"/>
      <c r="AC10" s="874"/>
      <c r="AD10" s="876"/>
      <c r="AE10" s="874"/>
      <c r="AF10" s="876"/>
      <c r="AG10" s="874"/>
      <c r="AH10" s="876"/>
      <c r="AI10" s="874"/>
      <c r="AJ10" s="876"/>
      <c r="AK10" s="874"/>
      <c r="AL10" s="876"/>
      <c r="AM10" s="874"/>
      <c r="AN10" s="876"/>
      <c r="AO10" s="874"/>
      <c r="AP10" s="876"/>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row>
    <row r="11" spans="1:92" s="4" customFormat="1" ht="143.1" customHeight="1">
      <c r="A11" s="826"/>
      <c r="B11" s="206" t="s">
        <v>14</v>
      </c>
      <c r="C11" s="204"/>
      <c r="D11" s="205" t="s">
        <v>303</v>
      </c>
      <c r="E11" s="204" t="s">
        <v>304</v>
      </c>
      <c r="F11" s="205"/>
      <c r="G11" s="204"/>
      <c r="H11" s="205"/>
      <c r="I11" s="204"/>
      <c r="J11" s="205"/>
      <c r="K11" s="204"/>
      <c r="L11" s="205"/>
      <c r="M11" s="204"/>
      <c r="N11" s="205"/>
      <c r="O11" s="204"/>
      <c r="P11" s="205"/>
      <c r="Q11" s="3"/>
      <c r="R11" s="3"/>
      <c r="S11" s="3"/>
      <c r="T11" s="3"/>
      <c r="U11" s="3"/>
      <c r="V11" s="3"/>
      <c r="W11" s="3"/>
      <c r="X11" s="3"/>
      <c r="Y11" s="3"/>
      <c r="Z11" s="3"/>
      <c r="AA11" s="3"/>
      <c r="AB11" s="869" t="s">
        <v>14</v>
      </c>
      <c r="AC11" s="873"/>
      <c r="AD11" s="875"/>
      <c r="AE11" s="873"/>
      <c r="AF11" s="875"/>
      <c r="AG11" s="873"/>
      <c r="AH11" s="875"/>
      <c r="AI11" s="873"/>
      <c r="AJ11" s="875"/>
      <c r="AK11" s="873"/>
      <c r="AL11" s="875"/>
      <c r="AM11" s="873"/>
      <c r="AN11" s="875"/>
      <c r="AO11" s="873"/>
      <c r="AP11" s="875"/>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row>
    <row r="12" spans="1:92" s="4" customFormat="1" ht="20.100000000000001" customHeight="1" thickBot="1">
      <c r="A12" s="826"/>
      <c r="B12" s="200" t="s">
        <v>302</v>
      </c>
      <c r="C12" s="234"/>
      <c r="D12" s="231"/>
      <c r="E12" s="234"/>
      <c r="F12" s="231"/>
      <c r="G12" s="234"/>
      <c r="H12" s="231"/>
      <c r="I12" s="234"/>
      <c r="J12" s="231"/>
      <c r="K12" s="234"/>
      <c r="L12" s="231"/>
      <c r="M12" s="234"/>
      <c r="N12" s="231"/>
      <c r="O12" s="234"/>
      <c r="P12" s="231"/>
      <c r="Q12" s="3"/>
      <c r="R12" s="3"/>
      <c r="S12" s="3"/>
      <c r="T12" s="3"/>
      <c r="U12" s="3"/>
      <c r="V12" s="3"/>
      <c r="W12" s="3"/>
      <c r="X12" s="3"/>
      <c r="Y12" s="3"/>
      <c r="Z12" s="3"/>
      <c r="AA12" s="3"/>
      <c r="AB12" s="870"/>
      <c r="AC12" s="874"/>
      <c r="AD12" s="876"/>
      <c r="AE12" s="874"/>
      <c r="AF12" s="876"/>
      <c r="AG12" s="874"/>
      <c r="AH12" s="876"/>
      <c r="AI12" s="874"/>
      <c r="AJ12" s="876"/>
      <c r="AK12" s="874"/>
      <c r="AL12" s="876"/>
      <c r="AM12" s="874"/>
      <c r="AN12" s="876"/>
      <c r="AO12" s="874"/>
      <c r="AP12" s="876"/>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row>
    <row r="13" spans="1:92" s="4" customFormat="1" ht="101.25">
      <c r="A13" s="826"/>
      <c r="B13" s="206" t="s">
        <v>16</v>
      </c>
      <c r="C13" s="204" t="s">
        <v>305</v>
      </c>
      <c r="D13" s="205"/>
      <c r="E13" s="260"/>
      <c r="F13" s="259" t="s">
        <v>306</v>
      </c>
      <c r="G13" s="204"/>
      <c r="H13" s="205"/>
      <c r="I13" s="204"/>
      <c r="J13" s="205"/>
      <c r="K13" s="204" t="s">
        <v>307</v>
      </c>
      <c r="L13" s="205"/>
      <c r="M13" s="204"/>
      <c r="N13" s="205"/>
      <c r="O13" s="204"/>
      <c r="P13" s="205"/>
      <c r="Q13" s="3"/>
      <c r="R13" s="3"/>
      <c r="S13" s="3"/>
      <c r="T13" s="3"/>
      <c r="U13" s="3"/>
      <c r="V13" s="3"/>
      <c r="W13" s="3"/>
      <c r="X13" s="3"/>
      <c r="Y13" s="3"/>
      <c r="Z13" s="3"/>
      <c r="AA13" s="3"/>
      <c r="AB13" s="867" t="s">
        <v>308</v>
      </c>
      <c r="AC13" s="873"/>
      <c r="AD13" s="875"/>
      <c r="AE13" s="873"/>
      <c r="AF13" s="875"/>
      <c r="AG13" s="873"/>
      <c r="AH13" s="875"/>
      <c r="AI13" s="873"/>
      <c r="AJ13" s="875"/>
      <c r="AK13" s="873"/>
      <c r="AL13" s="875"/>
      <c r="AM13" s="873"/>
      <c r="AN13" s="875"/>
      <c r="AO13" s="873"/>
      <c r="AP13" s="875"/>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row>
    <row r="14" spans="1:92" s="4" customFormat="1" ht="20.100000000000001" customHeight="1" thickBot="1">
      <c r="A14" s="826"/>
      <c r="B14" s="200" t="s">
        <v>302</v>
      </c>
      <c r="C14" s="234"/>
      <c r="D14" s="231"/>
      <c r="E14" s="234"/>
      <c r="F14" s="231"/>
      <c r="G14" s="234"/>
      <c r="H14" s="231"/>
      <c r="I14" s="234"/>
      <c r="J14" s="231"/>
      <c r="K14" s="234"/>
      <c r="L14" s="231"/>
      <c r="M14" s="234"/>
      <c r="N14" s="231"/>
      <c r="O14" s="234"/>
      <c r="P14" s="231"/>
      <c r="Q14" s="3"/>
      <c r="R14" s="3"/>
      <c r="S14" s="3"/>
      <c r="T14" s="3"/>
      <c r="U14" s="3"/>
      <c r="V14" s="3"/>
      <c r="W14" s="3"/>
      <c r="X14" s="3"/>
      <c r="Y14" s="3"/>
      <c r="Z14" s="3"/>
      <c r="AA14" s="3"/>
      <c r="AB14" s="868"/>
      <c r="AC14" s="874"/>
      <c r="AD14" s="876"/>
      <c r="AE14" s="874"/>
      <c r="AF14" s="876"/>
      <c r="AG14" s="874"/>
      <c r="AH14" s="876"/>
      <c r="AI14" s="874"/>
      <c r="AJ14" s="876"/>
      <c r="AK14" s="874"/>
      <c r="AL14" s="876"/>
      <c r="AM14" s="874"/>
      <c r="AN14" s="876"/>
      <c r="AO14" s="874"/>
      <c r="AP14" s="876"/>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row>
    <row r="15" spans="1:92" s="4" customFormat="1" ht="143.1" customHeight="1">
      <c r="A15" s="826"/>
      <c r="B15" s="206" t="s">
        <v>116</v>
      </c>
      <c r="C15" s="204" t="s">
        <v>248</v>
      </c>
      <c r="D15" s="205"/>
      <c r="E15" s="204"/>
      <c r="F15" s="205"/>
      <c r="G15" s="204"/>
      <c r="H15" s="205"/>
      <c r="I15" s="204" t="s">
        <v>309</v>
      </c>
      <c r="J15" s="205"/>
      <c r="K15" s="204"/>
      <c r="L15" s="205"/>
      <c r="M15" s="204" t="s">
        <v>310</v>
      </c>
      <c r="N15" s="205"/>
      <c r="O15" s="204"/>
      <c r="P15" s="205"/>
      <c r="Q15" s="3"/>
      <c r="R15" s="3"/>
      <c r="S15" s="3"/>
      <c r="T15" s="3"/>
      <c r="U15" s="3"/>
      <c r="V15" s="3"/>
      <c r="W15" s="3"/>
      <c r="X15" s="3"/>
      <c r="Y15" s="3"/>
      <c r="Z15" s="3"/>
      <c r="AA15" s="3"/>
      <c r="AB15" s="867" t="s">
        <v>116</v>
      </c>
      <c r="AC15" s="873"/>
      <c r="AD15" s="875"/>
      <c r="AE15" s="873"/>
      <c r="AF15" s="875"/>
      <c r="AG15" s="873"/>
      <c r="AH15" s="875"/>
      <c r="AI15" s="873"/>
      <c r="AJ15" s="875"/>
      <c r="AK15" s="873"/>
      <c r="AL15" s="875"/>
      <c r="AM15" s="873"/>
      <c r="AN15" s="875"/>
      <c r="AO15" s="873"/>
      <c r="AP15" s="875"/>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row>
    <row r="16" spans="1:92" s="4" customFormat="1" ht="20.100000000000001" customHeight="1" thickBot="1">
      <c r="A16" s="826"/>
      <c r="B16" s="200" t="s">
        <v>302</v>
      </c>
      <c r="C16" s="234"/>
      <c r="D16" s="231"/>
      <c r="E16" s="234"/>
      <c r="F16" s="231"/>
      <c r="G16" s="234"/>
      <c r="H16" s="231"/>
      <c r="I16" s="234"/>
      <c r="J16" s="231"/>
      <c r="K16" s="234"/>
      <c r="L16" s="231"/>
      <c r="M16" s="234"/>
      <c r="N16" s="231"/>
      <c r="O16" s="234"/>
      <c r="P16" s="231"/>
      <c r="Q16" s="3"/>
      <c r="R16" s="3"/>
      <c r="S16" s="3"/>
      <c r="T16" s="3"/>
      <c r="U16" s="3"/>
      <c r="V16" s="3"/>
      <c r="W16" s="3"/>
      <c r="X16" s="3"/>
      <c r="Y16" s="3"/>
      <c r="Z16" s="3"/>
      <c r="AA16" s="3"/>
      <c r="AB16" s="868"/>
      <c r="AC16" s="874"/>
      <c r="AD16" s="876"/>
      <c r="AE16" s="874"/>
      <c r="AF16" s="876"/>
      <c r="AG16" s="874"/>
      <c r="AH16" s="876"/>
      <c r="AI16" s="874"/>
      <c r="AJ16" s="876"/>
      <c r="AK16" s="874"/>
      <c r="AL16" s="876"/>
      <c r="AM16" s="874"/>
      <c r="AN16" s="876"/>
      <c r="AO16" s="874"/>
      <c r="AP16" s="876"/>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row>
    <row r="17" spans="1:92" s="4" customFormat="1" ht="143.1" customHeight="1">
      <c r="A17" s="826"/>
      <c r="B17" s="206" t="s">
        <v>20</v>
      </c>
      <c r="C17" s="204"/>
      <c r="D17" s="205" t="s">
        <v>311</v>
      </c>
      <c r="E17" s="204"/>
      <c r="F17" s="205"/>
      <c r="G17" s="204"/>
      <c r="H17" s="205"/>
      <c r="I17" s="204"/>
      <c r="J17" s="205"/>
      <c r="K17" s="204"/>
      <c r="L17" s="205"/>
      <c r="M17" s="204"/>
      <c r="N17" s="205"/>
      <c r="O17" s="204"/>
      <c r="P17" s="205"/>
      <c r="Q17" s="3"/>
      <c r="R17" s="3"/>
      <c r="S17" s="3"/>
      <c r="T17" s="3"/>
      <c r="U17" s="3"/>
      <c r="V17" s="3"/>
      <c r="W17" s="3"/>
      <c r="X17" s="3"/>
      <c r="Y17" s="3"/>
      <c r="Z17" s="3"/>
      <c r="AA17" s="3"/>
      <c r="AB17" s="867" t="s">
        <v>20</v>
      </c>
      <c r="AC17" s="873"/>
      <c r="AD17" s="875"/>
      <c r="AE17" s="873"/>
      <c r="AF17" s="875"/>
      <c r="AG17" s="873"/>
      <c r="AH17" s="875"/>
      <c r="AI17" s="873"/>
      <c r="AJ17" s="875"/>
      <c r="AK17" s="873"/>
      <c r="AL17" s="875"/>
      <c r="AM17" s="873"/>
      <c r="AN17" s="875"/>
      <c r="AO17" s="873"/>
      <c r="AP17" s="875"/>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row>
    <row r="18" spans="1:92" s="4" customFormat="1" ht="20.100000000000001" customHeight="1" thickBot="1">
      <c r="A18" s="826"/>
      <c r="B18" s="200" t="s">
        <v>302</v>
      </c>
      <c r="C18" s="234"/>
      <c r="D18" s="231">
        <v>5</v>
      </c>
      <c r="E18" s="234"/>
      <c r="F18" s="231"/>
      <c r="G18" s="234"/>
      <c r="H18" s="231"/>
      <c r="I18" s="234"/>
      <c r="J18" s="231"/>
      <c r="K18" s="234"/>
      <c r="L18" s="231"/>
      <c r="M18" s="234"/>
      <c r="N18" s="231"/>
      <c r="O18" s="234"/>
      <c r="P18" s="231"/>
      <c r="Q18" s="3"/>
      <c r="R18" s="3"/>
      <c r="S18" s="3"/>
      <c r="T18" s="3"/>
      <c r="U18" s="3"/>
      <c r="V18" s="3"/>
      <c r="W18" s="3"/>
      <c r="X18" s="3"/>
      <c r="Y18" s="3"/>
      <c r="Z18" s="3"/>
      <c r="AA18" s="3"/>
      <c r="AB18" s="868"/>
      <c r="AC18" s="874"/>
      <c r="AD18" s="876"/>
      <c r="AE18" s="874"/>
      <c r="AF18" s="876"/>
      <c r="AG18" s="874"/>
      <c r="AH18" s="876"/>
      <c r="AI18" s="874"/>
      <c r="AJ18" s="876"/>
      <c r="AK18" s="874"/>
      <c r="AL18" s="876"/>
      <c r="AM18" s="874"/>
      <c r="AN18" s="876"/>
      <c r="AO18" s="874"/>
      <c r="AP18" s="876"/>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row>
    <row r="19" spans="1:92" s="4" customFormat="1" ht="143.1" customHeight="1">
      <c r="A19" s="826"/>
      <c r="B19" s="206" t="s">
        <v>22</v>
      </c>
      <c r="C19" s="204"/>
      <c r="D19" s="205"/>
      <c r="E19" s="204"/>
      <c r="F19" s="205"/>
      <c r="G19" s="204"/>
      <c r="H19" s="205"/>
      <c r="I19" s="204"/>
      <c r="J19" s="205"/>
      <c r="K19" s="204"/>
      <c r="L19" s="205"/>
      <c r="M19" s="204"/>
      <c r="N19" s="205"/>
      <c r="O19" s="204"/>
      <c r="P19" s="205"/>
      <c r="Q19" s="3"/>
      <c r="R19" s="3"/>
      <c r="S19" s="3"/>
      <c r="T19" s="3"/>
      <c r="U19" s="3"/>
      <c r="V19" s="3"/>
      <c r="W19" s="3"/>
      <c r="X19" s="3"/>
      <c r="Y19" s="3"/>
      <c r="Z19" s="3"/>
      <c r="AA19" s="3"/>
      <c r="AB19" s="867" t="s">
        <v>22</v>
      </c>
      <c r="AC19" s="873"/>
      <c r="AD19" s="875"/>
      <c r="AE19" s="873"/>
      <c r="AF19" s="875"/>
      <c r="AG19" s="873"/>
      <c r="AH19" s="875"/>
      <c r="AI19" s="873"/>
      <c r="AJ19" s="875"/>
      <c r="AK19" s="873"/>
      <c r="AL19" s="875"/>
      <c r="AM19" s="873"/>
      <c r="AN19" s="875"/>
      <c r="AO19" s="873"/>
      <c r="AP19" s="875"/>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row>
    <row r="20" spans="1:92" s="4" customFormat="1" ht="20.100000000000001" customHeight="1" thickBot="1">
      <c r="A20" s="826"/>
      <c r="B20" s="200" t="s">
        <v>302</v>
      </c>
      <c r="C20" s="234"/>
      <c r="D20" s="231"/>
      <c r="E20" s="234"/>
      <c r="F20" s="231"/>
      <c r="G20" s="234"/>
      <c r="H20" s="231"/>
      <c r="I20" s="234"/>
      <c r="J20" s="231"/>
      <c r="K20" s="234"/>
      <c r="L20" s="231"/>
      <c r="M20" s="234"/>
      <c r="N20" s="231"/>
      <c r="O20" s="234"/>
      <c r="P20" s="231"/>
      <c r="Q20" s="3"/>
      <c r="R20" s="3"/>
      <c r="S20" s="3"/>
      <c r="T20" s="3"/>
      <c r="U20" s="3"/>
      <c r="V20" s="3"/>
      <c r="W20" s="3"/>
      <c r="X20" s="3"/>
      <c r="Y20" s="3"/>
      <c r="Z20" s="3"/>
      <c r="AA20" s="3"/>
      <c r="AB20" s="868"/>
      <c r="AC20" s="874"/>
      <c r="AD20" s="876"/>
      <c r="AE20" s="874"/>
      <c r="AF20" s="876"/>
      <c r="AG20" s="874"/>
      <c r="AH20" s="876"/>
      <c r="AI20" s="874"/>
      <c r="AJ20" s="876"/>
      <c r="AK20" s="874"/>
      <c r="AL20" s="876"/>
      <c r="AM20" s="874"/>
      <c r="AN20" s="876"/>
      <c r="AO20" s="874"/>
      <c r="AP20" s="876"/>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row>
    <row r="21" spans="1:92" s="4" customFormat="1" ht="143.1" customHeight="1">
      <c r="A21" s="826"/>
      <c r="B21" s="206" t="s">
        <v>26</v>
      </c>
      <c r="C21" s="260"/>
      <c r="D21" s="259" t="s">
        <v>312</v>
      </c>
      <c r="E21" s="204" t="s">
        <v>313</v>
      </c>
      <c r="F21" s="205"/>
      <c r="G21" s="204"/>
      <c r="H21" s="205"/>
      <c r="I21" s="204" t="s">
        <v>314</v>
      </c>
      <c r="J21" s="205"/>
      <c r="K21" s="204"/>
      <c r="L21" s="205"/>
      <c r="M21" s="204"/>
      <c r="N21" s="205"/>
      <c r="O21" s="204"/>
      <c r="P21" s="205"/>
      <c r="Q21" s="3"/>
      <c r="R21" s="3"/>
      <c r="S21" s="3"/>
      <c r="T21" s="3"/>
      <c r="U21" s="3"/>
      <c r="V21" s="3"/>
      <c r="W21" s="3"/>
      <c r="X21" s="3"/>
      <c r="Y21" s="3"/>
      <c r="Z21" s="3"/>
      <c r="AA21" s="3"/>
      <c r="AB21" s="867" t="s">
        <v>26</v>
      </c>
      <c r="AC21" s="873"/>
      <c r="AD21" s="875"/>
      <c r="AE21" s="873"/>
      <c r="AF21" s="875"/>
      <c r="AG21" s="873"/>
      <c r="AH21" s="875"/>
      <c r="AI21" s="873"/>
      <c r="AJ21" s="875"/>
      <c r="AK21" s="873"/>
      <c r="AL21" s="875"/>
      <c r="AM21" s="873"/>
      <c r="AN21" s="875"/>
      <c r="AO21" s="873"/>
      <c r="AP21" s="875"/>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row>
    <row r="22" spans="1:92" s="6" customFormat="1" ht="20.100000000000001" customHeight="1" thickBot="1">
      <c r="A22" s="826"/>
      <c r="B22" s="200" t="s">
        <v>302</v>
      </c>
      <c r="C22" s="234"/>
      <c r="D22" s="231"/>
      <c r="E22" s="234"/>
      <c r="F22" s="231"/>
      <c r="G22" s="234"/>
      <c r="H22" s="231"/>
      <c r="I22" s="234"/>
      <c r="J22" s="231"/>
      <c r="K22" s="234"/>
      <c r="L22" s="231"/>
      <c r="M22" s="234"/>
      <c r="N22" s="231"/>
      <c r="O22" s="234"/>
      <c r="P22" s="231"/>
      <c r="Q22" s="5"/>
      <c r="R22" s="5"/>
      <c r="S22" s="5"/>
      <c r="T22" s="5"/>
      <c r="U22" s="5"/>
      <c r="V22" s="5"/>
      <c r="W22" s="5"/>
      <c r="X22" s="5"/>
      <c r="Y22" s="5"/>
      <c r="Z22" s="5"/>
      <c r="AA22" s="5"/>
      <c r="AB22" s="868"/>
      <c r="AC22" s="874"/>
      <c r="AD22" s="876"/>
      <c r="AE22" s="874"/>
      <c r="AF22" s="876"/>
      <c r="AG22" s="874"/>
      <c r="AH22" s="876"/>
      <c r="AI22" s="874"/>
      <c r="AJ22" s="876"/>
      <c r="AK22" s="874"/>
      <c r="AL22" s="876"/>
      <c r="AM22" s="874"/>
      <c r="AN22" s="876"/>
      <c r="AO22" s="874"/>
      <c r="AP22" s="876"/>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row>
    <row r="23" spans="1:92" s="4" customFormat="1" ht="143.1" customHeight="1">
      <c r="A23" s="826"/>
      <c r="B23" s="207" t="s">
        <v>315</v>
      </c>
      <c r="C23" s="204"/>
      <c r="D23" s="205" t="s">
        <v>316</v>
      </c>
      <c r="E23" s="204" t="s">
        <v>317</v>
      </c>
      <c r="F23" s="205" t="s">
        <v>318</v>
      </c>
      <c r="G23" s="204"/>
      <c r="I23" s="204"/>
      <c r="J23" s="205"/>
      <c r="K23" s="204"/>
      <c r="L23" s="205"/>
      <c r="M23" s="204"/>
      <c r="N23" s="205"/>
      <c r="O23" s="204"/>
      <c r="P23" s="205"/>
      <c r="Q23" s="3"/>
      <c r="R23" s="3"/>
      <c r="S23" s="3"/>
      <c r="T23" s="3"/>
      <c r="U23" s="3"/>
      <c r="V23" s="3"/>
      <c r="W23" s="3"/>
      <c r="X23" s="3"/>
      <c r="Y23" s="3"/>
      <c r="Z23" s="3"/>
      <c r="AA23" s="3"/>
      <c r="AB23" s="867" t="s">
        <v>315</v>
      </c>
      <c r="AC23" s="873"/>
      <c r="AD23" s="875"/>
      <c r="AE23" s="873"/>
      <c r="AF23" s="875"/>
      <c r="AG23" s="873"/>
      <c r="AH23" s="875"/>
      <c r="AI23" s="873"/>
      <c r="AJ23" s="875"/>
      <c r="AK23" s="873"/>
      <c r="AL23" s="875"/>
      <c r="AM23" s="873"/>
      <c r="AN23" s="875"/>
      <c r="AO23" s="873"/>
      <c r="AP23" s="875"/>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row>
    <row r="24" spans="1:92" s="6" customFormat="1" ht="20.100000000000001" customHeight="1" thickBot="1">
      <c r="A24" s="826"/>
      <c r="B24" s="200" t="s">
        <v>302</v>
      </c>
      <c r="C24" s="234"/>
      <c r="D24" s="231"/>
      <c r="E24" s="234"/>
      <c r="F24" s="231"/>
      <c r="G24" s="234"/>
      <c r="H24" s="231"/>
      <c r="I24" s="234"/>
      <c r="J24" s="231"/>
      <c r="K24" s="234"/>
      <c r="L24" s="231"/>
      <c r="M24" s="234"/>
      <c r="N24" s="231"/>
      <c r="O24" s="234"/>
      <c r="P24" s="231"/>
      <c r="Q24" s="5"/>
      <c r="R24" s="5"/>
      <c r="S24" s="5"/>
      <c r="T24" s="5"/>
      <c r="U24" s="5"/>
      <c r="V24" s="5"/>
      <c r="W24" s="5"/>
      <c r="X24" s="5"/>
      <c r="Y24" s="5"/>
      <c r="Z24" s="5"/>
      <c r="AA24" s="5"/>
      <c r="AB24" s="868"/>
      <c r="AC24" s="874"/>
      <c r="AD24" s="876"/>
      <c r="AE24" s="874"/>
      <c r="AF24" s="876"/>
      <c r="AG24" s="874"/>
      <c r="AH24" s="876"/>
      <c r="AI24" s="874"/>
      <c r="AJ24" s="876"/>
      <c r="AK24" s="874"/>
      <c r="AL24" s="876"/>
      <c r="AM24" s="874"/>
      <c r="AN24" s="876"/>
      <c r="AO24" s="874"/>
      <c r="AP24" s="876"/>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row>
    <row r="25" spans="1:92" s="4" customFormat="1" ht="143.1" customHeight="1">
      <c r="A25" s="826"/>
      <c r="B25" s="207" t="s">
        <v>32</v>
      </c>
      <c r="C25" s="204"/>
      <c r="D25" s="205"/>
      <c r="E25" s="204"/>
      <c r="F25" s="205"/>
      <c r="G25" s="204"/>
      <c r="H25" s="205"/>
      <c r="I25" s="204"/>
      <c r="J25" s="205"/>
      <c r="K25" s="204"/>
      <c r="L25" s="205"/>
      <c r="M25" s="204" t="str">
        <f>IF(AM25&lt;&gt;"", $K$1 &amp; "_" &amp; $AB$25 &amp; ": " &amp; _xlfn.TEXTJOIN(CHAR(10) &amp; $K$1 &amp; "_" &amp; $AB$25 &amp; ": ", TRUE, _xlfn.TEXTSPLIT(AM25, ", ")), "")</f>
        <v/>
      </c>
      <c r="N25" s="205" t="str">
        <f>IF(AN25&lt;&gt;"", $K$1 &amp; "_" &amp; $AB$25 &amp; ": " &amp; _xlfn.TEXTJOIN(CHAR(10) &amp; $K$1 &amp; "_" &amp; $AB$25 &amp; ": ", TRUE, _xlfn.TEXTSPLIT(AN25, ", ")), "")</f>
        <v/>
      </c>
      <c r="O25" s="204" t="str">
        <f>IF(AO25&lt;&gt;"", $K$1 &amp; "_" &amp; $AB$25 &amp; ": " &amp; _xlfn.TEXTJOIN(CHAR(10) &amp; $K$1 &amp; "_" &amp; $AB$25 &amp; ": ", TRUE, _xlfn.TEXTSPLIT(AO25, ", ")), "")</f>
        <v/>
      </c>
      <c r="P25" s="205" t="str">
        <f>IF(AP25&lt;&gt;"", $K$1 &amp; "_" &amp; $AB$25 &amp; ": " &amp; _xlfn.TEXTJOIN(CHAR(10) &amp; $K$1 &amp; "_" &amp; $AB$25 &amp; ": ", TRUE, _xlfn.TEXTSPLIT(AP25, ", ")), "")</f>
        <v/>
      </c>
      <c r="Q25" s="3"/>
      <c r="R25" s="3"/>
      <c r="S25" s="3"/>
      <c r="T25" s="3"/>
      <c r="U25" s="3"/>
      <c r="V25" s="3"/>
      <c r="W25" s="3"/>
      <c r="X25" s="3"/>
      <c r="Y25" s="3"/>
      <c r="Z25" s="3"/>
      <c r="AA25" s="3"/>
      <c r="AB25" s="867" t="s">
        <v>32</v>
      </c>
      <c r="AC25" s="873"/>
      <c r="AD25" s="875"/>
      <c r="AE25" s="873"/>
      <c r="AF25" s="875"/>
      <c r="AG25" s="873"/>
      <c r="AH25" s="875"/>
      <c r="AI25" s="873"/>
      <c r="AJ25" s="875"/>
      <c r="AK25" s="873"/>
      <c r="AL25" s="875"/>
      <c r="AM25" s="873"/>
      <c r="AN25" s="875"/>
      <c r="AO25" s="873"/>
      <c r="AP25" s="875"/>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row>
    <row r="26" spans="1:92" s="6" customFormat="1" ht="20.100000000000001" customHeight="1" thickBot="1">
      <c r="A26" s="826"/>
      <c r="B26" s="200" t="s">
        <v>302</v>
      </c>
      <c r="C26" s="234"/>
      <c r="D26" s="231"/>
      <c r="E26" s="234"/>
      <c r="F26" s="231"/>
      <c r="G26" s="234"/>
      <c r="H26" s="231"/>
      <c r="I26" s="234"/>
      <c r="J26" s="231"/>
      <c r="K26" s="234"/>
      <c r="L26" s="231"/>
      <c r="M26" s="234"/>
      <c r="N26" s="231"/>
      <c r="O26" s="234"/>
      <c r="P26" s="231"/>
      <c r="Q26" s="5"/>
      <c r="R26" s="5"/>
      <c r="S26" s="5"/>
      <c r="T26" s="5"/>
      <c r="U26" s="5"/>
      <c r="V26" s="5"/>
      <c r="W26" s="5"/>
      <c r="X26" s="5"/>
      <c r="Y26" s="5"/>
      <c r="Z26" s="5"/>
      <c r="AA26" s="5"/>
      <c r="AB26" s="868"/>
      <c r="AC26" s="874"/>
      <c r="AD26" s="876"/>
      <c r="AE26" s="874"/>
      <c r="AF26" s="876"/>
      <c r="AG26" s="874"/>
      <c r="AH26" s="876"/>
      <c r="AI26" s="874"/>
      <c r="AJ26" s="876"/>
      <c r="AK26" s="874"/>
      <c r="AL26" s="876"/>
      <c r="AM26" s="874"/>
      <c r="AN26" s="876"/>
      <c r="AO26" s="874"/>
      <c r="AP26" s="876"/>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row>
    <row r="27" spans="1:92" s="4" customFormat="1" ht="143.1" customHeight="1">
      <c r="A27" s="826"/>
      <c r="B27" s="207" t="s">
        <v>319</v>
      </c>
      <c r="C27" s="260"/>
      <c r="D27" s="259" t="s">
        <v>320</v>
      </c>
      <c r="E27" s="260"/>
      <c r="F27" s="259" t="s">
        <v>321</v>
      </c>
      <c r="G27" s="204"/>
      <c r="H27" s="205"/>
      <c r="I27" s="204"/>
      <c r="J27" s="205"/>
      <c r="K27" s="204"/>
      <c r="L27" s="205"/>
      <c r="M27" s="204" t="str">
        <f>IF(AM27&lt;&gt;"", $K$1 &amp; "_" &amp; $AB$27 &amp; ": " &amp; _xlfn.TEXTJOIN(CHAR(10) &amp; $K$1 &amp; "_" &amp; $AB$27 &amp; ": ", TRUE, _xlfn.TEXTSPLIT(AM27, ", ")), "")</f>
        <v/>
      </c>
      <c r="N27" s="204" t="s">
        <v>322</v>
      </c>
      <c r="O27" s="204" t="str">
        <f>IF(AO27&lt;&gt;"", $K$1 &amp; "_" &amp; $AB$27 &amp; ": " &amp; _xlfn.TEXTJOIN(CHAR(10) &amp; $K$1 &amp; "_" &amp; $AB$27 &amp; ": ", TRUE, _xlfn.TEXTSPLIT(AO27, ", ")), "")</f>
        <v/>
      </c>
      <c r="P27" s="205" t="str">
        <f>IF(AP27&lt;&gt;"", $K$1 &amp; "_" &amp; $AB$27 &amp; ": " &amp; _xlfn.TEXTJOIN(CHAR(10) &amp; $K$1 &amp; "_" &amp; $AB$27 &amp; ": ", TRUE, _xlfn.TEXTSPLIT(AP27, ", ")), "")</f>
        <v/>
      </c>
      <c r="Q27" s="3"/>
      <c r="R27" s="3"/>
      <c r="S27" s="3"/>
      <c r="T27" s="3"/>
      <c r="U27" s="3"/>
      <c r="V27" s="3"/>
      <c r="W27" s="3"/>
      <c r="X27" s="3"/>
      <c r="Y27" s="3"/>
      <c r="Z27" s="3"/>
      <c r="AA27" s="3"/>
      <c r="AB27" s="867" t="s">
        <v>319</v>
      </c>
      <c r="AC27" s="873"/>
      <c r="AD27" s="875"/>
      <c r="AE27" s="873"/>
      <c r="AF27" s="875"/>
      <c r="AG27" s="873"/>
      <c r="AH27" s="875"/>
      <c r="AI27" s="873"/>
      <c r="AJ27" s="875"/>
      <c r="AK27" s="873"/>
      <c r="AL27" s="875"/>
      <c r="AM27" s="873"/>
      <c r="AN27" s="875"/>
      <c r="AO27" s="873"/>
      <c r="AP27" s="875"/>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row>
    <row r="28" spans="1:92" s="4" customFormat="1" ht="20.100000000000001" customHeight="1" thickBot="1">
      <c r="A28" s="826"/>
      <c r="B28" s="200" t="s">
        <v>302</v>
      </c>
      <c r="C28" s="234"/>
      <c r="D28" s="231"/>
      <c r="E28" s="234"/>
      <c r="F28" s="231"/>
      <c r="G28" s="234"/>
      <c r="H28" s="231"/>
      <c r="I28" s="234"/>
      <c r="J28" s="231"/>
      <c r="K28" s="234"/>
      <c r="L28" s="231"/>
      <c r="M28" s="234"/>
      <c r="N28" s="231"/>
      <c r="O28" s="234"/>
      <c r="P28" s="231"/>
      <c r="Q28" s="3"/>
      <c r="R28" s="3"/>
      <c r="S28" s="3"/>
      <c r="T28" s="3"/>
      <c r="U28" s="3"/>
      <c r="V28" s="3"/>
      <c r="W28" s="3"/>
      <c r="X28" s="3"/>
      <c r="Y28" s="3"/>
      <c r="Z28" s="3"/>
      <c r="AA28" s="3"/>
      <c r="AB28" s="868"/>
      <c r="AC28" s="874"/>
      <c r="AD28" s="876"/>
      <c r="AE28" s="874"/>
      <c r="AF28" s="876"/>
      <c r="AG28" s="874"/>
      <c r="AH28" s="876"/>
      <c r="AI28" s="874"/>
      <c r="AJ28" s="876"/>
      <c r="AK28" s="874"/>
      <c r="AL28" s="876"/>
      <c r="AM28" s="874"/>
      <c r="AN28" s="876"/>
      <c r="AO28" s="874"/>
      <c r="AP28" s="876"/>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row>
    <row r="29" spans="1:92" s="4" customFormat="1" ht="143.1" customHeight="1">
      <c r="A29" s="826"/>
      <c r="B29" s="207" t="s">
        <v>36</v>
      </c>
      <c r="C29" s="204"/>
      <c r="D29" s="205"/>
      <c r="E29" s="208"/>
      <c r="F29" s="205"/>
      <c r="G29" s="204"/>
      <c r="H29" s="205" t="s">
        <v>323</v>
      </c>
      <c r="I29" s="204"/>
      <c r="J29" s="205"/>
      <c r="K29" s="204"/>
      <c r="L29" s="205"/>
      <c r="M29" s="204" t="str">
        <f>IF(AM29&lt;&gt;"", $K$1 &amp; "_" &amp; $AB$29 &amp; ": " &amp; _xlfn.TEXTJOIN(CHAR(10) &amp; $K$1 &amp; "_" &amp; $AB$29 &amp; ": ", TRUE, _xlfn.TEXTSPLIT(AM29, ", ")), "")</f>
        <v/>
      </c>
      <c r="N29" s="205" t="str">
        <f>IF(AN29&lt;&gt;"", $K$1 &amp; "_" &amp; $AB$29 &amp; ": " &amp; _xlfn.TEXTJOIN(CHAR(10) &amp; $K$1 &amp; "_" &amp; $AB$29 &amp; ": ", TRUE, _xlfn.TEXTSPLIT(AN29, ", ")), "")</f>
        <v/>
      </c>
      <c r="O29" s="204" t="str">
        <f>IF(AO29&lt;&gt;"", $K$1 &amp; "_" &amp; $AB$29 &amp; ": " &amp; _xlfn.TEXTJOIN(CHAR(10) &amp; $K$1 &amp; "_" &amp; $AB$29 &amp; ": ", TRUE, _xlfn.TEXTSPLIT(AO29, ", ")), "")</f>
        <v/>
      </c>
      <c r="P29" s="205" t="str">
        <f>IF(AP29&lt;&gt;"", $K$1 &amp; "_" &amp; $AB$29 &amp; ": " &amp; _xlfn.TEXTJOIN(CHAR(10) &amp; $K$1 &amp; "_" &amp; $AB$29 &amp; ": ", TRUE, _xlfn.TEXTSPLIT(AP29, ", ")), "")</f>
        <v/>
      </c>
      <c r="Q29" s="3"/>
      <c r="R29" s="3"/>
      <c r="S29" s="3"/>
      <c r="T29" s="3"/>
      <c r="U29" s="3"/>
      <c r="V29" s="3"/>
      <c r="W29" s="3"/>
      <c r="X29" s="3"/>
      <c r="Y29" s="3"/>
      <c r="Z29" s="3"/>
      <c r="AA29" s="3"/>
      <c r="AB29" s="867" t="s">
        <v>36</v>
      </c>
      <c r="AC29" s="873"/>
      <c r="AD29" s="875"/>
      <c r="AE29" s="873"/>
      <c r="AF29" s="875"/>
      <c r="AG29" s="873"/>
      <c r="AH29" s="875"/>
      <c r="AI29" s="873"/>
      <c r="AJ29" s="875"/>
      <c r="AK29" s="873"/>
      <c r="AL29" s="875"/>
      <c r="AM29" s="873"/>
      <c r="AN29" s="875"/>
      <c r="AO29" s="873"/>
      <c r="AP29" s="875"/>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row>
    <row r="30" spans="1:92" s="4" customFormat="1" ht="20.100000000000001" customHeight="1">
      <c r="A30" s="827"/>
      <c r="B30" s="200" t="s">
        <v>302</v>
      </c>
      <c r="C30" s="234"/>
      <c r="D30" s="231"/>
      <c r="E30" s="234"/>
      <c r="F30" s="235"/>
      <c r="G30" s="234"/>
      <c r="H30" s="231">
        <v>15</v>
      </c>
      <c r="I30" s="234"/>
      <c r="J30" s="231"/>
      <c r="K30" s="234"/>
      <c r="L30" s="231"/>
      <c r="M30" s="234"/>
      <c r="N30" s="231"/>
      <c r="O30" s="234"/>
      <c r="P30" s="231"/>
      <c r="Q30" s="3"/>
      <c r="R30" s="3"/>
      <c r="S30" s="3"/>
      <c r="T30" s="3"/>
      <c r="U30" s="3"/>
      <c r="V30" s="3"/>
      <c r="W30" s="3"/>
      <c r="X30" s="3"/>
      <c r="Y30" s="3"/>
      <c r="Z30" s="3"/>
      <c r="AA30" s="3"/>
      <c r="AB30" s="868"/>
      <c r="AC30" s="874"/>
      <c r="AD30" s="876"/>
      <c r="AE30" s="874"/>
      <c r="AF30" s="876"/>
      <c r="AG30" s="874"/>
      <c r="AH30" s="876"/>
      <c r="AI30" s="874"/>
      <c r="AJ30" s="876"/>
      <c r="AK30" s="874"/>
      <c r="AL30" s="876"/>
      <c r="AM30" s="874"/>
      <c r="AN30" s="876"/>
      <c r="AO30" s="874"/>
      <c r="AP30" s="876"/>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row>
    <row r="31" spans="1:92" s="4" customFormat="1" ht="50.1" customHeight="1">
      <c r="A31" s="822" t="s">
        <v>38</v>
      </c>
      <c r="B31" s="195" t="s">
        <v>39</v>
      </c>
      <c r="C31" s="884"/>
      <c r="D31" s="885"/>
      <c r="E31" s="884"/>
      <c r="F31" s="885"/>
      <c r="G31" s="884"/>
      <c r="H31" s="885"/>
      <c r="I31" s="884"/>
      <c r="J31" s="885"/>
      <c r="K31" s="884"/>
      <c r="L31" s="885"/>
      <c r="M31" s="884"/>
      <c r="N31" s="885"/>
      <c r="O31" s="884"/>
      <c r="P31" s="885"/>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row>
    <row r="32" spans="1:92" ht="50.1" customHeight="1">
      <c r="A32" s="823"/>
      <c r="B32" s="228" t="s">
        <v>41</v>
      </c>
      <c r="C32" s="882"/>
      <c r="D32" s="883"/>
      <c r="E32" s="882"/>
      <c r="F32" s="883"/>
      <c r="G32" s="882"/>
      <c r="H32" s="883"/>
      <c r="I32" s="882"/>
      <c r="J32" s="883"/>
      <c r="K32" s="882"/>
      <c r="L32" s="883"/>
      <c r="M32" s="882"/>
      <c r="N32" s="883"/>
      <c r="O32" s="882"/>
      <c r="P32" s="883"/>
      <c r="CK32" s="2"/>
      <c r="CL32" s="2"/>
      <c r="CM32" s="2"/>
      <c r="CN32" s="2"/>
    </row>
    <row r="33" spans="1:92" ht="50.1" customHeight="1">
      <c r="A33" s="823"/>
      <c r="B33" s="229" t="s">
        <v>44</v>
      </c>
      <c r="C33" s="880"/>
      <c r="D33" s="881"/>
      <c r="E33" s="880"/>
      <c r="F33" s="881"/>
      <c r="G33" s="880"/>
      <c r="H33" s="881"/>
      <c r="I33" s="880"/>
      <c r="J33" s="881"/>
      <c r="K33" s="880"/>
      <c r="L33" s="881"/>
      <c r="M33" s="880"/>
      <c r="N33" s="881"/>
      <c r="O33" s="880"/>
      <c r="P33" s="881"/>
      <c r="CK33" s="2"/>
      <c r="CL33" s="2"/>
      <c r="CM33" s="2"/>
      <c r="CN33" s="2"/>
    </row>
    <row r="34" spans="1:92" ht="50.1" customHeight="1" thickBot="1">
      <c r="A34" s="824"/>
      <c r="B34" s="230" t="s">
        <v>46</v>
      </c>
      <c r="C34" s="878"/>
      <c r="D34" s="879"/>
      <c r="E34" s="878"/>
      <c r="F34" s="879"/>
      <c r="G34" s="878"/>
      <c r="H34" s="879"/>
      <c r="I34" s="878"/>
      <c r="J34" s="879"/>
      <c r="K34" s="878"/>
      <c r="L34" s="879"/>
      <c r="M34" s="878"/>
      <c r="N34" s="879"/>
      <c r="O34" s="878"/>
      <c r="P34" s="879"/>
      <c r="CK34" s="2"/>
      <c r="CL34" s="2"/>
      <c r="CM34" s="2"/>
      <c r="CN34" s="2"/>
    </row>
    <row r="36" spans="1:92" s="1" customFormat="1" ht="42" customHeight="1">
      <c r="A36" s="133"/>
      <c r="B36" s="2"/>
      <c r="C36" s="2"/>
      <c r="D36" s="2"/>
      <c r="E36" s="2"/>
      <c r="F36" s="2"/>
      <c r="G36" s="2"/>
      <c r="H36" s="2"/>
      <c r="I36" s="2"/>
      <c r="J36" s="2"/>
      <c r="K36" s="2"/>
      <c r="L36" s="2"/>
      <c r="M36" s="2"/>
      <c r="N36" s="2"/>
      <c r="O36" s="2"/>
      <c r="P36" s="2"/>
    </row>
  </sheetData>
  <mergeCells count="270">
    <mergeCell ref="M31:N31"/>
    <mergeCell ref="O31:P31"/>
    <mergeCell ref="G34:H34"/>
    <mergeCell ref="I34:J34"/>
    <mergeCell ref="K34:L34"/>
    <mergeCell ref="M34:N34"/>
    <mergeCell ref="O34:P34"/>
    <mergeCell ref="G33:H33"/>
    <mergeCell ref="I33:J33"/>
    <mergeCell ref="K33:L33"/>
    <mergeCell ref="M33:N33"/>
    <mergeCell ref="O33:P33"/>
    <mergeCell ref="C34:D34"/>
    <mergeCell ref="C33:D33"/>
    <mergeCell ref="C32:D32"/>
    <mergeCell ref="C31:D31"/>
    <mergeCell ref="E31:F31"/>
    <mergeCell ref="E32:F32"/>
    <mergeCell ref="E33:F33"/>
    <mergeCell ref="E34:F34"/>
    <mergeCell ref="AC21:AC22"/>
    <mergeCell ref="AC23:AC24"/>
    <mergeCell ref="AC25:AC26"/>
    <mergeCell ref="AC27:AC28"/>
    <mergeCell ref="AC29:AC30"/>
    <mergeCell ref="AB25:AB26"/>
    <mergeCell ref="AB27:AB28"/>
    <mergeCell ref="AB29:AB30"/>
    <mergeCell ref="G32:H32"/>
    <mergeCell ref="I32:J32"/>
    <mergeCell ref="K32:L32"/>
    <mergeCell ref="M32:N32"/>
    <mergeCell ref="O32:P32"/>
    <mergeCell ref="G31:H31"/>
    <mergeCell ref="I31:J31"/>
    <mergeCell ref="K31:L31"/>
    <mergeCell ref="AC11:AC12"/>
    <mergeCell ref="AC13:AC14"/>
    <mergeCell ref="AC15:AC16"/>
    <mergeCell ref="AC17:AC18"/>
    <mergeCell ref="AC19:AC20"/>
    <mergeCell ref="AN27:AN28"/>
    <mergeCell ref="AO27:AO28"/>
    <mergeCell ref="AP27:AP28"/>
    <mergeCell ref="AD29:AD30"/>
    <mergeCell ref="AE29:AE30"/>
    <mergeCell ref="AF29:AF30"/>
    <mergeCell ref="AG29:AG30"/>
    <mergeCell ref="AH29:AH30"/>
    <mergeCell ref="AI29:AI30"/>
    <mergeCell ref="AJ29:AJ30"/>
    <mergeCell ref="AK29:AK30"/>
    <mergeCell ref="AL29:AL30"/>
    <mergeCell ref="AM29:AM30"/>
    <mergeCell ref="AN29:AN30"/>
    <mergeCell ref="AO29:AO30"/>
    <mergeCell ref="AP29:AP30"/>
    <mergeCell ref="AI27:AI28"/>
    <mergeCell ref="AJ27:AJ28"/>
    <mergeCell ref="AK27:AK28"/>
    <mergeCell ref="AL27:AL28"/>
    <mergeCell ref="AM27:AM28"/>
    <mergeCell ref="AD27:AD28"/>
    <mergeCell ref="AE27:AE28"/>
    <mergeCell ref="AF27:AF28"/>
    <mergeCell ref="AG27:AG28"/>
    <mergeCell ref="AH27:AH28"/>
    <mergeCell ref="AN23:AN24"/>
    <mergeCell ref="AO23:AO24"/>
    <mergeCell ref="AP23:AP24"/>
    <mergeCell ref="AD25:AD26"/>
    <mergeCell ref="AE25:AE26"/>
    <mergeCell ref="AF25:AF26"/>
    <mergeCell ref="AG25:AG26"/>
    <mergeCell ref="AH25:AH26"/>
    <mergeCell ref="AI25:AI26"/>
    <mergeCell ref="AJ25:AJ26"/>
    <mergeCell ref="AK25:AK26"/>
    <mergeCell ref="AL25:AL26"/>
    <mergeCell ref="AM25:AM26"/>
    <mergeCell ref="AN25:AN26"/>
    <mergeCell ref="AO25:AO26"/>
    <mergeCell ref="AP25:AP26"/>
    <mergeCell ref="AI23:AI24"/>
    <mergeCell ref="AJ23:AJ24"/>
    <mergeCell ref="AK23:AK24"/>
    <mergeCell ref="AL23:AL24"/>
    <mergeCell ref="AM23:AM24"/>
    <mergeCell ref="AD23:AD24"/>
    <mergeCell ref="AE23:AE24"/>
    <mergeCell ref="AF23:AF24"/>
    <mergeCell ref="AG23:AG24"/>
    <mergeCell ref="AH23:AH24"/>
    <mergeCell ref="AN19:AN20"/>
    <mergeCell ref="AO19:AO20"/>
    <mergeCell ref="AP19:AP20"/>
    <mergeCell ref="AD21:AD22"/>
    <mergeCell ref="AE21:AE22"/>
    <mergeCell ref="AF21:AF22"/>
    <mergeCell ref="AG21:AG22"/>
    <mergeCell ref="AH21:AH22"/>
    <mergeCell ref="AI21:AI22"/>
    <mergeCell ref="AJ21:AJ22"/>
    <mergeCell ref="AK21:AK22"/>
    <mergeCell ref="AL21:AL22"/>
    <mergeCell ref="AM21:AM22"/>
    <mergeCell ref="AN21:AN22"/>
    <mergeCell ref="AO21:AO22"/>
    <mergeCell ref="AP21:AP22"/>
    <mergeCell ref="AI19:AI20"/>
    <mergeCell ref="AJ19:AJ20"/>
    <mergeCell ref="AK19:AK20"/>
    <mergeCell ref="AL19:AL20"/>
    <mergeCell ref="AM19:AM20"/>
    <mergeCell ref="AD19:AD20"/>
    <mergeCell ref="AE19:AE20"/>
    <mergeCell ref="AF19:AF20"/>
    <mergeCell ref="AG19:AG20"/>
    <mergeCell ref="AH19:AH20"/>
    <mergeCell ref="AN15:AN16"/>
    <mergeCell ref="AO15:AO16"/>
    <mergeCell ref="AP15:AP16"/>
    <mergeCell ref="AD17:AD18"/>
    <mergeCell ref="AE17:AE18"/>
    <mergeCell ref="AF17:AF18"/>
    <mergeCell ref="AG17:AG18"/>
    <mergeCell ref="AH17:AH18"/>
    <mergeCell ref="AI17:AI18"/>
    <mergeCell ref="AJ17:AJ18"/>
    <mergeCell ref="AK17:AK18"/>
    <mergeCell ref="AL17:AL18"/>
    <mergeCell ref="AM17:AM18"/>
    <mergeCell ref="AN17:AN18"/>
    <mergeCell ref="AO17:AO18"/>
    <mergeCell ref="AP17:AP18"/>
    <mergeCell ref="AI15:AI16"/>
    <mergeCell ref="AJ15:AJ16"/>
    <mergeCell ref="AK15:AK16"/>
    <mergeCell ref="AL15:AL16"/>
    <mergeCell ref="AM15:AM16"/>
    <mergeCell ref="AD15:AD16"/>
    <mergeCell ref="AE15:AE16"/>
    <mergeCell ref="AF15:AF16"/>
    <mergeCell ref="AG15:AG16"/>
    <mergeCell ref="AH15:AH16"/>
    <mergeCell ref="AP11:AP12"/>
    <mergeCell ref="AD13:AD14"/>
    <mergeCell ref="AE13:AE14"/>
    <mergeCell ref="AF13:AF14"/>
    <mergeCell ref="AG13:AG14"/>
    <mergeCell ref="AH13:AH14"/>
    <mergeCell ref="AI13:AI14"/>
    <mergeCell ref="AJ13:AJ14"/>
    <mergeCell ref="AK13:AK14"/>
    <mergeCell ref="AL13:AL14"/>
    <mergeCell ref="AM13:AM14"/>
    <mergeCell ref="AN13:AN14"/>
    <mergeCell ref="AO13:AO14"/>
    <mergeCell ref="AP13:AP14"/>
    <mergeCell ref="AP9:AP10"/>
    <mergeCell ref="AD11:AD12"/>
    <mergeCell ref="AE11:AE12"/>
    <mergeCell ref="AF11:AF12"/>
    <mergeCell ref="AG11:AG12"/>
    <mergeCell ref="AH11:AH12"/>
    <mergeCell ref="AI11:AI12"/>
    <mergeCell ref="AJ11:AJ12"/>
    <mergeCell ref="AK11:AK12"/>
    <mergeCell ref="AL11:AL12"/>
    <mergeCell ref="AM11:AM12"/>
    <mergeCell ref="AN11:AN12"/>
    <mergeCell ref="AO11:AO12"/>
    <mergeCell ref="AH9:AH10"/>
    <mergeCell ref="AI9:AI10"/>
    <mergeCell ref="AJ9:AJ10"/>
    <mergeCell ref="AK9:AK10"/>
    <mergeCell ref="AL9:AL10"/>
    <mergeCell ref="AC7:AD7"/>
    <mergeCell ref="AE7:AF7"/>
    <mergeCell ref="AG7:AH7"/>
    <mergeCell ref="AI7:AJ7"/>
    <mergeCell ref="AK7:AL7"/>
    <mergeCell ref="AM7:AN7"/>
    <mergeCell ref="AM9:AM10"/>
    <mergeCell ref="AN9:AN10"/>
    <mergeCell ref="AO9:AO10"/>
    <mergeCell ref="AC5:AD5"/>
    <mergeCell ref="AB3:AP3"/>
    <mergeCell ref="AO5:AP5"/>
    <mergeCell ref="AM5:AN5"/>
    <mergeCell ref="AK5:AL5"/>
    <mergeCell ref="AI5:AJ5"/>
    <mergeCell ref="AG5:AH5"/>
    <mergeCell ref="AK6:AL6"/>
    <mergeCell ref="AI6:AJ6"/>
    <mergeCell ref="AG6:AH6"/>
    <mergeCell ref="AE6:AF6"/>
    <mergeCell ref="AC6:AD6"/>
    <mergeCell ref="I3:J3"/>
    <mergeCell ref="AO7:AP7"/>
    <mergeCell ref="AB15:AB16"/>
    <mergeCell ref="AB17:AB18"/>
    <mergeCell ref="AB19:AB20"/>
    <mergeCell ref="AB21:AB22"/>
    <mergeCell ref="AB23:AB24"/>
    <mergeCell ref="AO4:AP4"/>
    <mergeCell ref="AB9:AB10"/>
    <mergeCell ref="AB11:AB12"/>
    <mergeCell ref="AB13:AB14"/>
    <mergeCell ref="AO6:AP6"/>
    <mergeCell ref="AM6:AN6"/>
    <mergeCell ref="AE4:AF4"/>
    <mergeCell ref="AG4:AH4"/>
    <mergeCell ref="AI4:AJ4"/>
    <mergeCell ref="AK4:AL4"/>
    <mergeCell ref="AM4:AN4"/>
    <mergeCell ref="AC9:AC10"/>
    <mergeCell ref="AD9:AD10"/>
    <mergeCell ref="AE9:AE10"/>
    <mergeCell ref="AF9:AF10"/>
    <mergeCell ref="AG9:AG10"/>
    <mergeCell ref="AE5:AF5"/>
    <mergeCell ref="G1:J1"/>
    <mergeCell ref="O2:P2"/>
    <mergeCell ref="M7:N7"/>
    <mergeCell ref="I7:J7"/>
    <mergeCell ref="K7:L7"/>
    <mergeCell ref="AC4:AD4"/>
    <mergeCell ref="O7:P7"/>
    <mergeCell ref="O6:P6"/>
    <mergeCell ref="O5:P5"/>
    <mergeCell ref="O4:P4"/>
    <mergeCell ref="O3:P3"/>
    <mergeCell ref="M6:N6"/>
    <mergeCell ref="M5:N5"/>
    <mergeCell ref="M4:N4"/>
    <mergeCell ref="M3:N3"/>
    <mergeCell ref="M2:N2"/>
    <mergeCell ref="K6:L6"/>
    <mergeCell ref="K5:L5"/>
    <mergeCell ref="K4:L4"/>
    <mergeCell ref="K3:L3"/>
    <mergeCell ref="K2:L2"/>
    <mergeCell ref="I6:J6"/>
    <mergeCell ref="I5:J5"/>
    <mergeCell ref="I4:J4"/>
    <mergeCell ref="A31:A34"/>
    <mergeCell ref="A9:A30"/>
    <mergeCell ref="K1:P1"/>
    <mergeCell ref="C7:D7"/>
    <mergeCell ref="A2:A8"/>
    <mergeCell ref="C6:D6"/>
    <mergeCell ref="C5:D5"/>
    <mergeCell ref="C4:D4"/>
    <mergeCell ref="C3:D3"/>
    <mergeCell ref="C2:D2"/>
    <mergeCell ref="E7:F7"/>
    <mergeCell ref="E6:F6"/>
    <mergeCell ref="E5:F5"/>
    <mergeCell ref="I2:J2"/>
    <mergeCell ref="E4:F4"/>
    <mergeCell ref="E3:F3"/>
    <mergeCell ref="E2:F2"/>
    <mergeCell ref="A1:F1"/>
    <mergeCell ref="G7:H7"/>
    <mergeCell ref="G6:H6"/>
    <mergeCell ref="G5:H5"/>
    <mergeCell ref="G4:H4"/>
    <mergeCell ref="G3:H3"/>
    <mergeCell ref="G2:H2"/>
  </mergeCells>
  <conditionalFormatting sqref="C4 E4 G4 I4 K4 M4 O4">
    <cfRule type="expression" dxfId="165" priority="6">
      <formula>OR(DAY(C4)=30, DAY(C4)=1, DAY(C4)=14, DAY(C4)=15)</formula>
    </cfRule>
  </conditionalFormatting>
  <conditionalFormatting sqref="C5 E5 G5 I5 K5 M5 O5">
    <cfRule type="expression" dxfId="164" priority="5">
      <formula>C5&lt;&gt;""</formula>
    </cfRule>
  </conditionalFormatting>
  <conditionalFormatting sqref="AC7:AP7">
    <cfRule type="expression" dxfId="163" priority="1">
      <formula>AC7&lt;&gt;""</formula>
    </cfRule>
  </conditionalFormatting>
  <printOptions verticalCentered="1"/>
  <pageMargins left="0" right="0" top="0" bottom="0" header="0" footer="0"/>
  <pageSetup paperSize="8" scale="38" fitToWidth="0" fitToHeight="0" orientation="landscape" r:id="rId1"/>
  <colBreaks count="1" manualBreakCount="1">
    <brk id="16" max="43"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04ABF-3817-4DFA-AEB1-48480C7FE1B3}">
  <dimension ref="A1:AJ24"/>
  <sheetViews>
    <sheetView zoomScale="80" zoomScaleNormal="80" workbookViewId="0">
      <pane xSplit="6" ySplit="2" topLeftCell="G3" activePane="bottomRight" state="frozen"/>
      <selection pane="topRight" activeCell="G1" sqref="G1"/>
      <selection pane="bottomLeft" activeCell="A3" sqref="A3"/>
      <selection pane="bottomRight" activeCell="F3" sqref="F3:F24"/>
    </sheetView>
  </sheetViews>
  <sheetFormatPr defaultRowHeight="13.5" customHeight="1"/>
  <cols>
    <col min="1" max="1" width="3.125" style="13" bestFit="1" customWidth="1"/>
    <col min="2" max="2" width="5.125" style="79" bestFit="1" customWidth="1"/>
    <col min="3" max="3" width="13.5" bestFit="1" customWidth="1"/>
    <col min="5" max="5" width="9.875" customWidth="1"/>
    <col min="6" max="6" width="20.75" customWidth="1"/>
    <col min="7" max="7" width="5" style="80" bestFit="1" customWidth="1"/>
    <col min="8" max="8" width="10.5" customWidth="1"/>
    <col min="10" max="10" width="5.875" style="81" customWidth="1"/>
    <col min="11" max="11" width="10.25" customWidth="1"/>
    <col min="12" max="12" width="11.125" customWidth="1"/>
    <col min="14" max="14" width="10.125" customWidth="1"/>
    <col min="15" max="15" width="11" customWidth="1"/>
    <col min="16" max="16" width="5" style="82" bestFit="1" customWidth="1"/>
    <col min="17" max="17" width="9.875" style="13" bestFit="1" customWidth="1"/>
    <col min="19" max="19" width="5" style="82" bestFit="1" customWidth="1"/>
    <col min="20" max="20" width="9.875" customWidth="1"/>
    <col min="22" max="22" width="5" customWidth="1"/>
    <col min="23" max="23" width="10.125" customWidth="1"/>
    <col min="25" max="25" width="5" customWidth="1"/>
    <col min="26" max="26" width="13.5" customWidth="1"/>
    <col min="28" max="28" width="5" customWidth="1"/>
    <col min="29" max="29" width="9.875" bestFit="1" customWidth="1"/>
    <col min="31" max="31" width="5" bestFit="1" customWidth="1"/>
    <col min="32" max="32" width="10.875" customWidth="1"/>
    <col min="33" max="33" width="10.75" bestFit="1" customWidth="1"/>
    <col min="34" max="34" width="5" bestFit="1" customWidth="1"/>
    <col min="35" max="35" width="9.875" bestFit="1" customWidth="1"/>
    <col min="36" max="36" width="10.75" bestFit="1" customWidth="1"/>
  </cols>
  <sheetData>
    <row r="1" spans="1:36" ht="12.95" customHeight="1">
      <c r="A1" s="754" t="s">
        <v>48</v>
      </c>
      <c r="B1" s="756" t="s">
        <v>49</v>
      </c>
      <c r="C1" s="758" t="s">
        <v>50</v>
      </c>
      <c r="D1" s="760" t="s">
        <v>51</v>
      </c>
      <c r="E1" s="760"/>
      <c r="F1" s="761"/>
      <c r="G1" s="762" t="s">
        <v>52</v>
      </c>
      <c r="H1" s="763"/>
      <c r="I1" s="764"/>
      <c r="J1" s="751" t="s">
        <v>53</v>
      </c>
      <c r="K1" s="752"/>
      <c r="L1" s="753"/>
      <c r="M1" s="809" t="s">
        <v>116</v>
      </c>
      <c r="N1" s="809"/>
      <c r="O1" s="810"/>
      <c r="P1" s="768" t="s">
        <v>54</v>
      </c>
      <c r="Q1" s="769"/>
      <c r="R1" s="770"/>
      <c r="S1" s="771" t="s">
        <v>55</v>
      </c>
      <c r="T1" s="772"/>
      <c r="U1" s="773"/>
      <c r="V1" s="774" t="s">
        <v>26</v>
      </c>
      <c r="W1" s="775"/>
      <c r="X1" s="776"/>
      <c r="Y1" s="777" t="s">
        <v>196</v>
      </c>
      <c r="Z1" s="778"/>
      <c r="AA1" s="779"/>
      <c r="AB1" s="780" t="s">
        <v>57</v>
      </c>
      <c r="AC1" s="781"/>
      <c r="AD1" s="782"/>
      <c r="AE1" s="783" t="s">
        <v>197</v>
      </c>
      <c r="AF1" s="784"/>
      <c r="AG1" s="785"/>
      <c r="AH1" s="765" t="s">
        <v>36</v>
      </c>
      <c r="AI1" s="766"/>
      <c r="AJ1" s="767"/>
    </row>
    <row r="2" spans="1:36" ht="30.75" thickBot="1">
      <c r="A2" s="755"/>
      <c r="B2" s="807"/>
      <c r="C2" s="808"/>
      <c r="D2" s="252" t="s">
        <v>51</v>
      </c>
      <c r="E2" s="253" t="s">
        <v>58</v>
      </c>
      <c r="F2" s="254" t="s">
        <v>59</v>
      </c>
      <c r="G2" s="96" t="s">
        <v>51</v>
      </c>
      <c r="H2" s="93" t="s">
        <v>58</v>
      </c>
      <c r="I2" s="108" t="s">
        <v>59</v>
      </c>
      <c r="J2" s="106" t="s">
        <v>51</v>
      </c>
      <c r="K2" s="94" t="s">
        <v>58</v>
      </c>
      <c r="L2" s="108" t="s">
        <v>59</v>
      </c>
      <c r="M2" s="242" t="s">
        <v>51</v>
      </c>
      <c r="N2" s="243" t="s">
        <v>58</v>
      </c>
      <c r="O2" s="244" t="s">
        <v>59</v>
      </c>
      <c r="P2" s="111" t="s">
        <v>51</v>
      </c>
      <c r="Q2" s="92" t="s">
        <v>58</v>
      </c>
      <c r="R2" s="108" t="s">
        <v>59</v>
      </c>
      <c r="S2" s="111" t="s">
        <v>51</v>
      </c>
      <c r="T2" s="93" t="s">
        <v>58</v>
      </c>
      <c r="U2" s="108" t="s">
        <v>59</v>
      </c>
      <c r="V2" s="250" t="s">
        <v>51</v>
      </c>
      <c r="W2" s="251" t="s">
        <v>58</v>
      </c>
      <c r="X2" s="244" t="s">
        <v>59</v>
      </c>
      <c r="Y2" s="112" t="s">
        <v>51</v>
      </c>
      <c r="Z2" s="94" t="s">
        <v>58</v>
      </c>
      <c r="AA2" s="95" t="s">
        <v>59</v>
      </c>
      <c r="AB2" s="112" t="s">
        <v>51</v>
      </c>
      <c r="AC2" s="93" t="s">
        <v>58</v>
      </c>
      <c r="AD2" s="108" t="s">
        <v>59</v>
      </c>
      <c r="AE2" s="112" t="s">
        <v>51</v>
      </c>
      <c r="AF2" s="93" t="s">
        <v>58</v>
      </c>
      <c r="AG2" s="108" t="s">
        <v>59</v>
      </c>
      <c r="AH2" s="112" t="s">
        <v>51</v>
      </c>
      <c r="AI2" s="93" t="s">
        <v>58</v>
      </c>
      <c r="AJ2" s="95" t="s">
        <v>59</v>
      </c>
    </row>
    <row r="3" spans="1:36" ht="15.6" customHeight="1">
      <c r="A3" s="113">
        <v>1</v>
      </c>
      <c r="B3" s="255">
        <v>3002</v>
      </c>
      <c r="C3" s="256" t="s">
        <v>60</v>
      </c>
      <c r="D3" s="257">
        <f t="shared" ref="D3:E24" si="0">G3+J3+M3+P3+S3+V3+Y3+AB3+AE3+AH3</f>
        <v>20</v>
      </c>
      <c r="E3" s="257">
        <f t="shared" si="0"/>
        <v>20</v>
      </c>
      <c r="F3" s="258">
        <f>E3/D3</f>
        <v>1</v>
      </c>
      <c r="G3" s="97">
        <v>1</v>
      </c>
      <c r="H3" s="85">
        <v>1</v>
      </c>
      <c r="I3" s="109">
        <f>H3/G3</f>
        <v>1</v>
      </c>
      <c r="J3" s="99">
        <v>6</v>
      </c>
      <c r="K3" s="86">
        <v>6</v>
      </c>
      <c r="L3" s="109">
        <f>K3/J3</f>
        <v>1</v>
      </c>
      <c r="M3" s="236">
        <v>1</v>
      </c>
      <c r="N3" s="237">
        <v>1</v>
      </c>
      <c r="O3" s="238">
        <f t="shared" ref="O3:O24" si="1">N3/M3</f>
        <v>1</v>
      </c>
      <c r="P3" s="97">
        <v>3</v>
      </c>
      <c r="Q3" s="86">
        <v>3</v>
      </c>
      <c r="R3" s="109">
        <f>Q3/P3</f>
        <v>1</v>
      </c>
      <c r="S3" s="99">
        <v>0</v>
      </c>
      <c r="T3" s="86">
        <v>0</v>
      </c>
      <c r="U3" s="109" t="e">
        <f>T3/S3</f>
        <v>#DIV/0!</v>
      </c>
      <c r="V3" s="245">
        <v>3</v>
      </c>
      <c r="W3" s="246">
        <v>3</v>
      </c>
      <c r="X3" s="238">
        <f>W3/V3</f>
        <v>1</v>
      </c>
      <c r="Y3" s="247">
        <v>3</v>
      </c>
      <c r="Z3" s="85">
        <v>3</v>
      </c>
      <c r="AA3" s="100">
        <f>Z3/Y3</f>
        <v>1</v>
      </c>
      <c r="AB3" s="89">
        <v>1</v>
      </c>
      <c r="AC3" s="85">
        <v>1</v>
      </c>
      <c r="AD3" s="109">
        <f>AC3/AB3</f>
        <v>1</v>
      </c>
      <c r="AE3" s="89">
        <v>1</v>
      </c>
      <c r="AF3" s="85">
        <v>1</v>
      </c>
      <c r="AG3" s="109">
        <f>AF3/AE3</f>
        <v>1</v>
      </c>
      <c r="AH3" s="89">
        <v>1</v>
      </c>
      <c r="AI3" s="85">
        <v>1</v>
      </c>
      <c r="AJ3" s="100">
        <f>AI3/AH3</f>
        <v>1</v>
      </c>
    </row>
    <row r="4" spans="1:36" ht="15">
      <c r="A4" s="114">
        <v>2</v>
      </c>
      <c r="B4" s="121">
        <v>3003</v>
      </c>
      <c r="C4" s="119" t="s">
        <v>61</v>
      </c>
      <c r="D4" s="131">
        <f t="shared" si="0"/>
        <v>20</v>
      </c>
      <c r="E4" s="131">
        <f t="shared" si="0"/>
        <v>18</v>
      </c>
      <c r="F4" s="122">
        <f t="shared" ref="F4:F23" si="2">E4/D4</f>
        <v>0.9</v>
      </c>
      <c r="G4" s="97">
        <v>1</v>
      </c>
      <c r="H4" s="83">
        <v>1</v>
      </c>
      <c r="I4" s="109">
        <f t="shared" ref="I4:I23" si="3">H4/G4</f>
        <v>1</v>
      </c>
      <c r="J4" s="99">
        <v>6</v>
      </c>
      <c r="K4" s="86">
        <v>5</v>
      </c>
      <c r="L4" s="109">
        <f t="shared" ref="L4:L23" si="4">K4/J4</f>
        <v>0.83333333333333337</v>
      </c>
      <c r="M4" s="99">
        <v>1</v>
      </c>
      <c r="N4" s="86">
        <v>1</v>
      </c>
      <c r="O4" s="100">
        <f t="shared" si="1"/>
        <v>1</v>
      </c>
      <c r="P4" s="98">
        <v>3</v>
      </c>
      <c r="Q4" s="86">
        <v>3</v>
      </c>
      <c r="R4" s="109">
        <f t="shared" ref="R4:R23" si="5">Q4/P4</f>
        <v>1</v>
      </c>
      <c r="S4" s="101">
        <v>0</v>
      </c>
      <c r="T4" s="84">
        <v>0</v>
      </c>
      <c r="U4" s="109" t="e">
        <f t="shared" ref="U4:U23" si="6">T4/S4</f>
        <v>#DIV/0!</v>
      </c>
      <c r="V4" s="90">
        <v>3</v>
      </c>
      <c r="W4" s="83">
        <v>2</v>
      </c>
      <c r="X4" s="100">
        <f t="shared" ref="X4:X24" si="7">W4/V4</f>
        <v>0.66666666666666663</v>
      </c>
      <c r="Y4" s="248">
        <v>3</v>
      </c>
      <c r="Z4" s="83">
        <v>3</v>
      </c>
      <c r="AA4" s="100">
        <f t="shared" ref="AA4:AA23" si="8">Z4/Y4</f>
        <v>1</v>
      </c>
      <c r="AB4" s="89">
        <v>1</v>
      </c>
      <c r="AC4" s="85">
        <v>1</v>
      </c>
      <c r="AD4" s="109">
        <f t="shared" ref="AD4:AD23" si="9">AC4/AB4</f>
        <v>1</v>
      </c>
      <c r="AE4" s="90">
        <v>1</v>
      </c>
      <c r="AF4" s="83">
        <v>1</v>
      </c>
      <c r="AG4" s="109">
        <f t="shared" ref="AG4:AG24" si="10">AF4/AE4</f>
        <v>1</v>
      </c>
      <c r="AH4" s="89">
        <v>1</v>
      </c>
      <c r="AI4" s="85">
        <v>1</v>
      </c>
      <c r="AJ4" s="102">
        <f t="shared" ref="AJ4:AJ24" si="11">AI4/AH4</f>
        <v>1</v>
      </c>
    </row>
    <row r="5" spans="1:36" ht="15">
      <c r="A5" s="114">
        <v>3</v>
      </c>
      <c r="B5" s="121">
        <v>3005</v>
      </c>
      <c r="C5" s="118" t="s">
        <v>62</v>
      </c>
      <c r="D5" s="131">
        <f t="shared" si="0"/>
        <v>20</v>
      </c>
      <c r="E5" s="131">
        <f t="shared" si="0"/>
        <v>20</v>
      </c>
      <c r="F5" s="122">
        <f t="shared" si="2"/>
        <v>1</v>
      </c>
      <c r="G5" s="97">
        <v>1</v>
      </c>
      <c r="H5" s="83">
        <v>1</v>
      </c>
      <c r="I5" s="109">
        <f t="shared" si="3"/>
        <v>1</v>
      </c>
      <c r="J5" s="99">
        <v>6</v>
      </c>
      <c r="K5" s="86">
        <v>6</v>
      </c>
      <c r="L5" s="109">
        <f t="shared" si="4"/>
        <v>1</v>
      </c>
      <c r="M5" s="99">
        <v>1</v>
      </c>
      <c r="N5" s="86">
        <v>1</v>
      </c>
      <c r="O5" s="100">
        <f t="shared" si="1"/>
        <v>1</v>
      </c>
      <c r="P5" s="98">
        <v>3</v>
      </c>
      <c r="Q5" s="86">
        <v>3</v>
      </c>
      <c r="R5" s="109">
        <f t="shared" si="5"/>
        <v>1</v>
      </c>
      <c r="S5" s="101">
        <v>0</v>
      </c>
      <c r="T5" s="84">
        <v>0</v>
      </c>
      <c r="U5" s="109" t="e">
        <f t="shared" si="6"/>
        <v>#DIV/0!</v>
      </c>
      <c r="V5" s="90">
        <v>3</v>
      </c>
      <c r="W5" s="83">
        <v>3</v>
      </c>
      <c r="X5" s="100">
        <f t="shared" si="7"/>
        <v>1</v>
      </c>
      <c r="Y5" s="248">
        <v>3</v>
      </c>
      <c r="Z5" s="83">
        <v>3</v>
      </c>
      <c r="AA5" s="100">
        <f t="shared" si="8"/>
        <v>1</v>
      </c>
      <c r="AB5" s="89">
        <v>1</v>
      </c>
      <c r="AC5" s="85">
        <v>1</v>
      </c>
      <c r="AD5" s="109">
        <f t="shared" si="9"/>
        <v>1</v>
      </c>
      <c r="AE5" s="90">
        <v>1</v>
      </c>
      <c r="AF5" s="83">
        <v>1</v>
      </c>
      <c r="AG5" s="109">
        <f t="shared" si="10"/>
        <v>1</v>
      </c>
      <c r="AH5" s="89">
        <v>1</v>
      </c>
      <c r="AI5" s="85">
        <v>1</v>
      </c>
      <c r="AJ5" s="102">
        <f t="shared" si="11"/>
        <v>1</v>
      </c>
    </row>
    <row r="6" spans="1:36" ht="15">
      <c r="A6" s="114">
        <v>4</v>
      </c>
      <c r="B6" s="121">
        <v>3008</v>
      </c>
      <c r="C6" s="118" t="s">
        <v>63</v>
      </c>
      <c r="D6" s="131">
        <f t="shared" si="0"/>
        <v>20</v>
      </c>
      <c r="E6" s="131">
        <f t="shared" si="0"/>
        <v>20</v>
      </c>
      <c r="F6" s="122">
        <f t="shared" si="2"/>
        <v>1</v>
      </c>
      <c r="G6" s="97">
        <v>1</v>
      </c>
      <c r="H6" s="83">
        <v>1</v>
      </c>
      <c r="I6" s="109">
        <f t="shared" si="3"/>
        <v>1</v>
      </c>
      <c r="J6" s="99">
        <v>6</v>
      </c>
      <c r="K6" s="86">
        <v>6</v>
      </c>
      <c r="L6" s="109">
        <f t="shared" si="4"/>
        <v>1</v>
      </c>
      <c r="M6" s="99">
        <v>1</v>
      </c>
      <c r="N6" s="86">
        <v>1</v>
      </c>
      <c r="O6" s="100">
        <f t="shared" si="1"/>
        <v>1</v>
      </c>
      <c r="P6" s="98">
        <v>3</v>
      </c>
      <c r="Q6" s="86">
        <v>3</v>
      </c>
      <c r="R6" s="109">
        <f t="shared" si="5"/>
        <v>1</v>
      </c>
      <c r="S6" s="101">
        <v>0</v>
      </c>
      <c r="T6" s="84">
        <v>0</v>
      </c>
      <c r="U6" s="109" t="e">
        <f t="shared" si="6"/>
        <v>#DIV/0!</v>
      </c>
      <c r="V6" s="90">
        <v>3</v>
      </c>
      <c r="W6" s="83">
        <v>3</v>
      </c>
      <c r="X6" s="100">
        <f t="shared" si="7"/>
        <v>1</v>
      </c>
      <c r="Y6" s="248">
        <v>3</v>
      </c>
      <c r="Z6" s="83">
        <v>3</v>
      </c>
      <c r="AA6" s="100">
        <f t="shared" si="8"/>
        <v>1</v>
      </c>
      <c r="AB6" s="89">
        <v>1</v>
      </c>
      <c r="AC6" s="85">
        <v>1</v>
      </c>
      <c r="AD6" s="109">
        <f t="shared" si="9"/>
        <v>1</v>
      </c>
      <c r="AE6" s="90">
        <v>1</v>
      </c>
      <c r="AF6" s="83">
        <v>1</v>
      </c>
      <c r="AG6" s="109">
        <f t="shared" si="10"/>
        <v>1</v>
      </c>
      <c r="AH6" s="89">
        <v>1</v>
      </c>
      <c r="AI6" s="85">
        <v>1</v>
      </c>
      <c r="AJ6" s="102">
        <f t="shared" si="11"/>
        <v>1</v>
      </c>
    </row>
    <row r="7" spans="1:36" ht="15">
      <c r="A7" s="114">
        <v>5</v>
      </c>
      <c r="B7" s="121">
        <v>3011</v>
      </c>
      <c r="C7" s="118" t="s">
        <v>64</v>
      </c>
      <c r="D7" s="131">
        <f t="shared" si="0"/>
        <v>19</v>
      </c>
      <c r="E7" s="131">
        <f t="shared" si="0"/>
        <v>18</v>
      </c>
      <c r="F7" s="122">
        <f t="shared" si="2"/>
        <v>0.94736842105263153</v>
      </c>
      <c r="G7" s="97">
        <v>1</v>
      </c>
      <c r="H7" s="83">
        <v>1</v>
      </c>
      <c r="I7" s="109">
        <f t="shared" si="3"/>
        <v>1</v>
      </c>
      <c r="J7" s="99">
        <v>6</v>
      </c>
      <c r="K7" s="86">
        <v>6</v>
      </c>
      <c r="L7" s="109">
        <f t="shared" si="4"/>
        <v>1</v>
      </c>
      <c r="M7" s="99">
        <v>1</v>
      </c>
      <c r="N7" s="86">
        <v>1</v>
      </c>
      <c r="O7" s="100">
        <f t="shared" si="1"/>
        <v>1</v>
      </c>
      <c r="P7" s="98">
        <v>3</v>
      </c>
      <c r="Q7" s="86">
        <v>3</v>
      </c>
      <c r="R7" s="109">
        <f t="shared" si="5"/>
        <v>1</v>
      </c>
      <c r="S7" s="101">
        <v>0</v>
      </c>
      <c r="T7" s="84">
        <v>0</v>
      </c>
      <c r="U7" s="109" t="e">
        <f t="shared" si="6"/>
        <v>#DIV/0!</v>
      </c>
      <c r="V7" s="90">
        <v>3</v>
      </c>
      <c r="W7" s="83">
        <v>2</v>
      </c>
      <c r="X7" s="100">
        <f t="shared" si="7"/>
        <v>0.66666666666666663</v>
      </c>
      <c r="Y7" s="248">
        <v>2</v>
      </c>
      <c r="Z7" s="83">
        <v>2</v>
      </c>
      <c r="AA7" s="100">
        <f t="shared" si="8"/>
        <v>1</v>
      </c>
      <c r="AB7" s="89">
        <v>1</v>
      </c>
      <c r="AC7" s="85">
        <v>1</v>
      </c>
      <c r="AD7" s="109">
        <f t="shared" si="9"/>
        <v>1</v>
      </c>
      <c r="AE7" s="90">
        <v>1</v>
      </c>
      <c r="AF7" s="83">
        <v>1</v>
      </c>
      <c r="AG7" s="109">
        <f t="shared" si="10"/>
        <v>1</v>
      </c>
      <c r="AH7" s="89">
        <v>1</v>
      </c>
      <c r="AI7" s="85">
        <v>1</v>
      </c>
      <c r="AJ7" s="102">
        <f t="shared" si="11"/>
        <v>1</v>
      </c>
    </row>
    <row r="8" spans="1:36" ht="15">
      <c r="A8" s="115">
        <v>6</v>
      </c>
      <c r="B8" s="123">
        <v>3013</v>
      </c>
      <c r="C8" s="119" t="s">
        <v>65</v>
      </c>
      <c r="D8" s="131">
        <f t="shared" si="0"/>
        <v>19</v>
      </c>
      <c r="E8" s="131">
        <f t="shared" si="0"/>
        <v>17</v>
      </c>
      <c r="F8" s="122">
        <f t="shared" si="2"/>
        <v>0.89473684210526316</v>
      </c>
      <c r="G8" s="97">
        <v>1</v>
      </c>
      <c r="H8" s="83">
        <v>1</v>
      </c>
      <c r="I8" s="109">
        <f t="shared" si="3"/>
        <v>1</v>
      </c>
      <c r="J8" s="99">
        <v>6</v>
      </c>
      <c r="K8" s="86">
        <v>5</v>
      </c>
      <c r="L8" s="109">
        <f t="shared" si="4"/>
        <v>0.83333333333333337</v>
      </c>
      <c r="M8" s="99">
        <v>1</v>
      </c>
      <c r="N8" s="86">
        <v>1</v>
      </c>
      <c r="O8" s="100">
        <f t="shared" si="1"/>
        <v>1</v>
      </c>
      <c r="P8" s="98">
        <v>3</v>
      </c>
      <c r="Q8" s="86">
        <v>3</v>
      </c>
      <c r="R8" s="109">
        <f t="shared" si="5"/>
        <v>1</v>
      </c>
      <c r="S8" s="101">
        <v>0</v>
      </c>
      <c r="T8" s="84">
        <v>0</v>
      </c>
      <c r="U8" s="109" t="e">
        <f t="shared" si="6"/>
        <v>#DIV/0!</v>
      </c>
      <c r="V8" s="90">
        <v>3</v>
      </c>
      <c r="W8" s="83">
        <v>2</v>
      </c>
      <c r="X8" s="100">
        <f t="shared" si="7"/>
        <v>0.66666666666666663</v>
      </c>
      <c r="Y8" s="248">
        <v>2</v>
      </c>
      <c r="Z8" s="83">
        <v>2</v>
      </c>
      <c r="AA8" s="100">
        <f t="shared" si="8"/>
        <v>1</v>
      </c>
      <c r="AB8" s="89">
        <v>1</v>
      </c>
      <c r="AC8" s="85">
        <v>1</v>
      </c>
      <c r="AD8" s="109">
        <f t="shared" si="9"/>
        <v>1</v>
      </c>
      <c r="AE8" s="90">
        <v>1</v>
      </c>
      <c r="AF8" s="83">
        <v>1</v>
      </c>
      <c r="AG8" s="109">
        <f t="shared" si="10"/>
        <v>1</v>
      </c>
      <c r="AH8" s="89">
        <v>1</v>
      </c>
      <c r="AI8" s="85">
        <v>1</v>
      </c>
      <c r="AJ8" s="102">
        <f t="shared" si="11"/>
        <v>1</v>
      </c>
    </row>
    <row r="9" spans="1:36" ht="15">
      <c r="A9" s="114">
        <v>7</v>
      </c>
      <c r="B9" s="121">
        <v>3014</v>
      </c>
      <c r="C9" s="119" t="s">
        <v>66</v>
      </c>
      <c r="D9" s="131">
        <f t="shared" si="0"/>
        <v>19</v>
      </c>
      <c r="E9" s="131">
        <f t="shared" si="0"/>
        <v>19</v>
      </c>
      <c r="F9" s="122">
        <f t="shared" si="2"/>
        <v>1</v>
      </c>
      <c r="G9" s="97">
        <v>1</v>
      </c>
      <c r="H9" s="83">
        <v>1</v>
      </c>
      <c r="I9" s="109">
        <f t="shared" si="3"/>
        <v>1</v>
      </c>
      <c r="J9" s="99">
        <v>6</v>
      </c>
      <c r="K9" s="86">
        <v>6</v>
      </c>
      <c r="L9" s="109">
        <f t="shared" si="4"/>
        <v>1</v>
      </c>
      <c r="M9" s="99">
        <v>1</v>
      </c>
      <c r="N9" s="86">
        <v>1</v>
      </c>
      <c r="O9" s="100">
        <f t="shared" si="1"/>
        <v>1</v>
      </c>
      <c r="P9" s="98">
        <v>3</v>
      </c>
      <c r="Q9" s="86">
        <v>3</v>
      </c>
      <c r="R9" s="109">
        <f t="shared" si="5"/>
        <v>1</v>
      </c>
      <c r="S9" s="101">
        <v>0</v>
      </c>
      <c r="T9" s="84">
        <v>0</v>
      </c>
      <c r="U9" s="109" t="e">
        <f t="shared" si="6"/>
        <v>#DIV/0!</v>
      </c>
      <c r="V9" s="90">
        <v>3</v>
      </c>
      <c r="W9" s="83">
        <v>3</v>
      </c>
      <c r="X9" s="100">
        <f t="shared" si="7"/>
        <v>1</v>
      </c>
      <c r="Y9" s="248">
        <v>2</v>
      </c>
      <c r="Z9" s="83">
        <v>2</v>
      </c>
      <c r="AA9" s="100">
        <f t="shared" si="8"/>
        <v>1</v>
      </c>
      <c r="AB9" s="89">
        <v>1</v>
      </c>
      <c r="AC9" s="85">
        <v>1</v>
      </c>
      <c r="AD9" s="109">
        <f t="shared" si="9"/>
        <v>1</v>
      </c>
      <c r="AE9" s="90">
        <v>1</v>
      </c>
      <c r="AF9" s="83">
        <v>1</v>
      </c>
      <c r="AG9" s="109">
        <f t="shared" si="10"/>
        <v>1</v>
      </c>
      <c r="AH9" s="89">
        <v>1</v>
      </c>
      <c r="AI9" s="85">
        <v>1</v>
      </c>
      <c r="AJ9" s="102">
        <f t="shared" si="11"/>
        <v>1</v>
      </c>
    </row>
    <row r="10" spans="1:36" ht="15">
      <c r="A10" s="114">
        <v>8</v>
      </c>
      <c r="B10" s="121">
        <v>3015</v>
      </c>
      <c r="C10" s="118" t="s">
        <v>67</v>
      </c>
      <c r="D10" s="131">
        <f t="shared" si="0"/>
        <v>19</v>
      </c>
      <c r="E10" s="131">
        <f t="shared" si="0"/>
        <v>17</v>
      </c>
      <c r="F10" s="122">
        <f t="shared" si="2"/>
        <v>0.89473684210526316</v>
      </c>
      <c r="G10" s="97">
        <v>1</v>
      </c>
      <c r="H10" s="83">
        <v>1</v>
      </c>
      <c r="I10" s="109">
        <f t="shared" si="3"/>
        <v>1</v>
      </c>
      <c r="J10" s="99">
        <v>6</v>
      </c>
      <c r="K10" s="86">
        <v>5</v>
      </c>
      <c r="L10" s="109">
        <f t="shared" si="4"/>
        <v>0.83333333333333337</v>
      </c>
      <c r="M10" s="99">
        <v>1</v>
      </c>
      <c r="N10" s="86">
        <v>1</v>
      </c>
      <c r="O10" s="100">
        <f t="shared" si="1"/>
        <v>1</v>
      </c>
      <c r="P10" s="98">
        <v>3</v>
      </c>
      <c r="Q10" s="86">
        <v>2</v>
      </c>
      <c r="R10" s="109">
        <f t="shared" si="5"/>
        <v>0.66666666666666663</v>
      </c>
      <c r="S10" s="101">
        <v>0</v>
      </c>
      <c r="T10" s="84">
        <v>0</v>
      </c>
      <c r="U10" s="109" t="e">
        <f t="shared" si="6"/>
        <v>#DIV/0!</v>
      </c>
      <c r="V10" s="90">
        <v>3</v>
      </c>
      <c r="W10" s="83">
        <v>3</v>
      </c>
      <c r="X10" s="100">
        <f t="shared" si="7"/>
        <v>1</v>
      </c>
      <c r="Y10" s="248">
        <v>2</v>
      </c>
      <c r="Z10" s="83">
        <v>2</v>
      </c>
      <c r="AA10" s="100">
        <f t="shared" si="8"/>
        <v>1</v>
      </c>
      <c r="AB10" s="89">
        <v>1</v>
      </c>
      <c r="AC10" s="85">
        <v>1</v>
      </c>
      <c r="AD10" s="109">
        <f t="shared" si="9"/>
        <v>1</v>
      </c>
      <c r="AE10" s="90">
        <v>1</v>
      </c>
      <c r="AF10" s="83">
        <v>1</v>
      </c>
      <c r="AG10" s="109">
        <f t="shared" si="10"/>
        <v>1</v>
      </c>
      <c r="AH10" s="89">
        <v>1</v>
      </c>
      <c r="AI10" s="85">
        <v>1</v>
      </c>
      <c r="AJ10" s="102">
        <f t="shared" si="11"/>
        <v>1</v>
      </c>
    </row>
    <row r="11" spans="1:36" ht="15">
      <c r="A11" s="114">
        <v>9</v>
      </c>
      <c r="B11" s="121">
        <v>3016</v>
      </c>
      <c r="C11" s="118" t="s">
        <v>68</v>
      </c>
      <c r="D11" s="131">
        <f t="shared" si="0"/>
        <v>19</v>
      </c>
      <c r="E11" s="131">
        <f t="shared" si="0"/>
        <v>19</v>
      </c>
      <c r="F11" s="122">
        <f t="shared" si="2"/>
        <v>1</v>
      </c>
      <c r="G11" s="97">
        <v>1</v>
      </c>
      <c r="H11" s="83">
        <v>1</v>
      </c>
      <c r="I11" s="109">
        <f t="shared" si="3"/>
        <v>1</v>
      </c>
      <c r="J11" s="99">
        <v>6</v>
      </c>
      <c r="K11" s="86">
        <v>6</v>
      </c>
      <c r="L11" s="109">
        <f t="shared" si="4"/>
        <v>1</v>
      </c>
      <c r="M11" s="99">
        <v>1</v>
      </c>
      <c r="N11" s="86">
        <v>1</v>
      </c>
      <c r="O11" s="100">
        <f t="shared" si="1"/>
        <v>1</v>
      </c>
      <c r="P11" s="98">
        <v>3</v>
      </c>
      <c r="Q11" s="86">
        <v>3</v>
      </c>
      <c r="R11" s="109">
        <f t="shared" si="5"/>
        <v>1</v>
      </c>
      <c r="S11" s="101">
        <v>0</v>
      </c>
      <c r="T11" s="84">
        <v>0</v>
      </c>
      <c r="U11" s="109" t="e">
        <f t="shared" si="6"/>
        <v>#DIV/0!</v>
      </c>
      <c r="V11" s="90">
        <v>3</v>
      </c>
      <c r="W11" s="83">
        <v>3</v>
      </c>
      <c r="X11" s="100">
        <f t="shared" si="7"/>
        <v>1</v>
      </c>
      <c r="Y11" s="248">
        <v>2</v>
      </c>
      <c r="Z11" s="83">
        <v>2</v>
      </c>
      <c r="AA11" s="100">
        <f t="shared" si="8"/>
        <v>1</v>
      </c>
      <c r="AB11" s="89">
        <v>1</v>
      </c>
      <c r="AC11" s="85">
        <v>1</v>
      </c>
      <c r="AD11" s="109">
        <f t="shared" si="9"/>
        <v>1</v>
      </c>
      <c r="AE11" s="90">
        <v>1</v>
      </c>
      <c r="AF11" s="83">
        <v>1</v>
      </c>
      <c r="AG11" s="109">
        <f t="shared" si="10"/>
        <v>1</v>
      </c>
      <c r="AH11" s="89">
        <v>1</v>
      </c>
      <c r="AI11" s="85">
        <v>1</v>
      </c>
      <c r="AJ11" s="102">
        <f t="shared" si="11"/>
        <v>1</v>
      </c>
    </row>
    <row r="12" spans="1:36" ht="15">
      <c r="A12" s="114">
        <v>10</v>
      </c>
      <c r="B12" s="121">
        <v>3018</v>
      </c>
      <c r="C12" s="118" t="s">
        <v>69</v>
      </c>
      <c r="D12" s="131">
        <f t="shared" si="0"/>
        <v>19</v>
      </c>
      <c r="E12" s="131">
        <f t="shared" si="0"/>
        <v>19</v>
      </c>
      <c r="F12" s="122">
        <f t="shared" si="2"/>
        <v>1</v>
      </c>
      <c r="G12" s="97">
        <v>1</v>
      </c>
      <c r="H12" s="83">
        <v>1</v>
      </c>
      <c r="I12" s="109">
        <f t="shared" si="3"/>
        <v>1</v>
      </c>
      <c r="J12" s="99">
        <v>6</v>
      </c>
      <c r="K12" s="86">
        <v>6</v>
      </c>
      <c r="L12" s="109">
        <f t="shared" si="4"/>
        <v>1</v>
      </c>
      <c r="M12" s="99">
        <v>1</v>
      </c>
      <c r="N12" s="86">
        <v>1</v>
      </c>
      <c r="O12" s="100">
        <f t="shared" si="1"/>
        <v>1</v>
      </c>
      <c r="P12" s="98">
        <v>3</v>
      </c>
      <c r="Q12" s="86">
        <v>3</v>
      </c>
      <c r="R12" s="109">
        <f t="shared" si="5"/>
        <v>1</v>
      </c>
      <c r="S12" s="101">
        <v>0</v>
      </c>
      <c r="T12" s="84">
        <v>0</v>
      </c>
      <c r="U12" s="109" t="e">
        <f t="shared" si="6"/>
        <v>#DIV/0!</v>
      </c>
      <c r="V12" s="90">
        <v>3</v>
      </c>
      <c r="W12" s="83">
        <v>3</v>
      </c>
      <c r="X12" s="100">
        <f t="shared" si="7"/>
        <v>1</v>
      </c>
      <c r="Y12" s="248">
        <v>2</v>
      </c>
      <c r="Z12" s="83">
        <v>2</v>
      </c>
      <c r="AA12" s="100">
        <f t="shared" si="8"/>
        <v>1</v>
      </c>
      <c r="AB12" s="89">
        <v>1</v>
      </c>
      <c r="AC12" s="85">
        <v>1</v>
      </c>
      <c r="AD12" s="109">
        <f t="shared" si="9"/>
        <v>1</v>
      </c>
      <c r="AE12" s="90">
        <v>1</v>
      </c>
      <c r="AF12" s="83">
        <v>1</v>
      </c>
      <c r="AG12" s="109">
        <f t="shared" si="10"/>
        <v>1</v>
      </c>
      <c r="AH12" s="89">
        <v>1</v>
      </c>
      <c r="AI12" s="85">
        <v>1</v>
      </c>
      <c r="AJ12" s="102">
        <f t="shared" si="11"/>
        <v>1</v>
      </c>
    </row>
    <row r="13" spans="1:36" ht="15">
      <c r="A13" s="114">
        <v>11</v>
      </c>
      <c r="B13" s="121">
        <v>3019</v>
      </c>
      <c r="C13" s="118" t="s">
        <v>70</v>
      </c>
      <c r="D13" s="131">
        <f t="shared" si="0"/>
        <v>20</v>
      </c>
      <c r="E13" s="131">
        <f t="shared" si="0"/>
        <v>20</v>
      </c>
      <c r="F13" s="122">
        <f t="shared" si="2"/>
        <v>1</v>
      </c>
      <c r="G13" s="97">
        <v>1</v>
      </c>
      <c r="H13" s="83">
        <v>1</v>
      </c>
      <c r="I13" s="109">
        <f t="shared" si="3"/>
        <v>1</v>
      </c>
      <c r="J13" s="99">
        <v>6</v>
      </c>
      <c r="K13" s="86">
        <v>6</v>
      </c>
      <c r="L13" s="109">
        <f t="shared" si="4"/>
        <v>1</v>
      </c>
      <c r="M13" s="99">
        <v>1</v>
      </c>
      <c r="N13" s="86">
        <v>1</v>
      </c>
      <c r="O13" s="100">
        <f t="shared" si="1"/>
        <v>1</v>
      </c>
      <c r="P13" s="98">
        <v>3</v>
      </c>
      <c r="Q13" s="86">
        <v>3</v>
      </c>
      <c r="R13" s="109">
        <f t="shared" si="5"/>
        <v>1</v>
      </c>
      <c r="S13" s="101">
        <v>0</v>
      </c>
      <c r="T13" s="84">
        <v>0</v>
      </c>
      <c r="U13" s="109" t="e">
        <f t="shared" si="6"/>
        <v>#DIV/0!</v>
      </c>
      <c r="V13" s="90">
        <v>3</v>
      </c>
      <c r="W13" s="83">
        <v>3</v>
      </c>
      <c r="X13" s="100">
        <f t="shared" si="7"/>
        <v>1</v>
      </c>
      <c r="Y13" s="248">
        <v>3</v>
      </c>
      <c r="Z13" s="83">
        <v>3</v>
      </c>
      <c r="AA13" s="100">
        <f t="shared" si="8"/>
        <v>1</v>
      </c>
      <c r="AB13" s="89">
        <v>1</v>
      </c>
      <c r="AC13" s="85">
        <v>1</v>
      </c>
      <c r="AD13" s="109">
        <f t="shared" si="9"/>
        <v>1</v>
      </c>
      <c r="AE13" s="90">
        <v>1</v>
      </c>
      <c r="AF13" s="83">
        <v>1</v>
      </c>
      <c r="AG13" s="109">
        <f t="shared" si="10"/>
        <v>1</v>
      </c>
      <c r="AH13" s="89">
        <v>1</v>
      </c>
      <c r="AI13" s="85">
        <v>1</v>
      </c>
      <c r="AJ13" s="102">
        <f t="shared" si="11"/>
        <v>1</v>
      </c>
    </row>
    <row r="14" spans="1:36" ht="15">
      <c r="A14" s="114">
        <v>12</v>
      </c>
      <c r="B14" s="121">
        <v>3020</v>
      </c>
      <c r="C14" s="119" t="s">
        <v>71</v>
      </c>
      <c r="D14" s="131">
        <f t="shared" si="0"/>
        <v>20</v>
      </c>
      <c r="E14" s="131">
        <f t="shared" si="0"/>
        <v>20</v>
      </c>
      <c r="F14" s="122">
        <f t="shared" si="2"/>
        <v>1</v>
      </c>
      <c r="G14" s="97">
        <v>1</v>
      </c>
      <c r="H14" s="83">
        <v>1</v>
      </c>
      <c r="I14" s="109">
        <f t="shared" si="3"/>
        <v>1</v>
      </c>
      <c r="J14" s="99">
        <v>6</v>
      </c>
      <c r="K14" s="86">
        <v>6</v>
      </c>
      <c r="L14" s="109">
        <f t="shared" si="4"/>
        <v>1</v>
      </c>
      <c r="M14" s="99">
        <v>1</v>
      </c>
      <c r="N14" s="86">
        <v>1</v>
      </c>
      <c r="O14" s="100">
        <f t="shared" si="1"/>
        <v>1</v>
      </c>
      <c r="P14" s="98">
        <v>3</v>
      </c>
      <c r="Q14" s="86">
        <v>3</v>
      </c>
      <c r="R14" s="109">
        <f t="shared" si="5"/>
        <v>1</v>
      </c>
      <c r="S14" s="101">
        <v>0</v>
      </c>
      <c r="T14" s="84">
        <v>0</v>
      </c>
      <c r="U14" s="109" t="e">
        <f t="shared" si="6"/>
        <v>#DIV/0!</v>
      </c>
      <c r="V14" s="90">
        <v>3</v>
      </c>
      <c r="W14" s="83">
        <v>3</v>
      </c>
      <c r="X14" s="100">
        <f t="shared" si="7"/>
        <v>1</v>
      </c>
      <c r="Y14" s="248">
        <v>3</v>
      </c>
      <c r="Z14" s="83">
        <v>3</v>
      </c>
      <c r="AA14" s="100">
        <f t="shared" si="8"/>
        <v>1</v>
      </c>
      <c r="AB14" s="89">
        <v>1</v>
      </c>
      <c r="AC14" s="85">
        <v>1</v>
      </c>
      <c r="AD14" s="109">
        <f t="shared" si="9"/>
        <v>1</v>
      </c>
      <c r="AE14" s="90">
        <v>1</v>
      </c>
      <c r="AF14" s="83">
        <v>1</v>
      </c>
      <c r="AG14" s="109">
        <f t="shared" si="10"/>
        <v>1</v>
      </c>
      <c r="AH14" s="89">
        <v>1</v>
      </c>
      <c r="AI14" s="85">
        <v>1</v>
      </c>
      <c r="AJ14" s="102">
        <f t="shared" si="11"/>
        <v>1</v>
      </c>
    </row>
    <row r="15" spans="1:36" ht="15">
      <c r="A15" s="114">
        <v>13</v>
      </c>
      <c r="B15" s="121">
        <v>3022</v>
      </c>
      <c r="C15" s="119" t="s">
        <v>72</v>
      </c>
      <c r="D15" s="131">
        <f t="shared" si="0"/>
        <v>20</v>
      </c>
      <c r="E15" s="131">
        <f t="shared" si="0"/>
        <v>20</v>
      </c>
      <c r="F15" s="122">
        <f t="shared" si="2"/>
        <v>1</v>
      </c>
      <c r="G15" s="97">
        <v>1</v>
      </c>
      <c r="H15" s="83">
        <v>1</v>
      </c>
      <c r="I15" s="109">
        <f t="shared" si="3"/>
        <v>1</v>
      </c>
      <c r="J15" s="99">
        <v>6</v>
      </c>
      <c r="K15" s="86">
        <v>6</v>
      </c>
      <c r="L15" s="109">
        <f t="shared" si="4"/>
        <v>1</v>
      </c>
      <c r="M15" s="99">
        <v>1</v>
      </c>
      <c r="N15" s="86">
        <v>1</v>
      </c>
      <c r="O15" s="100">
        <f t="shared" si="1"/>
        <v>1</v>
      </c>
      <c r="P15" s="98">
        <v>3</v>
      </c>
      <c r="Q15" s="86">
        <v>3</v>
      </c>
      <c r="R15" s="109">
        <f t="shared" si="5"/>
        <v>1</v>
      </c>
      <c r="S15" s="101">
        <v>0</v>
      </c>
      <c r="T15" s="84">
        <v>0</v>
      </c>
      <c r="U15" s="109" t="e">
        <f t="shared" si="6"/>
        <v>#DIV/0!</v>
      </c>
      <c r="V15" s="90">
        <v>3</v>
      </c>
      <c r="W15" s="83">
        <v>3</v>
      </c>
      <c r="X15" s="100">
        <f t="shared" si="7"/>
        <v>1</v>
      </c>
      <c r="Y15" s="248">
        <v>3</v>
      </c>
      <c r="Z15" s="83">
        <v>3</v>
      </c>
      <c r="AA15" s="100">
        <f t="shared" si="8"/>
        <v>1</v>
      </c>
      <c r="AB15" s="89">
        <v>1</v>
      </c>
      <c r="AC15" s="85">
        <v>1</v>
      </c>
      <c r="AD15" s="109">
        <f t="shared" si="9"/>
        <v>1</v>
      </c>
      <c r="AE15" s="90">
        <v>1</v>
      </c>
      <c r="AF15" s="83">
        <v>1</v>
      </c>
      <c r="AG15" s="109">
        <f t="shared" si="10"/>
        <v>1</v>
      </c>
      <c r="AH15" s="89">
        <v>1</v>
      </c>
      <c r="AI15" s="85">
        <v>1</v>
      </c>
      <c r="AJ15" s="102">
        <f t="shared" si="11"/>
        <v>1</v>
      </c>
    </row>
    <row r="16" spans="1:36" ht="15">
      <c r="A16" s="115">
        <v>14</v>
      </c>
      <c r="B16" s="123">
        <v>3023</v>
      </c>
      <c r="C16" s="119" t="s">
        <v>73</v>
      </c>
      <c r="D16" s="131">
        <f t="shared" si="0"/>
        <v>20</v>
      </c>
      <c r="E16" s="131">
        <f t="shared" si="0"/>
        <v>20</v>
      </c>
      <c r="F16" s="122">
        <f t="shared" si="2"/>
        <v>1</v>
      </c>
      <c r="G16" s="97">
        <v>1</v>
      </c>
      <c r="H16" s="83">
        <v>1</v>
      </c>
      <c r="I16" s="109">
        <f t="shared" si="3"/>
        <v>1</v>
      </c>
      <c r="J16" s="99">
        <v>6</v>
      </c>
      <c r="K16" s="86">
        <v>6</v>
      </c>
      <c r="L16" s="109">
        <f t="shared" si="4"/>
        <v>1</v>
      </c>
      <c r="M16" s="99">
        <v>1</v>
      </c>
      <c r="N16" s="86">
        <v>1</v>
      </c>
      <c r="O16" s="100">
        <f t="shared" si="1"/>
        <v>1</v>
      </c>
      <c r="P16" s="98">
        <v>3</v>
      </c>
      <c r="Q16" s="86">
        <v>3</v>
      </c>
      <c r="R16" s="109">
        <f t="shared" si="5"/>
        <v>1</v>
      </c>
      <c r="S16" s="101">
        <v>0</v>
      </c>
      <c r="T16" s="84">
        <v>0</v>
      </c>
      <c r="U16" s="109" t="e">
        <f t="shared" si="6"/>
        <v>#DIV/0!</v>
      </c>
      <c r="V16" s="90">
        <v>3</v>
      </c>
      <c r="W16" s="83">
        <v>3</v>
      </c>
      <c r="X16" s="100">
        <f t="shared" si="7"/>
        <v>1</v>
      </c>
      <c r="Y16" s="248">
        <v>3</v>
      </c>
      <c r="Z16" s="83">
        <v>3</v>
      </c>
      <c r="AA16" s="100">
        <f t="shared" si="8"/>
        <v>1</v>
      </c>
      <c r="AB16" s="89">
        <v>1</v>
      </c>
      <c r="AC16" s="85">
        <v>1</v>
      </c>
      <c r="AD16" s="109">
        <f t="shared" si="9"/>
        <v>1</v>
      </c>
      <c r="AE16" s="90">
        <v>1</v>
      </c>
      <c r="AF16" s="83">
        <v>1</v>
      </c>
      <c r="AG16" s="109">
        <f t="shared" si="10"/>
        <v>1</v>
      </c>
      <c r="AH16" s="89">
        <v>1</v>
      </c>
      <c r="AI16" s="85">
        <v>1</v>
      </c>
      <c r="AJ16" s="102">
        <f t="shared" si="11"/>
        <v>1</v>
      </c>
    </row>
    <row r="17" spans="1:36" ht="15">
      <c r="A17" s="114">
        <v>15</v>
      </c>
      <c r="B17" s="121">
        <v>3024</v>
      </c>
      <c r="C17" s="118" t="s">
        <v>74</v>
      </c>
      <c r="D17" s="131">
        <f t="shared" si="0"/>
        <v>20</v>
      </c>
      <c r="E17" s="131">
        <f t="shared" si="0"/>
        <v>20</v>
      </c>
      <c r="F17" s="122">
        <f t="shared" si="2"/>
        <v>1</v>
      </c>
      <c r="G17" s="97">
        <v>1</v>
      </c>
      <c r="H17" s="83">
        <v>1</v>
      </c>
      <c r="I17" s="109">
        <f t="shared" si="3"/>
        <v>1</v>
      </c>
      <c r="J17" s="99">
        <v>6</v>
      </c>
      <c r="K17" s="86">
        <v>6</v>
      </c>
      <c r="L17" s="109">
        <f t="shared" si="4"/>
        <v>1</v>
      </c>
      <c r="M17" s="99">
        <v>1</v>
      </c>
      <c r="N17" s="86">
        <v>1</v>
      </c>
      <c r="O17" s="100">
        <f t="shared" si="1"/>
        <v>1</v>
      </c>
      <c r="P17" s="98">
        <v>3</v>
      </c>
      <c r="Q17" s="86">
        <v>3</v>
      </c>
      <c r="R17" s="109">
        <f t="shared" si="5"/>
        <v>1</v>
      </c>
      <c r="S17" s="101">
        <v>0</v>
      </c>
      <c r="T17" s="84">
        <v>0</v>
      </c>
      <c r="U17" s="109" t="e">
        <f t="shared" si="6"/>
        <v>#DIV/0!</v>
      </c>
      <c r="V17" s="90">
        <v>3</v>
      </c>
      <c r="W17" s="83">
        <v>3</v>
      </c>
      <c r="X17" s="100">
        <f t="shared" si="7"/>
        <v>1</v>
      </c>
      <c r="Y17" s="248">
        <v>3</v>
      </c>
      <c r="Z17" s="83">
        <v>3</v>
      </c>
      <c r="AA17" s="100">
        <f t="shared" si="8"/>
        <v>1</v>
      </c>
      <c r="AB17" s="89">
        <v>1</v>
      </c>
      <c r="AC17" s="85">
        <v>1</v>
      </c>
      <c r="AD17" s="109">
        <f t="shared" si="9"/>
        <v>1</v>
      </c>
      <c r="AE17" s="90">
        <v>1</v>
      </c>
      <c r="AF17" s="83">
        <v>1</v>
      </c>
      <c r="AG17" s="109">
        <f t="shared" si="10"/>
        <v>1</v>
      </c>
      <c r="AH17" s="89">
        <v>1</v>
      </c>
      <c r="AI17" s="85">
        <v>1</v>
      </c>
      <c r="AJ17" s="102">
        <f t="shared" si="11"/>
        <v>1</v>
      </c>
    </row>
    <row r="18" spans="1:36" ht="15">
      <c r="A18" s="114">
        <v>16</v>
      </c>
      <c r="B18" s="121">
        <v>3027</v>
      </c>
      <c r="C18" s="118" t="s">
        <v>75</v>
      </c>
      <c r="D18" s="131">
        <f t="shared" si="0"/>
        <v>19</v>
      </c>
      <c r="E18" s="131">
        <f t="shared" si="0"/>
        <v>14</v>
      </c>
      <c r="F18" s="122">
        <f t="shared" si="2"/>
        <v>0.73684210526315785</v>
      </c>
      <c r="G18" s="97">
        <v>1</v>
      </c>
      <c r="H18" s="83">
        <v>1</v>
      </c>
      <c r="I18" s="109">
        <f t="shared" si="3"/>
        <v>1</v>
      </c>
      <c r="J18" s="99">
        <v>6</v>
      </c>
      <c r="K18" s="86">
        <v>4</v>
      </c>
      <c r="L18" s="109">
        <f t="shared" si="4"/>
        <v>0.66666666666666663</v>
      </c>
      <c r="M18" s="99">
        <v>1</v>
      </c>
      <c r="N18" s="86">
        <v>1</v>
      </c>
      <c r="O18" s="100">
        <f t="shared" si="1"/>
        <v>1</v>
      </c>
      <c r="P18" s="98">
        <v>3</v>
      </c>
      <c r="Q18" s="86">
        <v>1</v>
      </c>
      <c r="R18" s="109">
        <f t="shared" si="5"/>
        <v>0.33333333333333331</v>
      </c>
      <c r="S18" s="101">
        <v>0</v>
      </c>
      <c r="T18" s="84">
        <v>0</v>
      </c>
      <c r="U18" s="109" t="e">
        <f t="shared" si="6"/>
        <v>#DIV/0!</v>
      </c>
      <c r="V18" s="90">
        <v>3</v>
      </c>
      <c r="W18" s="83">
        <v>2</v>
      </c>
      <c r="X18" s="100">
        <f t="shared" si="7"/>
        <v>0.66666666666666663</v>
      </c>
      <c r="Y18" s="248">
        <v>2</v>
      </c>
      <c r="Z18" s="83">
        <v>2</v>
      </c>
      <c r="AA18" s="100">
        <f t="shared" si="8"/>
        <v>1</v>
      </c>
      <c r="AB18" s="89">
        <v>1</v>
      </c>
      <c r="AC18" s="85">
        <v>1</v>
      </c>
      <c r="AD18" s="109">
        <f t="shared" si="9"/>
        <v>1</v>
      </c>
      <c r="AE18" s="90">
        <v>1</v>
      </c>
      <c r="AF18" s="83">
        <v>1</v>
      </c>
      <c r="AG18" s="109">
        <f t="shared" si="10"/>
        <v>1</v>
      </c>
      <c r="AH18" s="89">
        <v>1</v>
      </c>
      <c r="AI18" s="85">
        <v>1</v>
      </c>
      <c r="AJ18" s="102">
        <f t="shared" si="11"/>
        <v>1</v>
      </c>
    </row>
    <row r="19" spans="1:36" ht="15">
      <c r="A19" s="114">
        <v>17</v>
      </c>
      <c r="B19" s="121">
        <v>3028</v>
      </c>
      <c r="C19" s="119" t="s">
        <v>76</v>
      </c>
      <c r="D19" s="131">
        <f t="shared" si="0"/>
        <v>19</v>
      </c>
      <c r="E19" s="131">
        <f t="shared" si="0"/>
        <v>18</v>
      </c>
      <c r="F19" s="122">
        <f t="shared" si="2"/>
        <v>0.94736842105263153</v>
      </c>
      <c r="G19" s="97">
        <v>1</v>
      </c>
      <c r="H19" s="83">
        <v>1</v>
      </c>
      <c r="I19" s="109">
        <f t="shared" si="3"/>
        <v>1</v>
      </c>
      <c r="J19" s="99">
        <v>6</v>
      </c>
      <c r="K19" s="86">
        <v>5</v>
      </c>
      <c r="L19" s="109">
        <f t="shared" si="4"/>
        <v>0.83333333333333337</v>
      </c>
      <c r="M19" s="99">
        <v>1</v>
      </c>
      <c r="N19" s="86">
        <v>1</v>
      </c>
      <c r="O19" s="100">
        <f t="shared" si="1"/>
        <v>1</v>
      </c>
      <c r="P19" s="98">
        <v>3</v>
      </c>
      <c r="Q19" s="86">
        <v>3</v>
      </c>
      <c r="R19" s="109">
        <f t="shared" si="5"/>
        <v>1</v>
      </c>
      <c r="S19" s="101">
        <v>0</v>
      </c>
      <c r="T19" s="84">
        <v>0</v>
      </c>
      <c r="U19" s="109" t="e">
        <f t="shared" si="6"/>
        <v>#DIV/0!</v>
      </c>
      <c r="V19" s="90">
        <v>3</v>
      </c>
      <c r="W19" s="83">
        <v>3</v>
      </c>
      <c r="X19" s="100">
        <f t="shared" si="7"/>
        <v>1</v>
      </c>
      <c r="Y19" s="248">
        <v>2</v>
      </c>
      <c r="Z19" s="83">
        <v>2</v>
      </c>
      <c r="AA19" s="100">
        <f t="shared" si="8"/>
        <v>1</v>
      </c>
      <c r="AB19" s="89">
        <v>1</v>
      </c>
      <c r="AC19" s="85">
        <v>1</v>
      </c>
      <c r="AD19" s="109">
        <f t="shared" si="9"/>
        <v>1</v>
      </c>
      <c r="AE19" s="90">
        <v>1</v>
      </c>
      <c r="AF19" s="83">
        <v>1</v>
      </c>
      <c r="AG19" s="109">
        <f t="shared" si="10"/>
        <v>1</v>
      </c>
      <c r="AH19" s="89">
        <v>1</v>
      </c>
      <c r="AI19" s="85">
        <v>1</v>
      </c>
      <c r="AJ19" s="102">
        <f t="shared" si="11"/>
        <v>1</v>
      </c>
    </row>
    <row r="20" spans="1:36" ht="15">
      <c r="A20" s="114">
        <v>18</v>
      </c>
      <c r="B20" s="121">
        <v>3030</v>
      </c>
      <c r="C20" s="118" t="s">
        <v>77</v>
      </c>
      <c r="D20" s="131">
        <f t="shared" si="0"/>
        <v>19</v>
      </c>
      <c r="E20" s="131">
        <f t="shared" si="0"/>
        <v>12</v>
      </c>
      <c r="F20" s="122">
        <f t="shared" si="2"/>
        <v>0.63157894736842102</v>
      </c>
      <c r="G20" s="97">
        <v>1</v>
      </c>
      <c r="H20" s="83">
        <v>1</v>
      </c>
      <c r="I20" s="109">
        <f t="shared" si="3"/>
        <v>1</v>
      </c>
      <c r="J20" s="99">
        <v>6</v>
      </c>
      <c r="K20" s="86">
        <v>3</v>
      </c>
      <c r="L20" s="109">
        <f t="shared" si="4"/>
        <v>0.5</v>
      </c>
      <c r="M20" s="99">
        <v>1</v>
      </c>
      <c r="N20" s="86">
        <v>1</v>
      </c>
      <c r="O20" s="100">
        <f t="shared" si="1"/>
        <v>1</v>
      </c>
      <c r="P20" s="98">
        <v>3</v>
      </c>
      <c r="Q20" s="86">
        <v>1</v>
      </c>
      <c r="R20" s="109">
        <f t="shared" si="5"/>
        <v>0.33333333333333331</v>
      </c>
      <c r="S20" s="101">
        <v>0</v>
      </c>
      <c r="T20" s="84">
        <v>0</v>
      </c>
      <c r="U20" s="109" t="e">
        <f t="shared" si="6"/>
        <v>#DIV/0!</v>
      </c>
      <c r="V20" s="90">
        <v>3</v>
      </c>
      <c r="W20" s="83">
        <v>1</v>
      </c>
      <c r="X20" s="100">
        <f t="shared" si="7"/>
        <v>0.33333333333333331</v>
      </c>
      <c r="Y20" s="248">
        <v>2</v>
      </c>
      <c r="Z20" s="83">
        <v>2</v>
      </c>
      <c r="AA20" s="100">
        <f t="shared" si="8"/>
        <v>1</v>
      </c>
      <c r="AB20" s="89">
        <v>1</v>
      </c>
      <c r="AC20" s="85">
        <v>1</v>
      </c>
      <c r="AD20" s="109">
        <f t="shared" si="9"/>
        <v>1</v>
      </c>
      <c r="AE20" s="90">
        <v>1</v>
      </c>
      <c r="AF20" s="83">
        <v>1</v>
      </c>
      <c r="AG20" s="109">
        <f>AF20/AE20</f>
        <v>1</v>
      </c>
      <c r="AH20" s="89">
        <v>1</v>
      </c>
      <c r="AI20" s="85">
        <v>1</v>
      </c>
      <c r="AJ20" s="102">
        <f t="shared" si="11"/>
        <v>1</v>
      </c>
    </row>
    <row r="21" spans="1:36" ht="15">
      <c r="A21" s="114">
        <v>19</v>
      </c>
      <c r="B21" s="121">
        <v>3031</v>
      </c>
      <c r="C21" s="118" t="s">
        <v>78</v>
      </c>
      <c r="D21" s="131">
        <f t="shared" si="0"/>
        <v>19</v>
      </c>
      <c r="E21" s="131">
        <f t="shared" si="0"/>
        <v>19</v>
      </c>
      <c r="F21" s="122">
        <f t="shared" si="2"/>
        <v>1</v>
      </c>
      <c r="G21" s="97">
        <v>1</v>
      </c>
      <c r="H21" s="83">
        <v>1</v>
      </c>
      <c r="I21" s="109">
        <f t="shared" si="3"/>
        <v>1</v>
      </c>
      <c r="J21" s="99">
        <v>6</v>
      </c>
      <c r="K21" s="86">
        <v>6</v>
      </c>
      <c r="L21" s="109">
        <f t="shared" si="4"/>
        <v>1</v>
      </c>
      <c r="M21" s="99">
        <v>1</v>
      </c>
      <c r="N21" s="86">
        <v>1</v>
      </c>
      <c r="O21" s="100">
        <f t="shared" si="1"/>
        <v>1</v>
      </c>
      <c r="P21" s="98">
        <v>3</v>
      </c>
      <c r="Q21" s="86">
        <v>3</v>
      </c>
      <c r="R21" s="109">
        <f t="shared" si="5"/>
        <v>1</v>
      </c>
      <c r="S21" s="101">
        <v>0</v>
      </c>
      <c r="T21" s="84">
        <v>0</v>
      </c>
      <c r="U21" s="109" t="e">
        <f t="shared" si="6"/>
        <v>#DIV/0!</v>
      </c>
      <c r="V21" s="90">
        <v>3</v>
      </c>
      <c r="W21" s="83">
        <v>3</v>
      </c>
      <c r="X21" s="100">
        <f t="shared" si="7"/>
        <v>1</v>
      </c>
      <c r="Y21" s="248">
        <v>2</v>
      </c>
      <c r="Z21" s="83">
        <v>2</v>
      </c>
      <c r="AA21" s="100">
        <f t="shared" si="8"/>
        <v>1</v>
      </c>
      <c r="AB21" s="89">
        <v>1</v>
      </c>
      <c r="AC21" s="85">
        <v>1</v>
      </c>
      <c r="AD21" s="109">
        <f t="shared" si="9"/>
        <v>1</v>
      </c>
      <c r="AE21" s="90">
        <v>1</v>
      </c>
      <c r="AF21" s="83">
        <v>1</v>
      </c>
      <c r="AG21" s="109">
        <f t="shared" si="10"/>
        <v>1</v>
      </c>
      <c r="AH21" s="89">
        <v>1</v>
      </c>
      <c r="AI21" s="85">
        <v>1</v>
      </c>
      <c r="AJ21" s="102">
        <f t="shared" si="11"/>
        <v>1</v>
      </c>
    </row>
    <row r="22" spans="1:36" ht="15">
      <c r="A22" s="114">
        <v>20</v>
      </c>
      <c r="B22" s="121">
        <v>3032</v>
      </c>
      <c r="C22" s="118" t="s">
        <v>79</v>
      </c>
      <c r="D22" s="131">
        <f t="shared" si="0"/>
        <v>20</v>
      </c>
      <c r="E22" s="131">
        <f t="shared" si="0"/>
        <v>20</v>
      </c>
      <c r="F22" s="122">
        <f t="shared" si="2"/>
        <v>1</v>
      </c>
      <c r="G22" s="97">
        <v>1</v>
      </c>
      <c r="H22" s="83">
        <v>1</v>
      </c>
      <c r="I22" s="109">
        <f t="shared" si="3"/>
        <v>1</v>
      </c>
      <c r="J22" s="99">
        <v>6</v>
      </c>
      <c r="K22" s="86">
        <v>6</v>
      </c>
      <c r="L22" s="109">
        <f t="shared" si="4"/>
        <v>1</v>
      </c>
      <c r="M22" s="99">
        <v>1</v>
      </c>
      <c r="N22" s="86">
        <v>1</v>
      </c>
      <c r="O22" s="100">
        <f t="shared" si="1"/>
        <v>1</v>
      </c>
      <c r="P22" s="98">
        <v>3</v>
      </c>
      <c r="Q22" s="86">
        <v>3</v>
      </c>
      <c r="R22" s="109">
        <f t="shared" si="5"/>
        <v>1</v>
      </c>
      <c r="S22" s="101">
        <v>0</v>
      </c>
      <c r="T22" s="84">
        <v>0</v>
      </c>
      <c r="U22" s="109" t="e">
        <f t="shared" si="6"/>
        <v>#DIV/0!</v>
      </c>
      <c r="V22" s="90">
        <v>3</v>
      </c>
      <c r="W22" s="83">
        <v>3</v>
      </c>
      <c r="X22" s="100">
        <f t="shared" si="7"/>
        <v>1</v>
      </c>
      <c r="Y22" s="248">
        <v>3</v>
      </c>
      <c r="Z22" s="83">
        <v>3</v>
      </c>
      <c r="AA22" s="100">
        <f t="shared" si="8"/>
        <v>1</v>
      </c>
      <c r="AB22" s="89">
        <v>1</v>
      </c>
      <c r="AC22" s="85">
        <v>1</v>
      </c>
      <c r="AD22" s="109">
        <f t="shared" si="9"/>
        <v>1</v>
      </c>
      <c r="AE22" s="90">
        <v>1</v>
      </c>
      <c r="AF22" s="83">
        <v>1</v>
      </c>
      <c r="AG22" s="109">
        <f t="shared" si="10"/>
        <v>1</v>
      </c>
      <c r="AH22" s="89">
        <v>1</v>
      </c>
      <c r="AI22" s="85">
        <v>1</v>
      </c>
      <c r="AJ22" s="102">
        <f t="shared" si="11"/>
        <v>1</v>
      </c>
    </row>
    <row r="23" spans="1:36" ht="15">
      <c r="A23" s="114">
        <v>21</v>
      </c>
      <c r="B23" s="121">
        <v>3033</v>
      </c>
      <c r="C23" s="119" t="s">
        <v>80</v>
      </c>
      <c r="D23" s="131">
        <f t="shared" si="0"/>
        <v>20</v>
      </c>
      <c r="E23" s="131">
        <f t="shared" si="0"/>
        <v>20</v>
      </c>
      <c r="F23" s="122">
        <f t="shared" si="2"/>
        <v>1</v>
      </c>
      <c r="G23" s="97">
        <v>1</v>
      </c>
      <c r="H23" s="83">
        <v>1</v>
      </c>
      <c r="I23" s="109">
        <f t="shared" si="3"/>
        <v>1</v>
      </c>
      <c r="J23" s="99">
        <v>6</v>
      </c>
      <c r="K23" s="86">
        <v>6</v>
      </c>
      <c r="L23" s="109">
        <f t="shared" si="4"/>
        <v>1</v>
      </c>
      <c r="M23" s="99">
        <v>1</v>
      </c>
      <c r="N23" s="86">
        <v>1</v>
      </c>
      <c r="O23" s="100">
        <f t="shared" si="1"/>
        <v>1</v>
      </c>
      <c r="P23" s="98">
        <v>3</v>
      </c>
      <c r="Q23" s="86">
        <v>3</v>
      </c>
      <c r="R23" s="109">
        <f t="shared" si="5"/>
        <v>1</v>
      </c>
      <c r="S23" s="101">
        <v>0</v>
      </c>
      <c r="T23" s="84">
        <v>0</v>
      </c>
      <c r="U23" s="109" t="e">
        <f t="shared" si="6"/>
        <v>#DIV/0!</v>
      </c>
      <c r="V23" s="90">
        <v>3</v>
      </c>
      <c r="W23" s="83">
        <v>3</v>
      </c>
      <c r="X23" s="100">
        <f t="shared" si="7"/>
        <v>1</v>
      </c>
      <c r="Y23" s="248">
        <v>3</v>
      </c>
      <c r="Z23" s="83">
        <v>3</v>
      </c>
      <c r="AA23" s="100">
        <f t="shared" si="8"/>
        <v>1</v>
      </c>
      <c r="AB23" s="89">
        <v>1</v>
      </c>
      <c r="AC23" s="85">
        <v>1</v>
      </c>
      <c r="AD23" s="109">
        <f t="shared" si="9"/>
        <v>1</v>
      </c>
      <c r="AE23" s="90">
        <v>1</v>
      </c>
      <c r="AF23" s="83">
        <v>1</v>
      </c>
      <c r="AG23" s="109">
        <f t="shared" si="10"/>
        <v>1</v>
      </c>
      <c r="AH23" s="89">
        <v>1</v>
      </c>
      <c r="AI23" s="85">
        <v>1</v>
      </c>
      <c r="AJ23" s="102">
        <f t="shared" si="11"/>
        <v>1</v>
      </c>
    </row>
    <row r="24" spans="1:36" ht="15.75" thickBot="1">
      <c r="A24" s="116">
        <v>22</v>
      </c>
      <c r="B24" s="124">
        <v>3034</v>
      </c>
      <c r="C24" s="125" t="s">
        <v>81</v>
      </c>
      <c r="D24" s="132">
        <f t="shared" si="0"/>
        <v>19</v>
      </c>
      <c r="E24" s="132">
        <f t="shared" si="0"/>
        <v>18</v>
      </c>
      <c r="F24" s="126">
        <f>E24/D24</f>
        <v>0.94736842105263153</v>
      </c>
      <c r="G24" s="117">
        <v>1</v>
      </c>
      <c r="H24" s="104">
        <v>1</v>
      </c>
      <c r="I24" s="110">
        <f>H24/G24</f>
        <v>1</v>
      </c>
      <c r="J24" s="103">
        <v>6</v>
      </c>
      <c r="K24" s="107">
        <v>5</v>
      </c>
      <c r="L24" s="110">
        <f>K24/J24</f>
        <v>0.83333333333333337</v>
      </c>
      <c r="M24" s="239">
        <v>1</v>
      </c>
      <c r="N24" s="240">
        <v>1</v>
      </c>
      <c r="O24" s="241">
        <f t="shared" si="1"/>
        <v>1</v>
      </c>
      <c r="P24" s="117">
        <v>3</v>
      </c>
      <c r="Q24" s="107">
        <v>3</v>
      </c>
      <c r="R24" s="110">
        <f>Q24/P24</f>
        <v>1</v>
      </c>
      <c r="S24" s="103">
        <v>0</v>
      </c>
      <c r="T24" s="107">
        <v>0</v>
      </c>
      <c r="U24" s="110" t="e">
        <f>T24/S24</f>
        <v>#DIV/0!</v>
      </c>
      <c r="V24" s="91">
        <v>3</v>
      </c>
      <c r="W24" s="104">
        <v>3</v>
      </c>
      <c r="X24" s="241">
        <f t="shared" si="7"/>
        <v>1</v>
      </c>
      <c r="Y24" s="249">
        <v>2</v>
      </c>
      <c r="Z24" s="104">
        <v>2</v>
      </c>
      <c r="AA24" s="105">
        <f>Z24/Y24</f>
        <v>1</v>
      </c>
      <c r="AB24" s="91">
        <v>1</v>
      </c>
      <c r="AC24" s="104">
        <v>1</v>
      </c>
      <c r="AD24" s="110">
        <f>AC24/AB24</f>
        <v>1</v>
      </c>
      <c r="AE24" s="91">
        <v>1</v>
      </c>
      <c r="AF24" s="104">
        <v>1</v>
      </c>
      <c r="AG24" s="110">
        <f t="shared" si="10"/>
        <v>1</v>
      </c>
      <c r="AH24" s="91">
        <v>1</v>
      </c>
      <c r="AI24" s="104">
        <v>1</v>
      </c>
      <c r="AJ24" s="105">
        <f t="shared" si="11"/>
        <v>1</v>
      </c>
    </row>
  </sheetData>
  <mergeCells count="14">
    <mergeCell ref="AE1:AG1"/>
    <mergeCell ref="AH1:AJ1"/>
    <mergeCell ref="M1:O1"/>
    <mergeCell ref="P1:R1"/>
    <mergeCell ref="S1:U1"/>
    <mergeCell ref="V1:X1"/>
    <mergeCell ref="Y1:AA1"/>
    <mergeCell ref="AB1:AD1"/>
    <mergeCell ref="J1:L1"/>
    <mergeCell ref="A1:A2"/>
    <mergeCell ref="B1:B2"/>
    <mergeCell ref="C1:C2"/>
    <mergeCell ref="D1:F1"/>
    <mergeCell ref="G1:I1"/>
  </mergeCells>
  <conditionalFormatting sqref="F3:F24">
    <cfRule type="cellIs" dxfId="162" priority="1" operator="lessThan">
      <formula>1</formula>
    </cfRule>
  </conditionalFormatting>
  <conditionalFormatting sqref="I3:I24 L3:L24 O3:O24 R3:R24">
    <cfRule type="cellIs" dxfId="161" priority="3" operator="lessThan">
      <formula>1</formula>
    </cfRule>
  </conditionalFormatting>
  <conditionalFormatting sqref="U3:U24 X3:X24">
    <cfRule type="cellIs" dxfId="160" priority="2" operator="lessThan">
      <formula>1</formula>
    </cfRule>
  </conditionalFormatting>
  <conditionalFormatting sqref="AA3:AA24 AD3:AD24">
    <cfRule type="cellIs" dxfId="159" priority="4" operator="lessThan">
      <formula>1</formula>
    </cfRule>
  </conditionalFormatting>
  <conditionalFormatting sqref="AG3:AG24 AJ3:AJ24">
    <cfRule type="cellIs" dxfId="158" priority="5" operator="lessThan">
      <formula>1</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FA1E4-CDCC-4ABA-A44D-B970E656F197}">
  <dimension ref="A1:J31"/>
  <sheetViews>
    <sheetView topLeftCell="A19" zoomScale="80" zoomScaleNormal="80" workbookViewId="0">
      <selection activeCell="D24" sqref="D24:D26"/>
    </sheetView>
  </sheetViews>
  <sheetFormatPr defaultColWidth="8.75" defaultRowHeight="13.5"/>
  <cols>
    <col min="1" max="1" width="8.75" style="13"/>
    <col min="2" max="2" width="50.125" customWidth="1"/>
    <col min="3" max="3" width="18.5" bestFit="1" customWidth="1"/>
    <col min="4" max="4" width="9.75" bestFit="1" customWidth="1"/>
    <col min="5" max="5" width="12.125" style="336" bestFit="1" customWidth="1"/>
    <col min="6" max="6" width="16.25" style="336" bestFit="1" customWidth="1"/>
    <col min="7" max="7" width="14.125" bestFit="1" customWidth="1"/>
    <col min="8" max="8" width="20.5" bestFit="1" customWidth="1"/>
    <col min="9" max="9" width="17.5" bestFit="1" customWidth="1"/>
    <col min="10" max="10" width="16" bestFit="1" customWidth="1"/>
  </cols>
  <sheetData>
    <row r="1" spans="1:10" ht="82.5" customHeight="1">
      <c r="A1" s="267" t="s">
        <v>48</v>
      </c>
      <c r="B1" s="266" t="s">
        <v>82</v>
      </c>
      <c r="C1" s="261" t="s">
        <v>83</v>
      </c>
      <c r="D1" s="261" t="s">
        <v>84</v>
      </c>
      <c r="E1" s="327" t="s">
        <v>85</v>
      </c>
      <c r="F1" s="327" t="s">
        <v>86</v>
      </c>
      <c r="G1" s="261" t="s">
        <v>87</v>
      </c>
      <c r="H1" s="262" t="s">
        <v>88</v>
      </c>
      <c r="I1" s="262" t="s">
        <v>246</v>
      </c>
      <c r="J1" s="263" t="s">
        <v>247</v>
      </c>
    </row>
    <row r="2" spans="1:10" ht="15">
      <c r="A2" s="268">
        <v>1</v>
      </c>
      <c r="B2" s="270" t="s">
        <v>324</v>
      </c>
      <c r="C2" s="264" t="s">
        <v>132</v>
      </c>
      <c r="D2" s="264" t="s">
        <v>93</v>
      </c>
      <c r="E2" s="328">
        <v>45752</v>
      </c>
      <c r="F2" s="328">
        <v>45752</v>
      </c>
      <c r="G2" s="278">
        <f>(F2-E2)+1</f>
        <v>1</v>
      </c>
      <c r="H2" s="272" t="s">
        <v>325</v>
      </c>
      <c r="I2" s="278" t="s">
        <v>252</v>
      </c>
      <c r="J2" s="265" t="s">
        <v>203</v>
      </c>
    </row>
    <row r="3" spans="1:10" ht="15">
      <c r="A3" s="269">
        <v>2</v>
      </c>
      <c r="B3" s="270" t="s">
        <v>326</v>
      </c>
      <c r="C3" s="271" t="s">
        <v>116</v>
      </c>
      <c r="D3" s="271" t="s">
        <v>98</v>
      </c>
      <c r="E3" s="329">
        <v>45751</v>
      </c>
      <c r="F3" s="329">
        <v>45751</v>
      </c>
      <c r="G3" s="278">
        <f t="shared" ref="G3:G31" si="0">(F3-E3)+1</f>
        <v>1</v>
      </c>
      <c r="H3" s="272" t="s">
        <v>325</v>
      </c>
      <c r="I3" s="279" t="s">
        <v>250</v>
      </c>
      <c r="J3" s="265" t="s">
        <v>203</v>
      </c>
    </row>
    <row r="4" spans="1:10" ht="15">
      <c r="A4" s="268">
        <v>3</v>
      </c>
      <c r="B4" s="270" t="s">
        <v>327</v>
      </c>
      <c r="C4" s="271" t="s">
        <v>132</v>
      </c>
      <c r="D4" s="271" t="s">
        <v>93</v>
      </c>
      <c r="E4" s="329">
        <v>45751</v>
      </c>
      <c r="F4" s="329">
        <v>45751</v>
      </c>
      <c r="G4" s="278">
        <f t="shared" si="0"/>
        <v>1</v>
      </c>
      <c r="H4" s="271" t="s">
        <v>254</v>
      </c>
      <c r="I4" s="279" t="s">
        <v>328</v>
      </c>
      <c r="J4" s="273" t="s">
        <v>203</v>
      </c>
    </row>
    <row r="5" spans="1:10" ht="15">
      <c r="A5" s="269">
        <v>4</v>
      </c>
      <c r="B5" s="270" t="s">
        <v>314</v>
      </c>
      <c r="C5" s="271" t="s">
        <v>129</v>
      </c>
      <c r="D5" s="271" t="s">
        <v>98</v>
      </c>
      <c r="E5" s="329">
        <v>45750</v>
      </c>
      <c r="F5" s="329">
        <v>45750</v>
      </c>
      <c r="G5" s="278">
        <f t="shared" si="0"/>
        <v>1</v>
      </c>
      <c r="H5" s="271" t="s">
        <v>254</v>
      </c>
      <c r="I5" s="279" t="s">
        <v>100</v>
      </c>
      <c r="J5" s="273" t="s">
        <v>203</v>
      </c>
    </row>
    <row r="6" spans="1:10" ht="15">
      <c r="A6" s="268">
        <v>5</v>
      </c>
      <c r="B6" s="270" t="s">
        <v>329</v>
      </c>
      <c r="C6" s="271" t="s">
        <v>53</v>
      </c>
      <c r="D6" s="271" t="s">
        <v>93</v>
      </c>
      <c r="E6" s="329">
        <v>45750</v>
      </c>
      <c r="F6" s="329">
        <v>45751</v>
      </c>
      <c r="G6" s="278">
        <f t="shared" si="0"/>
        <v>2</v>
      </c>
      <c r="H6" s="271" t="s">
        <v>254</v>
      </c>
      <c r="I6" s="330" t="s">
        <v>109</v>
      </c>
      <c r="J6" s="273" t="s">
        <v>203</v>
      </c>
    </row>
    <row r="7" spans="1:10" ht="15">
      <c r="A7" s="269">
        <v>6</v>
      </c>
      <c r="B7" s="270" t="s">
        <v>330</v>
      </c>
      <c r="C7" s="271" t="s">
        <v>112</v>
      </c>
      <c r="D7" s="271" t="s">
        <v>98</v>
      </c>
      <c r="E7" s="329">
        <v>45752</v>
      </c>
      <c r="F7" s="329">
        <v>45754</v>
      </c>
      <c r="G7" s="278">
        <f t="shared" si="0"/>
        <v>3</v>
      </c>
      <c r="H7" s="271" t="s">
        <v>254</v>
      </c>
      <c r="I7" s="279" t="s">
        <v>100</v>
      </c>
      <c r="J7" s="273" t="s">
        <v>203</v>
      </c>
    </row>
    <row r="8" spans="1:10" ht="15">
      <c r="A8" s="268">
        <v>7</v>
      </c>
      <c r="B8" s="274" t="s">
        <v>331</v>
      </c>
      <c r="C8" s="272" t="s">
        <v>53</v>
      </c>
      <c r="D8" s="272" t="s">
        <v>93</v>
      </c>
      <c r="E8" s="331">
        <v>45750</v>
      </c>
      <c r="F8" s="331">
        <v>45751</v>
      </c>
      <c r="G8" s="278">
        <f t="shared" si="0"/>
        <v>2</v>
      </c>
      <c r="H8" s="271" t="s">
        <v>254</v>
      </c>
      <c r="I8" s="279" t="s">
        <v>328</v>
      </c>
      <c r="J8" s="273" t="s">
        <v>203</v>
      </c>
    </row>
    <row r="9" spans="1:10" ht="15">
      <c r="A9" s="269">
        <v>8</v>
      </c>
      <c r="B9" s="274" t="s">
        <v>332</v>
      </c>
      <c r="C9" s="272" t="s">
        <v>53</v>
      </c>
      <c r="D9" s="272" t="s">
        <v>93</v>
      </c>
      <c r="E9" s="331">
        <v>45749</v>
      </c>
      <c r="F9" s="331">
        <v>45750</v>
      </c>
      <c r="G9" s="278">
        <f t="shared" si="0"/>
        <v>2</v>
      </c>
      <c r="H9" s="271" t="s">
        <v>254</v>
      </c>
      <c r="I9" s="279" t="s">
        <v>252</v>
      </c>
      <c r="J9" s="273" t="s">
        <v>203</v>
      </c>
    </row>
    <row r="10" spans="1:10" ht="15">
      <c r="A10" s="268">
        <v>9</v>
      </c>
      <c r="B10" s="270" t="s">
        <v>333</v>
      </c>
      <c r="C10" s="271" t="s">
        <v>125</v>
      </c>
      <c r="D10" s="271" t="s">
        <v>98</v>
      </c>
      <c r="E10" s="329">
        <v>45748</v>
      </c>
      <c r="F10" s="329">
        <v>45749</v>
      </c>
      <c r="G10" s="278">
        <f t="shared" si="0"/>
        <v>2</v>
      </c>
      <c r="H10" s="271" t="s">
        <v>254</v>
      </c>
      <c r="I10" s="332" t="s">
        <v>113</v>
      </c>
      <c r="J10" s="273" t="s">
        <v>203</v>
      </c>
    </row>
    <row r="11" spans="1:10" ht="15">
      <c r="A11" s="269">
        <v>10</v>
      </c>
      <c r="B11" s="270" t="s">
        <v>334</v>
      </c>
      <c r="C11" s="271" t="s">
        <v>125</v>
      </c>
      <c r="D11" s="271" t="s">
        <v>93</v>
      </c>
      <c r="E11" s="329">
        <v>45748</v>
      </c>
      <c r="F11" s="329">
        <v>45749</v>
      </c>
      <c r="G11" s="278">
        <f t="shared" si="0"/>
        <v>2</v>
      </c>
      <c r="H11" s="271" t="s">
        <v>254</v>
      </c>
      <c r="I11" s="284" t="s">
        <v>328</v>
      </c>
      <c r="J11" s="273" t="s">
        <v>203</v>
      </c>
    </row>
    <row r="12" spans="1:10" ht="15">
      <c r="A12" s="268">
        <v>11</v>
      </c>
      <c r="B12" s="270" t="s">
        <v>313</v>
      </c>
      <c r="C12" s="271" t="s">
        <v>129</v>
      </c>
      <c r="D12" s="271" t="s">
        <v>98</v>
      </c>
      <c r="E12" s="329">
        <v>45748</v>
      </c>
      <c r="F12" s="329">
        <v>45749</v>
      </c>
      <c r="G12" s="278">
        <f t="shared" si="0"/>
        <v>2</v>
      </c>
      <c r="H12" s="271" t="s">
        <v>254</v>
      </c>
      <c r="I12" s="284" t="s">
        <v>252</v>
      </c>
      <c r="J12" s="273" t="s">
        <v>203</v>
      </c>
    </row>
    <row r="13" spans="1:10" ht="15">
      <c r="A13" s="269">
        <v>12</v>
      </c>
      <c r="B13" s="280" t="s">
        <v>335</v>
      </c>
      <c r="C13" s="281" t="s">
        <v>129</v>
      </c>
      <c r="D13" s="281" t="s">
        <v>98</v>
      </c>
      <c r="E13" s="329">
        <v>45747</v>
      </c>
      <c r="F13" s="329">
        <v>45748</v>
      </c>
      <c r="G13" s="278">
        <f t="shared" si="0"/>
        <v>2</v>
      </c>
      <c r="H13" s="271" t="s">
        <v>254</v>
      </c>
      <c r="I13" s="285" t="s">
        <v>252</v>
      </c>
      <c r="J13" s="273" t="s">
        <v>203</v>
      </c>
    </row>
    <row r="14" spans="1:10" ht="15">
      <c r="A14" s="268">
        <v>13</v>
      </c>
      <c r="B14" s="280" t="s">
        <v>336</v>
      </c>
      <c r="C14" s="281" t="s">
        <v>125</v>
      </c>
      <c r="D14" s="281" t="s">
        <v>93</v>
      </c>
      <c r="E14" s="329">
        <v>45749</v>
      </c>
      <c r="F14" s="329">
        <v>45749</v>
      </c>
      <c r="G14" s="278">
        <f t="shared" si="0"/>
        <v>1</v>
      </c>
      <c r="H14" s="271" t="s">
        <v>254</v>
      </c>
      <c r="I14" s="285" t="s">
        <v>252</v>
      </c>
      <c r="J14" s="273" t="s">
        <v>203</v>
      </c>
    </row>
    <row r="15" spans="1:10" ht="15">
      <c r="A15" s="269">
        <v>14</v>
      </c>
      <c r="B15" s="280" t="s">
        <v>337</v>
      </c>
      <c r="C15" s="281" t="s">
        <v>125</v>
      </c>
      <c r="D15" s="281" t="s">
        <v>98</v>
      </c>
      <c r="E15" s="329">
        <v>45747</v>
      </c>
      <c r="F15" s="329">
        <v>45754</v>
      </c>
      <c r="G15" s="278">
        <f t="shared" si="0"/>
        <v>8</v>
      </c>
      <c r="H15" s="271" t="s">
        <v>249</v>
      </c>
      <c r="I15" s="285" t="s">
        <v>252</v>
      </c>
      <c r="J15" s="273" t="s">
        <v>203</v>
      </c>
    </row>
    <row r="16" spans="1:10" ht="15">
      <c r="A16" s="268">
        <v>15</v>
      </c>
      <c r="B16" s="280" t="s">
        <v>338</v>
      </c>
      <c r="C16" s="281" t="s">
        <v>53</v>
      </c>
      <c r="D16" s="281" t="s">
        <v>93</v>
      </c>
      <c r="E16" s="329">
        <v>45748</v>
      </c>
      <c r="F16" s="329">
        <v>45749</v>
      </c>
      <c r="G16" s="278">
        <f t="shared" si="0"/>
        <v>2</v>
      </c>
      <c r="H16" s="271" t="s">
        <v>254</v>
      </c>
      <c r="I16" s="333" t="s">
        <v>113</v>
      </c>
      <c r="J16" s="273" t="s">
        <v>203</v>
      </c>
    </row>
    <row r="17" spans="1:10" ht="15">
      <c r="A17" s="269">
        <v>16</v>
      </c>
      <c r="B17" s="280" t="s">
        <v>339</v>
      </c>
      <c r="C17" s="281" t="s">
        <v>53</v>
      </c>
      <c r="D17" s="281" t="s">
        <v>93</v>
      </c>
      <c r="E17" s="329">
        <v>45748</v>
      </c>
      <c r="F17" s="329">
        <v>45749</v>
      </c>
      <c r="G17" s="278">
        <f t="shared" si="0"/>
        <v>2</v>
      </c>
      <c r="H17" s="271" t="s">
        <v>254</v>
      </c>
      <c r="I17" s="333" t="s">
        <v>340</v>
      </c>
      <c r="J17" s="273" t="s">
        <v>203</v>
      </c>
    </row>
    <row r="18" spans="1:10" ht="15">
      <c r="A18" s="268">
        <v>17</v>
      </c>
      <c r="B18" s="280" t="s">
        <v>341</v>
      </c>
      <c r="C18" s="281" t="s">
        <v>53</v>
      </c>
      <c r="D18" s="281" t="s">
        <v>93</v>
      </c>
      <c r="E18" s="329">
        <v>45748</v>
      </c>
      <c r="F18" s="329">
        <v>45749</v>
      </c>
      <c r="G18" s="278">
        <f t="shared" si="0"/>
        <v>2</v>
      </c>
      <c r="H18" s="271" t="s">
        <v>254</v>
      </c>
      <c r="I18" s="333" t="s">
        <v>342</v>
      </c>
      <c r="J18" s="273" t="s">
        <v>203</v>
      </c>
    </row>
    <row r="19" spans="1:10" ht="15">
      <c r="A19" s="269">
        <v>18</v>
      </c>
      <c r="B19" s="280" t="s">
        <v>343</v>
      </c>
      <c r="C19" s="281" t="s">
        <v>53</v>
      </c>
      <c r="D19" s="281" t="s">
        <v>93</v>
      </c>
      <c r="E19" s="329">
        <v>45748</v>
      </c>
      <c r="F19" s="329">
        <v>45749</v>
      </c>
      <c r="G19" s="278">
        <f t="shared" si="0"/>
        <v>2</v>
      </c>
      <c r="H19" s="271" t="s">
        <v>254</v>
      </c>
      <c r="I19" s="285" t="s">
        <v>344</v>
      </c>
      <c r="J19" s="273" t="s">
        <v>203</v>
      </c>
    </row>
    <row r="20" spans="1:10" ht="15">
      <c r="A20" s="268">
        <v>19</v>
      </c>
      <c r="B20" s="280" t="s">
        <v>345</v>
      </c>
      <c r="C20" s="281" t="s">
        <v>53</v>
      </c>
      <c r="D20" s="281" t="s">
        <v>98</v>
      </c>
      <c r="E20" s="329">
        <v>45747</v>
      </c>
      <c r="F20" s="329">
        <v>45749</v>
      </c>
      <c r="G20" s="278">
        <f t="shared" si="0"/>
        <v>3</v>
      </c>
      <c r="H20" s="271" t="s">
        <v>254</v>
      </c>
      <c r="I20" s="285" t="s">
        <v>252</v>
      </c>
      <c r="J20" s="273" t="s">
        <v>203</v>
      </c>
    </row>
    <row r="21" spans="1:10" ht="30">
      <c r="A21" s="269">
        <v>20</v>
      </c>
      <c r="B21" s="280" t="s">
        <v>307</v>
      </c>
      <c r="C21" s="281" t="s">
        <v>53</v>
      </c>
      <c r="D21" s="281" t="s">
        <v>98</v>
      </c>
      <c r="E21" s="329">
        <v>45751</v>
      </c>
      <c r="F21" s="329">
        <v>45751</v>
      </c>
      <c r="G21" s="278">
        <f t="shared" si="0"/>
        <v>1</v>
      </c>
      <c r="H21" s="271" t="s">
        <v>254</v>
      </c>
      <c r="I21" s="285" t="s">
        <v>154</v>
      </c>
      <c r="J21" s="273" t="s">
        <v>203</v>
      </c>
    </row>
    <row r="22" spans="1:10" ht="15">
      <c r="A22" s="268">
        <v>21</v>
      </c>
      <c r="B22" s="280" t="s">
        <v>346</v>
      </c>
      <c r="C22" s="281" t="s">
        <v>53</v>
      </c>
      <c r="D22" s="281" t="s">
        <v>98</v>
      </c>
      <c r="E22" s="329">
        <v>45748</v>
      </c>
      <c r="F22" s="329">
        <v>45749</v>
      </c>
      <c r="G22" s="278">
        <f t="shared" si="0"/>
        <v>2</v>
      </c>
      <c r="H22" s="271" t="s">
        <v>254</v>
      </c>
      <c r="I22" s="285" t="s">
        <v>100</v>
      </c>
      <c r="J22" s="273" t="s">
        <v>203</v>
      </c>
    </row>
    <row r="23" spans="1:10" ht="15">
      <c r="A23" s="269">
        <v>22</v>
      </c>
      <c r="B23" s="280" t="s">
        <v>347</v>
      </c>
      <c r="C23" s="281" t="s">
        <v>53</v>
      </c>
      <c r="D23" s="281" t="s">
        <v>98</v>
      </c>
      <c r="E23" s="329">
        <v>45747</v>
      </c>
      <c r="F23" s="329">
        <v>45747</v>
      </c>
      <c r="G23" s="278">
        <f t="shared" si="0"/>
        <v>1</v>
      </c>
      <c r="H23" s="271" t="s">
        <v>254</v>
      </c>
      <c r="I23" s="285" t="s">
        <v>100</v>
      </c>
      <c r="J23" s="273" t="s">
        <v>203</v>
      </c>
    </row>
    <row r="24" spans="1:10" ht="15">
      <c r="A24" s="268">
        <v>23</v>
      </c>
      <c r="B24" s="280" t="s">
        <v>348</v>
      </c>
      <c r="C24" s="281" t="s">
        <v>121</v>
      </c>
      <c r="D24" s="281" t="s">
        <v>98</v>
      </c>
      <c r="E24" s="329">
        <v>45751</v>
      </c>
      <c r="F24" s="329">
        <v>45752</v>
      </c>
      <c r="G24" s="278">
        <f t="shared" si="0"/>
        <v>2</v>
      </c>
      <c r="H24" s="271" t="s">
        <v>254</v>
      </c>
      <c r="I24" s="285" t="s">
        <v>349</v>
      </c>
      <c r="J24" s="273" t="s">
        <v>203</v>
      </c>
    </row>
    <row r="25" spans="1:10" ht="15">
      <c r="A25" s="269">
        <v>24</v>
      </c>
      <c r="B25" s="280" t="s">
        <v>350</v>
      </c>
      <c r="C25" s="281" t="s">
        <v>121</v>
      </c>
      <c r="D25" s="281" t="s">
        <v>98</v>
      </c>
      <c r="E25" s="329">
        <v>45748</v>
      </c>
      <c r="F25" s="329">
        <v>45748</v>
      </c>
      <c r="G25" s="278">
        <f t="shared" si="0"/>
        <v>1</v>
      </c>
      <c r="H25" s="271" t="s">
        <v>254</v>
      </c>
      <c r="I25" s="285" t="s">
        <v>100</v>
      </c>
      <c r="J25" s="273" t="s">
        <v>203</v>
      </c>
    </row>
    <row r="26" spans="1:10" ht="15">
      <c r="A26" s="268">
        <v>25</v>
      </c>
      <c r="B26" s="280" t="s">
        <v>351</v>
      </c>
      <c r="C26" s="280" t="s">
        <v>121</v>
      </c>
      <c r="D26" s="280" t="s">
        <v>98</v>
      </c>
      <c r="E26" s="334">
        <v>45747</v>
      </c>
      <c r="F26" s="334">
        <v>45749</v>
      </c>
      <c r="G26" s="278">
        <f t="shared" si="0"/>
        <v>3</v>
      </c>
      <c r="H26" s="271" t="s">
        <v>254</v>
      </c>
      <c r="I26" s="335" t="s">
        <v>134</v>
      </c>
      <c r="J26" s="273" t="s">
        <v>203</v>
      </c>
    </row>
    <row r="27" spans="1:10" ht="30">
      <c r="A27" s="269">
        <v>26</v>
      </c>
      <c r="B27" s="280" t="s">
        <v>304</v>
      </c>
      <c r="C27" s="280" t="s">
        <v>276</v>
      </c>
      <c r="D27" s="280" t="s">
        <v>98</v>
      </c>
      <c r="E27" s="334">
        <v>45747</v>
      </c>
      <c r="F27" s="334">
        <v>45751</v>
      </c>
      <c r="G27" s="278">
        <f t="shared" si="0"/>
        <v>5</v>
      </c>
      <c r="H27" s="271" t="s">
        <v>254</v>
      </c>
      <c r="I27" s="335" t="s">
        <v>352</v>
      </c>
      <c r="J27" s="273" t="s">
        <v>203</v>
      </c>
    </row>
    <row r="28" spans="1:10" ht="15">
      <c r="A28" s="268">
        <v>27</v>
      </c>
      <c r="B28" s="280" t="s">
        <v>317</v>
      </c>
      <c r="C28" s="280" t="s">
        <v>125</v>
      </c>
      <c r="D28" s="280" t="s">
        <v>98</v>
      </c>
      <c r="E28" s="334">
        <v>45748</v>
      </c>
      <c r="F28" s="334">
        <v>45749</v>
      </c>
      <c r="G28" s="278">
        <f t="shared" si="0"/>
        <v>2</v>
      </c>
      <c r="H28" s="271" t="s">
        <v>254</v>
      </c>
      <c r="I28" s="335" t="s">
        <v>344</v>
      </c>
      <c r="J28" s="273" t="s">
        <v>203</v>
      </c>
    </row>
    <row r="29" spans="1:10" ht="15">
      <c r="A29" s="269">
        <v>28</v>
      </c>
      <c r="B29" s="280" t="s">
        <v>311</v>
      </c>
      <c r="C29" s="280" t="s">
        <v>176</v>
      </c>
      <c r="D29" s="280" t="s">
        <v>98</v>
      </c>
      <c r="E29" s="334">
        <v>45747</v>
      </c>
      <c r="F29" s="334">
        <v>45747</v>
      </c>
      <c r="G29" s="278">
        <f t="shared" si="0"/>
        <v>1</v>
      </c>
      <c r="H29" s="271" t="s">
        <v>254</v>
      </c>
      <c r="I29" s="335" t="s">
        <v>252</v>
      </c>
      <c r="J29" s="273" t="s">
        <v>203</v>
      </c>
    </row>
    <row r="30" spans="1:10" ht="15">
      <c r="A30" s="268">
        <v>29</v>
      </c>
      <c r="B30" s="280" t="s">
        <v>353</v>
      </c>
      <c r="C30" s="280" t="s">
        <v>116</v>
      </c>
      <c r="D30" s="280" t="s">
        <v>98</v>
      </c>
      <c r="E30" s="334">
        <v>45751</v>
      </c>
      <c r="F30" s="334">
        <v>45752</v>
      </c>
      <c r="G30" s="278">
        <f t="shared" si="0"/>
        <v>2</v>
      </c>
      <c r="H30" s="271" t="s">
        <v>254</v>
      </c>
      <c r="I30" s="335" t="s">
        <v>328</v>
      </c>
      <c r="J30" s="273" t="s">
        <v>203</v>
      </c>
    </row>
    <row r="31" spans="1:10" ht="15">
      <c r="A31" s="269">
        <v>30</v>
      </c>
      <c r="B31" s="280" t="s">
        <v>323</v>
      </c>
      <c r="C31" s="280" t="s">
        <v>123</v>
      </c>
      <c r="D31" s="280" t="s">
        <v>98</v>
      </c>
      <c r="E31" s="334">
        <v>45749</v>
      </c>
      <c r="F31" s="334">
        <v>45750</v>
      </c>
      <c r="G31" s="278">
        <f t="shared" si="0"/>
        <v>2</v>
      </c>
      <c r="H31" s="271" t="s">
        <v>254</v>
      </c>
      <c r="I31" s="335" t="s">
        <v>95</v>
      </c>
      <c r="J31" s="273" t="s">
        <v>203</v>
      </c>
    </row>
  </sheetData>
  <autoFilter ref="A1:J31" xr:uid="{98FF6E60-D95D-4B39-BA9A-104EFB6F1C3D}"/>
  <conditionalFormatting sqref="D2:D25">
    <cfRule type="cellIs" dxfId="157" priority="2" operator="equal">
      <formula>"Unplaned"</formula>
    </cfRule>
  </conditionalFormatting>
  <conditionalFormatting sqref="H2:H31">
    <cfRule type="cellIs" dxfId="156" priority="1" operator="equal">
      <formula>"giao task nối tuần"</formula>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6152D-CC7D-432F-8F06-C2DAB783DF60}">
  <dimension ref="A1:CN36"/>
  <sheetViews>
    <sheetView topLeftCell="A4" zoomScale="40" zoomScaleNormal="40" zoomScaleSheetLayoutView="25" workbookViewId="0">
      <selection activeCell="C13" sqref="C13"/>
    </sheetView>
  </sheetViews>
  <sheetFormatPr defaultColWidth="8.875" defaultRowHeight="13.5"/>
  <cols>
    <col min="1" max="1" width="20" style="133" customWidth="1"/>
    <col min="2" max="2" width="41.875" style="2" bestFit="1" customWidth="1"/>
    <col min="3" max="6" width="35.125" style="2" customWidth="1"/>
    <col min="7" max="7" width="33" style="2" customWidth="1"/>
    <col min="8" max="16" width="35.125" style="2" customWidth="1"/>
    <col min="17" max="27" width="9" style="1" customWidth="1"/>
    <col min="28" max="28" width="23.125" style="1" hidden="1" customWidth="1"/>
    <col min="29" max="42" width="39.875" style="1" hidden="1" customWidth="1"/>
    <col min="43" max="92" width="9" style="1" customWidth="1"/>
    <col min="93" max="16384" width="8.875" style="2"/>
  </cols>
  <sheetData>
    <row r="1" spans="1:92" ht="42.6" customHeight="1" thickBot="1">
      <c r="A1" s="852" t="s">
        <v>0</v>
      </c>
      <c r="B1" s="853"/>
      <c r="C1" s="854"/>
      <c r="D1" s="854"/>
      <c r="E1" s="854"/>
      <c r="F1" s="855"/>
      <c r="G1" s="858" t="str">
        <f>"Tháng " &amp; MONTH(E2)</f>
        <v>Tháng 4</v>
      </c>
      <c r="H1" s="859"/>
      <c r="I1" s="859"/>
      <c r="J1" s="860"/>
      <c r="K1" s="828" t="str">
        <f>"W"&amp;WEEKNUM(C2)</f>
        <v>W15</v>
      </c>
      <c r="L1" s="828"/>
      <c r="M1" s="828"/>
      <c r="N1" s="829"/>
      <c r="O1" s="829"/>
      <c r="P1" s="830"/>
    </row>
    <row r="2" spans="1:92" s="4" customFormat="1" ht="33.950000000000003" customHeight="1">
      <c r="A2" s="833" t="s">
        <v>1</v>
      </c>
      <c r="B2" s="213" t="s">
        <v>2</v>
      </c>
      <c r="C2" s="842">
        <v>45754</v>
      </c>
      <c r="D2" s="843"/>
      <c r="E2" s="848">
        <f>C2+1</f>
        <v>45755</v>
      </c>
      <c r="F2" s="849"/>
      <c r="G2" s="848">
        <f>E2+1</f>
        <v>45756</v>
      </c>
      <c r="H2" s="849"/>
      <c r="I2" s="848">
        <f>G2+1</f>
        <v>45757</v>
      </c>
      <c r="J2" s="849"/>
      <c r="K2" s="848">
        <f>I2+1</f>
        <v>45758</v>
      </c>
      <c r="L2" s="849"/>
      <c r="M2" s="848">
        <f>K2+1</f>
        <v>45759</v>
      </c>
      <c r="N2" s="849"/>
      <c r="O2" s="848">
        <f>M2+1</f>
        <v>45760</v>
      </c>
      <c r="P2" s="849"/>
      <c r="Q2" s="3"/>
      <c r="R2" s="3"/>
      <c r="S2" s="3"/>
      <c r="T2" s="3"/>
      <c r="U2" s="3"/>
      <c r="V2" s="3"/>
      <c r="W2" s="3"/>
      <c r="X2" s="3"/>
      <c r="Y2" s="3"/>
      <c r="Z2" s="1"/>
      <c r="AA2" s="1"/>
      <c r="AB2" s="1"/>
      <c r="AC2" s="1"/>
      <c r="AD2" s="1"/>
      <c r="AE2" s="1"/>
      <c r="AF2" s="1"/>
      <c r="AG2" s="1"/>
      <c r="AH2" s="1"/>
      <c r="AI2" s="1"/>
      <c r="AJ2" s="1"/>
      <c r="AK2" s="1"/>
      <c r="AL2" s="1"/>
      <c r="AM2" s="1"/>
      <c r="AN2" s="1"/>
      <c r="AO2" s="1"/>
      <c r="AP2" s="1"/>
      <c r="AQ2" s="1"/>
      <c r="AR2" s="1"/>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row>
    <row r="3" spans="1:92" s="4" customFormat="1" ht="33.950000000000003" customHeight="1" thickBot="1">
      <c r="A3" s="834"/>
      <c r="B3" s="214" t="s">
        <v>3</v>
      </c>
      <c r="C3" s="840">
        <f t="shared" ref="C3:E3" si="0">C2</f>
        <v>45754</v>
      </c>
      <c r="D3" s="841"/>
      <c r="E3" s="850">
        <f t="shared" si="0"/>
        <v>45755</v>
      </c>
      <c r="F3" s="851"/>
      <c r="G3" s="850">
        <f>G2</f>
        <v>45756</v>
      </c>
      <c r="H3" s="851"/>
      <c r="I3" s="850">
        <f>I2</f>
        <v>45757</v>
      </c>
      <c r="J3" s="851"/>
      <c r="K3" s="850">
        <f t="shared" ref="K3:M3" si="1">K2</f>
        <v>45758</v>
      </c>
      <c r="L3" s="851"/>
      <c r="M3" s="863">
        <f t="shared" si="1"/>
        <v>45759</v>
      </c>
      <c r="N3" s="864"/>
      <c r="O3" s="863">
        <f>O2</f>
        <v>45760</v>
      </c>
      <c r="P3" s="864"/>
      <c r="Q3" s="3"/>
      <c r="R3" s="3"/>
      <c r="S3" s="3"/>
      <c r="T3" s="3"/>
      <c r="U3" s="3"/>
      <c r="V3" s="3"/>
      <c r="W3" s="3"/>
      <c r="X3" s="3"/>
      <c r="Y3" s="3"/>
      <c r="Z3" s="1"/>
      <c r="AA3" s="1"/>
      <c r="AB3" s="877" t="str">
        <f>K1</f>
        <v>W15</v>
      </c>
      <c r="AC3" s="877"/>
      <c r="AD3" s="877"/>
      <c r="AE3" s="877"/>
      <c r="AF3" s="877"/>
      <c r="AG3" s="877"/>
      <c r="AH3" s="877"/>
      <c r="AI3" s="877"/>
      <c r="AJ3" s="877"/>
      <c r="AK3" s="877"/>
      <c r="AL3" s="877"/>
      <c r="AM3" s="877"/>
      <c r="AN3" s="877"/>
      <c r="AO3" s="877"/>
      <c r="AP3" s="877"/>
      <c r="AQ3" s="1"/>
      <c r="AR3" s="1"/>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row>
    <row r="4" spans="1:92" s="4" customFormat="1" ht="33.950000000000003" customHeight="1">
      <c r="A4" s="834"/>
      <c r="B4" s="214" t="s">
        <v>4</v>
      </c>
      <c r="C4" s="838" t="str">
        <f>TEXT(C2,"[$-0011042A]dd")</f>
        <v>10</v>
      </c>
      <c r="D4" s="839"/>
      <c r="E4" s="846" t="str">
        <f t="shared" ref="E4:M4" si="2">TEXT(E2,"[$-0011042A]dd")</f>
        <v>11</v>
      </c>
      <c r="F4" s="847"/>
      <c r="G4" s="846" t="str">
        <f t="shared" si="2"/>
        <v>12</v>
      </c>
      <c r="H4" s="847"/>
      <c r="I4" s="846" t="str">
        <f t="shared" si="2"/>
        <v>13</v>
      </c>
      <c r="J4" s="847"/>
      <c r="K4" s="846" t="str">
        <f t="shared" si="2"/>
        <v>14</v>
      </c>
      <c r="L4" s="847"/>
      <c r="M4" s="846" t="str">
        <f t="shared" si="2"/>
        <v>15</v>
      </c>
      <c r="N4" s="847"/>
      <c r="O4" s="846" t="str">
        <f>TEXT(O2,"[$-0011042A]dd")</f>
        <v>16</v>
      </c>
      <c r="P4" s="847"/>
      <c r="Q4" s="3"/>
      <c r="R4" s="3"/>
      <c r="S4" s="3"/>
      <c r="T4" s="3"/>
      <c r="U4" s="3"/>
      <c r="V4" s="3"/>
      <c r="W4" s="3"/>
      <c r="X4" s="3"/>
      <c r="Y4" s="3"/>
      <c r="Z4" s="3"/>
      <c r="AA4" s="3"/>
      <c r="AB4" s="209" t="s">
        <v>2</v>
      </c>
      <c r="AC4" s="861">
        <f>C2</f>
        <v>45754</v>
      </c>
      <c r="AD4" s="862"/>
      <c r="AE4" s="861">
        <f t="shared" ref="AE4" si="3">E2</f>
        <v>45755</v>
      </c>
      <c r="AF4" s="862"/>
      <c r="AG4" s="861">
        <f t="shared" ref="AG4" si="4">G2</f>
        <v>45756</v>
      </c>
      <c r="AH4" s="862"/>
      <c r="AI4" s="861">
        <f t="shared" ref="AI4" si="5">I2</f>
        <v>45757</v>
      </c>
      <c r="AJ4" s="862"/>
      <c r="AK4" s="861">
        <f t="shared" ref="AK4" si="6">K2</f>
        <v>45758</v>
      </c>
      <c r="AL4" s="862"/>
      <c r="AM4" s="861">
        <f t="shared" ref="AM4" si="7">M2</f>
        <v>45759</v>
      </c>
      <c r="AN4" s="862"/>
      <c r="AO4" s="861">
        <f t="shared" ref="AO4" si="8">O2</f>
        <v>45760</v>
      </c>
      <c r="AP4" s="862"/>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row>
    <row r="5" spans="1:92" s="4" customFormat="1" ht="33.950000000000003" customHeight="1">
      <c r="A5" s="834"/>
      <c r="B5" s="214" t="s">
        <v>5</v>
      </c>
      <c r="C5" s="838" t="str">
        <f>IF(OR(DAY(C2)=5,DAY(C2)=20),"Member Day",IFERROR(VLOOKUP(C2,Data!$A$1:$B$11,2,0),""))</f>
        <v>Giỗ tổ hùng vương</v>
      </c>
      <c r="D5" s="839"/>
      <c r="E5" s="846" t="str">
        <f>IF(OR(DAY(E2)=5,DAY(E2)=20),"Member Day",IFERROR(VLOOKUP(E2,Data!$A$1:$B$11,2,0),""))</f>
        <v/>
      </c>
      <c r="F5" s="847"/>
      <c r="G5" s="846" t="str">
        <f>IF(OR(DAY(G2)=5,DAY(G2)=20),"Member Day",IFERROR(VLOOKUP(G2,Data!$A$1:$B$11,2,0),""))</f>
        <v/>
      </c>
      <c r="H5" s="847"/>
      <c r="I5" s="846" t="str">
        <f>IF(OR(DAY(I2)=5,DAY(I2)=20),"Member Day",IFERROR(VLOOKUP(I2,Data!$A$1:$B$11,2,0),""))</f>
        <v/>
      </c>
      <c r="J5" s="847"/>
      <c r="K5" s="846" t="str">
        <f>IF(OR(DAY(K2)=5,DAY(K2)=20),"Member Day",IFERROR(VLOOKUP(K2,Data!$A$1:$B$11,2,0),""))</f>
        <v/>
      </c>
      <c r="L5" s="847"/>
      <c r="M5" s="846" t="str">
        <f>IF(OR(DAY(M2)=5,DAY(M2)=20),"Member Day",IFERROR(VLOOKUP(M2,Data!$A$1:$B$11,2,0),""))</f>
        <v/>
      </c>
      <c r="N5" s="847"/>
      <c r="O5" s="846" t="str">
        <f>IF(OR(DAY(O2)=5,DAY(O2)=20),"Member Day",IFERROR(VLOOKUP(O2,Data!$A$1:$B$11,2,0),""))</f>
        <v/>
      </c>
      <c r="P5" s="847"/>
      <c r="Q5" s="3"/>
      <c r="R5" s="3"/>
      <c r="S5" s="3"/>
      <c r="T5" s="3"/>
      <c r="U5" s="3"/>
      <c r="V5" s="3"/>
      <c r="W5" s="3"/>
      <c r="X5" s="3"/>
      <c r="Y5" s="3"/>
      <c r="Z5" s="3"/>
      <c r="AA5" s="3"/>
      <c r="AB5" s="209" t="s">
        <v>3</v>
      </c>
      <c r="AC5" s="871">
        <f>C3</f>
        <v>45754</v>
      </c>
      <c r="AD5" s="872"/>
      <c r="AE5" s="871">
        <f t="shared" ref="AE5" si="9">E2</f>
        <v>45755</v>
      </c>
      <c r="AF5" s="872"/>
      <c r="AG5" s="871">
        <f t="shared" ref="AG5" si="10">G2</f>
        <v>45756</v>
      </c>
      <c r="AH5" s="872"/>
      <c r="AI5" s="871">
        <f t="shared" ref="AI5" si="11">I2</f>
        <v>45757</v>
      </c>
      <c r="AJ5" s="872"/>
      <c r="AK5" s="871">
        <f t="shared" ref="AK5" si="12">K2</f>
        <v>45758</v>
      </c>
      <c r="AL5" s="872"/>
      <c r="AM5" s="871">
        <f t="shared" ref="AM5" si="13">M2</f>
        <v>45759</v>
      </c>
      <c r="AN5" s="872"/>
      <c r="AO5" s="871">
        <f t="shared" ref="AO5" si="14">O2</f>
        <v>45760</v>
      </c>
      <c r="AP5" s="872"/>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row>
    <row r="6" spans="1:92" s="4" customFormat="1" ht="40.5">
      <c r="A6" s="834"/>
      <c r="B6" s="198" t="s">
        <v>6</v>
      </c>
      <c r="C6" s="836"/>
      <c r="D6" s="837"/>
      <c r="E6" s="844"/>
      <c r="F6" s="845"/>
      <c r="G6" s="856"/>
      <c r="H6" s="857"/>
      <c r="I6" s="856"/>
      <c r="J6" s="857"/>
      <c r="K6" s="856"/>
      <c r="L6" s="857"/>
      <c r="M6" s="856"/>
      <c r="N6" s="857"/>
      <c r="O6" s="856"/>
      <c r="P6" s="857"/>
      <c r="Q6" s="3"/>
      <c r="R6" s="3"/>
      <c r="S6" s="3"/>
      <c r="T6" s="3"/>
      <c r="U6" s="3"/>
      <c r="V6" s="3"/>
      <c r="W6" s="3"/>
      <c r="X6" s="3"/>
      <c r="Y6" s="3"/>
      <c r="Z6" s="3"/>
      <c r="AA6" s="3"/>
      <c r="AB6" s="209" t="s">
        <v>4</v>
      </c>
      <c r="AC6" s="871" t="str">
        <f>C4</f>
        <v>10</v>
      </c>
      <c r="AD6" s="872"/>
      <c r="AE6" s="871" t="str">
        <f t="shared" ref="AE6:AE7" si="15">E4</f>
        <v>11</v>
      </c>
      <c r="AF6" s="872"/>
      <c r="AG6" s="871" t="str">
        <f t="shared" ref="AG6:AG7" si="16">G4</f>
        <v>12</v>
      </c>
      <c r="AH6" s="872"/>
      <c r="AI6" s="871" t="str">
        <f t="shared" ref="AI6:AI7" si="17">I4</f>
        <v>13</v>
      </c>
      <c r="AJ6" s="872"/>
      <c r="AK6" s="871" t="str">
        <f t="shared" ref="AK6:AK7" si="18">K4</f>
        <v>14</v>
      </c>
      <c r="AL6" s="872"/>
      <c r="AM6" s="871" t="str">
        <f t="shared" ref="AM6:AM7" si="19">M4</f>
        <v>15</v>
      </c>
      <c r="AN6" s="872"/>
      <c r="AO6" s="871" t="str">
        <f t="shared" ref="AO6:AO7" si="20">O4</f>
        <v>16</v>
      </c>
      <c r="AP6" s="872"/>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row>
    <row r="7" spans="1:92" s="4" customFormat="1" ht="33.950000000000003" customHeight="1">
      <c r="A7" s="834"/>
      <c r="B7" s="218" t="s">
        <v>8</v>
      </c>
      <c r="C7" s="831">
        <f>C10+D10+C12+D12+C14+D14+C16+D16+C18+D18+C20+D20+C22+D22+C24+D24+C26+D26+C28+D28+C30+D30</f>
        <v>5</v>
      </c>
      <c r="D7" s="832"/>
      <c r="E7" s="831">
        <f t="shared" ref="E7" si="21">E10+F10+E12+F12+E14+F14+E16+F16+E18+F18+E20+F20+E22+F22+E24+F24+E26+F26+E28+F28+E30+F30</f>
        <v>0</v>
      </c>
      <c r="F7" s="832"/>
      <c r="G7" s="831">
        <f t="shared" ref="G7" si="22">G10+H10+G12+H12+G14+H14+G16+H16+G18+H18+G20+H20+G22+H22+G24+H24+G26+H26+G28+H28+G30+H30</f>
        <v>0</v>
      </c>
      <c r="H7" s="832"/>
      <c r="I7" s="831">
        <f t="shared" ref="I7" si="23">I10+J10+I12+J12+I14+J14+I16+J16+I18+J18+I20+J20+I22+J22+I24+J24+I26+J26+I28+J28+I30+J30</f>
        <v>0</v>
      </c>
      <c r="J7" s="832"/>
      <c r="K7" s="831">
        <f t="shared" ref="K7" si="24">K10+L10+K12+L12+K14+L14+K16+L16+K18+L18+K20+L20+K22+L22+K24+L24+K26+L26+K28+L28+K30+L30</f>
        <v>0</v>
      </c>
      <c r="L7" s="832"/>
      <c r="M7" s="831">
        <f t="shared" ref="M7" si="25">M10+N10+M12+N12+M14+N14+M16+N16+M18+N18+M20+N20+M22+N22+M24+N24+M26+N26+M28+N28+M30+N30</f>
        <v>0</v>
      </c>
      <c r="N7" s="832"/>
      <c r="O7" s="831">
        <f t="shared" ref="O7" si="26">O10+P10+O12+P12+O14+P14+O16+P16+O18+P18+O20+P20+O22+P22+O24+P24+O26+P26+O28+P28+O30+P30</f>
        <v>0</v>
      </c>
      <c r="P7" s="832"/>
      <c r="Q7" s="3"/>
      <c r="R7" s="3"/>
      <c r="S7" s="3"/>
      <c r="T7" s="3"/>
      <c r="U7" s="3"/>
      <c r="V7" s="3"/>
      <c r="W7" s="3"/>
      <c r="X7" s="3"/>
      <c r="Y7" s="3"/>
      <c r="Z7" s="3"/>
      <c r="AA7" s="3"/>
      <c r="AB7" s="209" t="s">
        <v>5</v>
      </c>
      <c r="AC7" s="865" t="str">
        <f>C5</f>
        <v>Giỗ tổ hùng vương</v>
      </c>
      <c r="AD7" s="866"/>
      <c r="AE7" s="865" t="str">
        <f t="shared" si="15"/>
        <v/>
      </c>
      <c r="AF7" s="866"/>
      <c r="AG7" s="865" t="str">
        <f t="shared" si="16"/>
        <v/>
      </c>
      <c r="AH7" s="866"/>
      <c r="AI7" s="865" t="str">
        <f t="shared" si="17"/>
        <v/>
      </c>
      <c r="AJ7" s="866"/>
      <c r="AK7" s="865" t="str">
        <f t="shared" si="18"/>
        <v/>
      </c>
      <c r="AL7" s="866"/>
      <c r="AM7" s="865" t="str">
        <f t="shared" si="19"/>
        <v/>
      </c>
      <c r="AN7" s="866"/>
      <c r="AO7" s="865" t="str">
        <f t="shared" si="20"/>
        <v/>
      </c>
      <c r="AP7" s="866"/>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row>
    <row r="8" spans="1:92" s="4" customFormat="1" ht="33.950000000000003" customHeight="1" thickBot="1">
      <c r="A8" s="835"/>
      <c r="B8" s="219" t="s">
        <v>298</v>
      </c>
      <c r="C8" s="220" t="s">
        <v>299</v>
      </c>
      <c r="D8" s="221" t="s">
        <v>300</v>
      </c>
      <c r="E8" s="220" t="s">
        <v>299</v>
      </c>
      <c r="F8" s="221" t="s">
        <v>300</v>
      </c>
      <c r="G8" s="220" t="s">
        <v>299</v>
      </c>
      <c r="H8" s="221" t="s">
        <v>300</v>
      </c>
      <c r="I8" s="220" t="s">
        <v>299</v>
      </c>
      <c r="J8" s="221" t="s">
        <v>300</v>
      </c>
      <c r="K8" s="220" t="s">
        <v>299</v>
      </c>
      <c r="L8" s="221" t="s">
        <v>300</v>
      </c>
      <c r="M8" s="220" t="s">
        <v>299</v>
      </c>
      <c r="N8" s="221" t="s">
        <v>300</v>
      </c>
      <c r="O8" s="220" t="s">
        <v>299</v>
      </c>
      <c r="P8" s="221" t="s">
        <v>300</v>
      </c>
      <c r="Q8" s="3"/>
      <c r="R8" s="3"/>
      <c r="S8" s="3"/>
      <c r="T8" s="3"/>
      <c r="U8" s="3"/>
      <c r="V8" s="3"/>
      <c r="W8" s="3"/>
      <c r="X8" s="3"/>
      <c r="Y8" s="3"/>
      <c r="Z8" s="3"/>
      <c r="AA8" s="3"/>
      <c r="AB8" s="210" t="s">
        <v>298</v>
      </c>
      <c r="AC8" s="211" t="s">
        <v>299</v>
      </c>
      <c r="AD8" s="212" t="s">
        <v>300</v>
      </c>
      <c r="AE8" s="211" t="s">
        <v>299</v>
      </c>
      <c r="AF8" s="212" t="s">
        <v>300</v>
      </c>
      <c r="AG8" s="211" t="s">
        <v>299</v>
      </c>
      <c r="AH8" s="212" t="s">
        <v>300</v>
      </c>
      <c r="AI8" s="211" t="s">
        <v>299</v>
      </c>
      <c r="AJ8" s="212" t="s">
        <v>300</v>
      </c>
      <c r="AK8" s="211" t="s">
        <v>299</v>
      </c>
      <c r="AL8" s="212" t="s">
        <v>300</v>
      </c>
      <c r="AM8" s="211" t="s">
        <v>299</v>
      </c>
      <c r="AN8" s="212" t="s">
        <v>300</v>
      </c>
      <c r="AO8" s="211" t="s">
        <v>299</v>
      </c>
      <c r="AP8" s="212" t="s">
        <v>300</v>
      </c>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row>
    <row r="9" spans="1:92" s="4" customFormat="1" ht="110.1" customHeight="1">
      <c r="A9" s="825" t="s">
        <v>301</v>
      </c>
      <c r="B9" s="203" t="s">
        <v>10</v>
      </c>
      <c r="C9" s="204" t="s">
        <v>354</v>
      </c>
      <c r="D9" s="205" t="s">
        <v>354</v>
      </c>
      <c r="E9" s="204" t="s">
        <v>354</v>
      </c>
      <c r="F9" s="205" t="s">
        <v>354</v>
      </c>
      <c r="G9" s="204" t="s">
        <v>354</v>
      </c>
      <c r="H9" s="205" t="s">
        <v>354</v>
      </c>
      <c r="I9" s="204" t="s">
        <v>354</v>
      </c>
      <c r="J9" s="205" t="s">
        <v>354</v>
      </c>
      <c r="K9" s="204" t="s">
        <v>354</v>
      </c>
      <c r="L9" s="205" t="s">
        <v>354</v>
      </c>
      <c r="M9" s="204" t="s">
        <v>354</v>
      </c>
      <c r="N9" s="205" t="s">
        <v>354</v>
      </c>
      <c r="O9" s="204" t="s">
        <v>354</v>
      </c>
      <c r="P9" s="205" t="s">
        <v>354</v>
      </c>
      <c r="Q9" s="3"/>
      <c r="R9" s="3"/>
      <c r="S9" s="3"/>
      <c r="T9" s="3"/>
      <c r="U9" s="3"/>
      <c r="V9" s="3"/>
      <c r="W9" s="3"/>
      <c r="X9" s="3"/>
      <c r="Y9" s="3"/>
      <c r="Z9" s="3"/>
      <c r="AA9" s="3"/>
      <c r="AB9" s="869" t="s">
        <v>10</v>
      </c>
      <c r="AC9" s="873"/>
      <c r="AD9" s="875"/>
      <c r="AE9" s="873"/>
      <c r="AF9" s="875"/>
      <c r="AG9" s="873"/>
      <c r="AH9" s="875"/>
      <c r="AI9" s="873"/>
      <c r="AJ9" s="875"/>
      <c r="AK9" s="873"/>
      <c r="AL9" s="875"/>
      <c r="AM9" s="873"/>
      <c r="AN9" s="875"/>
      <c r="AO9" s="873"/>
      <c r="AP9" s="875"/>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row>
    <row r="10" spans="1:92" s="4" customFormat="1" ht="27" thickBot="1">
      <c r="A10" s="826"/>
      <c r="B10" s="200" t="s">
        <v>302</v>
      </c>
      <c r="C10" s="193"/>
      <c r="D10" s="201"/>
      <c r="E10" s="194"/>
      <c r="F10" s="202"/>
      <c r="G10" s="194"/>
      <c r="H10" s="202"/>
      <c r="I10" s="194"/>
      <c r="J10" s="202"/>
      <c r="K10" s="194"/>
      <c r="L10" s="202"/>
      <c r="M10" s="194"/>
      <c r="N10" s="202"/>
      <c r="O10" s="194"/>
      <c r="P10" s="202"/>
      <c r="Q10" s="3"/>
      <c r="R10" s="3"/>
      <c r="S10" s="3"/>
      <c r="T10" s="3"/>
      <c r="U10" s="3"/>
      <c r="V10" s="3"/>
      <c r="W10" s="3"/>
      <c r="X10" s="3"/>
      <c r="Y10" s="3"/>
      <c r="Z10" s="3"/>
      <c r="AA10" s="3"/>
      <c r="AB10" s="870"/>
      <c r="AC10" s="874"/>
      <c r="AD10" s="876"/>
      <c r="AE10" s="874"/>
      <c r="AF10" s="876"/>
      <c r="AG10" s="874"/>
      <c r="AH10" s="876"/>
      <c r="AI10" s="874"/>
      <c r="AJ10" s="876"/>
      <c r="AK10" s="874"/>
      <c r="AL10" s="876"/>
      <c r="AM10" s="874"/>
      <c r="AN10" s="876"/>
      <c r="AO10" s="874"/>
      <c r="AP10" s="876"/>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row>
    <row r="11" spans="1:92" s="4" customFormat="1" ht="143.1" customHeight="1">
      <c r="A11" s="826"/>
      <c r="B11" s="206" t="s">
        <v>14</v>
      </c>
      <c r="C11" s="204"/>
      <c r="D11" s="205" t="s">
        <v>355</v>
      </c>
      <c r="E11" s="204" t="s">
        <v>354</v>
      </c>
      <c r="F11" s="205" t="s">
        <v>354</v>
      </c>
      <c r="G11" s="204" t="s">
        <v>354</v>
      </c>
      <c r="H11" s="205" t="s">
        <v>354</v>
      </c>
      <c r="I11" s="204" t="s">
        <v>354</v>
      </c>
      <c r="J11" s="205" t="s">
        <v>354</v>
      </c>
      <c r="K11" s="204" t="s">
        <v>354</v>
      </c>
      <c r="L11" s="205" t="s">
        <v>354</v>
      </c>
      <c r="M11" s="204" t="s">
        <v>354</v>
      </c>
      <c r="N11" s="205" t="s">
        <v>354</v>
      </c>
      <c r="O11" s="204" t="s">
        <v>354</v>
      </c>
      <c r="P11" s="205" t="s">
        <v>354</v>
      </c>
      <c r="Q11" s="3"/>
      <c r="R11" s="3"/>
      <c r="S11" s="3"/>
      <c r="T11" s="3"/>
      <c r="U11" s="3"/>
      <c r="V11" s="3"/>
      <c r="W11" s="3"/>
      <c r="X11" s="3"/>
      <c r="Y11" s="3"/>
      <c r="Z11" s="3"/>
      <c r="AA11" s="3"/>
      <c r="AB11" s="869" t="s">
        <v>14</v>
      </c>
      <c r="AC11" s="873"/>
      <c r="AD11" s="875"/>
      <c r="AE11" s="873"/>
      <c r="AF11" s="875"/>
      <c r="AG11" s="873"/>
      <c r="AH11" s="875"/>
      <c r="AI11" s="873"/>
      <c r="AJ11" s="875"/>
      <c r="AK11" s="873"/>
      <c r="AL11" s="875"/>
      <c r="AM11" s="873"/>
      <c r="AN11" s="875"/>
      <c r="AO11" s="873"/>
      <c r="AP11" s="875"/>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row>
    <row r="12" spans="1:92" s="4" customFormat="1" ht="20.100000000000001" customHeight="1">
      <c r="A12" s="826"/>
      <c r="B12" s="200" t="s">
        <v>302</v>
      </c>
      <c r="C12" s="339"/>
      <c r="D12" s="216"/>
      <c r="E12" s="339"/>
      <c r="F12" s="216"/>
      <c r="G12" s="215"/>
      <c r="H12" s="216"/>
      <c r="I12" s="215"/>
      <c r="J12" s="216"/>
      <c r="K12" s="215"/>
      <c r="L12" s="216"/>
      <c r="M12" s="215"/>
      <c r="N12" s="216"/>
      <c r="O12" s="215"/>
      <c r="P12" s="216"/>
      <c r="Q12" s="3"/>
      <c r="R12" s="3"/>
      <c r="S12" s="3"/>
      <c r="T12" s="3"/>
      <c r="U12" s="3"/>
      <c r="V12" s="3"/>
      <c r="W12" s="3"/>
      <c r="X12" s="3"/>
      <c r="Y12" s="3"/>
      <c r="Z12" s="3"/>
      <c r="AA12" s="3"/>
      <c r="AB12" s="870"/>
      <c r="AC12" s="874"/>
      <c r="AD12" s="876"/>
      <c r="AE12" s="874"/>
      <c r="AF12" s="876"/>
      <c r="AG12" s="874"/>
      <c r="AH12" s="876"/>
      <c r="AI12" s="874"/>
      <c r="AJ12" s="876"/>
      <c r="AK12" s="874"/>
      <c r="AL12" s="876"/>
      <c r="AM12" s="874"/>
      <c r="AN12" s="876"/>
      <c r="AO12" s="874"/>
      <c r="AP12" s="876"/>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row>
    <row r="13" spans="1:92" s="4" customFormat="1" ht="143.1" customHeight="1">
      <c r="A13" s="826"/>
      <c r="B13" s="338" t="s">
        <v>308</v>
      </c>
      <c r="C13" s="260" t="s">
        <v>356</v>
      </c>
      <c r="D13" s="341" t="s">
        <v>354</v>
      </c>
      <c r="E13" s="260" t="s">
        <v>354</v>
      </c>
      <c r="F13" s="259" t="s">
        <v>357</v>
      </c>
      <c r="G13" s="204" t="s">
        <v>358</v>
      </c>
      <c r="H13" s="205" t="s">
        <v>354</v>
      </c>
      <c r="I13" s="204"/>
      <c r="J13" s="205" t="s">
        <v>354</v>
      </c>
      <c r="K13" s="204" t="s">
        <v>359</v>
      </c>
      <c r="L13" s="205" t="s">
        <v>354</v>
      </c>
      <c r="M13" s="204" t="s">
        <v>354</v>
      </c>
      <c r="N13" s="205" t="s">
        <v>354</v>
      </c>
      <c r="O13" s="204" t="s">
        <v>354</v>
      </c>
      <c r="P13" s="205" t="s">
        <v>354</v>
      </c>
      <c r="Q13" s="3"/>
      <c r="R13" s="3"/>
      <c r="S13" s="3"/>
      <c r="T13" s="3"/>
      <c r="U13" s="3"/>
      <c r="V13" s="3"/>
      <c r="W13" s="3"/>
      <c r="X13" s="3"/>
      <c r="Y13" s="3"/>
      <c r="Z13" s="3"/>
      <c r="AA13" s="3"/>
      <c r="AB13" s="867" t="s">
        <v>308</v>
      </c>
      <c r="AC13" s="873"/>
      <c r="AD13" s="875"/>
      <c r="AE13" s="873"/>
      <c r="AF13" s="875"/>
      <c r="AG13" s="873"/>
      <c r="AH13" s="875"/>
      <c r="AI13" s="873"/>
      <c r="AJ13" s="875"/>
      <c r="AK13" s="873"/>
      <c r="AL13" s="875"/>
      <c r="AM13" s="873"/>
      <c r="AN13" s="875"/>
      <c r="AO13" s="873"/>
      <c r="AP13" s="875"/>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row>
    <row r="14" spans="1:92" s="4" customFormat="1" ht="20.100000000000001" customHeight="1">
      <c r="A14" s="826"/>
      <c r="B14" s="200" t="s">
        <v>302</v>
      </c>
      <c r="C14" s="340"/>
      <c r="D14" s="216"/>
      <c r="E14" s="340"/>
      <c r="F14" s="216"/>
      <c r="G14" s="215"/>
      <c r="H14" s="216"/>
      <c r="I14" s="215"/>
      <c r="J14" s="216"/>
      <c r="K14" s="215"/>
      <c r="L14" s="216"/>
      <c r="M14" s="215"/>
      <c r="N14" s="216"/>
      <c r="O14" s="215"/>
      <c r="P14" s="216"/>
      <c r="Q14" s="3"/>
      <c r="R14" s="3"/>
      <c r="S14" s="3"/>
      <c r="T14" s="3"/>
      <c r="U14" s="3"/>
      <c r="V14" s="3"/>
      <c r="W14" s="3"/>
      <c r="X14" s="3"/>
      <c r="Y14" s="3"/>
      <c r="Z14" s="3"/>
      <c r="AA14" s="3"/>
      <c r="AB14" s="868"/>
      <c r="AC14" s="874"/>
      <c r="AD14" s="876"/>
      <c r="AE14" s="874"/>
      <c r="AF14" s="876"/>
      <c r="AG14" s="874"/>
      <c r="AH14" s="876"/>
      <c r="AI14" s="874"/>
      <c r="AJ14" s="876"/>
      <c r="AK14" s="874"/>
      <c r="AL14" s="876"/>
      <c r="AM14" s="874"/>
      <c r="AN14" s="876"/>
      <c r="AO14" s="874"/>
      <c r="AP14" s="876"/>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row>
    <row r="15" spans="1:92" s="4" customFormat="1" ht="143.1" customHeight="1">
      <c r="A15" s="826"/>
      <c r="B15" s="206" t="s">
        <v>116</v>
      </c>
      <c r="C15" s="204" t="s">
        <v>354</v>
      </c>
      <c r="D15" s="205" t="s">
        <v>354</v>
      </c>
      <c r="E15" s="204" t="s">
        <v>354</v>
      </c>
      <c r="F15" s="205" t="s">
        <v>354</v>
      </c>
      <c r="G15" s="204" t="s">
        <v>354</v>
      </c>
      <c r="H15" s="205" t="s">
        <v>354</v>
      </c>
      <c r="I15" s="204" t="s">
        <v>360</v>
      </c>
      <c r="J15" s="205" t="s">
        <v>354</v>
      </c>
      <c r="K15" s="204" t="s">
        <v>354</v>
      </c>
      <c r="L15" s="205" t="s">
        <v>354</v>
      </c>
      <c r="M15" s="204" t="s">
        <v>354</v>
      </c>
      <c r="N15" s="205" t="s">
        <v>354</v>
      </c>
      <c r="O15" s="204" t="s">
        <v>354</v>
      </c>
      <c r="P15" s="205" t="s">
        <v>354</v>
      </c>
      <c r="Q15" s="3"/>
      <c r="R15" s="3"/>
      <c r="S15" s="3"/>
      <c r="T15" s="3"/>
      <c r="U15" s="3"/>
      <c r="V15" s="3"/>
      <c r="W15" s="3"/>
      <c r="X15" s="3"/>
      <c r="Y15" s="3"/>
      <c r="Z15" s="3"/>
      <c r="AA15" s="3"/>
      <c r="AB15" s="867" t="s">
        <v>116</v>
      </c>
      <c r="AC15" s="873"/>
      <c r="AD15" s="875"/>
      <c r="AE15" s="873"/>
      <c r="AF15" s="875"/>
      <c r="AG15" s="873"/>
      <c r="AH15" s="875"/>
      <c r="AI15" s="873"/>
      <c r="AJ15" s="875"/>
      <c r="AK15" s="873"/>
      <c r="AL15" s="875"/>
      <c r="AM15" s="873"/>
      <c r="AN15" s="875"/>
      <c r="AO15" s="873"/>
      <c r="AP15" s="875"/>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row>
    <row r="16" spans="1:92" s="4" customFormat="1" ht="20.100000000000001" customHeight="1" thickBot="1">
      <c r="A16" s="826"/>
      <c r="B16" s="200" t="s">
        <v>302</v>
      </c>
      <c r="C16" s="215"/>
      <c r="D16" s="216"/>
      <c r="E16" s="215"/>
      <c r="F16" s="216"/>
      <c r="G16" s="215"/>
      <c r="H16" s="216"/>
      <c r="I16" s="215"/>
      <c r="J16" s="216"/>
      <c r="K16" s="215"/>
      <c r="L16" s="216"/>
      <c r="M16" s="215"/>
      <c r="N16" s="216"/>
      <c r="O16" s="215"/>
      <c r="P16" s="216"/>
      <c r="Q16" s="3"/>
      <c r="R16" s="3"/>
      <c r="S16" s="3"/>
      <c r="T16" s="3"/>
      <c r="U16" s="3"/>
      <c r="V16" s="3"/>
      <c r="W16" s="3"/>
      <c r="X16" s="3"/>
      <c r="Y16" s="3"/>
      <c r="Z16" s="3"/>
      <c r="AA16" s="3"/>
      <c r="AB16" s="868"/>
      <c r="AC16" s="874"/>
      <c r="AD16" s="876"/>
      <c r="AE16" s="874"/>
      <c r="AF16" s="876"/>
      <c r="AG16" s="874"/>
      <c r="AH16" s="876"/>
      <c r="AI16" s="874"/>
      <c r="AJ16" s="876"/>
      <c r="AK16" s="874"/>
      <c r="AL16" s="876"/>
      <c r="AM16" s="874"/>
      <c r="AN16" s="876"/>
      <c r="AO16" s="874"/>
      <c r="AP16" s="876"/>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row>
    <row r="17" spans="1:92" s="4" customFormat="1" ht="143.1" customHeight="1">
      <c r="A17" s="826"/>
      <c r="B17" s="206" t="s">
        <v>20</v>
      </c>
      <c r="C17" s="204" t="s">
        <v>361</v>
      </c>
      <c r="D17" s="205" t="s">
        <v>362</v>
      </c>
      <c r="E17" s="204" t="s">
        <v>354</v>
      </c>
      <c r="F17" s="205" t="s">
        <v>354</v>
      </c>
      <c r="G17" s="204" t="s">
        <v>354</v>
      </c>
      <c r="H17" s="205" t="s">
        <v>354</v>
      </c>
      <c r="I17" s="204" t="s">
        <v>363</v>
      </c>
      <c r="J17" s="205" t="s">
        <v>354</v>
      </c>
      <c r="K17" s="204" t="s">
        <v>354</v>
      </c>
      <c r="L17" s="205" t="s">
        <v>354</v>
      </c>
      <c r="M17" s="204" t="s">
        <v>354</v>
      </c>
      <c r="N17" s="205" t="s">
        <v>354</v>
      </c>
      <c r="O17" s="204" t="s">
        <v>354</v>
      </c>
      <c r="P17" s="205" t="s">
        <v>354</v>
      </c>
      <c r="Q17" s="3"/>
      <c r="R17" s="3"/>
      <c r="S17" s="3"/>
      <c r="T17" s="3"/>
      <c r="U17" s="3"/>
      <c r="V17" s="3"/>
      <c r="W17" s="3"/>
      <c r="X17" s="3"/>
      <c r="Y17" s="3"/>
      <c r="Z17" s="3"/>
      <c r="AA17" s="3"/>
      <c r="AB17" s="867" t="s">
        <v>20</v>
      </c>
      <c r="AC17" s="873"/>
      <c r="AD17" s="875"/>
      <c r="AE17" s="873"/>
      <c r="AF17" s="875"/>
      <c r="AG17" s="873"/>
      <c r="AH17" s="875"/>
      <c r="AI17" s="873"/>
      <c r="AJ17" s="875"/>
      <c r="AK17" s="873"/>
      <c r="AL17" s="875"/>
      <c r="AM17" s="873"/>
      <c r="AN17" s="875"/>
      <c r="AO17" s="873"/>
      <c r="AP17" s="875"/>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row>
    <row r="18" spans="1:92" s="4" customFormat="1" ht="20.100000000000001" customHeight="1" thickBot="1">
      <c r="A18" s="826"/>
      <c r="B18" s="200" t="s">
        <v>302</v>
      </c>
      <c r="C18" s="215"/>
      <c r="D18" s="231">
        <v>5</v>
      </c>
      <c r="E18" s="215"/>
      <c r="F18" s="216"/>
      <c r="G18" s="215"/>
      <c r="H18" s="216"/>
      <c r="I18" s="215"/>
      <c r="J18" s="216"/>
      <c r="K18" s="215"/>
      <c r="L18" s="216"/>
      <c r="M18" s="215"/>
      <c r="N18" s="216"/>
      <c r="O18" s="215"/>
      <c r="P18" s="216"/>
      <c r="Q18" s="3"/>
      <c r="R18" s="3"/>
      <c r="S18" s="3"/>
      <c r="T18" s="3"/>
      <c r="U18" s="3"/>
      <c r="V18" s="3"/>
      <c r="W18" s="3"/>
      <c r="X18" s="3"/>
      <c r="Y18" s="3"/>
      <c r="Z18" s="3"/>
      <c r="AA18" s="3"/>
      <c r="AB18" s="868"/>
      <c r="AC18" s="874"/>
      <c r="AD18" s="876"/>
      <c r="AE18" s="874"/>
      <c r="AF18" s="876"/>
      <c r="AG18" s="874"/>
      <c r="AH18" s="876"/>
      <c r="AI18" s="874"/>
      <c r="AJ18" s="876"/>
      <c r="AK18" s="874"/>
      <c r="AL18" s="876"/>
      <c r="AM18" s="874"/>
      <c r="AN18" s="876"/>
      <c r="AO18" s="874"/>
      <c r="AP18" s="876"/>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row>
    <row r="19" spans="1:92" s="4" customFormat="1" ht="143.1" customHeight="1">
      <c r="A19" s="826"/>
      <c r="B19" s="206" t="s">
        <v>22</v>
      </c>
      <c r="C19" s="204" t="s">
        <v>354</v>
      </c>
      <c r="D19" s="205" t="s">
        <v>354</v>
      </c>
      <c r="E19" s="204" t="s">
        <v>354</v>
      </c>
      <c r="F19" s="205" t="s">
        <v>354</v>
      </c>
      <c r="G19" s="204"/>
      <c r="H19" s="205" t="s">
        <v>354</v>
      </c>
      <c r="I19" s="204" t="s">
        <v>354</v>
      </c>
      <c r="J19" s="205" t="s">
        <v>354</v>
      </c>
      <c r="K19" s="204" t="s">
        <v>354</v>
      </c>
      <c r="L19" s="205" t="s">
        <v>354</v>
      </c>
      <c r="M19" s="204" t="s">
        <v>354</v>
      </c>
      <c r="N19" s="205" t="s">
        <v>354</v>
      </c>
      <c r="O19" s="204" t="s">
        <v>354</v>
      </c>
      <c r="P19" s="205" t="s">
        <v>354</v>
      </c>
      <c r="Q19" s="3"/>
      <c r="R19" s="3"/>
      <c r="S19" s="3"/>
      <c r="T19" s="3"/>
      <c r="U19" s="3"/>
      <c r="V19" s="3"/>
      <c r="W19" s="3"/>
      <c r="X19" s="3"/>
      <c r="Y19" s="3"/>
      <c r="Z19" s="3"/>
      <c r="AA19" s="3"/>
      <c r="AB19" s="867" t="s">
        <v>22</v>
      </c>
      <c r="AC19" s="873"/>
      <c r="AD19" s="875"/>
      <c r="AE19" s="873"/>
      <c r="AF19" s="875"/>
      <c r="AG19" s="873"/>
      <c r="AH19" s="875"/>
      <c r="AI19" s="873"/>
      <c r="AJ19" s="875"/>
      <c r="AK19" s="873"/>
      <c r="AL19" s="875"/>
      <c r="AM19" s="873"/>
      <c r="AN19" s="875"/>
      <c r="AO19" s="873"/>
      <c r="AP19" s="875"/>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row>
    <row r="20" spans="1:92" s="4" customFormat="1" ht="20.100000000000001" customHeight="1" thickBot="1">
      <c r="A20" s="826"/>
      <c r="B20" s="200" t="s">
        <v>302</v>
      </c>
      <c r="C20" s="215"/>
      <c r="D20" s="216"/>
      <c r="E20" s="215"/>
      <c r="F20" s="216"/>
      <c r="G20" s="215"/>
      <c r="H20" s="216"/>
      <c r="I20" s="215"/>
      <c r="J20" s="216"/>
      <c r="K20" s="215"/>
      <c r="L20" s="216"/>
      <c r="M20" s="215"/>
      <c r="N20" s="216"/>
      <c r="O20" s="215"/>
      <c r="P20" s="216"/>
      <c r="Q20" s="3"/>
      <c r="R20" s="3"/>
      <c r="S20" s="3"/>
      <c r="T20" s="3"/>
      <c r="U20" s="3"/>
      <c r="V20" s="3"/>
      <c r="W20" s="3"/>
      <c r="X20" s="3"/>
      <c r="Y20" s="3"/>
      <c r="Z20" s="3"/>
      <c r="AA20" s="3"/>
      <c r="AB20" s="868"/>
      <c r="AC20" s="874"/>
      <c r="AD20" s="876"/>
      <c r="AE20" s="874"/>
      <c r="AF20" s="876"/>
      <c r="AG20" s="874"/>
      <c r="AH20" s="876"/>
      <c r="AI20" s="874"/>
      <c r="AJ20" s="876"/>
      <c r="AK20" s="874"/>
      <c r="AL20" s="876"/>
      <c r="AM20" s="874"/>
      <c r="AN20" s="876"/>
      <c r="AO20" s="874"/>
      <c r="AP20" s="876"/>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row>
    <row r="21" spans="1:92" s="4" customFormat="1" ht="143.1" customHeight="1">
      <c r="A21" s="826"/>
      <c r="B21" s="206" t="s">
        <v>26</v>
      </c>
      <c r="C21" s="204" t="s">
        <v>354</v>
      </c>
      <c r="D21" s="205" t="s">
        <v>364</v>
      </c>
      <c r="E21" s="204" t="s">
        <v>354</v>
      </c>
      <c r="F21" s="205"/>
      <c r="G21" s="296" t="s">
        <v>365</v>
      </c>
      <c r="H21" s="205" t="s">
        <v>354</v>
      </c>
      <c r="I21" s="204" t="s">
        <v>354</v>
      </c>
      <c r="J21" s="205" t="s">
        <v>354</v>
      </c>
      <c r="K21" s="204" t="s">
        <v>354</v>
      </c>
      <c r="L21" s="205" t="s">
        <v>354</v>
      </c>
      <c r="M21" s="204" t="s">
        <v>354</v>
      </c>
      <c r="N21" s="205" t="s">
        <v>354</v>
      </c>
      <c r="O21" s="204" t="s">
        <v>354</v>
      </c>
      <c r="P21" s="205" t="s">
        <v>354</v>
      </c>
      <c r="Q21" s="3"/>
      <c r="R21" s="3"/>
      <c r="S21" s="3"/>
      <c r="T21" s="3"/>
      <c r="U21" s="3"/>
      <c r="V21" s="3"/>
      <c r="W21" s="3"/>
      <c r="X21" s="3"/>
      <c r="Y21" s="3"/>
      <c r="Z21" s="3"/>
      <c r="AA21" s="3"/>
      <c r="AB21" s="867" t="s">
        <v>26</v>
      </c>
      <c r="AC21" s="873"/>
      <c r="AD21" s="875"/>
      <c r="AE21" s="873"/>
      <c r="AF21" s="875"/>
      <c r="AG21" s="873"/>
      <c r="AH21" s="875"/>
      <c r="AI21" s="873"/>
      <c r="AJ21" s="875"/>
      <c r="AK21" s="873"/>
      <c r="AL21" s="875"/>
      <c r="AM21" s="873"/>
      <c r="AN21" s="875"/>
      <c r="AO21" s="873"/>
      <c r="AP21" s="875"/>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row>
    <row r="22" spans="1:92" s="6" customFormat="1" ht="20.100000000000001" customHeight="1">
      <c r="A22" s="826"/>
      <c r="B22" s="200" t="s">
        <v>302</v>
      </c>
      <c r="C22" s="339"/>
      <c r="D22" s="216"/>
      <c r="E22" s="215"/>
      <c r="F22" s="216"/>
      <c r="G22" s="215"/>
      <c r="H22" s="216"/>
      <c r="I22" s="215"/>
      <c r="J22" s="216"/>
      <c r="K22" s="215"/>
      <c r="L22" s="216"/>
      <c r="M22" s="215"/>
      <c r="N22" s="216"/>
      <c r="O22" s="215"/>
      <c r="P22" s="216"/>
      <c r="Q22" s="5"/>
      <c r="R22" s="5"/>
      <c r="S22" s="5"/>
      <c r="T22" s="5"/>
      <c r="U22" s="5"/>
      <c r="V22" s="5"/>
      <c r="W22" s="5"/>
      <c r="X22" s="5"/>
      <c r="Y22" s="5"/>
      <c r="Z22" s="5"/>
      <c r="AA22" s="5"/>
      <c r="AB22" s="868"/>
      <c r="AC22" s="874"/>
      <c r="AD22" s="876"/>
      <c r="AE22" s="874"/>
      <c r="AF22" s="876"/>
      <c r="AG22" s="874"/>
      <c r="AH22" s="876"/>
      <c r="AI22" s="874"/>
      <c r="AJ22" s="876"/>
      <c r="AK22" s="874"/>
      <c r="AL22" s="876"/>
      <c r="AM22" s="874"/>
      <c r="AN22" s="876"/>
      <c r="AO22" s="874"/>
      <c r="AP22" s="876"/>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row>
    <row r="23" spans="1:92" s="4" customFormat="1" ht="143.1" customHeight="1">
      <c r="A23" s="826"/>
      <c r="B23" s="342" t="s">
        <v>315</v>
      </c>
      <c r="C23" s="260" t="s">
        <v>337</v>
      </c>
      <c r="D23" s="205" t="s">
        <v>366</v>
      </c>
      <c r="E23" s="204"/>
      <c r="F23" s="205" t="s">
        <v>367</v>
      </c>
      <c r="G23" s="204"/>
      <c r="H23" s="205" t="s">
        <v>354</v>
      </c>
      <c r="I23" s="204" t="s">
        <v>354</v>
      </c>
      <c r="J23" s="205" t="s">
        <v>354</v>
      </c>
      <c r="K23" s="204" t="s">
        <v>354</v>
      </c>
      <c r="L23" s="205" t="s">
        <v>354</v>
      </c>
      <c r="M23" s="204" t="s">
        <v>354</v>
      </c>
      <c r="N23" s="205" t="s">
        <v>354</v>
      </c>
      <c r="O23" s="204" t="s">
        <v>354</v>
      </c>
      <c r="P23" s="205" t="s">
        <v>354</v>
      </c>
      <c r="Q23" s="3"/>
      <c r="R23" s="3"/>
      <c r="S23" s="3"/>
      <c r="T23" s="3"/>
      <c r="U23" s="3"/>
      <c r="V23" s="3"/>
      <c r="W23" s="3"/>
      <c r="X23" s="3"/>
      <c r="Y23" s="3"/>
      <c r="Z23" s="3"/>
      <c r="AA23" s="3"/>
      <c r="AB23" s="867" t="s">
        <v>315</v>
      </c>
      <c r="AC23" s="873"/>
      <c r="AD23" s="875"/>
      <c r="AE23" s="873"/>
      <c r="AF23" s="875"/>
      <c r="AG23" s="873"/>
      <c r="AH23" s="875"/>
      <c r="AI23" s="873"/>
      <c r="AJ23" s="875"/>
      <c r="AK23" s="873"/>
      <c r="AL23" s="875"/>
      <c r="AM23" s="873"/>
      <c r="AN23" s="875"/>
      <c r="AO23" s="873"/>
      <c r="AP23" s="875"/>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row>
    <row r="24" spans="1:92" s="6" customFormat="1" ht="20.100000000000001" customHeight="1">
      <c r="A24" s="826"/>
      <c r="B24" s="200" t="s">
        <v>302</v>
      </c>
      <c r="C24" s="340"/>
      <c r="D24" s="216"/>
      <c r="E24" s="215"/>
      <c r="F24" s="216"/>
      <c r="G24" s="215"/>
      <c r="H24" s="216"/>
      <c r="I24" s="215"/>
      <c r="J24" s="216"/>
      <c r="K24" s="215"/>
      <c r="L24" s="216"/>
      <c r="M24" s="215"/>
      <c r="N24" s="216"/>
      <c r="O24" s="215"/>
      <c r="P24" s="216"/>
      <c r="Q24" s="5"/>
      <c r="R24" s="5"/>
      <c r="S24" s="5"/>
      <c r="T24" s="5"/>
      <c r="U24" s="5"/>
      <c r="V24" s="5"/>
      <c r="W24" s="5"/>
      <c r="X24" s="5"/>
      <c r="Y24" s="5"/>
      <c r="Z24" s="5"/>
      <c r="AA24" s="5"/>
      <c r="AB24" s="868"/>
      <c r="AC24" s="874"/>
      <c r="AD24" s="876"/>
      <c r="AE24" s="874"/>
      <c r="AF24" s="876"/>
      <c r="AG24" s="874"/>
      <c r="AH24" s="876"/>
      <c r="AI24" s="874"/>
      <c r="AJ24" s="876"/>
      <c r="AK24" s="874"/>
      <c r="AL24" s="876"/>
      <c r="AM24" s="874"/>
      <c r="AN24" s="876"/>
      <c r="AO24" s="874"/>
      <c r="AP24" s="876"/>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row>
    <row r="25" spans="1:92" s="4" customFormat="1" ht="143.1" customHeight="1">
      <c r="A25" s="826"/>
      <c r="B25" s="207" t="s">
        <v>32</v>
      </c>
      <c r="C25" s="204" t="s">
        <v>354</v>
      </c>
      <c r="D25" s="205" t="s">
        <v>354</v>
      </c>
      <c r="E25" s="204" t="s">
        <v>354</v>
      </c>
      <c r="F25" s="205" t="s">
        <v>354</v>
      </c>
      <c r="G25" s="204" t="s">
        <v>354</v>
      </c>
      <c r="H25" s="205" t="s">
        <v>354</v>
      </c>
      <c r="I25" s="204" t="s">
        <v>354</v>
      </c>
      <c r="J25" s="205" t="s">
        <v>368</v>
      </c>
      <c r="K25" s="204" t="s">
        <v>354</v>
      </c>
      <c r="L25" s="205" t="s">
        <v>354</v>
      </c>
      <c r="M25" s="204" t="s">
        <v>354</v>
      </c>
      <c r="N25" s="205" t="s">
        <v>354</v>
      </c>
      <c r="O25" s="204" t="s">
        <v>354</v>
      </c>
      <c r="P25" s="205" t="s">
        <v>354</v>
      </c>
      <c r="Q25" s="3"/>
      <c r="R25" s="3"/>
      <c r="S25" s="3"/>
      <c r="T25" s="3"/>
      <c r="U25" s="3"/>
      <c r="V25" s="3"/>
      <c r="W25" s="3"/>
      <c r="X25" s="3"/>
      <c r="Y25" s="3"/>
      <c r="Z25" s="3"/>
      <c r="AA25" s="3"/>
      <c r="AB25" s="867" t="s">
        <v>32</v>
      </c>
      <c r="AC25" s="873"/>
      <c r="AD25" s="875"/>
      <c r="AE25" s="873"/>
      <c r="AF25" s="875"/>
      <c r="AG25" s="873"/>
      <c r="AH25" s="875"/>
      <c r="AI25" s="873"/>
      <c r="AJ25" s="875"/>
      <c r="AK25" s="873"/>
      <c r="AL25" s="875"/>
      <c r="AM25" s="873"/>
      <c r="AN25" s="875"/>
      <c r="AO25" s="873"/>
      <c r="AP25" s="875"/>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row>
    <row r="26" spans="1:92" s="6" customFormat="1" ht="20.100000000000001" customHeight="1">
      <c r="A26" s="826"/>
      <c r="B26" s="200" t="s">
        <v>302</v>
      </c>
      <c r="C26" s="339"/>
      <c r="D26" s="216"/>
      <c r="E26" s="215"/>
      <c r="F26" s="216"/>
      <c r="G26" s="215"/>
      <c r="H26" s="216"/>
      <c r="I26" s="215"/>
      <c r="J26" s="216"/>
      <c r="K26" s="215"/>
      <c r="L26" s="216"/>
      <c r="M26" s="215"/>
      <c r="N26" s="216"/>
      <c r="O26" s="215"/>
      <c r="P26" s="216"/>
      <c r="Q26" s="5"/>
      <c r="R26" s="5"/>
      <c r="S26" s="5"/>
      <c r="T26" s="5"/>
      <c r="U26" s="5"/>
      <c r="V26" s="5"/>
      <c r="W26" s="5"/>
      <c r="X26" s="5"/>
      <c r="Y26" s="5"/>
      <c r="Z26" s="5"/>
      <c r="AA26" s="5"/>
      <c r="AB26" s="868"/>
      <c r="AC26" s="874"/>
      <c r="AD26" s="876"/>
      <c r="AE26" s="874"/>
      <c r="AF26" s="876"/>
      <c r="AG26" s="874"/>
      <c r="AH26" s="876"/>
      <c r="AI26" s="874"/>
      <c r="AJ26" s="876"/>
      <c r="AK26" s="874"/>
      <c r="AL26" s="876"/>
      <c r="AM26" s="874"/>
      <c r="AN26" s="876"/>
      <c r="AO26" s="874"/>
      <c r="AP26" s="876"/>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row>
    <row r="27" spans="1:92" s="4" customFormat="1" ht="143.1" customHeight="1">
      <c r="A27" s="826"/>
      <c r="B27" s="342" t="s">
        <v>319</v>
      </c>
      <c r="C27" s="260" t="s">
        <v>354</v>
      </c>
      <c r="D27" s="259" t="s">
        <v>369</v>
      </c>
      <c r="E27" s="204" t="s">
        <v>354</v>
      </c>
      <c r="F27" s="205" t="s">
        <v>354</v>
      </c>
      <c r="G27" s="204" t="s">
        <v>354</v>
      </c>
      <c r="H27" s="205" t="s">
        <v>354</v>
      </c>
      <c r="I27" s="204" t="s">
        <v>354</v>
      </c>
      <c r="J27" s="205" t="s">
        <v>354</v>
      </c>
      <c r="K27" s="204" t="s">
        <v>354</v>
      </c>
      <c r="L27" s="205" t="s">
        <v>354</v>
      </c>
      <c r="M27" s="204" t="s">
        <v>354</v>
      </c>
      <c r="N27" s="205" t="s">
        <v>354</v>
      </c>
      <c r="O27" s="204" t="s">
        <v>354</v>
      </c>
      <c r="P27" s="205" t="s">
        <v>354</v>
      </c>
      <c r="Q27" s="3"/>
      <c r="R27" s="3"/>
      <c r="S27" s="3"/>
      <c r="T27" s="3"/>
      <c r="U27" s="3"/>
      <c r="V27" s="3"/>
      <c r="W27" s="3"/>
      <c r="X27" s="3"/>
      <c r="Y27" s="3"/>
      <c r="Z27" s="3"/>
      <c r="AA27" s="3"/>
      <c r="AB27" s="867" t="s">
        <v>319</v>
      </c>
      <c r="AC27" s="873"/>
      <c r="AD27" s="875"/>
      <c r="AE27" s="873"/>
      <c r="AF27" s="875"/>
      <c r="AG27" s="873"/>
      <c r="AH27" s="875"/>
      <c r="AI27" s="873"/>
      <c r="AJ27" s="875"/>
      <c r="AK27" s="873"/>
      <c r="AL27" s="875"/>
      <c r="AM27" s="873"/>
      <c r="AN27" s="875"/>
      <c r="AO27" s="873"/>
      <c r="AP27" s="875"/>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row>
    <row r="28" spans="1:92" s="4" customFormat="1" ht="20.100000000000001" customHeight="1">
      <c r="A28" s="826"/>
      <c r="B28" s="200" t="s">
        <v>302</v>
      </c>
      <c r="C28" s="340"/>
      <c r="D28" s="216"/>
      <c r="E28" s="215"/>
      <c r="F28" s="216"/>
      <c r="G28" s="215"/>
      <c r="H28" s="216"/>
      <c r="I28" s="215"/>
      <c r="J28" s="216"/>
      <c r="K28" s="215"/>
      <c r="L28" s="216"/>
      <c r="M28" s="215"/>
      <c r="N28" s="216"/>
      <c r="O28" s="215"/>
      <c r="P28" s="216"/>
      <c r="Q28" s="3"/>
      <c r="R28" s="3"/>
      <c r="S28" s="3"/>
      <c r="T28" s="3"/>
      <c r="U28" s="3"/>
      <c r="V28" s="3"/>
      <c r="W28" s="3"/>
      <c r="X28" s="3"/>
      <c r="Y28" s="3"/>
      <c r="Z28" s="3"/>
      <c r="AA28" s="3"/>
      <c r="AB28" s="868"/>
      <c r="AC28" s="874"/>
      <c r="AD28" s="876"/>
      <c r="AE28" s="874"/>
      <c r="AF28" s="876"/>
      <c r="AG28" s="874"/>
      <c r="AH28" s="876"/>
      <c r="AI28" s="874"/>
      <c r="AJ28" s="876"/>
      <c r="AK28" s="874"/>
      <c r="AL28" s="876"/>
      <c r="AM28" s="874"/>
      <c r="AN28" s="876"/>
      <c r="AO28" s="874"/>
      <c r="AP28" s="876"/>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row>
    <row r="29" spans="1:92" s="4" customFormat="1" ht="143.1" customHeight="1">
      <c r="A29" s="826"/>
      <c r="B29" s="207" t="s">
        <v>36</v>
      </c>
      <c r="C29" s="204" t="s">
        <v>354</v>
      </c>
      <c r="D29" s="205" t="s">
        <v>354</v>
      </c>
      <c r="E29" s="208" t="s">
        <v>354</v>
      </c>
      <c r="F29" s="205" t="s">
        <v>354</v>
      </c>
      <c r="G29" s="204" t="s">
        <v>354</v>
      </c>
      <c r="H29" s="205" t="s">
        <v>354</v>
      </c>
      <c r="I29" s="204" t="s">
        <v>354</v>
      </c>
      <c r="J29" s="205" t="s">
        <v>354</v>
      </c>
      <c r="K29" s="204" t="s">
        <v>354</v>
      </c>
      <c r="L29" s="205" t="s">
        <v>354</v>
      </c>
      <c r="M29" s="204" t="s">
        <v>354</v>
      </c>
      <c r="N29" s="205" t="s">
        <v>354</v>
      </c>
      <c r="O29" s="204" t="s">
        <v>354</v>
      </c>
      <c r="P29" s="205" t="s">
        <v>354</v>
      </c>
      <c r="Q29" s="3"/>
      <c r="R29" s="3"/>
      <c r="S29" s="3"/>
      <c r="T29" s="3"/>
      <c r="U29" s="3"/>
      <c r="V29" s="3"/>
      <c r="W29" s="3"/>
      <c r="X29" s="3"/>
      <c r="Y29" s="3"/>
      <c r="Z29" s="3"/>
      <c r="AA29" s="3"/>
      <c r="AB29" s="867" t="s">
        <v>36</v>
      </c>
      <c r="AC29" s="873"/>
      <c r="AD29" s="875"/>
      <c r="AE29" s="873"/>
      <c r="AF29" s="875"/>
      <c r="AG29" s="873"/>
      <c r="AH29" s="875"/>
      <c r="AI29" s="873"/>
      <c r="AJ29" s="875"/>
      <c r="AK29" s="873"/>
      <c r="AL29" s="875"/>
      <c r="AM29" s="873"/>
      <c r="AN29" s="875"/>
      <c r="AO29" s="873"/>
      <c r="AP29" s="875"/>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row>
    <row r="30" spans="1:92" s="4" customFormat="1" ht="20.100000000000001" customHeight="1" thickBot="1">
      <c r="A30" s="827"/>
      <c r="B30" s="200" t="s">
        <v>302</v>
      </c>
      <c r="C30" s="215"/>
      <c r="D30" s="216"/>
      <c r="E30" s="215"/>
      <c r="F30" s="217"/>
      <c r="G30" s="215"/>
      <c r="H30" s="216"/>
      <c r="I30" s="215"/>
      <c r="J30" s="216"/>
      <c r="K30" s="215"/>
      <c r="L30" s="216"/>
      <c r="M30" s="215"/>
      <c r="N30" s="216"/>
      <c r="O30" s="215"/>
      <c r="P30" s="216"/>
      <c r="Q30" s="3"/>
      <c r="R30" s="3"/>
      <c r="S30" s="3"/>
      <c r="T30" s="3"/>
      <c r="U30" s="3"/>
      <c r="V30" s="3"/>
      <c r="W30" s="3"/>
      <c r="X30" s="3"/>
      <c r="Y30" s="3"/>
      <c r="Z30" s="3"/>
      <c r="AA30" s="3"/>
      <c r="AB30" s="868"/>
      <c r="AC30" s="874"/>
      <c r="AD30" s="876"/>
      <c r="AE30" s="874"/>
      <c r="AF30" s="876"/>
      <c r="AG30" s="874"/>
      <c r="AH30" s="876"/>
      <c r="AI30" s="874"/>
      <c r="AJ30" s="876"/>
      <c r="AK30" s="874"/>
      <c r="AL30" s="876"/>
      <c r="AM30" s="874"/>
      <c r="AN30" s="876"/>
      <c r="AO30" s="874"/>
      <c r="AP30" s="876"/>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row>
    <row r="31" spans="1:92" s="4" customFormat="1" ht="50.1" customHeight="1">
      <c r="A31" s="822" t="s">
        <v>38</v>
      </c>
      <c r="B31" s="195" t="s">
        <v>39</v>
      </c>
      <c r="C31" s="884"/>
      <c r="D31" s="885"/>
      <c r="E31" s="884"/>
      <c r="F31" s="885"/>
      <c r="G31" s="884"/>
      <c r="H31" s="885"/>
      <c r="I31" s="884"/>
      <c r="J31" s="885"/>
      <c r="K31" s="884"/>
      <c r="L31" s="885"/>
      <c r="M31" s="884"/>
      <c r="N31" s="885"/>
      <c r="O31" s="884"/>
      <c r="P31" s="885"/>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row>
    <row r="32" spans="1:92" ht="50.1" customHeight="1">
      <c r="A32" s="823"/>
      <c r="B32" s="196" t="s">
        <v>41</v>
      </c>
      <c r="C32" s="882"/>
      <c r="D32" s="883"/>
      <c r="E32" s="882"/>
      <c r="F32" s="883"/>
      <c r="G32" s="882"/>
      <c r="H32" s="883"/>
      <c r="I32" s="882"/>
      <c r="J32" s="883"/>
      <c r="K32" s="882"/>
      <c r="L32" s="883"/>
      <c r="M32" s="882"/>
      <c r="N32" s="883"/>
      <c r="O32" s="882"/>
      <c r="P32" s="883"/>
      <c r="CK32" s="2"/>
      <c r="CL32" s="2"/>
      <c r="CM32" s="2"/>
      <c r="CN32" s="2"/>
    </row>
    <row r="33" spans="1:92" ht="50.1" customHeight="1">
      <c r="A33" s="823"/>
      <c r="B33" s="197" t="s">
        <v>44</v>
      </c>
      <c r="C33" s="880"/>
      <c r="D33" s="881"/>
      <c r="E33" s="880"/>
      <c r="F33" s="881"/>
      <c r="G33" s="880"/>
      <c r="H33" s="881"/>
      <c r="I33" s="880"/>
      <c r="J33" s="881"/>
      <c r="K33" s="880"/>
      <c r="L33" s="881"/>
      <c r="M33" s="880"/>
      <c r="N33" s="881"/>
      <c r="O33" s="880"/>
      <c r="P33" s="881"/>
      <c r="CK33" s="2"/>
      <c r="CL33" s="2"/>
      <c r="CM33" s="2"/>
      <c r="CN33" s="2"/>
    </row>
    <row r="34" spans="1:92" ht="50.1" customHeight="1" thickBot="1">
      <c r="A34" s="824"/>
      <c r="B34" s="199" t="s">
        <v>46</v>
      </c>
      <c r="C34" s="878"/>
      <c r="D34" s="879"/>
      <c r="E34" s="878"/>
      <c r="F34" s="879"/>
      <c r="G34" s="878"/>
      <c r="H34" s="879"/>
      <c r="I34" s="878"/>
      <c r="J34" s="879"/>
      <c r="K34" s="878"/>
      <c r="L34" s="879"/>
      <c r="M34" s="878"/>
      <c r="N34" s="879"/>
      <c r="O34" s="878"/>
      <c r="P34" s="879"/>
      <c r="CK34" s="2"/>
      <c r="CL34" s="2"/>
      <c r="CM34" s="2"/>
      <c r="CN34" s="2"/>
    </row>
    <row r="36" spans="1:92" s="1" customFormat="1" ht="42" customHeight="1">
      <c r="A36" s="133"/>
      <c r="B36" s="2"/>
      <c r="C36" s="2"/>
      <c r="D36" s="2"/>
      <c r="E36" s="2"/>
      <c r="F36" s="2"/>
      <c r="G36" s="2"/>
      <c r="H36" s="2"/>
      <c r="I36" s="2"/>
      <c r="J36" s="2"/>
      <c r="K36" s="2"/>
      <c r="L36" s="2"/>
      <c r="M36" s="2"/>
      <c r="N36" s="2"/>
      <c r="O36" s="2"/>
      <c r="P36" s="2"/>
    </row>
  </sheetData>
  <mergeCells count="270">
    <mergeCell ref="I32:J32"/>
    <mergeCell ref="I33:J33"/>
    <mergeCell ref="K31:L31"/>
    <mergeCell ref="K32:L32"/>
    <mergeCell ref="K33:L33"/>
    <mergeCell ref="AN29:AN30"/>
    <mergeCell ref="AO29:AO30"/>
    <mergeCell ref="AP29:AP30"/>
    <mergeCell ref="AJ29:AJ30"/>
    <mergeCell ref="AK29:AK30"/>
    <mergeCell ref="AL29:AL30"/>
    <mergeCell ref="AM29:AM30"/>
    <mergeCell ref="M31:N31"/>
    <mergeCell ref="M32:N32"/>
    <mergeCell ref="O31:P31"/>
    <mergeCell ref="O32:P32"/>
    <mergeCell ref="AH29:AH30"/>
    <mergeCell ref="AI29:AI30"/>
    <mergeCell ref="AB29:AB30"/>
    <mergeCell ref="AC29:AC30"/>
    <mergeCell ref="AD29:AD30"/>
    <mergeCell ref="AE29:AE30"/>
    <mergeCell ref="AF29:AF30"/>
    <mergeCell ref="AG29:AG30"/>
    <mergeCell ref="AD25:AD26"/>
    <mergeCell ref="AE25:AE26"/>
    <mergeCell ref="AF25:AF26"/>
    <mergeCell ref="AG25:AG26"/>
    <mergeCell ref="A31:A34"/>
    <mergeCell ref="C34:D34"/>
    <mergeCell ref="C33:D33"/>
    <mergeCell ref="C32:D32"/>
    <mergeCell ref="C31:D31"/>
    <mergeCell ref="E31:F31"/>
    <mergeCell ref="E32:F32"/>
    <mergeCell ref="E34:F34"/>
    <mergeCell ref="G34:H34"/>
    <mergeCell ref="M34:N34"/>
    <mergeCell ref="O34:P34"/>
    <mergeCell ref="I34:J34"/>
    <mergeCell ref="K34:L34"/>
    <mergeCell ref="E33:F33"/>
    <mergeCell ref="G31:H31"/>
    <mergeCell ref="G32:H32"/>
    <mergeCell ref="G33:H33"/>
    <mergeCell ref="M33:N33"/>
    <mergeCell ref="O33:P33"/>
    <mergeCell ref="I31:J31"/>
    <mergeCell ref="AK27:AK28"/>
    <mergeCell ref="AL27:AL28"/>
    <mergeCell ref="AM27:AM28"/>
    <mergeCell ref="AN27:AN28"/>
    <mergeCell ref="AO27:AO28"/>
    <mergeCell ref="AP27:AP28"/>
    <mergeCell ref="AP25:AP26"/>
    <mergeCell ref="AB27:AB28"/>
    <mergeCell ref="AC27:AC28"/>
    <mergeCell ref="AD27:AD28"/>
    <mergeCell ref="AE27:AE28"/>
    <mergeCell ref="AF27:AF28"/>
    <mergeCell ref="AG27:AG28"/>
    <mergeCell ref="AH27:AH28"/>
    <mergeCell ref="AI27:AI28"/>
    <mergeCell ref="AJ27:AJ28"/>
    <mergeCell ref="AJ25:AJ26"/>
    <mergeCell ref="AK25:AK26"/>
    <mergeCell ref="AL25:AL26"/>
    <mergeCell ref="AM25:AM26"/>
    <mergeCell ref="AN25:AN26"/>
    <mergeCell ref="AO25:AO26"/>
    <mergeCell ref="AB25:AB26"/>
    <mergeCell ref="AC25:AC26"/>
    <mergeCell ref="AH25:AH26"/>
    <mergeCell ref="AI25:AI26"/>
    <mergeCell ref="AI23:AI24"/>
    <mergeCell ref="AN21:AN22"/>
    <mergeCell ref="AO21:AO22"/>
    <mergeCell ref="AP21:AP22"/>
    <mergeCell ref="AB23:AB24"/>
    <mergeCell ref="AC23:AC24"/>
    <mergeCell ref="AD23:AD24"/>
    <mergeCell ref="AE23:AE24"/>
    <mergeCell ref="AF23:AF24"/>
    <mergeCell ref="AG23:AG24"/>
    <mergeCell ref="AH23:AH24"/>
    <mergeCell ref="AH21:AH22"/>
    <mergeCell ref="AI21:AI22"/>
    <mergeCell ref="AJ21:AJ22"/>
    <mergeCell ref="AK21:AK22"/>
    <mergeCell ref="AL21:AL22"/>
    <mergeCell ref="AM21:AM22"/>
    <mergeCell ref="AB21:AB22"/>
    <mergeCell ref="AC21:AC22"/>
    <mergeCell ref="AD21:AD22"/>
    <mergeCell ref="AE21:AE22"/>
    <mergeCell ref="AF21:AF22"/>
    <mergeCell ref="AG21:AG22"/>
    <mergeCell ref="AO23:AO24"/>
    <mergeCell ref="AP23:AP24"/>
    <mergeCell ref="AK19:AK20"/>
    <mergeCell ref="AL19:AL20"/>
    <mergeCell ref="AM19:AM20"/>
    <mergeCell ref="AN19:AN20"/>
    <mergeCell ref="AO19:AO20"/>
    <mergeCell ref="AP19:AP20"/>
    <mergeCell ref="AJ23:AJ24"/>
    <mergeCell ref="AK23:AK24"/>
    <mergeCell ref="AL23:AL24"/>
    <mergeCell ref="AM23:AM24"/>
    <mergeCell ref="AN23:AN24"/>
    <mergeCell ref="AP17:AP18"/>
    <mergeCell ref="AB19:AB20"/>
    <mergeCell ref="AC19:AC20"/>
    <mergeCell ref="AD19:AD20"/>
    <mergeCell ref="AE19:AE20"/>
    <mergeCell ref="AF19:AF20"/>
    <mergeCell ref="AG19:AG20"/>
    <mergeCell ref="AH19:AH20"/>
    <mergeCell ref="AI19:AI20"/>
    <mergeCell ref="AJ19:AJ20"/>
    <mergeCell ref="AJ17:AJ18"/>
    <mergeCell ref="AK17:AK18"/>
    <mergeCell ref="AL17:AL18"/>
    <mergeCell ref="AM17:AM18"/>
    <mergeCell ref="AN17:AN18"/>
    <mergeCell ref="AO17:AO18"/>
    <mergeCell ref="AM13:AM14"/>
    <mergeCell ref="AO15:AO16"/>
    <mergeCell ref="AP15:AP16"/>
    <mergeCell ref="AB17:AB18"/>
    <mergeCell ref="AC17:AC18"/>
    <mergeCell ref="AD17:AD18"/>
    <mergeCell ref="AE17:AE18"/>
    <mergeCell ref="AF17:AF18"/>
    <mergeCell ref="AG17:AG18"/>
    <mergeCell ref="AH17:AH18"/>
    <mergeCell ref="AI17:AI18"/>
    <mergeCell ref="AI15:AI16"/>
    <mergeCell ref="AJ15:AJ16"/>
    <mergeCell ref="AK15:AK16"/>
    <mergeCell ref="AL15:AL16"/>
    <mergeCell ref="AM15:AM16"/>
    <mergeCell ref="AN15:AN16"/>
    <mergeCell ref="AB15:AB16"/>
    <mergeCell ref="AC15:AC16"/>
    <mergeCell ref="AD15:AD16"/>
    <mergeCell ref="AE15:AE16"/>
    <mergeCell ref="AF15:AF16"/>
    <mergeCell ref="AG15:AG16"/>
    <mergeCell ref="AH15:AH16"/>
    <mergeCell ref="AH13:AH14"/>
    <mergeCell ref="AI13:AI14"/>
    <mergeCell ref="AJ9:AJ10"/>
    <mergeCell ref="AK9:AK10"/>
    <mergeCell ref="AM11:AM12"/>
    <mergeCell ref="AN11:AN12"/>
    <mergeCell ref="AO11:AO12"/>
    <mergeCell ref="AP11:AP12"/>
    <mergeCell ref="AB13:AB14"/>
    <mergeCell ref="AC13:AC14"/>
    <mergeCell ref="AD13:AD14"/>
    <mergeCell ref="AE13:AE14"/>
    <mergeCell ref="AF13:AF14"/>
    <mergeCell ref="AG13:AG14"/>
    <mergeCell ref="AG11:AG12"/>
    <mergeCell ref="AH11:AH12"/>
    <mergeCell ref="AI11:AI12"/>
    <mergeCell ref="AJ11:AJ12"/>
    <mergeCell ref="AK11:AK12"/>
    <mergeCell ref="AL11:AL12"/>
    <mergeCell ref="AN13:AN14"/>
    <mergeCell ref="AO13:AO14"/>
    <mergeCell ref="AP13:AP14"/>
    <mergeCell ref="AJ13:AJ14"/>
    <mergeCell ref="AK13:AK14"/>
    <mergeCell ref="AL13:AL14"/>
    <mergeCell ref="AG7:AH7"/>
    <mergeCell ref="AI7:AJ7"/>
    <mergeCell ref="AK7:AL7"/>
    <mergeCell ref="AM7:AN7"/>
    <mergeCell ref="AO7:AP7"/>
    <mergeCell ref="A9:A30"/>
    <mergeCell ref="AB9:AB10"/>
    <mergeCell ref="AC9:AC10"/>
    <mergeCell ref="AD9:AD10"/>
    <mergeCell ref="AE9:AE10"/>
    <mergeCell ref="AL9:AL10"/>
    <mergeCell ref="AM9:AM10"/>
    <mergeCell ref="AN9:AN10"/>
    <mergeCell ref="AO9:AO10"/>
    <mergeCell ref="AP9:AP10"/>
    <mergeCell ref="AB11:AB12"/>
    <mergeCell ref="AC11:AC12"/>
    <mergeCell ref="AD11:AD12"/>
    <mergeCell ref="AE11:AE12"/>
    <mergeCell ref="AF11:AF12"/>
    <mergeCell ref="AF9:AF10"/>
    <mergeCell ref="AG9:AG10"/>
    <mergeCell ref="AH9:AH10"/>
    <mergeCell ref="AI9:AI10"/>
    <mergeCell ref="E7:F7"/>
    <mergeCell ref="G7:H7"/>
    <mergeCell ref="I7:J7"/>
    <mergeCell ref="K7:L7"/>
    <mergeCell ref="M7:N7"/>
    <mergeCell ref="O7:P7"/>
    <mergeCell ref="AC7:AD7"/>
    <mergeCell ref="AE7:AF7"/>
    <mergeCell ref="AC6:AD6"/>
    <mergeCell ref="AE6:AF6"/>
    <mergeCell ref="AK5:AL5"/>
    <mergeCell ref="AM5:AN5"/>
    <mergeCell ref="AO5:AP5"/>
    <mergeCell ref="C6:D6"/>
    <mergeCell ref="E6:F6"/>
    <mergeCell ref="G6:H6"/>
    <mergeCell ref="I6:J6"/>
    <mergeCell ref="K6:L6"/>
    <mergeCell ref="M6:N6"/>
    <mergeCell ref="O6:P6"/>
    <mergeCell ref="M5:N5"/>
    <mergeCell ref="O5:P5"/>
    <mergeCell ref="AC5:AD5"/>
    <mergeCell ref="AE5:AF5"/>
    <mergeCell ref="AG5:AH5"/>
    <mergeCell ref="AI5:AJ5"/>
    <mergeCell ref="AO6:AP6"/>
    <mergeCell ref="AG6:AH6"/>
    <mergeCell ref="AI6:AJ6"/>
    <mergeCell ref="AK6:AL6"/>
    <mergeCell ref="AM6:AN6"/>
    <mergeCell ref="AB3:AP3"/>
    <mergeCell ref="C4:D4"/>
    <mergeCell ref="E4:F4"/>
    <mergeCell ref="G4:H4"/>
    <mergeCell ref="I4:J4"/>
    <mergeCell ref="K4:L4"/>
    <mergeCell ref="M4:N4"/>
    <mergeCell ref="O4:P4"/>
    <mergeCell ref="AC4:AD4"/>
    <mergeCell ref="AE4:AF4"/>
    <mergeCell ref="AG4:AH4"/>
    <mergeCell ref="AI4:AJ4"/>
    <mergeCell ref="AK4:AL4"/>
    <mergeCell ref="AM4:AN4"/>
    <mergeCell ref="AO4:AP4"/>
    <mergeCell ref="O2:P2"/>
    <mergeCell ref="C3:D3"/>
    <mergeCell ref="E3:F3"/>
    <mergeCell ref="G3:H3"/>
    <mergeCell ref="I3:J3"/>
    <mergeCell ref="K3:L3"/>
    <mergeCell ref="M3:N3"/>
    <mergeCell ref="O3:P3"/>
    <mergeCell ref="A1:F1"/>
    <mergeCell ref="G1:J1"/>
    <mergeCell ref="K1:P1"/>
    <mergeCell ref="A2:A8"/>
    <mergeCell ref="C2:D2"/>
    <mergeCell ref="E2:F2"/>
    <mergeCell ref="G2:H2"/>
    <mergeCell ref="I2:J2"/>
    <mergeCell ref="K2:L2"/>
    <mergeCell ref="M2:N2"/>
    <mergeCell ref="C5:D5"/>
    <mergeCell ref="E5:F5"/>
    <mergeCell ref="G5:H5"/>
    <mergeCell ref="I5:J5"/>
    <mergeCell ref="K5:L5"/>
    <mergeCell ref="C7:D7"/>
  </mergeCells>
  <conditionalFormatting sqref="C4 E4 G4 I4 K4 M4 O4">
    <cfRule type="expression" dxfId="155" priority="3">
      <formula>OR(DAY(C4)=30, DAY(C4)=1, DAY(C4)=14, DAY(C4)=15)</formula>
    </cfRule>
  </conditionalFormatting>
  <conditionalFormatting sqref="C5 E5 G5 I5 K5 M5 O5">
    <cfRule type="expression" dxfId="154" priority="2">
      <formula>C5&lt;&gt;""</formula>
    </cfRule>
  </conditionalFormatting>
  <conditionalFormatting sqref="AC7:AP7">
    <cfRule type="expression" dxfId="153" priority="1">
      <formula>AC7&lt;&gt;""</formula>
    </cfRule>
  </conditionalFormatting>
  <printOptions verticalCentered="1"/>
  <pageMargins left="0" right="0" top="0" bottom="0" header="0" footer="0"/>
  <pageSetup paperSize="8" scale="38" fitToWidth="0" fitToHeight="0" orientation="landscape" r:id="rId1"/>
  <colBreaks count="1" manualBreakCount="1">
    <brk id="16" max="43" man="1"/>
  </col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32285-CE79-4AEF-98E1-D857C433F073}">
  <dimension ref="A1:AJ25"/>
  <sheetViews>
    <sheetView zoomScale="80" zoomScaleNormal="80" workbookViewId="0">
      <pane xSplit="6" ySplit="2" topLeftCell="G7" activePane="bottomRight" state="frozen"/>
      <selection pane="topRight" activeCell="L31" sqref="L31"/>
      <selection pane="bottomLeft" activeCell="L31" sqref="L31"/>
      <selection pane="bottomRight" activeCell="L31" sqref="L31"/>
    </sheetView>
  </sheetViews>
  <sheetFormatPr defaultColWidth="8.75" defaultRowHeight="13.5" customHeight="1"/>
  <cols>
    <col min="1" max="1" width="3.125" style="13" bestFit="1" customWidth="1"/>
    <col min="2" max="2" width="5.125" style="79" bestFit="1" customWidth="1"/>
    <col min="3" max="3" width="13.5" bestFit="1" customWidth="1"/>
    <col min="5" max="5" width="9.875" customWidth="1"/>
    <col min="6" max="6" width="20.75" customWidth="1"/>
    <col min="7" max="7" width="5.5" customWidth="1"/>
    <col min="8" max="8" width="10.5" customWidth="1"/>
    <col min="10" max="10" width="5.875" style="13" customWidth="1"/>
    <col min="11" max="11" width="10.25" customWidth="1"/>
    <col min="12" max="12" width="11.125" customWidth="1"/>
    <col min="14" max="14" width="10.125" customWidth="1"/>
    <col min="15" max="15" width="11" customWidth="1"/>
    <col min="16" max="16" width="5" style="13" bestFit="1" customWidth="1"/>
    <col min="17" max="17" width="9.875" style="13" bestFit="1" customWidth="1"/>
    <col min="19" max="19" width="5" style="13" bestFit="1" customWidth="1"/>
    <col min="20" max="20" width="9.875" customWidth="1"/>
    <col min="22" max="22" width="5" customWidth="1"/>
    <col min="23" max="23" width="10.125" customWidth="1"/>
    <col min="25" max="25" width="5" customWidth="1"/>
    <col min="26" max="26" width="13.5" customWidth="1"/>
    <col min="28" max="28" width="5" customWidth="1"/>
    <col min="29" max="29" width="9.875" bestFit="1" customWidth="1"/>
    <col min="31" max="31" width="5" bestFit="1" customWidth="1"/>
    <col min="32" max="32" width="10.875" customWidth="1"/>
    <col min="33" max="33" width="10.75" bestFit="1" customWidth="1"/>
    <col min="34" max="34" width="5" bestFit="1" customWidth="1"/>
    <col min="35" max="35" width="9.875" bestFit="1" customWidth="1"/>
    <col min="36" max="36" width="10.75" bestFit="1" customWidth="1"/>
  </cols>
  <sheetData>
    <row r="1" spans="1:36" ht="12.95" customHeight="1">
      <c r="A1" s="754" t="s">
        <v>48</v>
      </c>
      <c r="B1" s="756" t="s">
        <v>49</v>
      </c>
      <c r="C1" s="758" t="s">
        <v>50</v>
      </c>
      <c r="D1" s="760" t="s">
        <v>51</v>
      </c>
      <c r="E1" s="760"/>
      <c r="F1" s="761"/>
      <c r="G1" s="762" t="s">
        <v>52</v>
      </c>
      <c r="H1" s="763"/>
      <c r="I1" s="886"/>
      <c r="J1" s="751" t="s">
        <v>53</v>
      </c>
      <c r="K1" s="752"/>
      <c r="L1" s="753"/>
      <c r="M1" s="809" t="s">
        <v>116</v>
      </c>
      <c r="N1" s="809"/>
      <c r="O1" s="810"/>
      <c r="P1" s="768" t="s">
        <v>54</v>
      </c>
      <c r="Q1" s="769"/>
      <c r="R1" s="770"/>
      <c r="S1" s="771" t="s">
        <v>55</v>
      </c>
      <c r="T1" s="772"/>
      <c r="U1" s="773"/>
      <c r="V1" s="774" t="s">
        <v>26</v>
      </c>
      <c r="W1" s="775"/>
      <c r="X1" s="776"/>
      <c r="Y1" s="777" t="s">
        <v>196</v>
      </c>
      <c r="Z1" s="778"/>
      <c r="AA1" s="779"/>
      <c r="AB1" s="780" t="s">
        <v>57</v>
      </c>
      <c r="AC1" s="781"/>
      <c r="AD1" s="782"/>
      <c r="AE1" s="783" t="s">
        <v>197</v>
      </c>
      <c r="AF1" s="784"/>
      <c r="AG1" s="785"/>
      <c r="AH1" s="765" t="s">
        <v>36</v>
      </c>
      <c r="AI1" s="766"/>
      <c r="AJ1" s="767"/>
    </row>
    <row r="2" spans="1:36" ht="30.75" thickBot="1">
      <c r="A2" s="755"/>
      <c r="B2" s="807"/>
      <c r="C2" s="808"/>
      <c r="D2" s="252" t="s">
        <v>51</v>
      </c>
      <c r="E2" s="253" t="s">
        <v>58</v>
      </c>
      <c r="F2" s="254" t="s">
        <v>59</v>
      </c>
      <c r="G2" s="303" t="s">
        <v>51</v>
      </c>
      <c r="H2" s="93" t="s">
        <v>58</v>
      </c>
      <c r="I2" s="95" t="s">
        <v>59</v>
      </c>
      <c r="J2" s="304" t="s">
        <v>51</v>
      </c>
      <c r="K2" s="94" t="s">
        <v>58</v>
      </c>
      <c r="L2" s="108" t="s">
        <v>59</v>
      </c>
      <c r="M2" s="305" t="s">
        <v>51</v>
      </c>
      <c r="N2" s="243" t="s">
        <v>58</v>
      </c>
      <c r="O2" s="244" t="s">
        <v>59</v>
      </c>
      <c r="P2" s="304" t="s">
        <v>51</v>
      </c>
      <c r="Q2" s="92" t="s">
        <v>58</v>
      </c>
      <c r="R2" s="108" t="s">
        <v>59</v>
      </c>
      <c r="S2" s="304" t="s">
        <v>51</v>
      </c>
      <c r="T2" s="93" t="s">
        <v>58</v>
      </c>
      <c r="U2" s="108" t="s">
        <v>59</v>
      </c>
      <c r="V2" s="250" t="s">
        <v>51</v>
      </c>
      <c r="W2" s="251" t="s">
        <v>58</v>
      </c>
      <c r="X2" s="244" t="s">
        <v>59</v>
      </c>
      <c r="Y2" s="112" t="s">
        <v>51</v>
      </c>
      <c r="Z2" s="94" t="s">
        <v>58</v>
      </c>
      <c r="AA2" s="95" t="s">
        <v>59</v>
      </c>
      <c r="AB2" s="112" t="s">
        <v>51</v>
      </c>
      <c r="AC2" s="93" t="s">
        <v>58</v>
      </c>
      <c r="AD2" s="108" t="s">
        <v>59</v>
      </c>
      <c r="AE2" s="112" t="s">
        <v>51</v>
      </c>
      <c r="AF2" s="93" t="s">
        <v>58</v>
      </c>
      <c r="AG2" s="108" t="s">
        <v>59</v>
      </c>
      <c r="AH2" s="112" t="s">
        <v>51</v>
      </c>
      <c r="AI2" s="93" t="s">
        <v>58</v>
      </c>
      <c r="AJ2" s="95" t="s">
        <v>59</v>
      </c>
    </row>
    <row r="3" spans="1:36" ht="15.6" customHeight="1">
      <c r="A3" s="306">
        <v>1</v>
      </c>
      <c r="B3" s="255">
        <v>3002</v>
      </c>
      <c r="C3" s="256" t="s">
        <v>60</v>
      </c>
      <c r="D3" s="256">
        <f t="shared" ref="D3:E24" si="0">G3+J3+M3+P3+S3+V3+Y3+AB3+AE3+AH3</f>
        <v>20</v>
      </c>
      <c r="E3" s="256">
        <f t="shared" si="0"/>
        <v>20</v>
      </c>
      <c r="F3" s="351">
        <f>E3/D3</f>
        <v>1</v>
      </c>
      <c r="G3" s="307">
        <v>2</v>
      </c>
      <c r="H3" s="246">
        <v>2</v>
      </c>
      <c r="I3" s="308">
        <f>H3/G3</f>
        <v>1</v>
      </c>
      <c r="J3" s="245">
        <v>6</v>
      </c>
      <c r="K3" s="246">
        <v>6</v>
      </c>
      <c r="L3" s="343">
        <f>K3/J3</f>
        <v>1</v>
      </c>
      <c r="M3" s="245">
        <v>3</v>
      </c>
      <c r="N3" s="246">
        <v>3</v>
      </c>
      <c r="O3" s="347">
        <f t="shared" ref="O3:O24" si="1">N3/M3</f>
        <v>1</v>
      </c>
      <c r="P3" s="307">
        <v>3</v>
      </c>
      <c r="Q3" s="246">
        <v>3</v>
      </c>
      <c r="R3" s="343">
        <f>Q3/P3</f>
        <v>1</v>
      </c>
      <c r="S3" s="245">
        <v>0</v>
      </c>
      <c r="T3" s="246">
        <v>0</v>
      </c>
      <c r="U3" s="309" t="e">
        <f>T3/S3</f>
        <v>#DIV/0!</v>
      </c>
      <c r="V3" s="245">
        <v>1</v>
      </c>
      <c r="W3" s="246">
        <v>1</v>
      </c>
      <c r="X3" s="347">
        <f>W3/V3</f>
        <v>1</v>
      </c>
      <c r="Y3" s="307">
        <v>2</v>
      </c>
      <c r="Z3" s="246">
        <v>2</v>
      </c>
      <c r="AA3" s="347">
        <f>Z3/Y3</f>
        <v>1</v>
      </c>
      <c r="AB3" s="245">
        <v>1</v>
      </c>
      <c r="AC3" s="246">
        <v>1</v>
      </c>
      <c r="AD3" s="309">
        <f>AC3/AB3</f>
        <v>1</v>
      </c>
      <c r="AE3" s="245">
        <v>2</v>
      </c>
      <c r="AF3" s="246">
        <v>2</v>
      </c>
      <c r="AG3" s="309">
        <f>AF3/AE3</f>
        <v>1</v>
      </c>
      <c r="AH3" s="245">
        <v>0</v>
      </c>
      <c r="AI3" s="246">
        <v>0</v>
      </c>
      <c r="AJ3" s="308" t="e">
        <f>AI3/AH3</f>
        <v>#DIV/0!</v>
      </c>
    </row>
    <row r="4" spans="1:36" ht="15">
      <c r="A4" s="310">
        <v>2</v>
      </c>
      <c r="B4" s="121">
        <v>3003</v>
      </c>
      <c r="C4" s="119" t="s">
        <v>61</v>
      </c>
      <c r="D4" s="118">
        <f t="shared" si="0"/>
        <v>20</v>
      </c>
      <c r="E4" s="118">
        <f t="shared" si="0"/>
        <v>20</v>
      </c>
      <c r="F4" s="352">
        <f t="shared" ref="F4:F23" si="2">E4/D4</f>
        <v>1</v>
      </c>
      <c r="G4" s="247">
        <v>2</v>
      </c>
      <c r="H4" s="83">
        <v>2</v>
      </c>
      <c r="I4" s="311">
        <f t="shared" ref="I4:I23" si="3">H4/G4</f>
        <v>1</v>
      </c>
      <c r="J4" s="89">
        <v>6</v>
      </c>
      <c r="K4" s="85">
        <v>6</v>
      </c>
      <c r="L4" s="344">
        <f t="shared" ref="L4:L23" si="4">K4/J4</f>
        <v>1</v>
      </c>
      <c r="M4" s="89">
        <v>3</v>
      </c>
      <c r="N4" s="85">
        <v>3</v>
      </c>
      <c r="O4" s="348">
        <f t="shared" si="1"/>
        <v>1</v>
      </c>
      <c r="P4" s="248">
        <v>3</v>
      </c>
      <c r="Q4" s="85">
        <v>3</v>
      </c>
      <c r="R4" s="344">
        <f t="shared" ref="R4:R23" si="5">Q4/P4</f>
        <v>1</v>
      </c>
      <c r="S4" s="90">
        <v>0</v>
      </c>
      <c r="T4" s="83">
        <v>0</v>
      </c>
      <c r="U4" s="312" t="e">
        <f t="shared" ref="U4:U23" si="6">T4/S4</f>
        <v>#DIV/0!</v>
      </c>
      <c r="V4" s="90">
        <v>1</v>
      </c>
      <c r="W4" s="83">
        <v>1</v>
      </c>
      <c r="X4" s="348">
        <f t="shared" ref="X4:X24" si="7">W4/V4</f>
        <v>1</v>
      </c>
      <c r="Y4" s="248">
        <v>2</v>
      </c>
      <c r="Z4" s="83">
        <v>2</v>
      </c>
      <c r="AA4" s="348">
        <f t="shared" ref="AA4:AA23" si="8">Z4/Y4</f>
        <v>1</v>
      </c>
      <c r="AB4" s="89">
        <v>1</v>
      </c>
      <c r="AC4" s="85">
        <v>1</v>
      </c>
      <c r="AD4" s="312">
        <f t="shared" ref="AD4:AD23" si="9">AC4/AB4</f>
        <v>1</v>
      </c>
      <c r="AE4" s="90">
        <v>2</v>
      </c>
      <c r="AF4" s="83">
        <v>2</v>
      </c>
      <c r="AG4" s="312">
        <f t="shared" ref="AG4:AG24" si="10">AF4/AE4</f>
        <v>1</v>
      </c>
      <c r="AH4" s="89">
        <v>0</v>
      </c>
      <c r="AI4" s="85">
        <v>0</v>
      </c>
      <c r="AJ4" s="313" t="e">
        <f t="shared" ref="AJ4:AJ24" si="11">AI4/AH4</f>
        <v>#DIV/0!</v>
      </c>
    </row>
    <row r="5" spans="1:36" ht="15">
      <c r="A5" s="310">
        <v>3</v>
      </c>
      <c r="B5" s="121">
        <v>3005</v>
      </c>
      <c r="C5" s="118" t="s">
        <v>62</v>
      </c>
      <c r="D5" s="118">
        <f t="shared" si="0"/>
        <v>20</v>
      </c>
      <c r="E5" s="118">
        <f t="shared" si="0"/>
        <v>20</v>
      </c>
      <c r="F5" s="352">
        <f t="shared" si="2"/>
        <v>1</v>
      </c>
      <c r="G5" s="247">
        <v>2</v>
      </c>
      <c r="H5" s="83">
        <v>2</v>
      </c>
      <c r="I5" s="311">
        <f t="shared" si="3"/>
        <v>1</v>
      </c>
      <c r="J5" s="89">
        <v>6</v>
      </c>
      <c r="K5" s="85">
        <v>6</v>
      </c>
      <c r="L5" s="344">
        <f t="shared" si="4"/>
        <v>1</v>
      </c>
      <c r="M5" s="89">
        <v>3</v>
      </c>
      <c r="N5" s="85">
        <v>3</v>
      </c>
      <c r="O5" s="348">
        <f t="shared" si="1"/>
        <v>1</v>
      </c>
      <c r="P5" s="248">
        <v>3</v>
      </c>
      <c r="Q5" s="85">
        <v>3</v>
      </c>
      <c r="R5" s="344">
        <f t="shared" si="5"/>
        <v>1</v>
      </c>
      <c r="S5" s="90">
        <v>0</v>
      </c>
      <c r="T5" s="83">
        <v>0</v>
      </c>
      <c r="U5" s="312" t="e">
        <f t="shared" si="6"/>
        <v>#DIV/0!</v>
      </c>
      <c r="V5" s="90">
        <v>1</v>
      </c>
      <c r="W5" s="83">
        <v>1</v>
      </c>
      <c r="X5" s="348">
        <f t="shared" si="7"/>
        <v>1</v>
      </c>
      <c r="Y5" s="248">
        <v>2</v>
      </c>
      <c r="Z5" s="83">
        <v>2</v>
      </c>
      <c r="AA5" s="348">
        <f t="shared" si="8"/>
        <v>1</v>
      </c>
      <c r="AB5" s="89">
        <v>1</v>
      </c>
      <c r="AC5" s="85">
        <v>1</v>
      </c>
      <c r="AD5" s="312">
        <f t="shared" si="9"/>
        <v>1</v>
      </c>
      <c r="AE5" s="90">
        <v>2</v>
      </c>
      <c r="AF5" s="83">
        <v>2</v>
      </c>
      <c r="AG5" s="312">
        <f t="shared" si="10"/>
        <v>1</v>
      </c>
      <c r="AH5" s="89">
        <v>0</v>
      </c>
      <c r="AI5" s="85">
        <v>0</v>
      </c>
      <c r="AJ5" s="313" t="e">
        <f t="shared" si="11"/>
        <v>#DIV/0!</v>
      </c>
    </row>
    <row r="6" spans="1:36" ht="15">
      <c r="A6" s="310">
        <v>4</v>
      </c>
      <c r="B6" s="121">
        <v>3008</v>
      </c>
      <c r="C6" s="118" t="s">
        <v>63</v>
      </c>
      <c r="D6" s="118">
        <f t="shared" si="0"/>
        <v>20</v>
      </c>
      <c r="E6" s="118">
        <f t="shared" si="0"/>
        <v>20</v>
      </c>
      <c r="F6" s="352">
        <f t="shared" si="2"/>
        <v>1</v>
      </c>
      <c r="G6" s="247">
        <v>2</v>
      </c>
      <c r="H6" s="83">
        <v>2</v>
      </c>
      <c r="I6" s="311">
        <f t="shared" si="3"/>
        <v>1</v>
      </c>
      <c r="J6" s="89">
        <v>6</v>
      </c>
      <c r="K6" s="85">
        <v>6</v>
      </c>
      <c r="L6" s="344">
        <f t="shared" si="4"/>
        <v>1</v>
      </c>
      <c r="M6" s="89">
        <v>3</v>
      </c>
      <c r="N6" s="85">
        <v>3</v>
      </c>
      <c r="O6" s="348">
        <f t="shared" si="1"/>
        <v>1</v>
      </c>
      <c r="P6" s="248">
        <v>3</v>
      </c>
      <c r="Q6" s="85">
        <v>3</v>
      </c>
      <c r="R6" s="344">
        <f t="shared" si="5"/>
        <v>1</v>
      </c>
      <c r="S6" s="90">
        <v>0</v>
      </c>
      <c r="T6" s="83">
        <v>0</v>
      </c>
      <c r="U6" s="312" t="e">
        <f t="shared" si="6"/>
        <v>#DIV/0!</v>
      </c>
      <c r="V6" s="90">
        <v>1</v>
      </c>
      <c r="W6" s="83">
        <v>1</v>
      </c>
      <c r="X6" s="348">
        <f t="shared" si="7"/>
        <v>1</v>
      </c>
      <c r="Y6" s="248">
        <v>2</v>
      </c>
      <c r="Z6" s="83">
        <v>2</v>
      </c>
      <c r="AA6" s="348">
        <f t="shared" si="8"/>
        <v>1</v>
      </c>
      <c r="AB6" s="89">
        <v>1</v>
      </c>
      <c r="AC6" s="85">
        <v>1</v>
      </c>
      <c r="AD6" s="312">
        <f t="shared" si="9"/>
        <v>1</v>
      </c>
      <c r="AE6" s="90">
        <v>2</v>
      </c>
      <c r="AF6" s="83">
        <v>2</v>
      </c>
      <c r="AG6" s="312">
        <f t="shared" si="10"/>
        <v>1</v>
      </c>
      <c r="AH6" s="89">
        <v>0</v>
      </c>
      <c r="AI6" s="85">
        <v>0</v>
      </c>
      <c r="AJ6" s="313" t="e">
        <f t="shared" si="11"/>
        <v>#DIV/0!</v>
      </c>
    </row>
    <row r="7" spans="1:36" ht="15">
      <c r="A7" s="310">
        <v>5</v>
      </c>
      <c r="B7" s="121">
        <v>3011</v>
      </c>
      <c r="C7" s="118" t="s">
        <v>64</v>
      </c>
      <c r="D7" s="118">
        <f t="shared" si="0"/>
        <v>20</v>
      </c>
      <c r="E7" s="118">
        <f t="shared" si="0"/>
        <v>19</v>
      </c>
      <c r="F7" s="352">
        <f t="shared" si="2"/>
        <v>0.95</v>
      </c>
      <c r="G7" s="247">
        <v>2</v>
      </c>
      <c r="H7" s="83">
        <v>2</v>
      </c>
      <c r="I7" s="311">
        <f t="shared" si="3"/>
        <v>1</v>
      </c>
      <c r="J7" s="89">
        <v>6</v>
      </c>
      <c r="K7" s="85">
        <v>6</v>
      </c>
      <c r="L7" s="344">
        <f t="shared" si="4"/>
        <v>1</v>
      </c>
      <c r="M7" s="89">
        <v>3</v>
      </c>
      <c r="N7" s="85">
        <v>2</v>
      </c>
      <c r="O7" s="348">
        <f t="shared" si="1"/>
        <v>0.66666666666666663</v>
      </c>
      <c r="P7" s="248">
        <v>3</v>
      </c>
      <c r="Q7" s="85">
        <v>3</v>
      </c>
      <c r="R7" s="344">
        <f t="shared" si="5"/>
        <v>1</v>
      </c>
      <c r="S7" s="90">
        <v>0</v>
      </c>
      <c r="T7" s="83">
        <v>0</v>
      </c>
      <c r="U7" s="312" t="e">
        <f t="shared" si="6"/>
        <v>#DIV/0!</v>
      </c>
      <c r="V7" s="90">
        <v>1</v>
      </c>
      <c r="W7" s="83">
        <v>1</v>
      </c>
      <c r="X7" s="348">
        <f t="shared" si="7"/>
        <v>1</v>
      </c>
      <c r="Y7" s="248">
        <v>2</v>
      </c>
      <c r="Z7" s="83">
        <v>2</v>
      </c>
      <c r="AA7" s="348">
        <f t="shared" si="8"/>
        <v>1</v>
      </c>
      <c r="AB7" s="89">
        <v>1</v>
      </c>
      <c r="AC7" s="85">
        <v>1</v>
      </c>
      <c r="AD7" s="312">
        <f t="shared" si="9"/>
        <v>1</v>
      </c>
      <c r="AE7" s="90">
        <v>2</v>
      </c>
      <c r="AF7" s="83">
        <v>2</v>
      </c>
      <c r="AG7" s="312">
        <f t="shared" si="10"/>
        <v>1</v>
      </c>
      <c r="AH7" s="89">
        <v>0</v>
      </c>
      <c r="AI7" s="85">
        <v>0</v>
      </c>
      <c r="AJ7" s="313" t="e">
        <f t="shared" si="11"/>
        <v>#DIV/0!</v>
      </c>
    </row>
    <row r="8" spans="1:36" ht="15">
      <c r="A8" s="314">
        <v>6</v>
      </c>
      <c r="B8" s="123">
        <v>3013</v>
      </c>
      <c r="C8" s="119" t="s">
        <v>65</v>
      </c>
      <c r="D8" s="118">
        <f t="shared" si="0"/>
        <v>20</v>
      </c>
      <c r="E8" s="118">
        <f t="shared" si="0"/>
        <v>18</v>
      </c>
      <c r="F8" s="352">
        <f t="shared" si="2"/>
        <v>0.9</v>
      </c>
      <c r="G8" s="247">
        <v>2</v>
      </c>
      <c r="H8" s="83">
        <v>2</v>
      </c>
      <c r="I8" s="311">
        <f t="shared" si="3"/>
        <v>1</v>
      </c>
      <c r="J8" s="89">
        <v>6</v>
      </c>
      <c r="K8" s="85">
        <v>5</v>
      </c>
      <c r="L8" s="344">
        <f t="shared" si="4"/>
        <v>0.83333333333333337</v>
      </c>
      <c r="M8" s="89">
        <v>3</v>
      </c>
      <c r="N8" s="85">
        <v>2</v>
      </c>
      <c r="O8" s="348">
        <f t="shared" si="1"/>
        <v>0.66666666666666663</v>
      </c>
      <c r="P8" s="248">
        <v>3</v>
      </c>
      <c r="Q8" s="85">
        <v>3</v>
      </c>
      <c r="R8" s="344">
        <f t="shared" si="5"/>
        <v>1</v>
      </c>
      <c r="S8" s="90">
        <v>0</v>
      </c>
      <c r="T8" s="83">
        <v>0</v>
      </c>
      <c r="U8" s="312" t="e">
        <f t="shared" si="6"/>
        <v>#DIV/0!</v>
      </c>
      <c r="V8" s="90">
        <v>1</v>
      </c>
      <c r="W8" s="83">
        <v>1</v>
      </c>
      <c r="X8" s="348">
        <f t="shared" si="7"/>
        <v>1</v>
      </c>
      <c r="Y8" s="248">
        <v>2</v>
      </c>
      <c r="Z8" s="83">
        <v>2</v>
      </c>
      <c r="AA8" s="348">
        <f t="shared" si="8"/>
        <v>1</v>
      </c>
      <c r="AB8" s="89">
        <v>1</v>
      </c>
      <c r="AC8" s="85">
        <v>1</v>
      </c>
      <c r="AD8" s="312">
        <f t="shared" si="9"/>
        <v>1</v>
      </c>
      <c r="AE8" s="90">
        <v>2</v>
      </c>
      <c r="AF8" s="83">
        <v>2</v>
      </c>
      <c r="AG8" s="312">
        <f t="shared" si="10"/>
        <v>1</v>
      </c>
      <c r="AH8" s="89">
        <v>0</v>
      </c>
      <c r="AI8" s="85">
        <v>0</v>
      </c>
      <c r="AJ8" s="313" t="e">
        <f t="shared" si="11"/>
        <v>#DIV/0!</v>
      </c>
    </row>
    <row r="9" spans="1:36" ht="15">
      <c r="A9" s="310">
        <v>7</v>
      </c>
      <c r="B9" s="121">
        <v>3014</v>
      </c>
      <c r="C9" s="119" t="s">
        <v>66</v>
      </c>
      <c r="D9" s="118">
        <f t="shared" si="0"/>
        <v>20</v>
      </c>
      <c r="E9" s="118">
        <f t="shared" si="0"/>
        <v>20</v>
      </c>
      <c r="F9" s="352">
        <f t="shared" si="2"/>
        <v>1</v>
      </c>
      <c r="G9" s="247">
        <v>2</v>
      </c>
      <c r="H9" s="83">
        <v>2</v>
      </c>
      <c r="I9" s="311">
        <f t="shared" si="3"/>
        <v>1</v>
      </c>
      <c r="J9" s="89">
        <v>6</v>
      </c>
      <c r="K9" s="85">
        <v>6</v>
      </c>
      <c r="L9" s="344">
        <f t="shared" si="4"/>
        <v>1</v>
      </c>
      <c r="M9" s="89">
        <v>3</v>
      </c>
      <c r="N9" s="85">
        <v>3</v>
      </c>
      <c r="O9" s="348">
        <f t="shared" si="1"/>
        <v>1</v>
      </c>
      <c r="P9" s="248">
        <v>3</v>
      </c>
      <c r="Q9" s="85">
        <v>3</v>
      </c>
      <c r="R9" s="344">
        <f t="shared" si="5"/>
        <v>1</v>
      </c>
      <c r="S9" s="90">
        <v>0</v>
      </c>
      <c r="T9" s="83">
        <v>0</v>
      </c>
      <c r="U9" s="312" t="e">
        <f t="shared" si="6"/>
        <v>#DIV/0!</v>
      </c>
      <c r="V9" s="90">
        <v>1</v>
      </c>
      <c r="W9" s="83">
        <v>1</v>
      </c>
      <c r="X9" s="348">
        <f t="shared" si="7"/>
        <v>1</v>
      </c>
      <c r="Y9" s="248">
        <v>2</v>
      </c>
      <c r="Z9" s="83">
        <v>2</v>
      </c>
      <c r="AA9" s="348">
        <f t="shared" si="8"/>
        <v>1</v>
      </c>
      <c r="AB9" s="89">
        <v>1</v>
      </c>
      <c r="AC9" s="85">
        <v>1</v>
      </c>
      <c r="AD9" s="312">
        <f t="shared" si="9"/>
        <v>1</v>
      </c>
      <c r="AE9" s="90">
        <v>2</v>
      </c>
      <c r="AF9" s="83">
        <v>2</v>
      </c>
      <c r="AG9" s="312">
        <f t="shared" si="10"/>
        <v>1</v>
      </c>
      <c r="AH9" s="89">
        <v>0</v>
      </c>
      <c r="AI9" s="85">
        <v>0</v>
      </c>
      <c r="AJ9" s="313" t="e">
        <f t="shared" si="11"/>
        <v>#DIV/0!</v>
      </c>
    </row>
    <row r="10" spans="1:36" ht="15">
      <c r="A10" s="310">
        <v>8</v>
      </c>
      <c r="B10" s="121">
        <v>3015</v>
      </c>
      <c r="C10" s="118" t="s">
        <v>67</v>
      </c>
      <c r="D10" s="118">
        <f t="shared" si="0"/>
        <v>20</v>
      </c>
      <c r="E10" s="118">
        <f t="shared" si="0"/>
        <v>20</v>
      </c>
      <c r="F10" s="352">
        <f t="shared" si="2"/>
        <v>1</v>
      </c>
      <c r="G10" s="247">
        <v>2</v>
      </c>
      <c r="H10" s="83">
        <v>2</v>
      </c>
      <c r="I10" s="311">
        <f t="shared" si="3"/>
        <v>1</v>
      </c>
      <c r="J10" s="89">
        <v>6</v>
      </c>
      <c r="K10" s="85">
        <v>6</v>
      </c>
      <c r="L10" s="344">
        <f t="shared" si="4"/>
        <v>1</v>
      </c>
      <c r="M10" s="89">
        <v>3</v>
      </c>
      <c r="N10" s="85">
        <v>3</v>
      </c>
      <c r="O10" s="348">
        <f t="shared" si="1"/>
        <v>1</v>
      </c>
      <c r="P10" s="248">
        <v>3</v>
      </c>
      <c r="Q10" s="85">
        <v>3</v>
      </c>
      <c r="R10" s="344">
        <f t="shared" si="5"/>
        <v>1</v>
      </c>
      <c r="S10" s="90">
        <v>0</v>
      </c>
      <c r="T10" s="83">
        <v>0</v>
      </c>
      <c r="U10" s="312" t="e">
        <f t="shared" si="6"/>
        <v>#DIV/0!</v>
      </c>
      <c r="V10" s="90">
        <v>1</v>
      </c>
      <c r="W10" s="83">
        <v>1</v>
      </c>
      <c r="X10" s="348">
        <f t="shared" si="7"/>
        <v>1</v>
      </c>
      <c r="Y10" s="248">
        <v>2</v>
      </c>
      <c r="Z10" s="83">
        <v>2</v>
      </c>
      <c r="AA10" s="348">
        <f t="shared" si="8"/>
        <v>1</v>
      </c>
      <c r="AB10" s="89">
        <v>1</v>
      </c>
      <c r="AC10" s="85">
        <v>1</v>
      </c>
      <c r="AD10" s="312">
        <f t="shared" si="9"/>
        <v>1</v>
      </c>
      <c r="AE10" s="90">
        <v>2</v>
      </c>
      <c r="AF10" s="83">
        <v>2</v>
      </c>
      <c r="AG10" s="312">
        <f t="shared" si="10"/>
        <v>1</v>
      </c>
      <c r="AH10" s="89">
        <v>0</v>
      </c>
      <c r="AI10" s="85">
        <v>0</v>
      </c>
      <c r="AJ10" s="313" t="e">
        <f t="shared" si="11"/>
        <v>#DIV/0!</v>
      </c>
    </row>
    <row r="11" spans="1:36" ht="15">
      <c r="A11" s="310">
        <v>9</v>
      </c>
      <c r="B11" s="121">
        <v>3016</v>
      </c>
      <c r="C11" s="118" t="s">
        <v>68</v>
      </c>
      <c r="D11" s="118">
        <f t="shared" si="0"/>
        <v>20</v>
      </c>
      <c r="E11" s="118">
        <f t="shared" si="0"/>
        <v>20</v>
      </c>
      <c r="F11" s="352">
        <f t="shared" si="2"/>
        <v>1</v>
      </c>
      <c r="G11" s="247">
        <v>2</v>
      </c>
      <c r="H11" s="83">
        <v>2</v>
      </c>
      <c r="I11" s="311">
        <f t="shared" si="3"/>
        <v>1</v>
      </c>
      <c r="J11" s="89">
        <v>6</v>
      </c>
      <c r="K11" s="85">
        <v>6</v>
      </c>
      <c r="L11" s="344">
        <f t="shared" si="4"/>
        <v>1</v>
      </c>
      <c r="M11" s="89">
        <v>3</v>
      </c>
      <c r="N11" s="85">
        <v>3</v>
      </c>
      <c r="O11" s="348">
        <f t="shared" si="1"/>
        <v>1</v>
      </c>
      <c r="P11" s="248">
        <v>3</v>
      </c>
      <c r="Q11" s="85">
        <v>3</v>
      </c>
      <c r="R11" s="344">
        <f t="shared" si="5"/>
        <v>1</v>
      </c>
      <c r="S11" s="90">
        <v>0</v>
      </c>
      <c r="T11" s="83">
        <v>0</v>
      </c>
      <c r="U11" s="312" t="e">
        <f t="shared" si="6"/>
        <v>#DIV/0!</v>
      </c>
      <c r="V11" s="90">
        <v>1</v>
      </c>
      <c r="W11" s="83">
        <v>1</v>
      </c>
      <c r="X11" s="348">
        <f t="shared" si="7"/>
        <v>1</v>
      </c>
      <c r="Y11" s="248">
        <v>2</v>
      </c>
      <c r="Z11" s="83">
        <v>2</v>
      </c>
      <c r="AA11" s="348">
        <f t="shared" si="8"/>
        <v>1</v>
      </c>
      <c r="AB11" s="89">
        <v>1</v>
      </c>
      <c r="AC11" s="85">
        <v>1</v>
      </c>
      <c r="AD11" s="312">
        <f t="shared" si="9"/>
        <v>1</v>
      </c>
      <c r="AE11" s="90">
        <v>2</v>
      </c>
      <c r="AF11" s="83">
        <v>2</v>
      </c>
      <c r="AG11" s="312">
        <f t="shared" si="10"/>
        <v>1</v>
      </c>
      <c r="AH11" s="89">
        <v>0</v>
      </c>
      <c r="AI11" s="85">
        <v>0</v>
      </c>
      <c r="AJ11" s="313" t="e">
        <f t="shared" si="11"/>
        <v>#DIV/0!</v>
      </c>
    </row>
    <row r="12" spans="1:36" ht="15">
      <c r="A12" s="310">
        <v>10</v>
      </c>
      <c r="B12" s="121">
        <v>3018</v>
      </c>
      <c r="C12" s="118" t="s">
        <v>69</v>
      </c>
      <c r="D12" s="118">
        <f t="shared" si="0"/>
        <v>20</v>
      </c>
      <c r="E12" s="118">
        <f t="shared" si="0"/>
        <v>19</v>
      </c>
      <c r="F12" s="352">
        <f t="shared" si="2"/>
        <v>0.95</v>
      </c>
      <c r="G12" s="247">
        <v>2</v>
      </c>
      <c r="H12" s="83">
        <v>2</v>
      </c>
      <c r="I12" s="311">
        <f t="shared" si="3"/>
        <v>1</v>
      </c>
      <c r="J12" s="89">
        <v>6</v>
      </c>
      <c r="K12" s="85">
        <v>6</v>
      </c>
      <c r="L12" s="344">
        <f t="shared" si="4"/>
        <v>1</v>
      </c>
      <c r="M12" s="89">
        <v>3</v>
      </c>
      <c r="N12" s="85">
        <v>3</v>
      </c>
      <c r="O12" s="348">
        <f t="shared" si="1"/>
        <v>1</v>
      </c>
      <c r="P12" s="248">
        <v>3</v>
      </c>
      <c r="Q12" s="85">
        <v>2</v>
      </c>
      <c r="R12" s="344">
        <f t="shared" si="5"/>
        <v>0.66666666666666663</v>
      </c>
      <c r="S12" s="90">
        <v>0</v>
      </c>
      <c r="T12" s="83">
        <v>0</v>
      </c>
      <c r="U12" s="312" t="e">
        <f t="shared" si="6"/>
        <v>#DIV/0!</v>
      </c>
      <c r="V12" s="90">
        <v>1</v>
      </c>
      <c r="W12" s="83">
        <v>1</v>
      </c>
      <c r="X12" s="348">
        <f t="shared" si="7"/>
        <v>1</v>
      </c>
      <c r="Y12" s="248">
        <v>2</v>
      </c>
      <c r="Z12" s="83">
        <v>2</v>
      </c>
      <c r="AA12" s="348">
        <f t="shared" si="8"/>
        <v>1</v>
      </c>
      <c r="AB12" s="89">
        <v>1</v>
      </c>
      <c r="AC12" s="85">
        <v>1</v>
      </c>
      <c r="AD12" s="312">
        <f t="shared" si="9"/>
        <v>1</v>
      </c>
      <c r="AE12" s="90">
        <v>2</v>
      </c>
      <c r="AF12" s="83">
        <v>2</v>
      </c>
      <c r="AG12" s="312">
        <f t="shared" si="10"/>
        <v>1</v>
      </c>
      <c r="AH12" s="89">
        <v>0</v>
      </c>
      <c r="AI12" s="85">
        <v>0</v>
      </c>
      <c r="AJ12" s="313" t="e">
        <f t="shared" si="11"/>
        <v>#DIV/0!</v>
      </c>
    </row>
    <row r="13" spans="1:36" ht="15">
      <c r="A13" s="310">
        <v>11</v>
      </c>
      <c r="B13" s="121">
        <v>3019</v>
      </c>
      <c r="C13" s="118" t="s">
        <v>70</v>
      </c>
      <c r="D13" s="118">
        <f t="shared" si="0"/>
        <v>20</v>
      </c>
      <c r="E13" s="118">
        <f t="shared" si="0"/>
        <v>20</v>
      </c>
      <c r="F13" s="352">
        <f t="shared" si="2"/>
        <v>1</v>
      </c>
      <c r="G13" s="247">
        <v>2</v>
      </c>
      <c r="H13" s="83">
        <v>2</v>
      </c>
      <c r="I13" s="311">
        <f t="shared" si="3"/>
        <v>1</v>
      </c>
      <c r="J13" s="89">
        <v>6</v>
      </c>
      <c r="K13" s="85">
        <v>6</v>
      </c>
      <c r="L13" s="344">
        <f t="shared" si="4"/>
        <v>1</v>
      </c>
      <c r="M13" s="89">
        <v>3</v>
      </c>
      <c r="N13" s="85">
        <v>3</v>
      </c>
      <c r="O13" s="348">
        <f t="shared" si="1"/>
        <v>1</v>
      </c>
      <c r="P13" s="248">
        <v>3</v>
      </c>
      <c r="Q13" s="85">
        <v>3</v>
      </c>
      <c r="R13" s="344">
        <f t="shared" si="5"/>
        <v>1</v>
      </c>
      <c r="S13" s="90">
        <v>0</v>
      </c>
      <c r="T13" s="83">
        <v>0</v>
      </c>
      <c r="U13" s="312" t="e">
        <f t="shared" si="6"/>
        <v>#DIV/0!</v>
      </c>
      <c r="V13" s="90">
        <v>1</v>
      </c>
      <c r="W13" s="83">
        <v>1</v>
      </c>
      <c r="X13" s="348">
        <f t="shared" si="7"/>
        <v>1</v>
      </c>
      <c r="Y13" s="248">
        <v>2</v>
      </c>
      <c r="Z13" s="83">
        <v>2</v>
      </c>
      <c r="AA13" s="348">
        <f t="shared" si="8"/>
        <v>1</v>
      </c>
      <c r="AB13" s="89">
        <v>1</v>
      </c>
      <c r="AC13" s="85">
        <v>1</v>
      </c>
      <c r="AD13" s="312">
        <f t="shared" si="9"/>
        <v>1</v>
      </c>
      <c r="AE13" s="90">
        <v>2</v>
      </c>
      <c r="AF13" s="83">
        <v>2</v>
      </c>
      <c r="AG13" s="312">
        <f t="shared" si="10"/>
        <v>1</v>
      </c>
      <c r="AH13" s="89">
        <v>0</v>
      </c>
      <c r="AI13" s="85">
        <v>0</v>
      </c>
      <c r="AJ13" s="313" t="e">
        <f t="shared" si="11"/>
        <v>#DIV/0!</v>
      </c>
    </row>
    <row r="14" spans="1:36" ht="15">
      <c r="A14" s="310">
        <v>12</v>
      </c>
      <c r="B14" s="121">
        <v>3020</v>
      </c>
      <c r="C14" s="119" t="s">
        <v>71</v>
      </c>
      <c r="D14" s="118">
        <f t="shared" si="0"/>
        <v>20</v>
      </c>
      <c r="E14" s="118">
        <f t="shared" si="0"/>
        <v>20</v>
      </c>
      <c r="F14" s="352">
        <f t="shared" si="2"/>
        <v>1</v>
      </c>
      <c r="G14" s="247">
        <v>2</v>
      </c>
      <c r="H14" s="83">
        <v>2</v>
      </c>
      <c r="I14" s="311">
        <f t="shared" si="3"/>
        <v>1</v>
      </c>
      <c r="J14" s="89">
        <v>6</v>
      </c>
      <c r="K14" s="85">
        <v>6</v>
      </c>
      <c r="L14" s="344">
        <f t="shared" si="4"/>
        <v>1</v>
      </c>
      <c r="M14" s="89">
        <v>3</v>
      </c>
      <c r="N14" s="85">
        <v>3</v>
      </c>
      <c r="O14" s="348">
        <f t="shared" si="1"/>
        <v>1</v>
      </c>
      <c r="P14" s="248">
        <v>3</v>
      </c>
      <c r="Q14" s="85">
        <v>3</v>
      </c>
      <c r="R14" s="344">
        <f t="shared" si="5"/>
        <v>1</v>
      </c>
      <c r="S14" s="90">
        <v>0</v>
      </c>
      <c r="T14" s="83">
        <v>0</v>
      </c>
      <c r="U14" s="312" t="e">
        <f t="shared" si="6"/>
        <v>#DIV/0!</v>
      </c>
      <c r="V14" s="90">
        <v>1</v>
      </c>
      <c r="W14" s="83">
        <v>1</v>
      </c>
      <c r="X14" s="348">
        <f t="shared" si="7"/>
        <v>1</v>
      </c>
      <c r="Y14" s="248">
        <v>2</v>
      </c>
      <c r="Z14" s="83">
        <v>2</v>
      </c>
      <c r="AA14" s="348">
        <f t="shared" si="8"/>
        <v>1</v>
      </c>
      <c r="AB14" s="89">
        <v>1</v>
      </c>
      <c r="AC14" s="85">
        <v>1</v>
      </c>
      <c r="AD14" s="312">
        <f t="shared" si="9"/>
        <v>1</v>
      </c>
      <c r="AE14" s="90">
        <v>2</v>
      </c>
      <c r="AF14" s="83">
        <v>2</v>
      </c>
      <c r="AG14" s="312">
        <f t="shared" si="10"/>
        <v>1</v>
      </c>
      <c r="AH14" s="89">
        <v>0</v>
      </c>
      <c r="AI14" s="85">
        <v>0</v>
      </c>
      <c r="AJ14" s="313" t="e">
        <f t="shared" si="11"/>
        <v>#DIV/0!</v>
      </c>
    </row>
    <row r="15" spans="1:36" ht="15">
      <c r="A15" s="310">
        <v>13</v>
      </c>
      <c r="B15" s="121">
        <v>3022</v>
      </c>
      <c r="C15" s="119" t="s">
        <v>72</v>
      </c>
      <c r="D15" s="118">
        <f t="shared" si="0"/>
        <v>20</v>
      </c>
      <c r="E15" s="118">
        <f t="shared" si="0"/>
        <v>20</v>
      </c>
      <c r="F15" s="352">
        <f t="shared" si="2"/>
        <v>1</v>
      </c>
      <c r="G15" s="247">
        <v>2</v>
      </c>
      <c r="H15" s="83">
        <v>2</v>
      </c>
      <c r="I15" s="311">
        <f t="shared" si="3"/>
        <v>1</v>
      </c>
      <c r="J15" s="89">
        <v>6</v>
      </c>
      <c r="K15" s="85">
        <v>6</v>
      </c>
      <c r="L15" s="344">
        <f t="shared" si="4"/>
        <v>1</v>
      </c>
      <c r="M15" s="89">
        <v>3</v>
      </c>
      <c r="N15" s="85">
        <v>3</v>
      </c>
      <c r="O15" s="348">
        <f t="shared" si="1"/>
        <v>1</v>
      </c>
      <c r="P15" s="248">
        <v>3</v>
      </c>
      <c r="Q15" s="85">
        <v>3</v>
      </c>
      <c r="R15" s="344">
        <f t="shared" si="5"/>
        <v>1</v>
      </c>
      <c r="S15" s="90">
        <v>0</v>
      </c>
      <c r="T15" s="83">
        <v>0</v>
      </c>
      <c r="U15" s="312" t="e">
        <f t="shared" si="6"/>
        <v>#DIV/0!</v>
      </c>
      <c r="V15" s="90">
        <v>1</v>
      </c>
      <c r="W15" s="83">
        <v>1</v>
      </c>
      <c r="X15" s="348">
        <f t="shared" si="7"/>
        <v>1</v>
      </c>
      <c r="Y15" s="248">
        <v>2</v>
      </c>
      <c r="Z15" s="83">
        <v>2</v>
      </c>
      <c r="AA15" s="348">
        <f t="shared" si="8"/>
        <v>1</v>
      </c>
      <c r="AB15" s="89">
        <v>1</v>
      </c>
      <c r="AC15" s="85">
        <v>1</v>
      </c>
      <c r="AD15" s="312">
        <f t="shared" si="9"/>
        <v>1</v>
      </c>
      <c r="AE15" s="90">
        <v>2</v>
      </c>
      <c r="AF15" s="83">
        <v>2</v>
      </c>
      <c r="AG15" s="312">
        <f t="shared" si="10"/>
        <v>1</v>
      </c>
      <c r="AH15" s="89">
        <v>0</v>
      </c>
      <c r="AI15" s="85">
        <v>0</v>
      </c>
      <c r="AJ15" s="313" t="e">
        <f t="shared" si="11"/>
        <v>#DIV/0!</v>
      </c>
    </row>
    <row r="16" spans="1:36" ht="15">
      <c r="A16" s="314">
        <v>14</v>
      </c>
      <c r="B16" s="123">
        <v>3023</v>
      </c>
      <c r="C16" s="119" t="s">
        <v>73</v>
      </c>
      <c r="D16" s="118">
        <f t="shared" si="0"/>
        <v>20</v>
      </c>
      <c r="E16" s="118">
        <f t="shared" si="0"/>
        <v>18</v>
      </c>
      <c r="F16" s="352">
        <f t="shared" si="2"/>
        <v>0.9</v>
      </c>
      <c r="G16" s="247">
        <v>2</v>
      </c>
      <c r="H16" s="83">
        <v>2</v>
      </c>
      <c r="I16" s="311">
        <f t="shared" si="3"/>
        <v>1</v>
      </c>
      <c r="J16" s="89">
        <v>6</v>
      </c>
      <c r="K16" s="85">
        <v>5</v>
      </c>
      <c r="L16" s="344">
        <f t="shared" si="4"/>
        <v>0.83333333333333337</v>
      </c>
      <c r="M16" s="89">
        <v>3</v>
      </c>
      <c r="N16" s="85">
        <v>2</v>
      </c>
      <c r="O16" s="348">
        <f t="shared" si="1"/>
        <v>0.66666666666666663</v>
      </c>
      <c r="P16" s="248">
        <v>3</v>
      </c>
      <c r="Q16" s="85">
        <v>3</v>
      </c>
      <c r="R16" s="344">
        <f t="shared" si="5"/>
        <v>1</v>
      </c>
      <c r="S16" s="90">
        <v>0</v>
      </c>
      <c r="T16" s="83">
        <v>0</v>
      </c>
      <c r="U16" s="312" t="e">
        <f t="shared" si="6"/>
        <v>#DIV/0!</v>
      </c>
      <c r="V16" s="90">
        <v>1</v>
      </c>
      <c r="W16" s="83">
        <v>1</v>
      </c>
      <c r="X16" s="348">
        <f t="shared" si="7"/>
        <v>1</v>
      </c>
      <c r="Y16" s="248">
        <v>2</v>
      </c>
      <c r="Z16" s="83">
        <v>2</v>
      </c>
      <c r="AA16" s="348">
        <f t="shared" si="8"/>
        <v>1</v>
      </c>
      <c r="AB16" s="89">
        <v>1</v>
      </c>
      <c r="AC16" s="85">
        <v>1</v>
      </c>
      <c r="AD16" s="312">
        <f t="shared" si="9"/>
        <v>1</v>
      </c>
      <c r="AE16" s="90">
        <v>2</v>
      </c>
      <c r="AF16" s="83">
        <v>2</v>
      </c>
      <c r="AG16" s="312">
        <f t="shared" si="10"/>
        <v>1</v>
      </c>
      <c r="AH16" s="89">
        <v>0</v>
      </c>
      <c r="AI16" s="85">
        <v>0</v>
      </c>
      <c r="AJ16" s="313" t="e">
        <f t="shared" si="11"/>
        <v>#DIV/0!</v>
      </c>
    </row>
    <row r="17" spans="1:36" ht="15">
      <c r="A17" s="310">
        <v>15</v>
      </c>
      <c r="B17" s="121">
        <v>3024</v>
      </c>
      <c r="C17" s="118" t="s">
        <v>74</v>
      </c>
      <c r="D17" s="118">
        <f t="shared" si="0"/>
        <v>20</v>
      </c>
      <c r="E17" s="118">
        <f t="shared" si="0"/>
        <v>20</v>
      </c>
      <c r="F17" s="352">
        <f t="shared" si="2"/>
        <v>1</v>
      </c>
      <c r="G17" s="247">
        <v>2</v>
      </c>
      <c r="H17" s="83">
        <v>2</v>
      </c>
      <c r="I17" s="311">
        <f t="shared" si="3"/>
        <v>1</v>
      </c>
      <c r="J17" s="89">
        <v>6</v>
      </c>
      <c r="K17" s="85">
        <v>6</v>
      </c>
      <c r="L17" s="344">
        <f t="shared" si="4"/>
        <v>1</v>
      </c>
      <c r="M17" s="89">
        <v>3</v>
      </c>
      <c r="N17" s="85">
        <v>3</v>
      </c>
      <c r="O17" s="348">
        <f t="shared" si="1"/>
        <v>1</v>
      </c>
      <c r="P17" s="248">
        <v>3</v>
      </c>
      <c r="Q17" s="85">
        <v>3</v>
      </c>
      <c r="R17" s="344">
        <f t="shared" si="5"/>
        <v>1</v>
      </c>
      <c r="S17" s="90">
        <v>0</v>
      </c>
      <c r="T17" s="83">
        <v>0</v>
      </c>
      <c r="U17" s="312" t="e">
        <f t="shared" si="6"/>
        <v>#DIV/0!</v>
      </c>
      <c r="V17" s="90">
        <v>1</v>
      </c>
      <c r="W17" s="83">
        <v>1</v>
      </c>
      <c r="X17" s="348">
        <f t="shared" si="7"/>
        <v>1</v>
      </c>
      <c r="Y17" s="248">
        <v>2</v>
      </c>
      <c r="Z17" s="83">
        <v>2</v>
      </c>
      <c r="AA17" s="348">
        <f t="shared" si="8"/>
        <v>1</v>
      </c>
      <c r="AB17" s="89">
        <v>1</v>
      </c>
      <c r="AC17" s="85">
        <v>1</v>
      </c>
      <c r="AD17" s="312">
        <f t="shared" si="9"/>
        <v>1</v>
      </c>
      <c r="AE17" s="90">
        <v>2</v>
      </c>
      <c r="AF17" s="83">
        <v>2</v>
      </c>
      <c r="AG17" s="312">
        <f t="shared" si="10"/>
        <v>1</v>
      </c>
      <c r="AH17" s="89">
        <v>0</v>
      </c>
      <c r="AI17" s="85">
        <v>0</v>
      </c>
      <c r="AJ17" s="313" t="e">
        <f t="shared" si="11"/>
        <v>#DIV/0!</v>
      </c>
    </row>
    <row r="18" spans="1:36" ht="15">
      <c r="A18" s="310">
        <v>16</v>
      </c>
      <c r="B18" s="121">
        <v>3027</v>
      </c>
      <c r="C18" s="118" t="s">
        <v>75</v>
      </c>
      <c r="D18" s="118">
        <f t="shared" si="0"/>
        <v>20</v>
      </c>
      <c r="E18" s="118">
        <f t="shared" si="0"/>
        <v>16</v>
      </c>
      <c r="F18" s="352">
        <f t="shared" si="2"/>
        <v>0.8</v>
      </c>
      <c r="G18" s="247">
        <v>2</v>
      </c>
      <c r="H18" s="83">
        <v>2</v>
      </c>
      <c r="I18" s="311">
        <f t="shared" si="3"/>
        <v>1</v>
      </c>
      <c r="J18" s="89">
        <v>6</v>
      </c>
      <c r="K18" s="85">
        <v>4</v>
      </c>
      <c r="L18" s="344">
        <f t="shared" si="4"/>
        <v>0.66666666666666663</v>
      </c>
      <c r="M18" s="89">
        <v>3</v>
      </c>
      <c r="N18" s="85">
        <v>3</v>
      </c>
      <c r="O18" s="348">
        <f t="shared" si="1"/>
        <v>1</v>
      </c>
      <c r="P18" s="248">
        <v>3</v>
      </c>
      <c r="Q18" s="85">
        <v>1</v>
      </c>
      <c r="R18" s="344">
        <f t="shared" si="5"/>
        <v>0.33333333333333331</v>
      </c>
      <c r="S18" s="90">
        <v>0</v>
      </c>
      <c r="T18" s="83">
        <v>0</v>
      </c>
      <c r="U18" s="312" t="e">
        <f t="shared" si="6"/>
        <v>#DIV/0!</v>
      </c>
      <c r="V18" s="90">
        <v>1</v>
      </c>
      <c r="W18" s="83">
        <v>1</v>
      </c>
      <c r="X18" s="348">
        <f t="shared" si="7"/>
        <v>1</v>
      </c>
      <c r="Y18" s="248">
        <v>2</v>
      </c>
      <c r="Z18" s="83">
        <v>2</v>
      </c>
      <c r="AA18" s="348">
        <f t="shared" si="8"/>
        <v>1</v>
      </c>
      <c r="AB18" s="89">
        <v>1</v>
      </c>
      <c r="AC18" s="85">
        <v>1</v>
      </c>
      <c r="AD18" s="312">
        <f t="shared" si="9"/>
        <v>1</v>
      </c>
      <c r="AE18" s="90">
        <v>2</v>
      </c>
      <c r="AF18" s="83">
        <v>2</v>
      </c>
      <c r="AG18" s="312">
        <f t="shared" si="10"/>
        <v>1</v>
      </c>
      <c r="AH18" s="89">
        <v>0</v>
      </c>
      <c r="AI18" s="85">
        <v>0</v>
      </c>
      <c r="AJ18" s="313" t="e">
        <f t="shared" si="11"/>
        <v>#DIV/0!</v>
      </c>
    </row>
    <row r="19" spans="1:36" ht="15">
      <c r="A19" s="310">
        <v>17</v>
      </c>
      <c r="B19" s="121">
        <v>3028</v>
      </c>
      <c r="C19" s="119" t="s">
        <v>76</v>
      </c>
      <c r="D19" s="118">
        <f t="shared" si="0"/>
        <v>20</v>
      </c>
      <c r="E19" s="118">
        <f t="shared" si="0"/>
        <v>19</v>
      </c>
      <c r="F19" s="352">
        <f t="shared" si="2"/>
        <v>0.95</v>
      </c>
      <c r="G19" s="247">
        <v>2</v>
      </c>
      <c r="H19" s="83">
        <v>2</v>
      </c>
      <c r="I19" s="311">
        <f t="shared" si="3"/>
        <v>1</v>
      </c>
      <c r="J19" s="89">
        <v>6</v>
      </c>
      <c r="K19" s="85">
        <v>6</v>
      </c>
      <c r="L19" s="344">
        <f t="shared" si="4"/>
        <v>1</v>
      </c>
      <c r="M19" s="89">
        <v>3</v>
      </c>
      <c r="N19" s="85">
        <v>2</v>
      </c>
      <c r="O19" s="348">
        <f t="shared" si="1"/>
        <v>0.66666666666666663</v>
      </c>
      <c r="P19" s="248">
        <v>3</v>
      </c>
      <c r="Q19" s="85">
        <v>3</v>
      </c>
      <c r="R19" s="344">
        <f t="shared" si="5"/>
        <v>1</v>
      </c>
      <c r="S19" s="90">
        <v>0</v>
      </c>
      <c r="T19" s="83">
        <v>0</v>
      </c>
      <c r="U19" s="312" t="e">
        <f t="shared" si="6"/>
        <v>#DIV/0!</v>
      </c>
      <c r="V19" s="90">
        <v>1</v>
      </c>
      <c r="W19" s="83">
        <v>1</v>
      </c>
      <c r="X19" s="348">
        <f t="shared" si="7"/>
        <v>1</v>
      </c>
      <c r="Y19" s="248">
        <v>2</v>
      </c>
      <c r="Z19" s="83">
        <v>2</v>
      </c>
      <c r="AA19" s="348">
        <f t="shared" si="8"/>
        <v>1</v>
      </c>
      <c r="AB19" s="89">
        <v>1</v>
      </c>
      <c r="AC19" s="85">
        <v>1</v>
      </c>
      <c r="AD19" s="312">
        <f t="shared" si="9"/>
        <v>1</v>
      </c>
      <c r="AE19" s="90">
        <v>2</v>
      </c>
      <c r="AF19" s="83">
        <v>2</v>
      </c>
      <c r="AG19" s="312">
        <f t="shared" si="10"/>
        <v>1</v>
      </c>
      <c r="AH19" s="89">
        <v>0</v>
      </c>
      <c r="AI19" s="85">
        <v>0</v>
      </c>
      <c r="AJ19" s="313" t="e">
        <f t="shared" si="11"/>
        <v>#DIV/0!</v>
      </c>
    </row>
    <row r="20" spans="1:36" ht="15">
      <c r="A20" s="310">
        <v>18</v>
      </c>
      <c r="B20" s="121">
        <v>3030</v>
      </c>
      <c r="C20" s="118" t="s">
        <v>77</v>
      </c>
      <c r="D20" s="118">
        <f t="shared" si="0"/>
        <v>20</v>
      </c>
      <c r="E20" s="118">
        <f t="shared" si="0"/>
        <v>18</v>
      </c>
      <c r="F20" s="352">
        <f t="shared" si="2"/>
        <v>0.9</v>
      </c>
      <c r="G20" s="247">
        <v>2</v>
      </c>
      <c r="H20" s="83">
        <v>2</v>
      </c>
      <c r="I20" s="311">
        <f t="shared" si="3"/>
        <v>1</v>
      </c>
      <c r="J20" s="89">
        <v>6</v>
      </c>
      <c r="K20" s="85">
        <v>6</v>
      </c>
      <c r="L20" s="344">
        <f t="shared" si="4"/>
        <v>1</v>
      </c>
      <c r="M20" s="89">
        <v>3</v>
      </c>
      <c r="N20" s="85">
        <v>2</v>
      </c>
      <c r="O20" s="348">
        <f t="shared" si="1"/>
        <v>0.66666666666666663</v>
      </c>
      <c r="P20" s="248">
        <v>3</v>
      </c>
      <c r="Q20" s="85">
        <v>3</v>
      </c>
      <c r="R20" s="344">
        <f t="shared" si="5"/>
        <v>1</v>
      </c>
      <c r="S20" s="90">
        <v>0</v>
      </c>
      <c r="T20" s="83">
        <v>0</v>
      </c>
      <c r="U20" s="312" t="e">
        <f t="shared" si="6"/>
        <v>#DIV/0!</v>
      </c>
      <c r="V20" s="90">
        <v>1</v>
      </c>
      <c r="W20" s="83">
        <v>1</v>
      </c>
      <c r="X20" s="348">
        <f t="shared" si="7"/>
        <v>1</v>
      </c>
      <c r="Y20" s="248">
        <v>2</v>
      </c>
      <c r="Z20" s="83">
        <v>1</v>
      </c>
      <c r="AA20" s="348">
        <f t="shared" si="8"/>
        <v>0.5</v>
      </c>
      <c r="AB20" s="89">
        <v>1</v>
      </c>
      <c r="AC20" s="85">
        <v>1</v>
      </c>
      <c r="AD20" s="312">
        <f t="shared" si="9"/>
        <v>1</v>
      </c>
      <c r="AE20" s="90">
        <v>2</v>
      </c>
      <c r="AF20" s="83">
        <v>2</v>
      </c>
      <c r="AG20" s="312">
        <f>AF20/AE20</f>
        <v>1</v>
      </c>
      <c r="AH20" s="89">
        <v>0</v>
      </c>
      <c r="AI20" s="85">
        <v>0</v>
      </c>
      <c r="AJ20" s="313" t="e">
        <f t="shared" si="11"/>
        <v>#DIV/0!</v>
      </c>
    </row>
    <row r="21" spans="1:36" ht="15">
      <c r="A21" s="310">
        <v>19</v>
      </c>
      <c r="B21" s="121">
        <v>3031</v>
      </c>
      <c r="C21" s="118" t="s">
        <v>78</v>
      </c>
      <c r="D21" s="118">
        <f t="shared" si="0"/>
        <v>20</v>
      </c>
      <c r="E21" s="118">
        <f t="shared" si="0"/>
        <v>20</v>
      </c>
      <c r="F21" s="352">
        <f t="shared" si="2"/>
        <v>1</v>
      </c>
      <c r="G21" s="247">
        <v>2</v>
      </c>
      <c r="H21" s="83">
        <v>2</v>
      </c>
      <c r="I21" s="311">
        <f t="shared" si="3"/>
        <v>1</v>
      </c>
      <c r="J21" s="89">
        <v>6</v>
      </c>
      <c r="K21" s="85">
        <v>6</v>
      </c>
      <c r="L21" s="344">
        <f t="shared" si="4"/>
        <v>1</v>
      </c>
      <c r="M21" s="89">
        <v>3</v>
      </c>
      <c r="N21" s="85">
        <v>3</v>
      </c>
      <c r="O21" s="348">
        <f t="shared" si="1"/>
        <v>1</v>
      </c>
      <c r="P21" s="248">
        <v>3</v>
      </c>
      <c r="Q21" s="85">
        <v>3</v>
      </c>
      <c r="R21" s="344">
        <f t="shared" si="5"/>
        <v>1</v>
      </c>
      <c r="S21" s="90">
        <v>0</v>
      </c>
      <c r="T21" s="83">
        <v>0</v>
      </c>
      <c r="U21" s="312" t="e">
        <f t="shared" si="6"/>
        <v>#DIV/0!</v>
      </c>
      <c r="V21" s="90">
        <v>1</v>
      </c>
      <c r="W21" s="83">
        <v>1</v>
      </c>
      <c r="X21" s="348">
        <f t="shared" si="7"/>
        <v>1</v>
      </c>
      <c r="Y21" s="248">
        <v>2</v>
      </c>
      <c r="Z21" s="83">
        <v>2</v>
      </c>
      <c r="AA21" s="348">
        <f t="shared" si="8"/>
        <v>1</v>
      </c>
      <c r="AB21" s="89">
        <v>1</v>
      </c>
      <c r="AC21" s="85">
        <v>1</v>
      </c>
      <c r="AD21" s="312">
        <f t="shared" si="9"/>
        <v>1</v>
      </c>
      <c r="AE21" s="90">
        <v>2</v>
      </c>
      <c r="AF21" s="83">
        <v>2</v>
      </c>
      <c r="AG21" s="312">
        <f t="shared" si="10"/>
        <v>1</v>
      </c>
      <c r="AH21" s="89">
        <v>0</v>
      </c>
      <c r="AI21" s="85">
        <v>0</v>
      </c>
      <c r="AJ21" s="313" t="e">
        <f t="shared" si="11"/>
        <v>#DIV/0!</v>
      </c>
    </row>
    <row r="22" spans="1:36" ht="15">
      <c r="A22" s="310">
        <v>20</v>
      </c>
      <c r="B22" s="121">
        <v>3032</v>
      </c>
      <c r="C22" s="118" t="s">
        <v>79</v>
      </c>
      <c r="D22" s="118">
        <f t="shared" si="0"/>
        <v>20</v>
      </c>
      <c r="E22" s="118">
        <f t="shared" si="0"/>
        <v>20</v>
      </c>
      <c r="F22" s="352">
        <f t="shared" si="2"/>
        <v>1</v>
      </c>
      <c r="G22" s="247">
        <v>2</v>
      </c>
      <c r="H22" s="83">
        <v>2</v>
      </c>
      <c r="I22" s="311">
        <f t="shared" si="3"/>
        <v>1</v>
      </c>
      <c r="J22" s="89">
        <v>6</v>
      </c>
      <c r="K22" s="85">
        <v>6</v>
      </c>
      <c r="L22" s="344">
        <f t="shared" si="4"/>
        <v>1</v>
      </c>
      <c r="M22" s="89">
        <v>3</v>
      </c>
      <c r="N22" s="85">
        <v>3</v>
      </c>
      <c r="O22" s="348">
        <f t="shared" si="1"/>
        <v>1</v>
      </c>
      <c r="P22" s="248">
        <v>3</v>
      </c>
      <c r="Q22" s="85">
        <v>3</v>
      </c>
      <c r="R22" s="344">
        <f t="shared" si="5"/>
        <v>1</v>
      </c>
      <c r="S22" s="90">
        <v>0</v>
      </c>
      <c r="T22" s="83">
        <v>0</v>
      </c>
      <c r="U22" s="312" t="e">
        <f t="shared" si="6"/>
        <v>#DIV/0!</v>
      </c>
      <c r="V22" s="90">
        <v>1</v>
      </c>
      <c r="W22" s="83">
        <v>1</v>
      </c>
      <c r="X22" s="348">
        <f t="shared" si="7"/>
        <v>1</v>
      </c>
      <c r="Y22" s="248">
        <v>2</v>
      </c>
      <c r="Z22" s="83">
        <v>2</v>
      </c>
      <c r="AA22" s="348">
        <f t="shared" si="8"/>
        <v>1</v>
      </c>
      <c r="AB22" s="89">
        <v>1</v>
      </c>
      <c r="AC22" s="85">
        <v>1</v>
      </c>
      <c r="AD22" s="312">
        <f t="shared" si="9"/>
        <v>1</v>
      </c>
      <c r="AE22" s="90">
        <v>2</v>
      </c>
      <c r="AF22" s="83">
        <v>2</v>
      </c>
      <c r="AG22" s="312">
        <f t="shared" si="10"/>
        <v>1</v>
      </c>
      <c r="AH22" s="89">
        <v>0</v>
      </c>
      <c r="AI22" s="85">
        <v>0</v>
      </c>
      <c r="AJ22" s="313" t="e">
        <f t="shared" si="11"/>
        <v>#DIV/0!</v>
      </c>
    </row>
    <row r="23" spans="1:36" ht="15">
      <c r="A23" s="315">
        <v>21</v>
      </c>
      <c r="B23" s="316">
        <v>3033</v>
      </c>
      <c r="C23" s="317" t="s">
        <v>80</v>
      </c>
      <c r="D23" s="318">
        <f t="shared" si="0"/>
        <v>19</v>
      </c>
      <c r="E23" s="318">
        <f t="shared" si="0"/>
        <v>19</v>
      </c>
      <c r="F23" s="353">
        <f t="shared" si="2"/>
        <v>1</v>
      </c>
      <c r="G23" s="247">
        <v>2</v>
      </c>
      <c r="H23" s="83">
        <v>2</v>
      </c>
      <c r="I23" s="311">
        <f t="shared" si="3"/>
        <v>1</v>
      </c>
      <c r="J23" s="89">
        <v>6</v>
      </c>
      <c r="K23" s="85">
        <v>6</v>
      </c>
      <c r="L23" s="344">
        <f t="shared" si="4"/>
        <v>1</v>
      </c>
      <c r="M23" s="89">
        <v>3</v>
      </c>
      <c r="N23" s="85">
        <v>3</v>
      </c>
      <c r="O23" s="348">
        <f t="shared" si="1"/>
        <v>1</v>
      </c>
      <c r="P23" s="248">
        <v>3</v>
      </c>
      <c r="Q23" s="85">
        <v>3</v>
      </c>
      <c r="R23" s="344">
        <f t="shared" si="5"/>
        <v>1</v>
      </c>
      <c r="S23" s="90">
        <v>0</v>
      </c>
      <c r="T23" s="83">
        <v>0</v>
      </c>
      <c r="U23" s="312" t="e">
        <f t="shared" si="6"/>
        <v>#DIV/0!</v>
      </c>
      <c r="V23" s="90">
        <v>1</v>
      </c>
      <c r="W23" s="83">
        <v>1</v>
      </c>
      <c r="X23" s="348">
        <f t="shared" si="7"/>
        <v>1</v>
      </c>
      <c r="Y23" s="248">
        <v>2</v>
      </c>
      <c r="Z23" s="83">
        <v>2</v>
      </c>
      <c r="AA23" s="348">
        <f t="shared" si="8"/>
        <v>1</v>
      </c>
      <c r="AB23" s="89">
        <v>1</v>
      </c>
      <c r="AC23" s="85">
        <v>1</v>
      </c>
      <c r="AD23" s="312">
        <f t="shared" si="9"/>
        <v>1</v>
      </c>
      <c r="AE23" s="90">
        <v>1</v>
      </c>
      <c r="AF23" s="83">
        <v>1</v>
      </c>
      <c r="AG23" s="312">
        <f t="shared" si="10"/>
        <v>1</v>
      </c>
      <c r="AH23" s="89">
        <v>0</v>
      </c>
      <c r="AI23" s="85">
        <v>0</v>
      </c>
      <c r="AJ23" s="313" t="e">
        <f t="shared" si="11"/>
        <v>#DIV/0!</v>
      </c>
    </row>
    <row r="24" spans="1:36" ht="15">
      <c r="A24" s="319">
        <v>22</v>
      </c>
      <c r="B24" s="121">
        <v>3034</v>
      </c>
      <c r="C24" s="118" t="s">
        <v>81</v>
      </c>
      <c r="D24" s="118">
        <f t="shared" si="0"/>
        <v>20</v>
      </c>
      <c r="E24" s="118">
        <f t="shared" si="0"/>
        <v>20</v>
      </c>
      <c r="F24" s="354">
        <f>E24/D24</f>
        <v>1</v>
      </c>
      <c r="G24" s="247">
        <v>2</v>
      </c>
      <c r="H24" s="83">
        <v>2</v>
      </c>
      <c r="I24" s="313">
        <f>H24/G24</f>
        <v>1</v>
      </c>
      <c r="J24" s="89">
        <v>6</v>
      </c>
      <c r="K24" s="85">
        <v>6</v>
      </c>
      <c r="L24" s="345">
        <f>K24/J24</f>
        <v>1</v>
      </c>
      <c r="M24" s="89">
        <v>3</v>
      </c>
      <c r="N24" s="85">
        <v>3</v>
      </c>
      <c r="O24" s="349">
        <f t="shared" si="1"/>
        <v>1</v>
      </c>
      <c r="P24" s="248">
        <v>3</v>
      </c>
      <c r="Q24" s="85">
        <v>3</v>
      </c>
      <c r="R24" s="345">
        <f>Q24/P24</f>
        <v>1</v>
      </c>
      <c r="S24" s="90">
        <v>0</v>
      </c>
      <c r="T24" s="83">
        <v>0</v>
      </c>
      <c r="U24" s="320" t="e">
        <f>T24/S24</f>
        <v>#DIV/0!</v>
      </c>
      <c r="V24" s="90">
        <v>1</v>
      </c>
      <c r="W24" s="83">
        <v>1</v>
      </c>
      <c r="X24" s="349">
        <f t="shared" si="7"/>
        <v>1</v>
      </c>
      <c r="Y24" s="248">
        <v>2</v>
      </c>
      <c r="Z24" s="83">
        <v>2</v>
      </c>
      <c r="AA24" s="349">
        <f>Z24/Y24</f>
        <v>1</v>
      </c>
      <c r="AB24" s="89">
        <v>1</v>
      </c>
      <c r="AC24" s="85">
        <v>1</v>
      </c>
      <c r="AD24" s="320">
        <f>AC24/AB24</f>
        <v>1</v>
      </c>
      <c r="AE24" s="90">
        <v>2</v>
      </c>
      <c r="AF24" s="83">
        <v>2</v>
      </c>
      <c r="AG24" s="320">
        <f t="shared" si="10"/>
        <v>1</v>
      </c>
      <c r="AH24" s="89">
        <v>0</v>
      </c>
      <c r="AI24" s="85">
        <v>0</v>
      </c>
      <c r="AJ24" s="313" t="e">
        <f t="shared" si="11"/>
        <v>#DIV/0!</v>
      </c>
    </row>
    <row r="25" spans="1:36" ht="13.5" customHeight="1" thickBot="1">
      <c r="A25" s="321">
        <v>22</v>
      </c>
      <c r="B25" s="124">
        <v>3036</v>
      </c>
      <c r="C25" s="125" t="s">
        <v>370</v>
      </c>
      <c r="D25" s="125">
        <f t="shared" ref="D25" si="12">G25+J25+M25+P25+S25+V25+Y25+AB25+AE25+AH25</f>
        <v>15</v>
      </c>
      <c r="E25" s="125">
        <f t="shared" ref="E25" si="13">H25+K25+N25+Q25+T25+W25+Z25+AC25+AF25+AI25</f>
        <v>14</v>
      </c>
      <c r="F25" s="355">
        <f>E25/D25</f>
        <v>0.93333333333333335</v>
      </c>
      <c r="G25" s="322">
        <v>0</v>
      </c>
      <c r="H25" s="323">
        <v>0</v>
      </c>
      <c r="I25" s="324" t="e">
        <f>H25/G25</f>
        <v>#DIV/0!</v>
      </c>
      <c r="J25" s="325">
        <v>4</v>
      </c>
      <c r="K25" s="323">
        <v>4</v>
      </c>
      <c r="L25" s="346">
        <f>K25/J25</f>
        <v>1</v>
      </c>
      <c r="M25" s="325">
        <v>3</v>
      </c>
      <c r="N25" s="323">
        <v>2</v>
      </c>
      <c r="O25" s="350">
        <f t="shared" ref="O25" si="14">N25/M25</f>
        <v>0.66666666666666663</v>
      </c>
      <c r="P25" s="322">
        <v>3</v>
      </c>
      <c r="Q25" s="323">
        <v>3</v>
      </c>
      <c r="R25" s="346">
        <f>Q25/P25</f>
        <v>1</v>
      </c>
      <c r="S25" s="325">
        <v>0</v>
      </c>
      <c r="T25" s="323">
        <v>0</v>
      </c>
      <c r="U25" s="326" t="e">
        <f>T25/S25</f>
        <v>#DIV/0!</v>
      </c>
      <c r="V25" s="325">
        <v>1</v>
      </c>
      <c r="W25" s="323">
        <v>1</v>
      </c>
      <c r="X25" s="350">
        <f t="shared" ref="X25" si="15">W25/V25</f>
        <v>1</v>
      </c>
      <c r="Y25" s="322">
        <v>2</v>
      </c>
      <c r="Z25" s="323">
        <v>2</v>
      </c>
      <c r="AA25" s="350">
        <f>Z25/Y25</f>
        <v>1</v>
      </c>
      <c r="AB25" s="325">
        <v>1</v>
      </c>
      <c r="AC25" s="323">
        <v>1</v>
      </c>
      <c r="AD25" s="326">
        <f>AC25/AB25</f>
        <v>1</v>
      </c>
      <c r="AE25" s="325">
        <v>1</v>
      </c>
      <c r="AF25" s="323">
        <v>1</v>
      </c>
      <c r="AG25" s="326">
        <f t="shared" ref="AG25" si="16">AF25/AE25</f>
        <v>1</v>
      </c>
      <c r="AH25" s="325">
        <v>0</v>
      </c>
      <c r="AI25" s="323">
        <v>0</v>
      </c>
      <c r="AJ25" s="324" t="e">
        <f t="shared" ref="AJ25" si="17">AI25/AH25</f>
        <v>#DIV/0!</v>
      </c>
    </row>
  </sheetData>
  <mergeCells count="14">
    <mergeCell ref="AE1:AG1"/>
    <mergeCell ref="AH1:AJ1"/>
    <mergeCell ref="M1:O1"/>
    <mergeCell ref="P1:R1"/>
    <mergeCell ref="S1:U1"/>
    <mergeCell ref="V1:X1"/>
    <mergeCell ref="Y1:AA1"/>
    <mergeCell ref="AB1:AD1"/>
    <mergeCell ref="J1:L1"/>
    <mergeCell ref="A1:A2"/>
    <mergeCell ref="B1:B2"/>
    <mergeCell ref="C1:C2"/>
    <mergeCell ref="D1:F1"/>
    <mergeCell ref="G1:I1"/>
  </mergeCells>
  <conditionalFormatting sqref="F3:F25">
    <cfRule type="cellIs" dxfId="152" priority="1" operator="lessThan">
      <formula>1</formula>
    </cfRule>
  </conditionalFormatting>
  <conditionalFormatting sqref="I3:I25 L3:L25 O3:O25 R3:R25">
    <cfRule type="cellIs" dxfId="151" priority="3" operator="lessThan">
      <formula>1</formula>
    </cfRule>
  </conditionalFormatting>
  <conditionalFormatting sqref="U3:U25 X3:X25">
    <cfRule type="cellIs" dxfId="150" priority="2" operator="lessThan">
      <formula>1</formula>
    </cfRule>
  </conditionalFormatting>
  <conditionalFormatting sqref="AA3:AA25 AD3:AD25">
    <cfRule type="cellIs" dxfId="149" priority="4" operator="lessThan">
      <formula>1</formula>
    </cfRule>
  </conditionalFormatting>
  <conditionalFormatting sqref="AG3:AG25 AJ3:AJ25">
    <cfRule type="cellIs" dxfId="148" priority="5" operator="lessThan">
      <formula>1</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52A2F-92E8-4B42-83DA-796B032D6470}">
  <dimension ref="A1:J20"/>
  <sheetViews>
    <sheetView topLeftCell="A8" zoomScale="80" zoomScaleNormal="80" workbookViewId="0">
      <selection activeCell="L31" sqref="L31"/>
    </sheetView>
  </sheetViews>
  <sheetFormatPr defaultColWidth="8.75" defaultRowHeight="13.5"/>
  <cols>
    <col min="1" max="1" width="8.75" style="13"/>
    <col min="2" max="2" width="50.125" customWidth="1"/>
    <col min="3" max="3" width="18.5" bestFit="1" customWidth="1"/>
    <col min="4" max="4" width="9.75" bestFit="1" customWidth="1"/>
    <col min="5" max="5" width="12.125" style="336" bestFit="1" customWidth="1"/>
    <col min="6" max="6" width="16.25" style="336" bestFit="1" customWidth="1"/>
    <col min="7" max="7" width="14.125" bestFit="1" customWidth="1"/>
    <col min="8" max="8" width="20.5" bestFit="1" customWidth="1"/>
    <col min="9" max="9" width="17.5" bestFit="1" customWidth="1"/>
    <col min="10" max="10" width="16" bestFit="1" customWidth="1"/>
  </cols>
  <sheetData>
    <row r="1" spans="1:10" ht="82.5" customHeight="1">
      <c r="A1" s="267" t="s">
        <v>48</v>
      </c>
      <c r="B1" s="266" t="s">
        <v>82</v>
      </c>
      <c r="C1" s="261" t="s">
        <v>83</v>
      </c>
      <c r="D1" s="261" t="s">
        <v>84</v>
      </c>
      <c r="E1" s="327" t="s">
        <v>85</v>
      </c>
      <c r="F1" s="327" t="s">
        <v>86</v>
      </c>
      <c r="G1" s="261" t="s">
        <v>87</v>
      </c>
      <c r="H1" s="262" t="s">
        <v>88</v>
      </c>
      <c r="I1" s="262" t="s">
        <v>246</v>
      </c>
      <c r="J1" s="263" t="s">
        <v>247</v>
      </c>
    </row>
    <row r="2" spans="1:10" ht="15">
      <c r="A2" s="268">
        <v>1</v>
      </c>
      <c r="B2" s="270" t="s">
        <v>371</v>
      </c>
      <c r="C2" s="264" t="s">
        <v>116</v>
      </c>
      <c r="D2" s="358" t="s">
        <v>93</v>
      </c>
      <c r="E2" s="328">
        <v>45758</v>
      </c>
      <c r="F2" s="328">
        <v>45758</v>
      </c>
      <c r="G2" s="278">
        <f>(F2-E2)+1</f>
        <v>1</v>
      </c>
      <c r="H2" s="272" t="s">
        <v>325</v>
      </c>
      <c r="I2" s="278" t="s">
        <v>372</v>
      </c>
      <c r="J2" s="265" t="s">
        <v>203</v>
      </c>
    </row>
    <row r="3" spans="1:10" ht="15">
      <c r="A3" s="269">
        <v>2</v>
      </c>
      <c r="B3" s="270" t="s">
        <v>373</v>
      </c>
      <c r="C3" s="271" t="s">
        <v>112</v>
      </c>
      <c r="D3" s="359" t="s">
        <v>93</v>
      </c>
      <c r="E3" s="329">
        <v>45759</v>
      </c>
      <c r="F3" s="329">
        <v>45761</v>
      </c>
      <c r="G3" s="278">
        <f t="shared" ref="G3:G19" si="0">(F3-E3)+1</f>
        <v>3</v>
      </c>
      <c r="H3" s="272" t="s">
        <v>249</v>
      </c>
      <c r="I3" s="279" t="s">
        <v>374</v>
      </c>
      <c r="J3" s="265" t="s">
        <v>203</v>
      </c>
    </row>
    <row r="4" spans="1:10" ht="15">
      <c r="A4" s="269">
        <v>3</v>
      </c>
      <c r="B4" s="274" t="s">
        <v>375</v>
      </c>
      <c r="C4" s="272" t="s">
        <v>116</v>
      </c>
      <c r="D4" s="356" t="s">
        <v>93</v>
      </c>
      <c r="E4" s="331">
        <v>45757</v>
      </c>
      <c r="F4" s="331">
        <v>45757</v>
      </c>
      <c r="G4" s="284"/>
      <c r="H4" s="271" t="s">
        <v>254</v>
      </c>
      <c r="I4" s="279" t="s">
        <v>376</v>
      </c>
      <c r="J4" s="273" t="s">
        <v>203</v>
      </c>
    </row>
    <row r="5" spans="1:10" ht="15">
      <c r="A5" s="269">
        <v>4</v>
      </c>
      <c r="B5" s="270" t="s">
        <v>377</v>
      </c>
      <c r="C5" s="271" t="s">
        <v>378</v>
      </c>
      <c r="D5" s="359" t="s">
        <v>93</v>
      </c>
      <c r="E5" s="329">
        <v>45757</v>
      </c>
      <c r="F5" s="329">
        <v>45761</v>
      </c>
      <c r="G5" s="284">
        <f t="shared" si="0"/>
        <v>5</v>
      </c>
      <c r="H5" s="271" t="s">
        <v>249</v>
      </c>
      <c r="I5" s="279" t="s">
        <v>379</v>
      </c>
      <c r="J5" s="273" t="s">
        <v>203</v>
      </c>
    </row>
    <row r="6" spans="1:10" ht="15">
      <c r="A6" s="269">
        <v>5</v>
      </c>
      <c r="B6" s="270" t="s">
        <v>365</v>
      </c>
      <c r="C6" s="271" t="s">
        <v>129</v>
      </c>
      <c r="D6" s="359" t="s">
        <v>98</v>
      </c>
      <c r="E6" s="329">
        <v>45756</v>
      </c>
      <c r="F6" s="329">
        <v>45757</v>
      </c>
      <c r="G6" s="284">
        <f t="shared" si="0"/>
        <v>2</v>
      </c>
      <c r="H6" s="271" t="s">
        <v>254</v>
      </c>
      <c r="I6" s="279" t="s">
        <v>252</v>
      </c>
      <c r="J6" s="273" t="s">
        <v>203</v>
      </c>
    </row>
    <row r="7" spans="1:10" ht="15">
      <c r="A7" s="269">
        <v>6</v>
      </c>
      <c r="B7" s="270" t="s">
        <v>380</v>
      </c>
      <c r="C7" s="271" t="s">
        <v>125</v>
      </c>
      <c r="D7" s="359" t="s">
        <v>93</v>
      </c>
      <c r="E7" s="329">
        <v>45755</v>
      </c>
      <c r="F7" s="329">
        <v>45756</v>
      </c>
      <c r="G7" s="284">
        <f t="shared" si="0"/>
        <v>2</v>
      </c>
      <c r="H7" s="271" t="s">
        <v>254</v>
      </c>
      <c r="I7" s="330" t="s">
        <v>328</v>
      </c>
      <c r="J7" s="273" t="s">
        <v>203</v>
      </c>
    </row>
    <row r="8" spans="1:10" ht="30">
      <c r="A8" s="269">
        <v>7</v>
      </c>
      <c r="B8" s="270" t="s">
        <v>381</v>
      </c>
      <c r="C8" s="271" t="s">
        <v>121</v>
      </c>
      <c r="D8" s="359" t="s">
        <v>93</v>
      </c>
      <c r="E8" s="329">
        <v>45756</v>
      </c>
      <c r="F8" s="329">
        <v>45756</v>
      </c>
      <c r="G8" s="284">
        <f t="shared" si="0"/>
        <v>1</v>
      </c>
      <c r="H8" s="271" t="s">
        <v>254</v>
      </c>
      <c r="I8" s="279" t="s">
        <v>134</v>
      </c>
      <c r="J8" s="273" t="s">
        <v>203</v>
      </c>
    </row>
    <row r="9" spans="1:10" ht="15">
      <c r="A9" s="269">
        <v>8</v>
      </c>
      <c r="B9" s="274" t="s">
        <v>368</v>
      </c>
      <c r="C9" s="272" t="s">
        <v>132</v>
      </c>
      <c r="D9" s="360" t="s">
        <v>98</v>
      </c>
      <c r="E9" s="331">
        <v>45757</v>
      </c>
      <c r="F9" s="331">
        <v>45757</v>
      </c>
      <c r="G9" s="284">
        <f t="shared" si="0"/>
        <v>1</v>
      </c>
      <c r="H9" s="271" t="s">
        <v>254</v>
      </c>
      <c r="I9" s="279" t="s">
        <v>252</v>
      </c>
      <c r="J9" s="273" t="s">
        <v>203</v>
      </c>
    </row>
    <row r="10" spans="1:10" ht="15">
      <c r="A10" s="269">
        <v>9</v>
      </c>
      <c r="B10" s="274" t="s">
        <v>366</v>
      </c>
      <c r="C10" s="272" t="s">
        <v>53</v>
      </c>
      <c r="D10" s="360" t="s">
        <v>93</v>
      </c>
      <c r="E10" s="331">
        <v>45754</v>
      </c>
      <c r="F10" s="331">
        <v>45754</v>
      </c>
      <c r="G10" s="284">
        <f t="shared" si="0"/>
        <v>1</v>
      </c>
      <c r="H10" s="271" t="s">
        <v>254</v>
      </c>
      <c r="I10" s="279" t="s">
        <v>250</v>
      </c>
      <c r="J10" s="273" t="s">
        <v>203</v>
      </c>
    </row>
    <row r="11" spans="1:10" ht="15">
      <c r="A11" s="269">
        <v>10</v>
      </c>
      <c r="B11" s="270" t="s">
        <v>360</v>
      </c>
      <c r="C11" s="271" t="s">
        <v>116</v>
      </c>
      <c r="D11" s="356" t="s">
        <v>98</v>
      </c>
      <c r="E11" s="331">
        <v>45757</v>
      </c>
      <c r="F11" s="331">
        <v>45758</v>
      </c>
      <c r="G11" s="284">
        <f t="shared" si="0"/>
        <v>2</v>
      </c>
      <c r="H11" s="271" t="s">
        <v>254</v>
      </c>
      <c r="I11" s="287" t="s">
        <v>252</v>
      </c>
      <c r="J11" s="273" t="s">
        <v>203</v>
      </c>
    </row>
    <row r="12" spans="1:10" ht="15">
      <c r="A12" s="269">
        <v>11</v>
      </c>
      <c r="B12" s="270" t="s">
        <v>382</v>
      </c>
      <c r="C12" s="271" t="s">
        <v>121</v>
      </c>
      <c r="D12" s="359" t="s">
        <v>98</v>
      </c>
      <c r="E12" s="329">
        <v>45754</v>
      </c>
      <c r="F12" s="329">
        <v>45756</v>
      </c>
      <c r="G12" s="284">
        <f t="shared" si="0"/>
        <v>3</v>
      </c>
      <c r="H12" s="271" t="s">
        <v>254</v>
      </c>
      <c r="I12" s="332" t="s">
        <v>100</v>
      </c>
      <c r="J12" s="273" t="s">
        <v>203</v>
      </c>
    </row>
    <row r="13" spans="1:10" ht="15">
      <c r="A13" s="269">
        <v>12</v>
      </c>
      <c r="B13" s="270" t="s">
        <v>383</v>
      </c>
      <c r="C13" s="271" t="s">
        <v>53</v>
      </c>
      <c r="D13" s="359" t="s">
        <v>98</v>
      </c>
      <c r="E13" s="329">
        <v>45754</v>
      </c>
      <c r="F13" s="329">
        <v>45756</v>
      </c>
      <c r="G13" s="284">
        <f t="shared" si="0"/>
        <v>3</v>
      </c>
      <c r="H13" s="271" t="s">
        <v>254</v>
      </c>
      <c r="I13" s="284" t="s">
        <v>252</v>
      </c>
      <c r="J13" s="273" t="s">
        <v>203</v>
      </c>
    </row>
    <row r="14" spans="1:10" ht="30">
      <c r="A14" s="269">
        <v>13</v>
      </c>
      <c r="B14" s="270" t="s">
        <v>359</v>
      </c>
      <c r="C14" s="271" t="s">
        <v>53</v>
      </c>
      <c r="D14" s="357" t="s">
        <v>98</v>
      </c>
      <c r="E14" s="329">
        <v>45758</v>
      </c>
      <c r="F14" s="329">
        <v>45758</v>
      </c>
      <c r="G14" s="284">
        <f t="shared" si="0"/>
        <v>1</v>
      </c>
      <c r="H14" s="271" t="s">
        <v>254</v>
      </c>
      <c r="I14" s="284" t="s">
        <v>100</v>
      </c>
      <c r="J14" s="273" t="s">
        <v>203</v>
      </c>
    </row>
    <row r="15" spans="1:10" ht="30">
      <c r="A15" s="269">
        <v>14</v>
      </c>
      <c r="B15" s="270" t="s">
        <v>358</v>
      </c>
      <c r="C15" s="271" t="s">
        <v>53</v>
      </c>
      <c r="D15" s="359" t="s">
        <v>98</v>
      </c>
      <c r="E15" s="329">
        <v>45756</v>
      </c>
      <c r="F15" s="329">
        <v>45756</v>
      </c>
      <c r="G15" s="284">
        <f t="shared" si="0"/>
        <v>1</v>
      </c>
      <c r="H15" s="271" t="s">
        <v>254</v>
      </c>
      <c r="I15" s="284" t="s">
        <v>100</v>
      </c>
      <c r="J15" s="273" t="s">
        <v>203</v>
      </c>
    </row>
    <row r="16" spans="1:10" ht="15">
      <c r="A16" s="269">
        <v>15</v>
      </c>
      <c r="B16" s="270" t="s">
        <v>357</v>
      </c>
      <c r="C16" s="271" t="s">
        <v>53</v>
      </c>
      <c r="D16" s="357" t="s">
        <v>98</v>
      </c>
      <c r="E16" s="329">
        <v>45755</v>
      </c>
      <c r="F16" s="329">
        <v>45756</v>
      </c>
      <c r="G16" s="284">
        <f t="shared" si="0"/>
        <v>2</v>
      </c>
      <c r="H16" s="271" t="s">
        <v>254</v>
      </c>
      <c r="I16" s="330" t="s">
        <v>252</v>
      </c>
      <c r="J16" s="273" t="s">
        <v>203</v>
      </c>
    </row>
    <row r="17" spans="1:10" ht="15">
      <c r="A17" s="269">
        <v>16</v>
      </c>
      <c r="B17" s="280" t="s">
        <v>356</v>
      </c>
      <c r="C17" s="281" t="s">
        <v>53</v>
      </c>
      <c r="D17" s="357" t="s">
        <v>98</v>
      </c>
      <c r="E17" s="329">
        <v>45754</v>
      </c>
      <c r="F17" s="329">
        <v>45754</v>
      </c>
      <c r="G17" s="284">
        <f t="shared" si="0"/>
        <v>1</v>
      </c>
      <c r="H17" s="271" t="s">
        <v>254</v>
      </c>
      <c r="I17" s="285" t="s">
        <v>250</v>
      </c>
      <c r="J17" s="273" t="s">
        <v>203</v>
      </c>
    </row>
    <row r="18" spans="1:10" ht="15">
      <c r="A18" s="269">
        <v>17</v>
      </c>
      <c r="B18" s="280" t="s">
        <v>361</v>
      </c>
      <c r="C18" s="281" t="s">
        <v>176</v>
      </c>
      <c r="D18" s="357" t="s">
        <v>98</v>
      </c>
      <c r="E18" s="329">
        <v>45754</v>
      </c>
      <c r="F18" s="329">
        <v>45754</v>
      </c>
      <c r="G18" s="284">
        <f t="shared" si="0"/>
        <v>1</v>
      </c>
      <c r="H18" s="271" t="s">
        <v>254</v>
      </c>
      <c r="I18" s="285" t="s">
        <v>328</v>
      </c>
      <c r="J18" s="273" t="s">
        <v>203</v>
      </c>
    </row>
    <row r="19" spans="1:10" ht="15">
      <c r="A19" s="269">
        <v>18</v>
      </c>
      <c r="B19" s="280" t="s">
        <v>384</v>
      </c>
      <c r="C19" s="281" t="s">
        <v>176</v>
      </c>
      <c r="D19" s="357" t="s">
        <v>98</v>
      </c>
      <c r="E19" s="329">
        <v>45754</v>
      </c>
      <c r="F19" s="329">
        <v>45754</v>
      </c>
      <c r="G19" s="284">
        <f t="shared" si="0"/>
        <v>1</v>
      </c>
      <c r="H19" s="271" t="s">
        <v>99</v>
      </c>
      <c r="I19" s="285" t="s">
        <v>250</v>
      </c>
      <c r="J19" s="273" t="s">
        <v>203</v>
      </c>
    </row>
    <row r="20" spans="1:10" ht="15">
      <c r="A20" s="361">
        <v>19</v>
      </c>
      <c r="B20" s="362" t="s">
        <v>361</v>
      </c>
      <c r="C20" s="363" t="s">
        <v>176</v>
      </c>
      <c r="D20" s="364"/>
      <c r="E20" s="887" t="s">
        <v>255</v>
      </c>
      <c r="F20" s="888"/>
      <c r="G20" s="365"/>
      <c r="H20" s="366"/>
      <c r="I20" s="367" t="s">
        <v>268</v>
      </c>
      <c r="J20" s="368" t="s">
        <v>203</v>
      </c>
    </row>
  </sheetData>
  <autoFilter ref="A1:J20" xr:uid="{98FF6E60-D95D-4B39-BA9A-104EFB6F1C3D}"/>
  <mergeCells count="1">
    <mergeCell ref="E20:F20"/>
  </mergeCells>
  <conditionalFormatting sqref="D2:D20">
    <cfRule type="cellIs" dxfId="147" priority="2" operator="equal">
      <formula>"Unplaned"</formula>
    </cfRule>
  </conditionalFormatting>
  <conditionalFormatting sqref="H2:H20">
    <cfRule type="cellIs" dxfId="146" priority="1" operator="equal">
      <formula>"giao task nối tuần"</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0FF4D-979B-4914-9D70-2459413F94D6}">
  <dimension ref="A1:CN36"/>
  <sheetViews>
    <sheetView topLeftCell="A27" zoomScale="40" zoomScaleNormal="40" zoomScaleSheetLayoutView="25" workbookViewId="0">
      <selection activeCell="H11" sqref="H11"/>
    </sheetView>
  </sheetViews>
  <sheetFormatPr defaultColWidth="8.875" defaultRowHeight="13.5"/>
  <cols>
    <col min="1" max="1" width="20" style="133" customWidth="1"/>
    <col min="2" max="2" width="41.875" style="2" bestFit="1" customWidth="1"/>
    <col min="3" max="16" width="35.125" style="2" customWidth="1"/>
    <col min="17" max="27" width="9" style="1" customWidth="1"/>
    <col min="28" max="28" width="23.125" style="1" hidden="1" customWidth="1"/>
    <col min="29" max="42" width="39.875" style="1" hidden="1" customWidth="1"/>
    <col min="43" max="92" width="9" style="1" customWidth="1"/>
    <col min="93" max="16384" width="8.875" style="2"/>
  </cols>
  <sheetData>
    <row r="1" spans="1:92" ht="42.6" customHeight="1" thickBot="1">
      <c r="A1" s="852" t="s">
        <v>0</v>
      </c>
      <c r="B1" s="853"/>
      <c r="C1" s="854"/>
      <c r="D1" s="854"/>
      <c r="E1" s="854"/>
      <c r="F1" s="855"/>
      <c r="G1" s="858" t="str">
        <f>"Tháng " &amp; MONTH(E2)</f>
        <v>Tháng 4</v>
      </c>
      <c r="H1" s="859"/>
      <c r="I1" s="859"/>
      <c r="J1" s="860"/>
      <c r="K1" s="828" t="str">
        <f>"W"&amp;WEEKNUM(C2)</f>
        <v>W16</v>
      </c>
      <c r="L1" s="828"/>
      <c r="M1" s="828"/>
      <c r="N1" s="829"/>
      <c r="O1" s="829"/>
      <c r="P1" s="830"/>
    </row>
    <row r="2" spans="1:92" s="4" customFormat="1" ht="33.950000000000003" customHeight="1">
      <c r="A2" s="889" t="s">
        <v>1</v>
      </c>
      <c r="B2" s="213" t="s">
        <v>2</v>
      </c>
      <c r="C2" s="842">
        <v>45761</v>
      </c>
      <c r="D2" s="843"/>
      <c r="E2" s="848">
        <f>C2+1</f>
        <v>45762</v>
      </c>
      <c r="F2" s="849"/>
      <c r="G2" s="848">
        <f>E2+1</f>
        <v>45763</v>
      </c>
      <c r="H2" s="849"/>
      <c r="I2" s="848">
        <f>G2+1</f>
        <v>45764</v>
      </c>
      <c r="J2" s="849"/>
      <c r="K2" s="848">
        <f>I2+1</f>
        <v>45765</v>
      </c>
      <c r="L2" s="849"/>
      <c r="M2" s="848">
        <f>K2+1</f>
        <v>45766</v>
      </c>
      <c r="N2" s="849"/>
      <c r="O2" s="848">
        <f>M2+1</f>
        <v>45767</v>
      </c>
      <c r="P2" s="849"/>
      <c r="Q2" s="3"/>
      <c r="R2" s="3"/>
      <c r="S2" s="3"/>
      <c r="T2" s="3"/>
      <c r="U2" s="3"/>
      <c r="V2" s="3"/>
      <c r="W2" s="3"/>
      <c r="X2" s="3"/>
      <c r="Y2" s="3"/>
      <c r="Z2" s="1"/>
      <c r="AA2" s="1"/>
      <c r="AB2" s="1"/>
      <c r="AC2" s="1"/>
      <c r="AD2" s="1"/>
      <c r="AE2" s="1"/>
      <c r="AF2" s="1"/>
      <c r="AG2" s="1"/>
      <c r="AH2" s="1"/>
      <c r="AI2" s="1"/>
      <c r="AJ2" s="1"/>
      <c r="AK2" s="1"/>
      <c r="AL2" s="1"/>
      <c r="AM2" s="1"/>
      <c r="AN2" s="1"/>
      <c r="AO2" s="1"/>
      <c r="AP2" s="1"/>
      <c r="AQ2" s="1"/>
      <c r="AR2" s="1"/>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row>
    <row r="3" spans="1:92" s="4" customFormat="1" ht="33.950000000000003" customHeight="1" thickBot="1">
      <c r="A3" s="890"/>
      <c r="B3" s="214" t="s">
        <v>3</v>
      </c>
      <c r="C3" s="840">
        <f t="shared" ref="C3:E3" si="0">C2</f>
        <v>45761</v>
      </c>
      <c r="D3" s="841"/>
      <c r="E3" s="850">
        <f t="shared" si="0"/>
        <v>45762</v>
      </c>
      <c r="F3" s="851"/>
      <c r="G3" s="850">
        <f>G2</f>
        <v>45763</v>
      </c>
      <c r="H3" s="851"/>
      <c r="I3" s="850">
        <f>I2</f>
        <v>45764</v>
      </c>
      <c r="J3" s="851"/>
      <c r="K3" s="850">
        <f t="shared" ref="K3:M3" si="1">K2</f>
        <v>45765</v>
      </c>
      <c r="L3" s="851"/>
      <c r="M3" s="863">
        <f t="shared" si="1"/>
        <v>45766</v>
      </c>
      <c r="N3" s="864"/>
      <c r="O3" s="863">
        <f>O2</f>
        <v>45767</v>
      </c>
      <c r="P3" s="864"/>
      <c r="Q3" s="3"/>
      <c r="R3" s="3"/>
      <c r="S3" s="3"/>
      <c r="T3" s="3"/>
      <c r="U3" s="3"/>
      <c r="V3" s="3"/>
      <c r="W3" s="3"/>
      <c r="X3" s="3"/>
      <c r="Y3" s="3"/>
      <c r="Z3" s="1"/>
      <c r="AA3" s="1"/>
      <c r="AB3" s="877" t="str">
        <f>K1</f>
        <v>W16</v>
      </c>
      <c r="AC3" s="877"/>
      <c r="AD3" s="877"/>
      <c r="AE3" s="877"/>
      <c r="AF3" s="877"/>
      <c r="AG3" s="877"/>
      <c r="AH3" s="877"/>
      <c r="AI3" s="877"/>
      <c r="AJ3" s="877"/>
      <c r="AK3" s="877"/>
      <c r="AL3" s="877"/>
      <c r="AM3" s="877"/>
      <c r="AN3" s="877"/>
      <c r="AO3" s="877"/>
      <c r="AP3" s="877"/>
      <c r="AQ3" s="1"/>
      <c r="AR3" s="1"/>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row>
    <row r="4" spans="1:92" s="4" customFormat="1" ht="33.950000000000003" customHeight="1">
      <c r="A4" s="890"/>
      <c r="B4" s="214" t="s">
        <v>4</v>
      </c>
      <c r="C4" s="838" t="str">
        <f>TEXT(C2,"[$-0011042A]dd")</f>
        <v>17</v>
      </c>
      <c r="D4" s="839"/>
      <c r="E4" s="846" t="str">
        <f t="shared" ref="E4:M4" si="2">TEXT(E2,"[$-0011042A]dd")</f>
        <v>18</v>
      </c>
      <c r="F4" s="847"/>
      <c r="G4" s="846" t="str">
        <f t="shared" si="2"/>
        <v>19</v>
      </c>
      <c r="H4" s="847"/>
      <c r="I4" s="846" t="str">
        <f t="shared" si="2"/>
        <v>20</v>
      </c>
      <c r="J4" s="847"/>
      <c r="K4" s="846" t="str">
        <f t="shared" si="2"/>
        <v>21</v>
      </c>
      <c r="L4" s="847"/>
      <c r="M4" s="846" t="str">
        <f t="shared" si="2"/>
        <v>22</v>
      </c>
      <c r="N4" s="847"/>
      <c r="O4" s="846" t="str">
        <f>TEXT(O2,"[$-0011042A]dd")</f>
        <v>23</v>
      </c>
      <c r="P4" s="847"/>
      <c r="Q4" s="3"/>
      <c r="R4" s="3"/>
      <c r="S4" s="3"/>
      <c r="T4" s="3"/>
      <c r="U4" s="3"/>
      <c r="V4" s="3"/>
      <c r="W4" s="3"/>
      <c r="X4" s="3"/>
      <c r="Y4" s="3"/>
      <c r="Z4" s="3"/>
      <c r="AA4" s="3"/>
      <c r="AB4" s="209" t="s">
        <v>2</v>
      </c>
      <c r="AC4" s="861">
        <f>C2</f>
        <v>45761</v>
      </c>
      <c r="AD4" s="862"/>
      <c r="AE4" s="861">
        <f t="shared" ref="AE4" si="3">E2</f>
        <v>45762</v>
      </c>
      <c r="AF4" s="862"/>
      <c r="AG4" s="861">
        <f t="shared" ref="AG4" si="4">G2</f>
        <v>45763</v>
      </c>
      <c r="AH4" s="862"/>
      <c r="AI4" s="861">
        <f t="shared" ref="AI4" si="5">I2</f>
        <v>45764</v>
      </c>
      <c r="AJ4" s="862"/>
      <c r="AK4" s="861">
        <f t="shared" ref="AK4" si="6">K2</f>
        <v>45765</v>
      </c>
      <c r="AL4" s="862"/>
      <c r="AM4" s="861">
        <f t="shared" ref="AM4" si="7">M2</f>
        <v>45766</v>
      </c>
      <c r="AN4" s="862"/>
      <c r="AO4" s="861">
        <f t="shared" ref="AO4" si="8">O2</f>
        <v>45767</v>
      </c>
      <c r="AP4" s="862"/>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row>
    <row r="5" spans="1:92" s="4" customFormat="1" ht="33.950000000000003" customHeight="1">
      <c r="A5" s="890"/>
      <c r="B5" s="214" t="s">
        <v>5</v>
      </c>
      <c r="C5" s="838" t="str">
        <f>IF(OR(DAY(C2)=5,DAY(C2)=20),"Member Day",IFERROR(VLOOKUP(C2,Data!$A$1:$B$11,2,0),""))</f>
        <v/>
      </c>
      <c r="D5" s="839"/>
      <c r="E5" s="846" t="str">
        <f>IF(OR(DAY(E2)=5,DAY(E2)=20),"Member Day",IFERROR(VLOOKUP(E2,Data!$A$1:$B$11,2,0),""))</f>
        <v/>
      </c>
      <c r="F5" s="847"/>
      <c r="G5" s="846" t="str">
        <f>IF(OR(DAY(G2)=5,DAY(G2)=20),"Member Day",IFERROR(VLOOKUP(G2,Data!$A$1:$B$11,2,0),""))</f>
        <v/>
      </c>
      <c r="H5" s="847"/>
      <c r="I5" s="846" t="str">
        <f>IF(OR(DAY(I2)=5,DAY(I2)=20),"Member Day",IFERROR(VLOOKUP(I2,Data!$A$1:$B$11,2,0),""))</f>
        <v/>
      </c>
      <c r="J5" s="847"/>
      <c r="K5" s="846" t="str">
        <f>IF(OR(DAY(K2)=5,DAY(K2)=20),"Member Day",IFERROR(VLOOKUP(K2,Data!$A$1:$B$11,2,0),""))</f>
        <v/>
      </c>
      <c r="L5" s="847"/>
      <c r="M5" s="846" t="str">
        <f>IF(OR(DAY(M2)=5,DAY(M2)=20),"Member Day",IFERROR(VLOOKUP(M2,Data!$A$1:$B$11,2,0),""))</f>
        <v/>
      </c>
      <c r="N5" s="847"/>
      <c r="O5" s="846" t="str">
        <f>IF(OR(DAY(O2)=5,DAY(O2)=20),"Member Day",IFERROR(VLOOKUP(O2,Data!$A$1:$B$11,2,0),""))</f>
        <v>Member Day</v>
      </c>
      <c r="P5" s="847"/>
      <c r="Q5" s="3"/>
      <c r="R5" s="3"/>
      <c r="S5" s="3"/>
      <c r="T5" s="3"/>
      <c r="U5" s="3"/>
      <c r="V5" s="3"/>
      <c r="W5" s="3"/>
      <c r="X5" s="3"/>
      <c r="Y5" s="3"/>
      <c r="Z5" s="3"/>
      <c r="AA5" s="3"/>
      <c r="AB5" s="209" t="s">
        <v>3</v>
      </c>
      <c r="AC5" s="871">
        <f>C3</f>
        <v>45761</v>
      </c>
      <c r="AD5" s="872"/>
      <c r="AE5" s="871">
        <f t="shared" ref="AE5" si="9">E2</f>
        <v>45762</v>
      </c>
      <c r="AF5" s="872"/>
      <c r="AG5" s="871">
        <f t="shared" ref="AG5" si="10">G2</f>
        <v>45763</v>
      </c>
      <c r="AH5" s="872"/>
      <c r="AI5" s="871">
        <f t="shared" ref="AI5" si="11">I2</f>
        <v>45764</v>
      </c>
      <c r="AJ5" s="872"/>
      <c r="AK5" s="871">
        <f t="shared" ref="AK5" si="12">K2</f>
        <v>45765</v>
      </c>
      <c r="AL5" s="872"/>
      <c r="AM5" s="871">
        <f t="shared" ref="AM5" si="13">M2</f>
        <v>45766</v>
      </c>
      <c r="AN5" s="872"/>
      <c r="AO5" s="871">
        <f t="shared" ref="AO5" si="14">O2</f>
        <v>45767</v>
      </c>
      <c r="AP5" s="872"/>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row>
    <row r="6" spans="1:92" s="4" customFormat="1" ht="40.5">
      <c r="A6" s="890"/>
      <c r="B6" s="198" t="s">
        <v>6</v>
      </c>
      <c r="C6" s="836"/>
      <c r="D6" s="837"/>
      <c r="E6" s="844"/>
      <c r="F6" s="845"/>
      <c r="G6" s="856"/>
      <c r="H6" s="857"/>
      <c r="I6" s="856"/>
      <c r="J6" s="857"/>
      <c r="K6" s="856"/>
      <c r="L6" s="857"/>
      <c r="M6" s="856"/>
      <c r="N6" s="857"/>
      <c r="O6" s="856"/>
      <c r="P6" s="857"/>
      <c r="Q6" s="3"/>
      <c r="R6" s="3"/>
      <c r="S6" s="3"/>
      <c r="T6" s="3"/>
      <c r="U6" s="3"/>
      <c r="V6" s="3"/>
      <c r="W6" s="3"/>
      <c r="X6" s="3"/>
      <c r="Y6" s="3"/>
      <c r="Z6" s="3"/>
      <c r="AA6" s="3"/>
      <c r="AB6" s="209" t="s">
        <v>4</v>
      </c>
      <c r="AC6" s="871" t="str">
        <f>C4</f>
        <v>17</v>
      </c>
      <c r="AD6" s="872"/>
      <c r="AE6" s="871" t="str">
        <f t="shared" ref="AE6:AE7" si="15">E4</f>
        <v>18</v>
      </c>
      <c r="AF6" s="872"/>
      <c r="AG6" s="871" t="str">
        <f t="shared" ref="AG6:AG7" si="16">G4</f>
        <v>19</v>
      </c>
      <c r="AH6" s="872"/>
      <c r="AI6" s="871" t="str">
        <f t="shared" ref="AI6:AI7" si="17">I4</f>
        <v>20</v>
      </c>
      <c r="AJ6" s="872"/>
      <c r="AK6" s="871" t="str">
        <f t="shared" ref="AK6:AK7" si="18">K4</f>
        <v>21</v>
      </c>
      <c r="AL6" s="872"/>
      <c r="AM6" s="871" t="str">
        <f t="shared" ref="AM6:AM7" si="19">M4</f>
        <v>22</v>
      </c>
      <c r="AN6" s="872"/>
      <c r="AO6" s="871" t="str">
        <f t="shared" ref="AO6:AO7" si="20">O4</f>
        <v>23</v>
      </c>
      <c r="AP6" s="872"/>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row>
    <row r="7" spans="1:92" s="4" customFormat="1" ht="33.950000000000003" customHeight="1">
      <c r="A7" s="890"/>
      <c r="B7" s="218" t="s">
        <v>8</v>
      </c>
      <c r="C7" s="831">
        <f>C10+D10+C12+D12+C14+D14+C16+D16+C18+D18+C20+D20+C22+D22+C24+D24+C26+D26+C28+D28+C30+D30</f>
        <v>15</v>
      </c>
      <c r="D7" s="832"/>
      <c r="E7" s="831">
        <f t="shared" ref="E7" si="21">E10+F10+E12+F12+E14+F14+E16+F16+E18+F18+E20+F20+E22+F22+E24+F24+E26+F26+E28+F28+E30+F30</f>
        <v>0</v>
      </c>
      <c r="F7" s="832"/>
      <c r="G7" s="831">
        <f t="shared" ref="G7" si="22">G10+H10+G12+H12+G14+H14+G16+H16+G18+H18+G20+H20+G22+H22+G24+H24+G26+H26+G28+H28+G30+H30</f>
        <v>0</v>
      </c>
      <c r="H7" s="832"/>
      <c r="I7" s="831">
        <f t="shared" ref="I7" si="23">I10+J10+I12+J12+I14+J14+I16+J16+I18+J18+I20+J20+I22+J22+I24+J24+I26+J26+I28+J28+I30+J30</f>
        <v>0</v>
      </c>
      <c r="J7" s="832"/>
      <c r="K7" s="831">
        <f t="shared" ref="K7" si="24">K10+L10+K12+L12+K14+L14+K16+L16+K18+L18+K20+L20+K22+L22+K24+L24+K26+L26+K28+L28+K30+L30</f>
        <v>0</v>
      </c>
      <c r="L7" s="832"/>
      <c r="M7" s="831">
        <f t="shared" ref="M7" si="25">M10+N10+M12+N12+M14+N14+M16+N16+M18+N18+M20+N20+M22+N22+M24+N24+M26+N26+M28+N28+M30+N30</f>
        <v>0</v>
      </c>
      <c r="N7" s="832"/>
      <c r="O7" s="831">
        <f t="shared" ref="O7" si="26">O10+P10+O12+P12+O14+P14+O16+P16+O18+P18+O20+P20+O22+P22+O24+P24+O26+P26+O28+P28+O30+P30</f>
        <v>0</v>
      </c>
      <c r="P7" s="832"/>
      <c r="Q7" s="3"/>
      <c r="R7" s="3"/>
      <c r="S7" s="3"/>
      <c r="T7" s="3"/>
      <c r="U7" s="3"/>
      <c r="V7" s="3"/>
      <c r="W7" s="3"/>
      <c r="X7" s="3"/>
      <c r="Y7" s="3"/>
      <c r="Z7" s="3"/>
      <c r="AA7" s="3"/>
      <c r="AB7" s="209" t="s">
        <v>5</v>
      </c>
      <c r="AC7" s="865" t="str">
        <f>C5</f>
        <v/>
      </c>
      <c r="AD7" s="866"/>
      <c r="AE7" s="865" t="str">
        <f t="shared" si="15"/>
        <v/>
      </c>
      <c r="AF7" s="866"/>
      <c r="AG7" s="865" t="str">
        <f t="shared" si="16"/>
        <v/>
      </c>
      <c r="AH7" s="866"/>
      <c r="AI7" s="865" t="str">
        <f t="shared" si="17"/>
        <v/>
      </c>
      <c r="AJ7" s="866"/>
      <c r="AK7" s="865" t="str">
        <f t="shared" si="18"/>
        <v/>
      </c>
      <c r="AL7" s="866"/>
      <c r="AM7" s="865" t="str">
        <f t="shared" si="19"/>
        <v/>
      </c>
      <c r="AN7" s="866"/>
      <c r="AO7" s="865" t="str">
        <f t="shared" si="20"/>
        <v>Member Day</v>
      </c>
      <c r="AP7" s="866"/>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row>
    <row r="8" spans="1:92" s="4" customFormat="1" ht="33.950000000000003" customHeight="1" thickBot="1">
      <c r="A8" s="891"/>
      <c r="B8" s="219" t="s">
        <v>298</v>
      </c>
      <c r="C8" s="220" t="s">
        <v>299</v>
      </c>
      <c r="D8" s="221" t="s">
        <v>300</v>
      </c>
      <c r="E8" s="220" t="s">
        <v>299</v>
      </c>
      <c r="F8" s="221" t="s">
        <v>300</v>
      </c>
      <c r="G8" s="220" t="s">
        <v>299</v>
      </c>
      <c r="H8" s="221" t="s">
        <v>300</v>
      </c>
      <c r="I8" s="220" t="s">
        <v>299</v>
      </c>
      <c r="J8" s="221" t="s">
        <v>300</v>
      </c>
      <c r="K8" s="220" t="s">
        <v>299</v>
      </c>
      <c r="L8" s="221" t="s">
        <v>300</v>
      </c>
      <c r="M8" s="220" t="s">
        <v>299</v>
      </c>
      <c r="N8" s="221" t="s">
        <v>300</v>
      </c>
      <c r="O8" s="220" t="s">
        <v>299</v>
      </c>
      <c r="P8" s="221" t="s">
        <v>300</v>
      </c>
      <c r="Q8" s="3"/>
      <c r="R8" s="3"/>
      <c r="S8" s="3"/>
      <c r="T8" s="3"/>
      <c r="U8" s="3"/>
      <c r="V8" s="3"/>
      <c r="W8" s="3"/>
      <c r="X8" s="3"/>
      <c r="Y8" s="3"/>
      <c r="Z8" s="3"/>
      <c r="AA8" s="3"/>
      <c r="AB8" s="210" t="s">
        <v>298</v>
      </c>
      <c r="AC8" s="211" t="s">
        <v>299</v>
      </c>
      <c r="AD8" s="212" t="s">
        <v>300</v>
      </c>
      <c r="AE8" s="211" t="s">
        <v>299</v>
      </c>
      <c r="AF8" s="212" t="s">
        <v>300</v>
      </c>
      <c r="AG8" s="211" t="s">
        <v>299</v>
      </c>
      <c r="AH8" s="212" t="s">
        <v>300</v>
      </c>
      <c r="AI8" s="211" t="s">
        <v>299</v>
      </c>
      <c r="AJ8" s="212" t="s">
        <v>300</v>
      </c>
      <c r="AK8" s="211" t="s">
        <v>299</v>
      </c>
      <c r="AL8" s="212" t="s">
        <v>300</v>
      </c>
      <c r="AM8" s="211" t="s">
        <v>299</v>
      </c>
      <c r="AN8" s="212" t="s">
        <v>300</v>
      </c>
      <c r="AO8" s="211" t="s">
        <v>299</v>
      </c>
      <c r="AP8" s="212" t="s">
        <v>300</v>
      </c>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row>
    <row r="9" spans="1:92" s="4" customFormat="1" ht="123" customHeight="1">
      <c r="A9" s="892" t="s">
        <v>301</v>
      </c>
      <c r="B9" s="297" t="s">
        <v>10</v>
      </c>
      <c r="C9" s="298" t="s">
        <v>354</v>
      </c>
      <c r="D9" s="299" t="s">
        <v>354</v>
      </c>
      <c r="E9" s="298" t="s">
        <v>354</v>
      </c>
      <c r="F9" s="299" t="s">
        <v>354</v>
      </c>
      <c r="G9" s="298" t="s">
        <v>354</v>
      </c>
      <c r="H9" s="299" t="s">
        <v>354</v>
      </c>
      <c r="I9" s="298" t="s">
        <v>354</v>
      </c>
      <c r="J9" s="299" t="s">
        <v>354</v>
      </c>
      <c r="K9" s="298" t="s">
        <v>354</v>
      </c>
      <c r="L9" s="299" t="s">
        <v>354</v>
      </c>
      <c r="M9" s="298" t="s">
        <v>354</v>
      </c>
      <c r="N9" s="299" t="s">
        <v>354</v>
      </c>
      <c r="O9" s="298" t="s">
        <v>354</v>
      </c>
      <c r="P9" s="299" t="s">
        <v>354</v>
      </c>
      <c r="Q9" s="3"/>
      <c r="R9" s="3"/>
      <c r="S9" s="3"/>
      <c r="T9" s="3"/>
      <c r="U9" s="3"/>
      <c r="V9" s="3"/>
      <c r="W9" s="3"/>
      <c r="X9" s="3"/>
      <c r="Y9" s="3"/>
      <c r="Z9" s="3"/>
      <c r="AA9" s="3"/>
      <c r="AB9" s="869" t="s">
        <v>10</v>
      </c>
      <c r="AC9" s="873"/>
      <c r="AD9" s="875"/>
      <c r="AE9" s="873"/>
      <c r="AF9" s="875"/>
      <c r="AG9" s="873"/>
      <c r="AH9" s="875"/>
      <c r="AI9" s="873"/>
      <c r="AJ9" s="875"/>
      <c r="AK9" s="873"/>
      <c r="AL9" s="875"/>
      <c r="AM9" s="873"/>
      <c r="AN9" s="875"/>
      <c r="AO9" s="873"/>
      <c r="AP9" s="875"/>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row>
    <row r="10" spans="1:92" s="4" customFormat="1" ht="27" thickBot="1">
      <c r="A10" s="893"/>
      <c r="B10" s="200" t="s">
        <v>302</v>
      </c>
      <c r="C10" s="193"/>
      <c r="D10" s="201"/>
      <c r="E10" s="194"/>
      <c r="F10" s="202"/>
      <c r="G10" s="194"/>
      <c r="H10" s="202"/>
      <c r="I10" s="194"/>
      <c r="J10" s="202"/>
      <c r="K10" s="194"/>
      <c r="L10" s="202"/>
      <c r="M10" s="194"/>
      <c r="N10" s="202"/>
      <c r="O10" s="194"/>
      <c r="P10" s="202"/>
      <c r="Q10" s="3"/>
      <c r="R10" s="3"/>
      <c r="S10" s="3"/>
      <c r="T10" s="3"/>
      <c r="U10" s="3"/>
      <c r="V10" s="3"/>
      <c r="W10" s="3"/>
      <c r="X10" s="3"/>
      <c r="Y10" s="3"/>
      <c r="Z10" s="3"/>
      <c r="AA10" s="3"/>
      <c r="AB10" s="870"/>
      <c r="AC10" s="874"/>
      <c r="AD10" s="876"/>
      <c r="AE10" s="874"/>
      <c r="AF10" s="876"/>
      <c r="AG10" s="874"/>
      <c r="AH10" s="876"/>
      <c r="AI10" s="874"/>
      <c r="AJ10" s="876"/>
      <c r="AK10" s="874"/>
      <c r="AL10" s="876"/>
      <c r="AM10" s="874"/>
      <c r="AN10" s="876"/>
      <c r="AO10" s="874"/>
      <c r="AP10" s="876"/>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row>
    <row r="11" spans="1:92" s="4" customFormat="1" ht="143.1" customHeight="1">
      <c r="A11" s="893"/>
      <c r="B11" s="300" t="s">
        <v>14</v>
      </c>
      <c r="C11" s="298" t="s">
        <v>354</v>
      </c>
      <c r="D11" s="299" t="s">
        <v>385</v>
      </c>
      <c r="E11" s="298"/>
      <c r="F11" s="299" t="s">
        <v>354</v>
      </c>
      <c r="G11" s="298" t="s">
        <v>386</v>
      </c>
      <c r="H11" s="299" t="s">
        <v>387</v>
      </c>
      <c r="I11" s="298"/>
      <c r="J11" s="299" t="s">
        <v>354</v>
      </c>
      <c r="K11" s="298" t="s">
        <v>354</v>
      </c>
      <c r="L11" s="299" t="s">
        <v>354</v>
      </c>
      <c r="M11" s="298" t="s">
        <v>354</v>
      </c>
      <c r="N11" s="299" t="s">
        <v>354</v>
      </c>
      <c r="O11" s="298" t="s">
        <v>354</v>
      </c>
      <c r="P11" s="299" t="s">
        <v>388</v>
      </c>
      <c r="Q11" s="3"/>
      <c r="R11" s="3"/>
      <c r="S11" s="3"/>
      <c r="T11" s="3"/>
      <c r="U11" s="3"/>
      <c r="V11" s="3"/>
      <c r="W11" s="3"/>
      <c r="X11" s="3"/>
      <c r="Y11" s="3"/>
      <c r="Z11" s="3"/>
      <c r="AA11" s="3"/>
      <c r="AB11" s="869" t="s">
        <v>14</v>
      </c>
      <c r="AC11" s="873"/>
      <c r="AD11" s="875"/>
      <c r="AE11" s="873"/>
      <c r="AF11" s="875"/>
      <c r="AG11" s="873"/>
      <c r="AH11" s="875"/>
      <c r="AI11" s="873"/>
      <c r="AJ11" s="875"/>
      <c r="AK11" s="873"/>
      <c r="AL11" s="875"/>
      <c r="AM11" s="873"/>
      <c r="AN11" s="875"/>
      <c r="AO11" s="873"/>
      <c r="AP11" s="875"/>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row>
    <row r="12" spans="1:92" s="4" customFormat="1" ht="20.100000000000001" customHeight="1">
      <c r="A12" s="893"/>
      <c r="B12" s="200" t="s">
        <v>302</v>
      </c>
      <c r="C12" s="215"/>
      <c r="D12" s="216">
        <v>10</v>
      </c>
      <c r="E12" s="215"/>
      <c r="F12" s="216"/>
      <c r="G12" s="215"/>
      <c r="H12" s="216"/>
      <c r="I12" s="215"/>
      <c r="J12" s="216"/>
      <c r="K12" s="215"/>
      <c r="L12" s="216"/>
      <c r="M12" s="215"/>
      <c r="N12" s="216"/>
      <c r="O12" s="215"/>
      <c r="P12" s="216"/>
      <c r="Q12" s="3"/>
      <c r="R12" s="3"/>
      <c r="S12" s="3"/>
      <c r="T12" s="3"/>
      <c r="U12" s="3"/>
      <c r="V12" s="3"/>
      <c r="W12" s="3"/>
      <c r="X12" s="3"/>
      <c r="Y12" s="3"/>
      <c r="Z12" s="3"/>
      <c r="AA12" s="3"/>
      <c r="AB12" s="870"/>
      <c r="AC12" s="874"/>
      <c r="AD12" s="876"/>
      <c r="AE12" s="874"/>
      <c r="AF12" s="876"/>
      <c r="AG12" s="874"/>
      <c r="AH12" s="876"/>
      <c r="AI12" s="874"/>
      <c r="AJ12" s="876"/>
      <c r="AK12" s="874"/>
      <c r="AL12" s="876"/>
      <c r="AM12" s="874"/>
      <c r="AN12" s="876"/>
      <c r="AO12" s="874"/>
      <c r="AP12" s="876"/>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row>
    <row r="13" spans="1:92" s="4" customFormat="1" ht="143.1" customHeight="1">
      <c r="A13" s="893"/>
      <c r="B13" s="300" t="s">
        <v>308</v>
      </c>
      <c r="C13" s="298" t="s">
        <v>389</v>
      </c>
      <c r="D13" s="299" t="s">
        <v>354</v>
      </c>
      <c r="E13" s="298" t="s">
        <v>354</v>
      </c>
      <c r="F13" s="299" t="s">
        <v>390</v>
      </c>
      <c r="G13" s="298"/>
      <c r="H13" s="299" t="s">
        <v>354</v>
      </c>
      <c r="I13" s="298" t="s">
        <v>354</v>
      </c>
      <c r="J13" s="299" t="s">
        <v>354</v>
      </c>
      <c r="K13" s="299" t="s">
        <v>391</v>
      </c>
      <c r="L13" s="299" t="s">
        <v>392</v>
      </c>
      <c r="M13" s="298" t="s">
        <v>354</v>
      </c>
      <c r="N13" s="299" t="s">
        <v>354</v>
      </c>
      <c r="O13" s="298" t="s">
        <v>354</v>
      </c>
      <c r="P13" s="299" t="s">
        <v>354</v>
      </c>
      <c r="Q13" s="3"/>
      <c r="R13" s="3"/>
      <c r="S13" s="3"/>
      <c r="T13" s="3"/>
      <c r="U13" s="3"/>
      <c r="V13" s="3"/>
      <c r="W13" s="3"/>
      <c r="X13" s="3"/>
      <c r="Y13" s="3"/>
      <c r="Z13" s="3"/>
      <c r="AA13" s="3"/>
      <c r="AB13" s="867" t="s">
        <v>308</v>
      </c>
      <c r="AC13" s="873"/>
      <c r="AD13" s="875"/>
      <c r="AE13" s="873"/>
      <c r="AF13" s="875"/>
      <c r="AG13" s="873"/>
      <c r="AH13" s="875"/>
      <c r="AI13" s="873"/>
      <c r="AJ13" s="875"/>
      <c r="AK13" s="873"/>
      <c r="AL13" s="875"/>
      <c r="AM13" s="873"/>
      <c r="AN13" s="875"/>
      <c r="AO13" s="873"/>
      <c r="AP13" s="875"/>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row>
    <row r="14" spans="1:92" s="4" customFormat="1" ht="20.100000000000001" customHeight="1" thickBot="1">
      <c r="A14" s="893"/>
      <c r="B14" s="200" t="s">
        <v>302</v>
      </c>
      <c r="C14" s="215"/>
      <c r="D14" s="216"/>
      <c r="E14" s="215"/>
      <c r="F14" s="216"/>
      <c r="G14" s="215"/>
      <c r="H14" s="216"/>
      <c r="I14" s="215"/>
      <c r="J14" s="216"/>
      <c r="K14" s="215"/>
      <c r="L14" s="216"/>
      <c r="M14" s="215"/>
      <c r="N14" s="216"/>
      <c r="O14" s="215"/>
      <c r="P14" s="216"/>
      <c r="Q14" s="3"/>
      <c r="R14" s="3"/>
      <c r="S14" s="3"/>
      <c r="T14" s="3"/>
      <c r="U14" s="3"/>
      <c r="V14" s="3"/>
      <c r="W14" s="3"/>
      <c r="X14" s="3"/>
      <c r="Y14" s="3"/>
      <c r="Z14" s="3"/>
      <c r="AA14" s="3"/>
      <c r="AB14" s="868"/>
      <c r="AC14" s="874"/>
      <c r="AD14" s="876"/>
      <c r="AE14" s="874"/>
      <c r="AF14" s="876"/>
      <c r="AG14" s="874"/>
      <c r="AH14" s="876"/>
      <c r="AI14" s="874"/>
      <c r="AJ14" s="876"/>
      <c r="AK14" s="874"/>
      <c r="AL14" s="876"/>
      <c r="AM14" s="874"/>
      <c r="AN14" s="876"/>
      <c r="AO14" s="874"/>
      <c r="AP14" s="876"/>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row>
    <row r="15" spans="1:92" s="4" customFormat="1" ht="143.1" customHeight="1">
      <c r="A15" s="893"/>
      <c r="B15" s="300" t="s">
        <v>116</v>
      </c>
      <c r="C15" s="298" t="s">
        <v>354</v>
      </c>
      <c r="D15" s="299"/>
      <c r="E15" s="298" t="s">
        <v>354</v>
      </c>
      <c r="F15" s="299" t="s">
        <v>354</v>
      </c>
      <c r="G15" s="298" t="s">
        <v>354</v>
      </c>
      <c r="H15" s="299" t="s">
        <v>354</v>
      </c>
      <c r="I15" s="298" t="s">
        <v>393</v>
      </c>
      <c r="J15" s="299" t="s">
        <v>394</v>
      </c>
      <c r="K15" s="298" t="s">
        <v>354</v>
      </c>
      <c r="L15" s="299" t="s">
        <v>354</v>
      </c>
      <c r="M15" s="298" t="s">
        <v>354</v>
      </c>
      <c r="N15" s="299" t="s">
        <v>354</v>
      </c>
      <c r="O15" s="298" t="s">
        <v>354</v>
      </c>
      <c r="P15" s="299" t="s">
        <v>354</v>
      </c>
      <c r="Q15" s="3"/>
      <c r="R15" s="3"/>
      <c r="S15" s="3"/>
      <c r="T15" s="3"/>
      <c r="U15" s="3"/>
      <c r="V15" s="3"/>
      <c r="W15" s="3"/>
      <c r="X15" s="3"/>
      <c r="Y15" s="3"/>
      <c r="Z15" s="3"/>
      <c r="AA15" s="3"/>
      <c r="AB15" s="867" t="s">
        <v>116</v>
      </c>
      <c r="AC15" s="873"/>
      <c r="AD15" s="875"/>
      <c r="AE15" s="873"/>
      <c r="AF15" s="875"/>
      <c r="AG15" s="873"/>
      <c r="AH15" s="875"/>
      <c r="AI15" s="873"/>
      <c r="AJ15" s="875"/>
      <c r="AK15" s="873"/>
      <c r="AL15" s="875"/>
      <c r="AM15" s="873"/>
      <c r="AN15" s="875"/>
      <c r="AO15" s="873"/>
      <c r="AP15" s="875"/>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row>
    <row r="16" spans="1:92" s="4" customFormat="1" ht="20.100000000000001" customHeight="1" thickBot="1">
      <c r="A16" s="893"/>
      <c r="B16" s="200" t="s">
        <v>302</v>
      </c>
      <c r="C16" s="215"/>
      <c r="D16" s="216"/>
      <c r="E16" s="215"/>
      <c r="F16" s="216"/>
      <c r="G16" s="215"/>
      <c r="H16" s="216"/>
      <c r="I16" s="215"/>
      <c r="J16" s="216"/>
      <c r="K16" s="215"/>
      <c r="L16" s="216"/>
      <c r="M16" s="215"/>
      <c r="N16" s="216"/>
      <c r="O16" s="215"/>
      <c r="P16" s="216"/>
      <c r="Q16" s="3"/>
      <c r="R16" s="3"/>
      <c r="S16" s="3"/>
      <c r="T16" s="3"/>
      <c r="U16" s="3"/>
      <c r="V16" s="3"/>
      <c r="W16" s="3"/>
      <c r="X16" s="3"/>
      <c r="Y16" s="3"/>
      <c r="Z16" s="3"/>
      <c r="AA16" s="3"/>
      <c r="AB16" s="868"/>
      <c r="AC16" s="874"/>
      <c r="AD16" s="876"/>
      <c r="AE16" s="874"/>
      <c r="AF16" s="876"/>
      <c r="AG16" s="874"/>
      <c r="AH16" s="876"/>
      <c r="AI16" s="874"/>
      <c r="AJ16" s="876"/>
      <c r="AK16" s="874"/>
      <c r="AL16" s="876"/>
      <c r="AM16" s="874"/>
      <c r="AN16" s="876"/>
      <c r="AO16" s="874"/>
      <c r="AP16" s="876"/>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row>
    <row r="17" spans="1:92" s="4" customFormat="1" ht="143.1" customHeight="1">
      <c r="A17" s="893"/>
      <c r="B17" s="300" t="s">
        <v>20</v>
      </c>
      <c r="C17" s="298"/>
      <c r="D17" s="299" t="s">
        <v>395</v>
      </c>
      <c r="E17" s="298"/>
      <c r="F17" s="299" t="s">
        <v>354</v>
      </c>
      <c r="G17" s="298" t="s">
        <v>354</v>
      </c>
      <c r="H17" s="299" t="s">
        <v>354</v>
      </c>
      <c r="I17" s="298" t="s">
        <v>354</v>
      </c>
      <c r="J17" s="299" t="s">
        <v>354</v>
      </c>
      <c r="K17" s="298" t="s">
        <v>354</v>
      </c>
      <c r="L17" s="299" t="s">
        <v>354</v>
      </c>
      <c r="M17" s="298" t="s">
        <v>354</v>
      </c>
      <c r="N17" s="299" t="s">
        <v>354</v>
      </c>
      <c r="O17" s="298" t="s">
        <v>354</v>
      </c>
      <c r="P17" s="299" t="s">
        <v>354</v>
      </c>
      <c r="Q17" s="3"/>
      <c r="R17" s="3"/>
      <c r="S17" s="3"/>
      <c r="T17" s="3"/>
      <c r="U17" s="3"/>
      <c r="V17" s="3"/>
      <c r="W17" s="3"/>
      <c r="X17" s="3"/>
      <c r="Y17" s="3"/>
      <c r="Z17" s="3"/>
      <c r="AA17" s="3"/>
      <c r="AB17" s="867" t="s">
        <v>20</v>
      </c>
      <c r="AC17" s="873"/>
      <c r="AD17" s="875"/>
      <c r="AE17" s="873"/>
      <c r="AF17" s="875"/>
      <c r="AG17" s="873"/>
      <c r="AH17" s="875"/>
      <c r="AI17" s="873"/>
      <c r="AJ17" s="875"/>
      <c r="AK17" s="873"/>
      <c r="AL17" s="875"/>
      <c r="AM17" s="873"/>
      <c r="AN17" s="875"/>
      <c r="AO17" s="873"/>
      <c r="AP17" s="875"/>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row>
    <row r="18" spans="1:92" s="4" customFormat="1" ht="20.100000000000001" customHeight="1" thickBot="1">
      <c r="A18" s="893"/>
      <c r="B18" s="200" t="s">
        <v>302</v>
      </c>
      <c r="C18" s="215"/>
      <c r="D18" s="216">
        <v>5</v>
      </c>
      <c r="E18" s="215"/>
      <c r="F18" s="216"/>
      <c r="G18" s="215"/>
      <c r="H18" s="216"/>
      <c r="I18" s="215"/>
      <c r="J18" s="216"/>
      <c r="K18" s="215"/>
      <c r="L18" s="216"/>
      <c r="M18" s="215"/>
      <c r="N18" s="216"/>
      <c r="O18" s="215"/>
      <c r="P18" s="216"/>
      <c r="Q18" s="3"/>
      <c r="R18" s="3"/>
      <c r="S18" s="3"/>
      <c r="T18" s="3"/>
      <c r="U18" s="3"/>
      <c r="V18" s="3"/>
      <c r="W18" s="3"/>
      <c r="X18" s="3"/>
      <c r="Y18" s="3"/>
      <c r="Z18" s="3"/>
      <c r="AA18" s="3"/>
      <c r="AB18" s="868"/>
      <c r="AC18" s="874"/>
      <c r="AD18" s="876"/>
      <c r="AE18" s="874"/>
      <c r="AF18" s="876"/>
      <c r="AG18" s="874"/>
      <c r="AH18" s="876"/>
      <c r="AI18" s="874"/>
      <c r="AJ18" s="876"/>
      <c r="AK18" s="874"/>
      <c r="AL18" s="876"/>
      <c r="AM18" s="874"/>
      <c r="AN18" s="876"/>
      <c r="AO18" s="874"/>
      <c r="AP18" s="876"/>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row>
    <row r="19" spans="1:92" s="4" customFormat="1" ht="143.1" customHeight="1">
      <c r="A19" s="893"/>
      <c r="B19" s="300" t="s">
        <v>22</v>
      </c>
      <c r="C19" s="298"/>
      <c r="D19" s="299"/>
      <c r="E19" s="298" t="s">
        <v>354</v>
      </c>
      <c r="F19" s="299" t="s">
        <v>354</v>
      </c>
      <c r="G19" s="298" t="s">
        <v>354</v>
      </c>
      <c r="H19" s="299" t="s">
        <v>354</v>
      </c>
      <c r="I19" s="298" t="s">
        <v>354</v>
      </c>
      <c r="J19" s="299" t="s">
        <v>354</v>
      </c>
      <c r="K19" s="298" t="s">
        <v>354</v>
      </c>
      <c r="L19" s="299" t="s">
        <v>354</v>
      </c>
      <c r="M19" s="298" t="s">
        <v>354</v>
      </c>
      <c r="N19" s="299" t="s">
        <v>354</v>
      </c>
      <c r="O19" s="298" t="s">
        <v>354</v>
      </c>
      <c r="P19" s="299" t="s">
        <v>354</v>
      </c>
      <c r="Q19" s="3"/>
      <c r="R19" s="3"/>
      <c r="S19" s="3"/>
      <c r="T19" s="3"/>
      <c r="U19" s="3"/>
      <c r="V19" s="3"/>
      <c r="W19" s="3"/>
      <c r="X19" s="3"/>
      <c r="Y19" s="3"/>
      <c r="Z19" s="3"/>
      <c r="AA19" s="3"/>
      <c r="AB19" s="867" t="s">
        <v>22</v>
      </c>
      <c r="AC19" s="873"/>
      <c r="AD19" s="875"/>
      <c r="AE19" s="873"/>
      <c r="AF19" s="875"/>
      <c r="AG19" s="873"/>
      <c r="AH19" s="875"/>
      <c r="AI19" s="873"/>
      <c r="AJ19" s="875"/>
      <c r="AK19" s="873"/>
      <c r="AL19" s="875"/>
      <c r="AM19" s="873"/>
      <c r="AN19" s="875"/>
      <c r="AO19" s="873"/>
      <c r="AP19" s="875"/>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row>
    <row r="20" spans="1:92" s="4" customFormat="1" ht="20.100000000000001" customHeight="1" thickBot="1">
      <c r="A20" s="893"/>
      <c r="B20" s="200" t="s">
        <v>302</v>
      </c>
      <c r="C20" s="215"/>
      <c r="D20" s="216"/>
      <c r="E20" s="215"/>
      <c r="F20" s="216"/>
      <c r="G20" s="215"/>
      <c r="H20" s="216"/>
      <c r="I20" s="215"/>
      <c r="J20" s="216"/>
      <c r="K20" s="215"/>
      <c r="L20" s="216"/>
      <c r="M20" s="215"/>
      <c r="N20" s="216"/>
      <c r="O20" s="215"/>
      <c r="P20" s="216"/>
      <c r="Q20" s="3"/>
      <c r="R20" s="3"/>
      <c r="S20" s="3"/>
      <c r="T20" s="3"/>
      <c r="U20" s="3"/>
      <c r="V20" s="3"/>
      <c r="W20" s="3"/>
      <c r="X20" s="3"/>
      <c r="Y20" s="3"/>
      <c r="Z20" s="3"/>
      <c r="AA20" s="3"/>
      <c r="AB20" s="868"/>
      <c r="AC20" s="874"/>
      <c r="AD20" s="876"/>
      <c r="AE20" s="874"/>
      <c r="AF20" s="876"/>
      <c r="AG20" s="874"/>
      <c r="AH20" s="876"/>
      <c r="AI20" s="874"/>
      <c r="AJ20" s="876"/>
      <c r="AK20" s="874"/>
      <c r="AL20" s="876"/>
      <c r="AM20" s="874"/>
      <c r="AN20" s="876"/>
      <c r="AO20" s="874"/>
      <c r="AP20" s="876"/>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row>
    <row r="21" spans="1:92" s="4" customFormat="1" ht="143.1" customHeight="1">
      <c r="A21" s="893"/>
      <c r="B21" s="300" t="s">
        <v>26</v>
      </c>
      <c r="C21" s="298"/>
      <c r="D21" s="299" t="s">
        <v>396</v>
      </c>
      <c r="E21" s="298" t="s">
        <v>354</v>
      </c>
      <c r="F21" s="299" t="s">
        <v>354</v>
      </c>
      <c r="G21" s="298" t="s">
        <v>354</v>
      </c>
      <c r="H21" s="299" t="s">
        <v>354</v>
      </c>
      <c r="I21" s="379" t="s">
        <v>397</v>
      </c>
      <c r="J21" s="378"/>
      <c r="K21" s="298" t="s">
        <v>354</v>
      </c>
      <c r="L21" s="299" t="s">
        <v>354</v>
      </c>
      <c r="M21" s="298" t="s">
        <v>354</v>
      </c>
      <c r="N21" s="299" t="s">
        <v>354</v>
      </c>
      <c r="O21" s="298" t="s">
        <v>354</v>
      </c>
      <c r="P21" s="299" t="s">
        <v>354</v>
      </c>
      <c r="Q21" s="3"/>
      <c r="R21" s="3"/>
      <c r="S21" s="3"/>
      <c r="T21" s="3"/>
      <c r="U21" s="3"/>
      <c r="V21" s="3"/>
      <c r="W21" s="3"/>
      <c r="X21" s="3"/>
      <c r="Y21" s="3"/>
      <c r="Z21" s="3"/>
      <c r="AA21" s="3"/>
      <c r="AB21" s="867" t="s">
        <v>26</v>
      </c>
      <c r="AC21" s="873"/>
      <c r="AD21" s="875"/>
      <c r="AE21" s="873"/>
      <c r="AF21" s="875"/>
      <c r="AG21" s="873"/>
      <c r="AH21" s="875"/>
      <c r="AI21" s="873"/>
      <c r="AJ21" s="875"/>
      <c r="AK21" s="873"/>
      <c r="AL21" s="875"/>
      <c r="AM21" s="873"/>
      <c r="AN21" s="875"/>
      <c r="AO21" s="873"/>
      <c r="AP21" s="875"/>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row>
    <row r="22" spans="1:92" s="6" customFormat="1" ht="20.100000000000001" customHeight="1" thickBot="1">
      <c r="A22" s="893"/>
      <c r="B22" s="200" t="s">
        <v>302</v>
      </c>
      <c r="C22" s="215"/>
      <c r="D22" s="216"/>
      <c r="E22" s="215"/>
      <c r="F22" s="216"/>
      <c r="G22" s="215"/>
      <c r="H22" s="216"/>
      <c r="I22" s="215"/>
      <c r="J22" s="216"/>
      <c r="K22" s="215"/>
      <c r="L22" s="216"/>
      <c r="M22" s="215"/>
      <c r="N22" s="216"/>
      <c r="O22" s="215"/>
      <c r="P22" s="216"/>
      <c r="Q22" s="5"/>
      <c r="R22" s="5"/>
      <c r="S22" s="5"/>
      <c r="T22" s="5"/>
      <c r="U22" s="5"/>
      <c r="V22" s="5"/>
      <c r="W22" s="5"/>
      <c r="X22" s="5"/>
      <c r="Y22" s="5"/>
      <c r="Z22" s="5"/>
      <c r="AA22" s="5"/>
      <c r="AB22" s="868"/>
      <c r="AC22" s="874"/>
      <c r="AD22" s="876"/>
      <c r="AE22" s="874"/>
      <c r="AF22" s="876"/>
      <c r="AG22" s="874"/>
      <c r="AH22" s="876"/>
      <c r="AI22" s="874"/>
      <c r="AJ22" s="876"/>
      <c r="AK22" s="874"/>
      <c r="AL22" s="876"/>
      <c r="AM22" s="874"/>
      <c r="AN22" s="876"/>
      <c r="AO22" s="874"/>
      <c r="AP22" s="876"/>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row>
    <row r="23" spans="1:92" s="4" customFormat="1" ht="143.1" customHeight="1">
      <c r="A23" s="893"/>
      <c r="B23" s="301" t="s">
        <v>315</v>
      </c>
      <c r="C23" s="298" t="s">
        <v>398</v>
      </c>
      <c r="D23" s="299"/>
      <c r="E23" s="298"/>
      <c r="F23" s="337"/>
      <c r="G23" s="298" t="s">
        <v>399</v>
      </c>
      <c r="H23" s="299" t="s">
        <v>400</v>
      </c>
      <c r="I23" s="298"/>
      <c r="J23" s="299" t="s">
        <v>354</v>
      </c>
      <c r="K23" s="298"/>
      <c r="L23" s="299" t="s">
        <v>354</v>
      </c>
      <c r="M23" s="298" t="s">
        <v>354</v>
      </c>
      <c r="N23" s="299" t="s">
        <v>354</v>
      </c>
      <c r="O23" s="298" t="s">
        <v>354</v>
      </c>
      <c r="P23" s="299" t="s">
        <v>354</v>
      </c>
      <c r="Q23" s="3"/>
      <c r="R23" s="3"/>
      <c r="S23" s="3"/>
      <c r="T23" s="3"/>
      <c r="U23" s="3"/>
      <c r="V23" s="3"/>
      <c r="W23" s="3"/>
      <c r="X23" s="3"/>
      <c r="Y23" s="3"/>
      <c r="Z23" s="3"/>
      <c r="AA23" s="3"/>
      <c r="AB23" s="867" t="s">
        <v>315</v>
      </c>
      <c r="AC23" s="873"/>
      <c r="AD23" s="875"/>
      <c r="AE23" s="873"/>
      <c r="AF23" s="875"/>
      <c r="AG23" s="873"/>
      <c r="AH23" s="875"/>
      <c r="AI23" s="873"/>
      <c r="AJ23" s="875"/>
      <c r="AK23" s="873"/>
      <c r="AL23" s="875"/>
      <c r="AM23" s="873"/>
      <c r="AN23" s="875"/>
      <c r="AO23" s="873"/>
      <c r="AP23" s="875"/>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row>
    <row r="24" spans="1:92" s="6" customFormat="1" ht="20.100000000000001" customHeight="1" thickBot="1">
      <c r="A24" s="893"/>
      <c r="B24" s="200" t="s">
        <v>302</v>
      </c>
      <c r="C24" s="215"/>
      <c r="D24" s="216"/>
      <c r="E24" s="215"/>
      <c r="F24" s="216"/>
      <c r="G24" s="215"/>
      <c r="H24" s="216"/>
      <c r="I24" s="215"/>
      <c r="J24" s="216"/>
      <c r="K24" s="215"/>
      <c r="L24" s="216"/>
      <c r="M24" s="215"/>
      <c r="N24" s="216"/>
      <c r="O24" s="215"/>
      <c r="P24" s="216"/>
      <c r="Q24" s="5"/>
      <c r="R24" s="5"/>
      <c r="S24" s="5"/>
      <c r="T24" s="5"/>
      <c r="U24" s="5"/>
      <c r="V24" s="5"/>
      <c r="W24" s="5"/>
      <c r="X24" s="5"/>
      <c r="Y24" s="5"/>
      <c r="Z24" s="5"/>
      <c r="AA24" s="5"/>
      <c r="AB24" s="868"/>
      <c r="AC24" s="874"/>
      <c r="AD24" s="876"/>
      <c r="AE24" s="874"/>
      <c r="AF24" s="876"/>
      <c r="AG24" s="874"/>
      <c r="AH24" s="876"/>
      <c r="AI24" s="874"/>
      <c r="AJ24" s="876"/>
      <c r="AK24" s="874"/>
      <c r="AL24" s="876"/>
      <c r="AM24" s="874"/>
      <c r="AN24" s="876"/>
      <c r="AO24" s="874"/>
      <c r="AP24" s="876"/>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row>
    <row r="25" spans="1:92" s="4" customFormat="1" ht="143.1" customHeight="1">
      <c r="A25" s="893"/>
      <c r="B25" s="301" t="s">
        <v>32</v>
      </c>
      <c r="C25" s="298"/>
      <c r="D25" s="299" t="s">
        <v>354</v>
      </c>
      <c r="E25" s="298" t="s">
        <v>354</v>
      </c>
      <c r="F25" s="299" t="s">
        <v>354</v>
      </c>
      <c r="G25" s="298" t="s">
        <v>354</v>
      </c>
      <c r="H25" s="299"/>
      <c r="I25" s="298" t="s">
        <v>354</v>
      </c>
      <c r="J25" s="299" t="s">
        <v>354</v>
      </c>
      <c r="K25" s="298" t="s">
        <v>354</v>
      </c>
      <c r="L25" s="299" t="s">
        <v>354</v>
      </c>
      <c r="M25" s="298" t="s">
        <v>354</v>
      </c>
      <c r="N25" s="299" t="s">
        <v>354</v>
      </c>
      <c r="O25" s="298" t="s">
        <v>354</v>
      </c>
      <c r="P25" s="299" t="s">
        <v>354</v>
      </c>
      <c r="Q25" s="3"/>
      <c r="R25" s="3"/>
      <c r="S25" s="3"/>
      <c r="T25" s="3"/>
      <c r="U25" s="3"/>
      <c r="V25" s="3"/>
      <c r="W25" s="3"/>
      <c r="X25" s="3"/>
      <c r="Y25" s="3"/>
      <c r="Z25" s="3"/>
      <c r="AA25" s="3"/>
      <c r="AB25" s="867" t="s">
        <v>32</v>
      </c>
      <c r="AC25" s="873"/>
      <c r="AD25" s="875"/>
      <c r="AE25" s="873"/>
      <c r="AF25" s="875"/>
      <c r="AG25" s="873"/>
      <c r="AH25" s="875"/>
      <c r="AI25" s="873"/>
      <c r="AJ25" s="875"/>
      <c r="AK25" s="873"/>
      <c r="AL25" s="875"/>
      <c r="AM25" s="873"/>
      <c r="AN25" s="875"/>
      <c r="AO25" s="873"/>
      <c r="AP25" s="875"/>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row>
    <row r="26" spans="1:92" s="6" customFormat="1" ht="20.100000000000001" customHeight="1" thickBot="1">
      <c r="A26" s="893"/>
      <c r="B26" s="200" t="s">
        <v>302</v>
      </c>
      <c r="C26" s="215"/>
      <c r="D26" s="216"/>
      <c r="E26" s="215"/>
      <c r="F26" s="216"/>
      <c r="G26" s="215"/>
      <c r="H26" s="216"/>
      <c r="I26" s="215"/>
      <c r="J26" s="216"/>
      <c r="K26" s="215"/>
      <c r="L26" s="216"/>
      <c r="M26" s="215"/>
      <c r="N26" s="216"/>
      <c r="O26" s="215"/>
      <c r="P26" s="216"/>
      <c r="Q26" s="5"/>
      <c r="R26" s="5"/>
      <c r="S26" s="5"/>
      <c r="T26" s="5"/>
      <c r="U26" s="5"/>
      <c r="V26" s="5"/>
      <c r="W26" s="5"/>
      <c r="X26" s="5"/>
      <c r="Y26" s="5"/>
      <c r="Z26" s="5"/>
      <c r="AA26" s="5"/>
      <c r="AB26" s="868"/>
      <c r="AC26" s="874"/>
      <c r="AD26" s="876"/>
      <c r="AE26" s="874"/>
      <c r="AF26" s="876"/>
      <c r="AG26" s="874"/>
      <c r="AH26" s="876"/>
      <c r="AI26" s="874"/>
      <c r="AJ26" s="876"/>
      <c r="AK26" s="874"/>
      <c r="AL26" s="876"/>
      <c r="AM26" s="874"/>
      <c r="AN26" s="876"/>
      <c r="AO26" s="874"/>
      <c r="AP26" s="876"/>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row>
    <row r="27" spans="1:92" s="4" customFormat="1" ht="143.1" customHeight="1">
      <c r="A27" s="893"/>
      <c r="B27" s="301" t="s">
        <v>319</v>
      </c>
      <c r="C27" s="298"/>
      <c r="D27" s="299" t="s">
        <v>401</v>
      </c>
      <c r="E27" s="298" t="s">
        <v>354</v>
      </c>
      <c r="F27" s="299" t="s">
        <v>354</v>
      </c>
      <c r="G27" s="298" t="s">
        <v>354</v>
      </c>
      <c r="H27" s="299" t="s">
        <v>354</v>
      </c>
      <c r="I27" s="298" t="s">
        <v>354</v>
      </c>
      <c r="J27" s="299" t="s">
        <v>354</v>
      </c>
      <c r="K27" s="298" t="s">
        <v>354</v>
      </c>
      <c r="L27" s="299" t="s">
        <v>354</v>
      </c>
      <c r="M27" s="298" t="s">
        <v>354</v>
      </c>
      <c r="N27" s="299" t="s">
        <v>354</v>
      </c>
      <c r="O27" s="298" t="s">
        <v>402</v>
      </c>
      <c r="P27" s="299" t="s">
        <v>354</v>
      </c>
      <c r="Q27" s="3"/>
      <c r="R27" s="3"/>
      <c r="S27" s="3"/>
      <c r="T27" s="3"/>
      <c r="U27" s="3"/>
      <c r="V27" s="3"/>
      <c r="W27" s="3"/>
      <c r="X27" s="3"/>
      <c r="Y27" s="3"/>
      <c r="Z27" s="3"/>
      <c r="AA27" s="3"/>
      <c r="AB27" s="867" t="s">
        <v>319</v>
      </c>
      <c r="AC27" s="873"/>
      <c r="AD27" s="875"/>
      <c r="AE27" s="873"/>
      <c r="AF27" s="875"/>
      <c r="AG27" s="873"/>
      <c r="AH27" s="875"/>
      <c r="AI27" s="873"/>
      <c r="AJ27" s="875"/>
      <c r="AK27" s="873"/>
      <c r="AL27" s="875"/>
      <c r="AM27" s="873"/>
      <c r="AN27" s="875"/>
      <c r="AO27" s="873"/>
      <c r="AP27" s="875"/>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row>
    <row r="28" spans="1:92" s="4" customFormat="1" ht="20.100000000000001" customHeight="1" thickBot="1">
      <c r="A28" s="893"/>
      <c r="B28" s="200" t="s">
        <v>302</v>
      </c>
      <c r="C28" s="215"/>
      <c r="D28" s="216"/>
      <c r="E28" s="215"/>
      <c r="F28" s="216"/>
      <c r="G28" s="215"/>
      <c r="H28" s="216"/>
      <c r="I28" s="215"/>
      <c r="J28" s="216"/>
      <c r="K28" s="215"/>
      <c r="L28" s="216"/>
      <c r="M28" s="215"/>
      <c r="N28" s="216"/>
      <c r="O28" s="215"/>
      <c r="P28" s="216"/>
      <c r="Q28" s="3"/>
      <c r="R28" s="3"/>
      <c r="S28" s="3"/>
      <c r="T28" s="3"/>
      <c r="U28" s="3"/>
      <c r="V28" s="3"/>
      <c r="W28" s="3"/>
      <c r="X28" s="3"/>
      <c r="Y28" s="3"/>
      <c r="Z28" s="3"/>
      <c r="AA28" s="3"/>
      <c r="AB28" s="868"/>
      <c r="AC28" s="874"/>
      <c r="AD28" s="876"/>
      <c r="AE28" s="874"/>
      <c r="AF28" s="876"/>
      <c r="AG28" s="874"/>
      <c r="AH28" s="876"/>
      <c r="AI28" s="874"/>
      <c r="AJ28" s="876"/>
      <c r="AK28" s="874"/>
      <c r="AL28" s="876"/>
      <c r="AM28" s="874"/>
      <c r="AN28" s="876"/>
      <c r="AO28" s="874"/>
      <c r="AP28" s="876"/>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row>
    <row r="29" spans="1:92" s="4" customFormat="1" ht="143.1" customHeight="1">
      <c r="A29" s="893"/>
      <c r="B29" s="301" t="s">
        <v>36</v>
      </c>
      <c r="C29" s="298" t="s">
        <v>354</v>
      </c>
      <c r="D29" s="299" t="s">
        <v>354</v>
      </c>
      <c r="E29" s="302" t="s">
        <v>354</v>
      </c>
      <c r="F29" s="299" t="s">
        <v>354</v>
      </c>
      <c r="G29" s="298" t="s">
        <v>354</v>
      </c>
      <c r="H29" s="299" t="s">
        <v>354</v>
      </c>
      <c r="I29" s="298" t="s">
        <v>354</v>
      </c>
      <c r="J29" s="299" t="s">
        <v>354</v>
      </c>
      <c r="K29" s="298" t="s">
        <v>354</v>
      </c>
      <c r="L29" s="299" t="s">
        <v>354</v>
      </c>
      <c r="M29" s="298" t="s">
        <v>354</v>
      </c>
      <c r="N29" s="299" t="s">
        <v>354</v>
      </c>
      <c r="O29" s="298" t="s">
        <v>354</v>
      </c>
      <c r="P29" s="299" t="s">
        <v>354</v>
      </c>
      <c r="Q29" s="3"/>
      <c r="R29" s="3"/>
      <c r="S29" s="3"/>
      <c r="T29" s="3"/>
      <c r="U29" s="3"/>
      <c r="V29" s="3"/>
      <c r="W29" s="3"/>
      <c r="X29" s="3"/>
      <c r="Y29" s="3"/>
      <c r="Z29" s="3"/>
      <c r="AA29" s="3"/>
      <c r="AB29" s="867" t="s">
        <v>36</v>
      </c>
      <c r="AC29" s="873"/>
      <c r="AD29" s="875"/>
      <c r="AE29" s="873"/>
      <c r="AF29" s="875"/>
      <c r="AG29" s="873"/>
      <c r="AH29" s="875"/>
      <c r="AI29" s="873"/>
      <c r="AJ29" s="875"/>
      <c r="AK29" s="873"/>
      <c r="AL29" s="875"/>
      <c r="AM29" s="873"/>
      <c r="AN29" s="875"/>
      <c r="AO29" s="873"/>
      <c r="AP29" s="875"/>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row>
    <row r="30" spans="1:92" s="4" customFormat="1" ht="20.100000000000001" customHeight="1" thickBot="1">
      <c r="A30" s="894"/>
      <c r="B30" s="200" t="s">
        <v>302</v>
      </c>
      <c r="C30" s="215"/>
      <c r="D30" s="216"/>
      <c r="E30" s="215"/>
      <c r="F30" s="217"/>
      <c r="G30" s="215"/>
      <c r="H30" s="216"/>
      <c r="I30" s="215"/>
      <c r="J30" s="216"/>
      <c r="K30" s="215"/>
      <c r="L30" s="216"/>
      <c r="M30" s="215"/>
      <c r="N30" s="216"/>
      <c r="O30" s="215"/>
      <c r="P30" s="216"/>
      <c r="Q30" s="3"/>
      <c r="R30" s="3"/>
      <c r="S30" s="3"/>
      <c r="T30" s="3"/>
      <c r="U30" s="3"/>
      <c r="V30" s="3"/>
      <c r="W30" s="3"/>
      <c r="X30" s="3"/>
      <c r="Y30" s="3"/>
      <c r="Z30" s="3"/>
      <c r="AA30" s="3"/>
      <c r="AB30" s="868"/>
      <c r="AC30" s="874"/>
      <c r="AD30" s="876"/>
      <c r="AE30" s="874"/>
      <c r="AF30" s="876"/>
      <c r="AG30" s="874"/>
      <c r="AH30" s="876"/>
      <c r="AI30" s="874"/>
      <c r="AJ30" s="876"/>
      <c r="AK30" s="874"/>
      <c r="AL30" s="876"/>
      <c r="AM30" s="874"/>
      <c r="AN30" s="876"/>
      <c r="AO30" s="874"/>
      <c r="AP30" s="876"/>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row>
    <row r="31" spans="1:92" s="4" customFormat="1" ht="50.1" customHeight="1">
      <c r="A31" s="895" t="s">
        <v>38</v>
      </c>
      <c r="B31" s="195" t="s">
        <v>39</v>
      </c>
      <c r="C31" s="884"/>
      <c r="D31" s="885"/>
      <c r="E31" s="884"/>
      <c r="F31" s="885"/>
      <c r="G31" s="884"/>
      <c r="H31" s="885"/>
      <c r="I31" s="884"/>
      <c r="J31" s="885"/>
      <c r="K31" s="884"/>
      <c r="L31" s="885"/>
      <c r="M31" s="884"/>
      <c r="N31" s="885"/>
      <c r="O31" s="884"/>
      <c r="P31" s="885"/>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row>
    <row r="32" spans="1:92" ht="50.1" customHeight="1">
      <c r="A32" s="896"/>
      <c r="B32" s="196" t="s">
        <v>41</v>
      </c>
      <c r="C32" s="882"/>
      <c r="D32" s="883"/>
      <c r="E32" s="882"/>
      <c r="F32" s="883"/>
      <c r="G32" s="882"/>
      <c r="H32" s="883"/>
      <c r="I32" s="882"/>
      <c r="J32" s="883"/>
      <c r="K32" s="882"/>
      <c r="L32" s="883"/>
      <c r="M32" s="882"/>
      <c r="N32" s="883"/>
      <c r="O32" s="882"/>
      <c r="P32" s="883"/>
      <c r="CK32" s="2"/>
      <c r="CL32" s="2"/>
      <c r="CM32" s="2"/>
      <c r="CN32" s="2"/>
    </row>
    <row r="33" spans="1:92" ht="50.1" customHeight="1">
      <c r="A33" s="896"/>
      <c r="B33" s="197" t="s">
        <v>44</v>
      </c>
      <c r="C33" s="880"/>
      <c r="D33" s="881"/>
      <c r="E33" s="880"/>
      <c r="F33" s="881"/>
      <c r="G33" s="880"/>
      <c r="H33" s="881"/>
      <c r="I33" s="880"/>
      <c r="J33" s="881"/>
      <c r="K33" s="880"/>
      <c r="L33" s="881"/>
      <c r="M33" s="880"/>
      <c r="N33" s="881"/>
      <c r="O33" s="880"/>
      <c r="P33" s="881"/>
      <c r="CK33" s="2"/>
      <c r="CL33" s="2"/>
      <c r="CM33" s="2"/>
      <c r="CN33" s="2"/>
    </row>
    <row r="34" spans="1:92" ht="50.1" customHeight="1" thickBot="1">
      <c r="A34" s="897"/>
      <c r="B34" s="199" t="s">
        <v>46</v>
      </c>
      <c r="C34" s="878"/>
      <c r="D34" s="879"/>
      <c r="E34" s="878"/>
      <c r="F34" s="879"/>
      <c r="G34" s="878"/>
      <c r="H34" s="879"/>
      <c r="I34" s="878"/>
      <c r="J34" s="879"/>
      <c r="K34" s="878"/>
      <c r="L34" s="879"/>
      <c r="M34" s="878"/>
      <c r="N34" s="879"/>
      <c r="O34" s="878"/>
      <c r="P34" s="879"/>
      <c r="CK34" s="2"/>
      <c r="CL34" s="2"/>
      <c r="CM34" s="2"/>
      <c r="CN34" s="2"/>
    </row>
    <row r="36" spans="1:92" s="1" customFormat="1" ht="42" customHeight="1">
      <c r="A36" s="133"/>
      <c r="B36" s="2"/>
      <c r="C36" s="2"/>
      <c r="D36" s="2"/>
      <c r="E36" s="2"/>
      <c r="F36" s="2"/>
      <c r="G36" s="2"/>
      <c r="H36" s="2"/>
      <c r="I36" s="2"/>
      <c r="J36" s="2"/>
      <c r="K36" s="2"/>
      <c r="L36" s="2"/>
      <c r="M36" s="2"/>
      <c r="N36" s="2"/>
      <c r="O36" s="2"/>
      <c r="P36" s="2"/>
    </row>
  </sheetData>
  <sheetProtection algorithmName="SHA-512" hashValue="heWRq7+sAlaMqn3YdQapdbYKJqgxdIgsQZ4nTDJLO6ostEN78GxDQbKfSa92RvuvPMxvGN34QkvvaLH3OuvOXQ==" saltValue="8KD4M95GShGACoFT1qJXHw==" spinCount="100000" sheet="1" objects="1" scenarios="1"/>
  <mergeCells count="270">
    <mergeCell ref="E34:F34"/>
    <mergeCell ref="G34:H34"/>
    <mergeCell ref="I34:J34"/>
    <mergeCell ref="K34:L34"/>
    <mergeCell ref="M34:N34"/>
    <mergeCell ref="O34:P34"/>
    <mergeCell ref="E33:F33"/>
    <mergeCell ref="G33:H33"/>
    <mergeCell ref="I33:J33"/>
    <mergeCell ref="K33:L33"/>
    <mergeCell ref="M33:N33"/>
    <mergeCell ref="O33:P33"/>
    <mergeCell ref="AF29:AF30"/>
    <mergeCell ref="AG29:AG30"/>
    <mergeCell ref="I31:J31"/>
    <mergeCell ref="K31:L31"/>
    <mergeCell ref="M31:N31"/>
    <mergeCell ref="O31:P31"/>
    <mergeCell ref="E32:F32"/>
    <mergeCell ref="G32:H32"/>
    <mergeCell ref="I32:J32"/>
    <mergeCell ref="K32:L32"/>
    <mergeCell ref="M32:N32"/>
    <mergeCell ref="O32:P32"/>
    <mergeCell ref="AD25:AD26"/>
    <mergeCell ref="AE25:AE26"/>
    <mergeCell ref="AF25:AF26"/>
    <mergeCell ref="AG25:AG26"/>
    <mergeCell ref="AN29:AN30"/>
    <mergeCell ref="AO29:AO30"/>
    <mergeCell ref="AP29:AP30"/>
    <mergeCell ref="A31:A34"/>
    <mergeCell ref="C34:D34"/>
    <mergeCell ref="C33:D33"/>
    <mergeCell ref="C32:D32"/>
    <mergeCell ref="C31:D31"/>
    <mergeCell ref="E31:F31"/>
    <mergeCell ref="G31:H31"/>
    <mergeCell ref="AH29:AH30"/>
    <mergeCell ref="AI29:AI30"/>
    <mergeCell ref="AJ29:AJ30"/>
    <mergeCell ref="AK29:AK30"/>
    <mergeCell ref="AL29:AL30"/>
    <mergeCell ref="AM29:AM30"/>
    <mergeCell ref="AB29:AB30"/>
    <mergeCell ref="AC29:AC30"/>
    <mergeCell ref="AD29:AD30"/>
    <mergeCell ref="AE29:AE30"/>
    <mergeCell ref="AK27:AK28"/>
    <mergeCell ref="AL27:AL28"/>
    <mergeCell ref="AM27:AM28"/>
    <mergeCell ref="AN27:AN28"/>
    <mergeCell ref="AO27:AO28"/>
    <mergeCell ref="AP27:AP28"/>
    <mergeCell ref="AP25:AP26"/>
    <mergeCell ref="AB27:AB28"/>
    <mergeCell ref="AC27:AC28"/>
    <mergeCell ref="AD27:AD28"/>
    <mergeCell ref="AE27:AE28"/>
    <mergeCell ref="AF27:AF28"/>
    <mergeCell ref="AG27:AG28"/>
    <mergeCell ref="AH27:AH28"/>
    <mergeCell ref="AI27:AI28"/>
    <mergeCell ref="AJ27:AJ28"/>
    <mergeCell ref="AJ25:AJ26"/>
    <mergeCell ref="AK25:AK26"/>
    <mergeCell ref="AL25:AL26"/>
    <mergeCell ref="AM25:AM26"/>
    <mergeCell ref="AN25:AN26"/>
    <mergeCell ref="AO25:AO26"/>
    <mergeCell ref="AB25:AB26"/>
    <mergeCell ref="AC25:AC26"/>
    <mergeCell ref="AH25:AH26"/>
    <mergeCell ref="AI25:AI26"/>
    <mergeCell ref="AI23:AI24"/>
    <mergeCell ref="AN21:AN22"/>
    <mergeCell ref="AO21:AO22"/>
    <mergeCell ref="AP21:AP22"/>
    <mergeCell ref="AB23:AB24"/>
    <mergeCell ref="AC23:AC24"/>
    <mergeCell ref="AD23:AD24"/>
    <mergeCell ref="AE23:AE24"/>
    <mergeCell ref="AF23:AF24"/>
    <mergeCell ref="AG23:AG24"/>
    <mergeCell ref="AH23:AH24"/>
    <mergeCell ref="AH21:AH22"/>
    <mergeCell ref="AI21:AI22"/>
    <mergeCell ref="AJ21:AJ22"/>
    <mergeCell ref="AK21:AK22"/>
    <mergeCell ref="AL21:AL22"/>
    <mergeCell ref="AM21:AM22"/>
    <mergeCell ref="AB21:AB22"/>
    <mergeCell ref="AC21:AC22"/>
    <mergeCell ref="AD21:AD22"/>
    <mergeCell ref="AE21:AE22"/>
    <mergeCell ref="AF21:AF22"/>
    <mergeCell ref="AG21:AG22"/>
    <mergeCell ref="AO23:AO24"/>
    <mergeCell ref="AP23:AP24"/>
    <mergeCell ref="AK19:AK20"/>
    <mergeCell ref="AL19:AL20"/>
    <mergeCell ref="AM19:AM20"/>
    <mergeCell ref="AN19:AN20"/>
    <mergeCell ref="AO19:AO20"/>
    <mergeCell ref="AP19:AP20"/>
    <mergeCell ref="AJ23:AJ24"/>
    <mergeCell ref="AK23:AK24"/>
    <mergeCell ref="AL23:AL24"/>
    <mergeCell ref="AM23:AM24"/>
    <mergeCell ref="AN23:AN24"/>
    <mergeCell ref="AP17:AP18"/>
    <mergeCell ref="AB19:AB20"/>
    <mergeCell ref="AC19:AC20"/>
    <mergeCell ref="AD19:AD20"/>
    <mergeCell ref="AE19:AE20"/>
    <mergeCell ref="AF19:AF20"/>
    <mergeCell ref="AG19:AG20"/>
    <mergeCell ref="AH19:AH20"/>
    <mergeCell ref="AI19:AI20"/>
    <mergeCell ref="AJ19:AJ20"/>
    <mergeCell ref="AJ17:AJ18"/>
    <mergeCell ref="AK17:AK18"/>
    <mergeCell ref="AL17:AL18"/>
    <mergeCell ref="AM17:AM18"/>
    <mergeCell ref="AN17:AN18"/>
    <mergeCell ref="AO17:AO18"/>
    <mergeCell ref="AM13:AM14"/>
    <mergeCell ref="AO15:AO16"/>
    <mergeCell ref="AP15:AP16"/>
    <mergeCell ref="AB17:AB18"/>
    <mergeCell ref="AC17:AC18"/>
    <mergeCell ref="AD17:AD18"/>
    <mergeCell ref="AE17:AE18"/>
    <mergeCell ref="AF17:AF18"/>
    <mergeCell ref="AG17:AG18"/>
    <mergeCell ref="AH17:AH18"/>
    <mergeCell ref="AI17:AI18"/>
    <mergeCell ref="AI15:AI16"/>
    <mergeCell ref="AJ15:AJ16"/>
    <mergeCell ref="AK15:AK16"/>
    <mergeCell ref="AL15:AL16"/>
    <mergeCell ref="AM15:AM16"/>
    <mergeCell ref="AN15:AN16"/>
    <mergeCell ref="AB15:AB16"/>
    <mergeCell ref="AC15:AC16"/>
    <mergeCell ref="AD15:AD16"/>
    <mergeCell ref="AE15:AE16"/>
    <mergeCell ref="AF15:AF16"/>
    <mergeCell ref="AG15:AG16"/>
    <mergeCell ref="AH15:AH16"/>
    <mergeCell ref="AH13:AH14"/>
    <mergeCell ref="AI13:AI14"/>
    <mergeCell ref="AJ9:AJ10"/>
    <mergeCell ref="AK9:AK10"/>
    <mergeCell ref="AM11:AM12"/>
    <mergeCell ref="AN11:AN12"/>
    <mergeCell ref="AO11:AO12"/>
    <mergeCell ref="AP11:AP12"/>
    <mergeCell ref="AB13:AB14"/>
    <mergeCell ref="AC13:AC14"/>
    <mergeCell ref="AD13:AD14"/>
    <mergeCell ref="AE13:AE14"/>
    <mergeCell ref="AF13:AF14"/>
    <mergeCell ref="AG13:AG14"/>
    <mergeCell ref="AG11:AG12"/>
    <mergeCell ref="AH11:AH12"/>
    <mergeCell ref="AI11:AI12"/>
    <mergeCell ref="AJ11:AJ12"/>
    <mergeCell ref="AK11:AK12"/>
    <mergeCell ref="AL11:AL12"/>
    <mergeCell ref="AN13:AN14"/>
    <mergeCell ref="AO13:AO14"/>
    <mergeCell ref="AP13:AP14"/>
    <mergeCell ref="AJ13:AJ14"/>
    <mergeCell ref="AK13:AK14"/>
    <mergeCell ref="AL13:AL14"/>
    <mergeCell ref="AG7:AH7"/>
    <mergeCell ref="AI7:AJ7"/>
    <mergeCell ref="AK7:AL7"/>
    <mergeCell ref="AM7:AN7"/>
    <mergeCell ref="AO7:AP7"/>
    <mergeCell ref="A9:A30"/>
    <mergeCell ref="AB9:AB10"/>
    <mergeCell ref="AC9:AC10"/>
    <mergeCell ref="AD9:AD10"/>
    <mergeCell ref="AE9:AE10"/>
    <mergeCell ref="AL9:AL10"/>
    <mergeCell ref="AM9:AM10"/>
    <mergeCell ref="AN9:AN10"/>
    <mergeCell ref="AO9:AO10"/>
    <mergeCell ref="AP9:AP10"/>
    <mergeCell ref="AB11:AB12"/>
    <mergeCell ref="AC11:AC12"/>
    <mergeCell ref="AD11:AD12"/>
    <mergeCell ref="AE11:AE12"/>
    <mergeCell ref="AF11:AF12"/>
    <mergeCell ref="AF9:AF10"/>
    <mergeCell ref="AG9:AG10"/>
    <mergeCell ref="AH9:AH10"/>
    <mergeCell ref="AI9:AI10"/>
    <mergeCell ref="E7:F7"/>
    <mergeCell ref="G7:H7"/>
    <mergeCell ref="I7:J7"/>
    <mergeCell ref="K7:L7"/>
    <mergeCell ref="M7:N7"/>
    <mergeCell ref="O7:P7"/>
    <mergeCell ref="AC7:AD7"/>
    <mergeCell ref="AE7:AF7"/>
    <mergeCell ref="AC6:AD6"/>
    <mergeCell ref="AE6:AF6"/>
    <mergeCell ref="AK5:AL5"/>
    <mergeCell ref="AM5:AN5"/>
    <mergeCell ref="AO5:AP5"/>
    <mergeCell ref="C6:D6"/>
    <mergeCell ref="E6:F6"/>
    <mergeCell ref="G6:H6"/>
    <mergeCell ref="I6:J6"/>
    <mergeCell ref="K6:L6"/>
    <mergeCell ref="M6:N6"/>
    <mergeCell ref="O6:P6"/>
    <mergeCell ref="M5:N5"/>
    <mergeCell ref="O5:P5"/>
    <mergeCell ref="AC5:AD5"/>
    <mergeCell ref="AE5:AF5"/>
    <mergeCell ref="AG5:AH5"/>
    <mergeCell ref="AI5:AJ5"/>
    <mergeCell ref="AO6:AP6"/>
    <mergeCell ref="AG6:AH6"/>
    <mergeCell ref="AI6:AJ6"/>
    <mergeCell ref="AK6:AL6"/>
    <mergeCell ref="AM6:AN6"/>
    <mergeCell ref="AB3:AP3"/>
    <mergeCell ref="C4:D4"/>
    <mergeCell ref="E4:F4"/>
    <mergeCell ref="G4:H4"/>
    <mergeCell ref="I4:J4"/>
    <mergeCell ref="K4:L4"/>
    <mergeCell ref="M4:N4"/>
    <mergeCell ref="O4:P4"/>
    <mergeCell ref="AC4:AD4"/>
    <mergeCell ref="AE4:AF4"/>
    <mergeCell ref="AG4:AH4"/>
    <mergeCell ref="AI4:AJ4"/>
    <mergeCell ref="AK4:AL4"/>
    <mergeCell ref="AM4:AN4"/>
    <mergeCell ref="AO4:AP4"/>
    <mergeCell ref="O2:P2"/>
    <mergeCell ref="C3:D3"/>
    <mergeCell ref="E3:F3"/>
    <mergeCell ref="G3:H3"/>
    <mergeCell ref="I3:J3"/>
    <mergeCell ref="K3:L3"/>
    <mergeCell ref="M3:N3"/>
    <mergeCell ref="O3:P3"/>
    <mergeCell ref="A1:F1"/>
    <mergeCell ref="G1:J1"/>
    <mergeCell ref="K1:P1"/>
    <mergeCell ref="A2:A8"/>
    <mergeCell ref="C2:D2"/>
    <mergeCell ref="E2:F2"/>
    <mergeCell ref="G2:H2"/>
    <mergeCell ref="I2:J2"/>
    <mergeCell ref="K2:L2"/>
    <mergeCell ref="M2:N2"/>
    <mergeCell ref="C5:D5"/>
    <mergeCell ref="E5:F5"/>
    <mergeCell ref="G5:H5"/>
    <mergeCell ref="I5:J5"/>
    <mergeCell ref="K5:L5"/>
    <mergeCell ref="C7:D7"/>
  </mergeCells>
  <conditionalFormatting sqref="C4 E4 G4 I4 K4 M4 O4">
    <cfRule type="expression" dxfId="145" priority="3">
      <formula>OR(DAY(C4)=30, DAY(C4)=1, DAY(C4)=14, DAY(C4)=15)</formula>
    </cfRule>
  </conditionalFormatting>
  <conditionalFormatting sqref="C5 E5 G5 I5 K5 M5 O5">
    <cfRule type="expression" dxfId="144" priority="2">
      <formula>C5&lt;&gt;""</formula>
    </cfRule>
  </conditionalFormatting>
  <conditionalFormatting sqref="AC7:AP7">
    <cfRule type="expression" dxfId="143" priority="1">
      <formula>AC7&lt;&gt;""</formula>
    </cfRule>
  </conditionalFormatting>
  <printOptions verticalCentered="1"/>
  <pageMargins left="0" right="0" top="0" bottom="0" header="0" footer="0"/>
  <pageSetup paperSize="8" scale="38" fitToWidth="0" fitToHeight="0" orientation="landscape" r:id="rId1"/>
  <colBreaks count="1" manualBreakCount="1">
    <brk id="16" max="43" man="1"/>
  </col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5C4AF-6282-47F9-AFC2-8DA718A48209}">
  <dimension ref="A1:AJ26"/>
  <sheetViews>
    <sheetView zoomScale="80" zoomScaleNormal="80" workbookViewId="0">
      <pane xSplit="6" ySplit="2" topLeftCell="G8" activePane="bottomRight" state="frozen"/>
      <selection pane="topRight" activeCell="G1" sqref="G1"/>
      <selection pane="bottomLeft" activeCell="A3" sqref="A3"/>
      <selection pane="bottomRight" sqref="A1:F26"/>
    </sheetView>
  </sheetViews>
  <sheetFormatPr defaultColWidth="8.75" defaultRowHeight="13.5" customHeight="1"/>
  <cols>
    <col min="1" max="1" width="3.125" style="13" bestFit="1" customWidth="1"/>
    <col min="2" max="2" width="5.125" style="79" bestFit="1" customWidth="1"/>
    <col min="3" max="3" width="13.5" bestFit="1" customWidth="1"/>
    <col min="5" max="5" width="9.875" customWidth="1"/>
    <col min="6" max="6" width="20.75" customWidth="1"/>
    <col min="7" max="7" width="5.5" customWidth="1"/>
    <col min="8" max="8" width="10.5" customWidth="1"/>
    <col min="10" max="10" width="5.875" style="13" customWidth="1"/>
    <col min="11" max="11" width="10.25" customWidth="1"/>
    <col min="12" max="12" width="11.125" customWidth="1"/>
    <col min="14" max="14" width="10.125" customWidth="1"/>
    <col min="15" max="15" width="11" customWidth="1"/>
    <col min="16" max="16" width="5" style="13" bestFit="1" customWidth="1"/>
    <col min="17" max="17" width="9.875" style="13" bestFit="1" customWidth="1"/>
    <col min="19" max="19" width="5" style="13" bestFit="1" customWidth="1"/>
    <col min="20" max="20" width="9.875" customWidth="1"/>
    <col min="22" max="22" width="5" customWidth="1"/>
    <col min="23" max="23" width="10.125" customWidth="1"/>
    <col min="25" max="25" width="5" customWidth="1"/>
    <col min="26" max="26" width="13.5" customWidth="1"/>
    <col min="28" max="28" width="5" customWidth="1"/>
    <col min="29" max="29" width="9.875" bestFit="1" customWidth="1"/>
    <col min="31" max="31" width="5" bestFit="1" customWidth="1"/>
    <col min="32" max="32" width="10.875" customWidth="1"/>
    <col min="33" max="33" width="10.75" bestFit="1" customWidth="1"/>
    <col min="34" max="34" width="5" bestFit="1" customWidth="1"/>
    <col min="35" max="35" width="9.875" bestFit="1" customWidth="1"/>
    <col min="36" max="36" width="10.75" bestFit="1" customWidth="1"/>
  </cols>
  <sheetData>
    <row r="1" spans="1:36" ht="12.95" customHeight="1">
      <c r="A1" s="754" t="s">
        <v>48</v>
      </c>
      <c r="B1" s="756" t="s">
        <v>49</v>
      </c>
      <c r="C1" s="758" t="s">
        <v>50</v>
      </c>
      <c r="D1" s="760" t="s">
        <v>51</v>
      </c>
      <c r="E1" s="760"/>
      <c r="F1" s="761"/>
      <c r="G1" s="762" t="s">
        <v>52</v>
      </c>
      <c r="H1" s="763"/>
      <c r="I1" s="886"/>
      <c r="J1" s="751" t="s">
        <v>53</v>
      </c>
      <c r="K1" s="752"/>
      <c r="L1" s="753"/>
      <c r="M1" s="809" t="s">
        <v>116</v>
      </c>
      <c r="N1" s="809"/>
      <c r="O1" s="810"/>
      <c r="P1" s="768" t="s">
        <v>54</v>
      </c>
      <c r="Q1" s="769"/>
      <c r="R1" s="770"/>
      <c r="S1" s="771" t="s">
        <v>55</v>
      </c>
      <c r="T1" s="772"/>
      <c r="U1" s="773"/>
      <c r="V1" s="774" t="s">
        <v>26</v>
      </c>
      <c r="W1" s="775"/>
      <c r="X1" s="776"/>
      <c r="Y1" s="777" t="s">
        <v>196</v>
      </c>
      <c r="Z1" s="778"/>
      <c r="AA1" s="779"/>
      <c r="AB1" s="780" t="s">
        <v>57</v>
      </c>
      <c r="AC1" s="781"/>
      <c r="AD1" s="782"/>
      <c r="AE1" s="783" t="s">
        <v>197</v>
      </c>
      <c r="AF1" s="784"/>
      <c r="AG1" s="785"/>
      <c r="AH1" s="765" t="s">
        <v>36</v>
      </c>
      <c r="AI1" s="766"/>
      <c r="AJ1" s="767"/>
    </row>
    <row r="2" spans="1:36" ht="30.75" thickBot="1">
      <c r="A2" s="755"/>
      <c r="B2" s="807"/>
      <c r="C2" s="808"/>
      <c r="D2" s="252" t="s">
        <v>51</v>
      </c>
      <c r="E2" s="253" t="s">
        <v>58</v>
      </c>
      <c r="F2" s="254" t="s">
        <v>59</v>
      </c>
      <c r="G2" s="303" t="s">
        <v>51</v>
      </c>
      <c r="H2" s="93" t="s">
        <v>58</v>
      </c>
      <c r="I2" s="95" t="s">
        <v>59</v>
      </c>
      <c r="J2" s="304" t="s">
        <v>51</v>
      </c>
      <c r="K2" s="94" t="s">
        <v>58</v>
      </c>
      <c r="L2" s="108" t="s">
        <v>59</v>
      </c>
      <c r="M2" s="305" t="s">
        <v>51</v>
      </c>
      <c r="N2" s="243" t="s">
        <v>58</v>
      </c>
      <c r="O2" s="244" t="s">
        <v>59</v>
      </c>
      <c r="P2" s="304" t="s">
        <v>51</v>
      </c>
      <c r="Q2" s="92" t="s">
        <v>58</v>
      </c>
      <c r="R2" s="108" t="s">
        <v>59</v>
      </c>
      <c r="S2" s="304" t="s">
        <v>51</v>
      </c>
      <c r="T2" s="93" t="s">
        <v>58</v>
      </c>
      <c r="U2" s="108" t="s">
        <v>59</v>
      </c>
      <c r="V2" s="250" t="s">
        <v>51</v>
      </c>
      <c r="W2" s="251" t="s">
        <v>58</v>
      </c>
      <c r="X2" s="244" t="s">
        <v>59</v>
      </c>
      <c r="Y2" s="112" t="s">
        <v>51</v>
      </c>
      <c r="Z2" s="94" t="s">
        <v>58</v>
      </c>
      <c r="AA2" s="95" t="s">
        <v>59</v>
      </c>
      <c r="AB2" s="112" t="s">
        <v>51</v>
      </c>
      <c r="AC2" s="93" t="s">
        <v>58</v>
      </c>
      <c r="AD2" s="108" t="s">
        <v>59</v>
      </c>
      <c r="AE2" s="112" t="s">
        <v>51</v>
      </c>
      <c r="AF2" s="93" t="s">
        <v>58</v>
      </c>
      <c r="AG2" s="108" t="s">
        <v>59</v>
      </c>
      <c r="AH2" s="112" t="s">
        <v>51</v>
      </c>
      <c r="AI2" s="93" t="s">
        <v>58</v>
      </c>
      <c r="AJ2" s="95" t="s">
        <v>59</v>
      </c>
    </row>
    <row r="3" spans="1:36" ht="15.6" customHeight="1">
      <c r="A3" s="306">
        <v>1</v>
      </c>
      <c r="B3" s="255">
        <v>3002</v>
      </c>
      <c r="C3" s="256" t="s">
        <v>60</v>
      </c>
      <c r="D3" s="256">
        <f t="shared" ref="D3:E24" si="0">G3+J3+M3+P3+S3+V3+Y3+AB3+AE3+AH3</f>
        <v>16</v>
      </c>
      <c r="E3" s="256">
        <f t="shared" si="0"/>
        <v>16</v>
      </c>
      <c r="F3" s="351">
        <f>E3/D3</f>
        <v>1</v>
      </c>
      <c r="G3" s="307">
        <v>2</v>
      </c>
      <c r="H3" s="246">
        <v>2</v>
      </c>
      <c r="I3" s="347">
        <f>H3/G3</f>
        <v>1</v>
      </c>
      <c r="J3" s="245">
        <v>5</v>
      </c>
      <c r="K3" s="246">
        <v>5</v>
      </c>
      <c r="L3" s="343">
        <f>K3/J3</f>
        <v>1</v>
      </c>
      <c r="M3" s="245">
        <v>3</v>
      </c>
      <c r="N3" s="246">
        <v>3</v>
      </c>
      <c r="O3" s="347">
        <f t="shared" ref="O3:O26" si="1">N3/M3</f>
        <v>1</v>
      </c>
      <c r="P3" s="307">
        <v>2</v>
      </c>
      <c r="Q3" s="246">
        <v>2</v>
      </c>
      <c r="R3" s="343">
        <f>Q3/P3</f>
        <v>1</v>
      </c>
      <c r="S3" s="245">
        <v>0</v>
      </c>
      <c r="T3" s="246">
        <v>0</v>
      </c>
      <c r="U3" s="309" t="e">
        <f>T3/S3</f>
        <v>#DIV/0!</v>
      </c>
      <c r="V3" s="245">
        <v>1</v>
      </c>
      <c r="W3" s="246">
        <v>1</v>
      </c>
      <c r="X3" s="347">
        <f>W3/V3</f>
        <v>1</v>
      </c>
      <c r="Y3" s="307">
        <v>0</v>
      </c>
      <c r="Z3" s="246"/>
      <c r="AA3" s="347" t="e">
        <f>Z3/Y3</f>
        <v>#DIV/0!</v>
      </c>
      <c r="AB3" s="245">
        <v>2</v>
      </c>
      <c r="AC3" s="246">
        <v>2</v>
      </c>
      <c r="AD3" s="343">
        <f>AC3/AB3</f>
        <v>1</v>
      </c>
      <c r="AE3" s="245">
        <v>1</v>
      </c>
      <c r="AF3" s="246">
        <v>1</v>
      </c>
      <c r="AG3" s="343">
        <f>AF3/AE3</f>
        <v>1</v>
      </c>
      <c r="AH3" s="245">
        <v>0</v>
      </c>
      <c r="AI3" s="246">
        <v>0</v>
      </c>
      <c r="AJ3" s="308" t="e">
        <f>AI3/AH3</f>
        <v>#DIV/0!</v>
      </c>
    </row>
    <row r="4" spans="1:36" ht="15">
      <c r="A4" s="310">
        <v>2</v>
      </c>
      <c r="B4" s="121">
        <v>3003</v>
      </c>
      <c r="C4" s="119" t="s">
        <v>61</v>
      </c>
      <c r="D4" s="118">
        <f t="shared" si="0"/>
        <v>14</v>
      </c>
      <c r="E4" s="118">
        <f t="shared" si="0"/>
        <v>10</v>
      </c>
      <c r="F4" s="352">
        <f t="shared" ref="F4:F23" si="2">E4/D4</f>
        <v>0.7142857142857143</v>
      </c>
      <c r="G4" s="247">
        <v>2</v>
      </c>
      <c r="H4" s="83">
        <v>1</v>
      </c>
      <c r="I4" s="348">
        <f t="shared" ref="I4:I23" si="3">H4/G4</f>
        <v>0.5</v>
      </c>
      <c r="J4" s="89">
        <v>5</v>
      </c>
      <c r="K4" s="85">
        <v>4</v>
      </c>
      <c r="L4" s="344">
        <f t="shared" ref="L4:L23" si="4">K4/J4</f>
        <v>0.8</v>
      </c>
      <c r="M4" s="89">
        <v>3</v>
      </c>
      <c r="N4" s="85">
        <v>3</v>
      </c>
      <c r="O4" s="348">
        <f t="shared" si="1"/>
        <v>1</v>
      </c>
      <c r="P4" s="248">
        <v>2</v>
      </c>
      <c r="Q4" s="85">
        <v>1</v>
      </c>
      <c r="R4" s="344">
        <f t="shared" ref="R4:R23" si="5">Q4/P4</f>
        <v>0.5</v>
      </c>
      <c r="S4" s="90">
        <v>0</v>
      </c>
      <c r="T4" s="83">
        <v>0</v>
      </c>
      <c r="U4" s="312" t="e">
        <f t="shared" ref="U4:U23" si="6">T4/S4</f>
        <v>#DIV/0!</v>
      </c>
      <c r="V4" s="90">
        <v>1</v>
      </c>
      <c r="W4" s="83">
        <v>0</v>
      </c>
      <c r="X4" s="348">
        <f t="shared" ref="X4:X26" si="7">W4/V4</f>
        <v>0</v>
      </c>
      <c r="Y4" s="248">
        <v>0</v>
      </c>
      <c r="Z4" s="83">
        <v>0</v>
      </c>
      <c r="AA4" s="348" t="e">
        <f t="shared" ref="AA4:AA23" si="8">Z4/Y4</f>
        <v>#DIV/0!</v>
      </c>
      <c r="AB4" s="89">
        <v>1</v>
      </c>
      <c r="AC4" s="85">
        <v>1</v>
      </c>
      <c r="AD4" s="344">
        <f t="shared" ref="AD4:AD23" si="9">AC4/AB4</f>
        <v>1</v>
      </c>
      <c r="AE4" s="90">
        <v>0</v>
      </c>
      <c r="AF4" s="83">
        <v>0</v>
      </c>
      <c r="AG4" s="344" t="e">
        <f t="shared" ref="AG4:AG26" si="10">AF4/AE4</f>
        <v>#DIV/0!</v>
      </c>
      <c r="AH4" s="89">
        <v>0</v>
      </c>
      <c r="AI4" s="85">
        <v>0</v>
      </c>
      <c r="AJ4" s="313" t="e">
        <f t="shared" ref="AJ4:AJ26" si="11">AI4/AH4</f>
        <v>#DIV/0!</v>
      </c>
    </row>
    <row r="5" spans="1:36" ht="15">
      <c r="A5" s="310">
        <v>3</v>
      </c>
      <c r="B5" s="121">
        <v>3005</v>
      </c>
      <c r="C5" s="118" t="s">
        <v>62</v>
      </c>
      <c r="D5" s="118">
        <f t="shared" si="0"/>
        <v>14</v>
      </c>
      <c r="E5" s="118">
        <f t="shared" si="0"/>
        <v>12</v>
      </c>
      <c r="F5" s="352">
        <f t="shared" si="2"/>
        <v>0.8571428571428571</v>
      </c>
      <c r="G5" s="247">
        <v>2</v>
      </c>
      <c r="H5" s="83">
        <v>2</v>
      </c>
      <c r="I5" s="348">
        <f t="shared" si="3"/>
        <v>1</v>
      </c>
      <c r="J5" s="89">
        <v>5</v>
      </c>
      <c r="K5" s="85">
        <v>5</v>
      </c>
      <c r="L5" s="344">
        <f t="shared" si="4"/>
        <v>1</v>
      </c>
      <c r="M5" s="89">
        <v>3</v>
      </c>
      <c r="N5" s="85">
        <v>3</v>
      </c>
      <c r="O5" s="348">
        <f t="shared" si="1"/>
        <v>1</v>
      </c>
      <c r="P5" s="248">
        <v>2</v>
      </c>
      <c r="Q5" s="85">
        <v>1</v>
      </c>
      <c r="R5" s="344">
        <f t="shared" si="5"/>
        <v>0.5</v>
      </c>
      <c r="S5" s="90">
        <v>0</v>
      </c>
      <c r="T5" s="83">
        <v>0</v>
      </c>
      <c r="U5" s="312" t="e">
        <f t="shared" si="6"/>
        <v>#DIV/0!</v>
      </c>
      <c r="V5" s="90">
        <v>1</v>
      </c>
      <c r="W5" s="83">
        <v>0</v>
      </c>
      <c r="X5" s="348">
        <f t="shared" si="7"/>
        <v>0</v>
      </c>
      <c r="Y5" s="248">
        <v>0</v>
      </c>
      <c r="Z5" s="83">
        <v>0</v>
      </c>
      <c r="AA5" s="348" t="e">
        <f t="shared" si="8"/>
        <v>#DIV/0!</v>
      </c>
      <c r="AB5" s="89">
        <v>1</v>
      </c>
      <c r="AC5" s="85">
        <v>1</v>
      </c>
      <c r="AD5" s="344">
        <f t="shared" si="9"/>
        <v>1</v>
      </c>
      <c r="AE5" s="90">
        <v>0</v>
      </c>
      <c r="AF5" s="83">
        <v>0</v>
      </c>
      <c r="AG5" s="344" t="e">
        <f t="shared" si="10"/>
        <v>#DIV/0!</v>
      </c>
      <c r="AH5" s="89">
        <v>0</v>
      </c>
      <c r="AI5" s="85">
        <v>0</v>
      </c>
      <c r="AJ5" s="313" t="e">
        <f t="shared" si="11"/>
        <v>#DIV/0!</v>
      </c>
    </row>
    <row r="6" spans="1:36" ht="15">
      <c r="A6" s="310">
        <v>4</v>
      </c>
      <c r="B6" s="121">
        <v>3008</v>
      </c>
      <c r="C6" s="118" t="s">
        <v>63</v>
      </c>
      <c r="D6" s="118">
        <f t="shared" si="0"/>
        <v>15</v>
      </c>
      <c r="E6" s="118">
        <f t="shared" si="0"/>
        <v>14</v>
      </c>
      <c r="F6" s="352">
        <f t="shared" si="2"/>
        <v>0.93333333333333335</v>
      </c>
      <c r="G6" s="247">
        <v>2</v>
      </c>
      <c r="H6" s="83">
        <v>2</v>
      </c>
      <c r="I6" s="348">
        <f t="shared" si="3"/>
        <v>1</v>
      </c>
      <c r="J6" s="89">
        <v>5</v>
      </c>
      <c r="K6" s="85">
        <v>5</v>
      </c>
      <c r="L6" s="344">
        <f t="shared" si="4"/>
        <v>1</v>
      </c>
      <c r="M6" s="89">
        <v>3</v>
      </c>
      <c r="N6" s="85">
        <v>3</v>
      </c>
      <c r="O6" s="348">
        <f t="shared" si="1"/>
        <v>1</v>
      </c>
      <c r="P6" s="248">
        <v>2</v>
      </c>
      <c r="Q6" s="85">
        <v>1</v>
      </c>
      <c r="R6" s="344">
        <f t="shared" si="5"/>
        <v>0.5</v>
      </c>
      <c r="S6" s="90">
        <v>0</v>
      </c>
      <c r="T6" s="83">
        <v>0</v>
      </c>
      <c r="U6" s="312" t="e">
        <f t="shared" si="6"/>
        <v>#DIV/0!</v>
      </c>
      <c r="V6" s="90">
        <v>1</v>
      </c>
      <c r="W6" s="83">
        <v>1</v>
      </c>
      <c r="X6" s="348">
        <f t="shared" si="7"/>
        <v>1</v>
      </c>
      <c r="Y6" s="248">
        <v>0</v>
      </c>
      <c r="Z6" s="83">
        <v>0</v>
      </c>
      <c r="AA6" s="348" t="e">
        <f t="shared" si="8"/>
        <v>#DIV/0!</v>
      </c>
      <c r="AB6" s="89">
        <v>1</v>
      </c>
      <c r="AC6" s="85">
        <v>1</v>
      </c>
      <c r="AD6" s="344">
        <f t="shared" si="9"/>
        <v>1</v>
      </c>
      <c r="AE6" s="90">
        <v>1</v>
      </c>
      <c r="AF6" s="83">
        <v>1</v>
      </c>
      <c r="AG6" s="344">
        <f t="shared" si="10"/>
        <v>1</v>
      </c>
      <c r="AH6" s="89">
        <v>0</v>
      </c>
      <c r="AI6" s="85">
        <v>0</v>
      </c>
      <c r="AJ6" s="313" t="e">
        <f t="shared" si="11"/>
        <v>#DIV/0!</v>
      </c>
    </row>
    <row r="7" spans="1:36" ht="14.1" customHeight="1">
      <c r="A7" s="310">
        <v>5</v>
      </c>
      <c r="B7" s="121">
        <v>3011</v>
      </c>
      <c r="C7" s="118" t="s">
        <v>64</v>
      </c>
      <c r="D7" s="118">
        <f t="shared" si="0"/>
        <v>16</v>
      </c>
      <c r="E7" s="118">
        <f t="shared" si="0"/>
        <v>13</v>
      </c>
      <c r="F7" s="352">
        <f t="shared" si="2"/>
        <v>0.8125</v>
      </c>
      <c r="G7" s="247">
        <v>2</v>
      </c>
      <c r="H7" s="83">
        <v>2</v>
      </c>
      <c r="I7" s="348">
        <f t="shared" si="3"/>
        <v>1</v>
      </c>
      <c r="J7" s="89">
        <v>5</v>
      </c>
      <c r="K7" s="85">
        <v>4</v>
      </c>
      <c r="L7" s="344">
        <f t="shared" si="4"/>
        <v>0.8</v>
      </c>
      <c r="M7" s="89">
        <v>3</v>
      </c>
      <c r="N7" s="85">
        <v>3</v>
      </c>
      <c r="O7" s="348">
        <f t="shared" si="1"/>
        <v>1</v>
      </c>
      <c r="P7" s="248">
        <v>2</v>
      </c>
      <c r="Q7" s="85">
        <v>1</v>
      </c>
      <c r="R7" s="344">
        <f t="shared" si="5"/>
        <v>0.5</v>
      </c>
      <c r="S7" s="90">
        <v>0</v>
      </c>
      <c r="T7" s="83">
        <v>0</v>
      </c>
      <c r="U7" s="312" t="e">
        <f t="shared" si="6"/>
        <v>#DIV/0!</v>
      </c>
      <c r="V7" s="90">
        <v>1</v>
      </c>
      <c r="W7" s="83">
        <v>0</v>
      </c>
      <c r="X7" s="348">
        <f t="shared" si="7"/>
        <v>0</v>
      </c>
      <c r="Y7" s="248">
        <v>1</v>
      </c>
      <c r="Z7" s="83">
        <v>1</v>
      </c>
      <c r="AA7" s="348">
        <f t="shared" si="8"/>
        <v>1</v>
      </c>
      <c r="AB7" s="89">
        <v>1</v>
      </c>
      <c r="AC7" s="85">
        <v>1</v>
      </c>
      <c r="AD7" s="344">
        <f t="shared" si="9"/>
        <v>1</v>
      </c>
      <c r="AE7" s="90">
        <v>1</v>
      </c>
      <c r="AF7" s="83">
        <v>1</v>
      </c>
      <c r="AG7" s="344">
        <f t="shared" si="10"/>
        <v>1</v>
      </c>
      <c r="AH7" s="89">
        <v>0</v>
      </c>
      <c r="AI7" s="85">
        <v>0</v>
      </c>
      <c r="AJ7" s="313" t="e">
        <f t="shared" si="11"/>
        <v>#DIV/0!</v>
      </c>
    </row>
    <row r="8" spans="1:36" ht="15">
      <c r="A8" s="314">
        <v>6</v>
      </c>
      <c r="B8" s="123">
        <v>3013</v>
      </c>
      <c r="C8" s="119" t="s">
        <v>65</v>
      </c>
      <c r="D8" s="118">
        <f t="shared" si="0"/>
        <v>16</v>
      </c>
      <c r="E8" s="118">
        <f t="shared" si="0"/>
        <v>9</v>
      </c>
      <c r="F8" s="352">
        <f t="shared" si="2"/>
        <v>0.5625</v>
      </c>
      <c r="G8" s="247">
        <v>2</v>
      </c>
      <c r="H8" s="83">
        <v>1</v>
      </c>
      <c r="I8" s="348">
        <f t="shared" si="3"/>
        <v>0.5</v>
      </c>
      <c r="J8" s="89">
        <v>5</v>
      </c>
      <c r="K8" s="85">
        <v>3</v>
      </c>
      <c r="L8" s="344">
        <f t="shared" si="4"/>
        <v>0.6</v>
      </c>
      <c r="M8" s="89">
        <v>3</v>
      </c>
      <c r="N8" s="85">
        <v>1</v>
      </c>
      <c r="O8" s="348">
        <f t="shared" si="1"/>
        <v>0.33333333333333331</v>
      </c>
      <c r="P8" s="248">
        <v>2</v>
      </c>
      <c r="Q8" s="85">
        <v>2</v>
      </c>
      <c r="R8" s="344">
        <f t="shared" si="5"/>
        <v>1</v>
      </c>
      <c r="S8" s="90">
        <v>0</v>
      </c>
      <c r="T8" s="83">
        <v>0</v>
      </c>
      <c r="U8" s="312" t="e">
        <f t="shared" si="6"/>
        <v>#DIV/0!</v>
      </c>
      <c r="V8" s="90">
        <v>1</v>
      </c>
      <c r="W8" s="83">
        <v>0</v>
      </c>
      <c r="X8" s="348">
        <f t="shared" si="7"/>
        <v>0</v>
      </c>
      <c r="Y8" s="248">
        <v>1</v>
      </c>
      <c r="Z8" s="83">
        <v>0</v>
      </c>
      <c r="AA8" s="348">
        <f t="shared" si="8"/>
        <v>0</v>
      </c>
      <c r="AB8" s="89">
        <v>1</v>
      </c>
      <c r="AC8" s="85">
        <v>1</v>
      </c>
      <c r="AD8" s="344">
        <f t="shared" si="9"/>
        <v>1</v>
      </c>
      <c r="AE8" s="90">
        <v>1</v>
      </c>
      <c r="AF8" s="83">
        <v>1</v>
      </c>
      <c r="AG8" s="344">
        <f t="shared" si="10"/>
        <v>1</v>
      </c>
      <c r="AH8" s="89">
        <v>0</v>
      </c>
      <c r="AI8" s="85">
        <v>0</v>
      </c>
      <c r="AJ8" s="313" t="e">
        <f t="shared" si="11"/>
        <v>#DIV/0!</v>
      </c>
    </row>
    <row r="9" spans="1:36" ht="15">
      <c r="A9" s="310">
        <v>7</v>
      </c>
      <c r="B9" s="121">
        <v>3014</v>
      </c>
      <c r="C9" s="119" t="s">
        <v>66</v>
      </c>
      <c r="D9" s="118">
        <f t="shared" si="0"/>
        <v>15</v>
      </c>
      <c r="E9" s="118">
        <f t="shared" si="0"/>
        <v>13</v>
      </c>
      <c r="F9" s="352">
        <f t="shared" si="2"/>
        <v>0.8666666666666667</v>
      </c>
      <c r="G9" s="247">
        <v>2</v>
      </c>
      <c r="H9" s="83">
        <v>2</v>
      </c>
      <c r="I9" s="348">
        <f t="shared" si="3"/>
        <v>1</v>
      </c>
      <c r="J9" s="89">
        <v>5</v>
      </c>
      <c r="K9" s="85">
        <v>5</v>
      </c>
      <c r="L9" s="344">
        <f t="shared" si="4"/>
        <v>1</v>
      </c>
      <c r="M9" s="89">
        <v>3</v>
      </c>
      <c r="N9" s="85">
        <v>3</v>
      </c>
      <c r="O9" s="348">
        <f t="shared" si="1"/>
        <v>1</v>
      </c>
      <c r="P9" s="248">
        <v>2</v>
      </c>
      <c r="Q9" s="85">
        <v>1</v>
      </c>
      <c r="R9" s="344">
        <f t="shared" si="5"/>
        <v>0.5</v>
      </c>
      <c r="S9" s="90">
        <v>0</v>
      </c>
      <c r="T9" s="83">
        <v>0</v>
      </c>
      <c r="U9" s="312" t="e">
        <f t="shared" si="6"/>
        <v>#DIV/0!</v>
      </c>
      <c r="V9" s="90">
        <v>1</v>
      </c>
      <c r="W9" s="83">
        <v>0</v>
      </c>
      <c r="X9" s="348">
        <f t="shared" si="7"/>
        <v>0</v>
      </c>
      <c r="Y9" s="248">
        <v>0</v>
      </c>
      <c r="Z9" s="83">
        <v>0</v>
      </c>
      <c r="AA9" s="348" t="e">
        <f t="shared" si="8"/>
        <v>#DIV/0!</v>
      </c>
      <c r="AB9" s="89">
        <v>1</v>
      </c>
      <c r="AC9" s="85">
        <v>1</v>
      </c>
      <c r="AD9" s="344">
        <f t="shared" si="9"/>
        <v>1</v>
      </c>
      <c r="AE9" s="90">
        <v>1</v>
      </c>
      <c r="AF9" s="83">
        <v>1</v>
      </c>
      <c r="AG9" s="344">
        <f t="shared" si="10"/>
        <v>1</v>
      </c>
      <c r="AH9" s="89">
        <v>0</v>
      </c>
      <c r="AI9" s="85">
        <v>0</v>
      </c>
      <c r="AJ9" s="313" t="e">
        <f t="shared" si="11"/>
        <v>#DIV/0!</v>
      </c>
    </row>
    <row r="10" spans="1:36" ht="15">
      <c r="A10" s="310">
        <v>8</v>
      </c>
      <c r="B10" s="121">
        <v>3015</v>
      </c>
      <c r="C10" s="118" t="s">
        <v>67</v>
      </c>
      <c r="D10" s="118">
        <f t="shared" si="0"/>
        <v>17</v>
      </c>
      <c r="E10" s="118">
        <f t="shared" si="0"/>
        <v>17</v>
      </c>
      <c r="F10" s="352">
        <f t="shared" si="2"/>
        <v>1</v>
      </c>
      <c r="G10" s="247">
        <v>2</v>
      </c>
      <c r="H10" s="83">
        <v>2</v>
      </c>
      <c r="I10" s="348">
        <f t="shared" si="3"/>
        <v>1</v>
      </c>
      <c r="J10" s="89">
        <v>5</v>
      </c>
      <c r="K10" s="85">
        <v>5</v>
      </c>
      <c r="L10" s="344">
        <f t="shared" si="4"/>
        <v>1</v>
      </c>
      <c r="M10" s="89">
        <v>3</v>
      </c>
      <c r="N10" s="85">
        <v>3</v>
      </c>
      <c r="O10" s="348">
        <f t="shared" si="1"/>
        <v>1</v>
      </c>
      <c r="P10" s="248">
        <v>2</v>
      </c>
      <c r="Q10" s="85">
        <v>2</v>
      </c>
      <c r="R10" s="344">
        <f t="shared" si="5"/>
        <v>1</v>
      </c>
      <c r="S10" s="90">
        <v>0</v>
      </c>
      <c r="T10" s="83">
        <v>0</v>
      </c>
      <c r="U10" s="312" t="e">
        <f t="shared" si="6"/>
        <v>#DIV/0!</v>
      </c>
      <c r="V10" s="90">
        <v>1</v>
      </c>
      <c r="W10" s="83">
        <v>1</v>
      </c>
      <c r="X10" s="348">
        <f t="shared" si="7"/>
        <v>1</v>
      </c>
      <c r="Y10" s="248">
        <v>1</v>
      </c>
      <c r="Z10" s="83">
        <v>1</v>
      </c>
      <c r="AA10" s="348">
        <f t="shared" si="8"/>
        <v>1</v>
      </c>
      <c r="AB10" s="89">
        <v>2</v>
      </c>
      <c r="AC10" s="85">
        <v>2</v>
      </c>
      <c r="AD10" s="344">
        <f t="shared" si="9"/>
        <v>1</v>
      </c>
      <c r="AE10" s="90">
        <v>1</v>
      </c>
      <c r="AF10" s="83">
        <v>1</v>
      </c>
      <c r="AG10" s="344">
        <f t="shared" si="10"/>
        <v>1</v>
      </c>
      <c r="AH10" s="89">
        <v>0</v>
      </c>
      <c r="AI10" s="85">
        <v>0</v>
      </c>
      <c r="AJ10" s="313" t="e">
        <f t="shared" si="11"/>
        <v>#DIV/0!</v>
      </c>
    </row>
    <row r="11" spans="1:36" ht="15">
      <c r="A11" s="310">
        <v>9</v>
      </c>
      <c r="B11" s="121">
        <v>3016</v>
      </c>
      <c r="C11" s="118" t="s">
        <v>68</v>
      </c>
      <c r="D11" s="118">
        <f t="shared" si="0"/>
        <v>15</v>
      </c>
      <c r="E11" s="118">
        <f t="shared" si="0"/>
        <v>15</v>
      </c>
      <c r="F11" s="352">
        <f t="shared" si="2"/>
        <v>1</v>
      </c>
      <c r="G11" s="247">
        <v>2</v>
      </c>
      <c r="H11" s="83">
        <v>2</v>
      </c>
      <c r="I11" s="348">
        <f t="shared" si="3"/>
        <v>1</v>
      </c>
      <c r="J11" s="89">
        <v>4</v>
      </c>
      <c r="K11" s="85">
        <v>4</v>
      </c>
      <c r="L11" s="344">
        <f t="shared" si="4"/>
        <v>1</v>
      </c>
      <c r="M11" s="89">
        <v>3</v>
      </c>
      <c r="N11" s="85">
        <v>3</v>
      </c>
      <c r="O11" s="348">
        <f t="shared" si="1"/>
        <v>1</v>
      </c>
      <c r="P11" s="248">
        <v>2</v>
      </c>
      <c r="Q11" s="85">
        <v>2</v>
      </c>
      <c r="R11" s="344">
        <f t="shared" si="5"/>
        <v>1</v>
      </c>
      <c r="S11" s="90">
        <v>0</v>
      </c>
      <c r="T11" s="83">
        <v>0</v>
      </c>
      <c r="U11" s="312" t="e">
        <f t="shared" si="6"/>
        <v>#DIV/0!</v>
      </c>
      <c r="V11" s="90">
        <v>1</v>
      </c>
      <c r="W11" s="83">
        <v>1</v>
      </c>
      <c r="X11" s="348">
        <f t="shared" si="7"/>
        <v>1</v>
      </c>
      <c r="Y11" s="248">
        <v>1</v>
      </c>
      <c r="Z11" s="83">
        <v>1</v>
      </c>
      <c r="AA11" s="348">
        <f t="shared" si="8"/>
        <v>1</v>
      </c>
      <c r="AB11" s="89">
        <v>1</v>
      </c>
      <c r="AC11" s="85">
        <v>1</v>
      </c>
      <c r="AD11" s="344">
        <f t="shared" si="9"/>
        <v>1</v>
      </c>
      <c r="AE11" s="90">
        <v>1</v>
      </c>
      <c r="AF11" s="83">
        <v>1</v>
      </c>
      <c r="AG11" s="344">
        <f t="shared" si="10"/>
        <v>1</v>
      </c>
      <c r="AH11" s="89">
        <v>0</v>
      </c>
      <c r="AI11" s="85">
        <v>0</v>
      </c>
      <c r="AJ11" s="313" t="e">
        <f t="shared" si="11"/>
        <v>#DIV/0!</v>
      </c>
    </row>
    <row r="12" spans="1:36" ht="15">
      <c r="A12" s="310">
        <v>10</v>
      </c>
      <c r="B12" s="121">
        <v>3018</v>
      </c>
      <c r="C12" s="118" t="s">
        <v>69</v>
      </c>
      <c r="D12" s="118">
        <f t="shared" si="0"/>
        <v>16</v>
      </c>
      <c r="E12" s="118">
        <f t="shared" si="0"/>
        <v>16</v>
      </c>
      <c r="F12" s="352">
        <f t="shared" si="2"/>
        <v>1</v>
      </c>
      <c r="G12" s="247">
        <v>2</v>
      </c>
      <c r="H12" s="83">
        <v>2</v>
      </c>
      <c r="I12" s="348">
        <f t="shared" si="3"/>
        <v>1</v>
      </c>
      <c r="J12" s="89">
        <v>5</v>
      </c>
      <c r="K12" s="85">
        <v>5</v>
      </c>
      <c r="L12" s="344">
        <f t="shared" si="4"/>
        <v>1</v>
      </c>
      <c r="M12" s="89">
        <v>3</v>
      </c>
      <c r="N12" s="85">
        <v>3</v>
      </c>
      <c r="O12" s="348">
        <f t="shared" si="1"/>
        <v>1</v>
      </c>
      <c r="P12" s="248">
        <v>2</v>
      </c>
      <c r="Q12" s="85">
        <v>2</v>
      </c>
      <c r="R12" s="344">
        <f t="shared" si="5"/>
        <v>1</v>
      </c>
      <c r="S12" s="90">
        <v>0</v>
      </c>
      <c r="T12" s="83">
        <v>0</v>
      </c>
      <c r="U12" s="312" t="e">
        <f t="shared" si="6"/>
        <v>#DIV/0!</v>
      </c>
      <c r="V12" s="90">
        <v>1</v>
      </c>
      <c r="W12" s="83">
        <v>1</v>
      </c>
      <c r="X12" s="348">
        <f t="shared" si="7"/>
        <v>1</v>
      </c>
      <c r="Y12" s="248">
        <v>1</v>
      </c>
      <c r="Z12" s="83">
        <v>1</v>
      </c>
      <c r="AA12" s="348">
        <f t="shared" si="8"/>
        <v>1</v>
      </c>
      <c r="AB12" s="89">
        <v>1</v>
      </c>
      <c r="AC12" s="85">
        <v>1</v>
      </c>
      <c r="AD12" s="344">
        <f t="shared" si="9"/>
        <v>1</v>
      </c>
      <c r="AE12" s="90">
        <v>1</v>
      </c>
      <c r="AF12" s="83">
        <v>1</v>
      </c>
      <c r="AG12" s="344">
        <f t="shared" si="10"/>
        <v>1</v>
      </c>
      <c r="AH12" s="89">
        <v>0</v>
      </c>
      <c r="AI12" s="85">
        <v>0</v>
      </c>
      <c r="AJ12" s="313" t="e">
        <f t="shared" si="11"/>
        <v>#DIV/0!</v>
      </c>
    </row>
    <row r="13" spans="1:36" ht="15">
      <c r="A13" s="310">
        <v>11</v>
      </c>
      <c r="B13" s="121">
        <v>3019</v>
      </c>
      <c r="C13" s="118" t="s">
        <v>70</v>
      </c>
      <c r="D13" s="118">
        <f t="shared" si="0"/>
        <v>15</v>
      </c>
      <c r="E13" s="118">
        <f t="shared" si="0"/>
        <v>14</v>
      </c>
      <c r="F13" s="352">
        <f t="shared" si="2"/>
        <v>0.93333333333333335</v>
      </c>
      <c r="G13" s="247">
        <v>2</v>
      </c>
      <c r="H13" s="83">
        <v>2</v>
      </c>
      <c r="I13" s="348">
        <f t="shared" si="3"/>
        <v>1</v>
      </c>
      <c r="J13" s="89">
        <v>5</v>
      </c>
      <c r="K13" s="85">
        <v>5</v>
      </c>
      <c r="L13" s="344">
        <f t="shared" si="4"/>
        <v>1</v>
      </c>
      <c r="M13" s="89">
        <v>3</v>
      </c>
      <c r="N13" s="85">
        <v>3</v>
      </c>
      <c r="O13" s="348">
        <f t="shared" si="1"/>
        <v>1</v>
      </c>
      <c r="P13" s="248">
        <v>2</v>
      </c>
      <c r="Q13" s="85">
        <v>1</v>
      </c>
      <c r="R13" s="344">
        <f t="shared" si="5"/>
        <v>0.5</v>
      </c>
      <c r="S13" s="90">
        <v>0</v>
      </c>
      <c r="T13" s="83">
        <v>0</v>
      </c>
      <c r="U13" s="312" t="e">
        <f t="shared" si="6"/>
        <v>#DIV/0!</v>
      </c>
      <c r="V13" s="90">
        <v>1</v>
      </c>
      <c r="W13" s="83">
        <v>1</v>
      </c>
      <c r="X13" s="348">
        <f t="shared" si="7"/>
        <v>1</v>
      </c>
      <c r="Y13" s="248">
        <v>0</v>
      </c>
      <c r="Z13" s="83">
        <v>0</v>
      </c>
      <c r="AA13" s="348" t="e">
        <f t="shared" si="8"/>
        <v>#DIV/0!</v>
      </c>
      <c r="AB13" s="89">
        <v>1</v>
      </c>
      <c r="AC13" s="85">
        <v>1</v>
      </c>
      <c r="AD13" s="344">
        <f t="shared" si="9"/>
        <v>1</v>
      </c>
      <c r="AE13" s="90">
        <v>1</v>
      </c>
      <c r="AF13" s="83">
        <v>1</v>
      </c>
      <c r="AG13" s="344">
        <f t="shared" si="10"/>
        <v>1</v>
      </c>
      <c r="AH13" s="89">
        <v>0</v>
      </c>
      <c r="AI13" s="85">
        <v>0</v>
      </c>
      <c r="AJ13" s="313" t="e">
        <f t="shared" si="11"/>
        <v>#DIV/0!</v>
      </c>
    </row>
    <row r="14" spans="1:36" ht="15">
      <c r="A14" s="310">
        <v>12</v>
      </c>
      <c r="B14" s="121">
        <v>3020</v>
      </c>
      <c r="C14" s="119" t="s">
        <v>71</v>
      </c>
      <c r="D14" s="118">
        <f t="shared" si="0"/>
        <v>16</v>
      </c>
      <c r="E14" s="118">
        <f t="shared" si="0"/>
        <v>16</v>
      </c>
      <c r="F14" s="352">
        <f t="shared" si="2"/>
        <v>1</v>
      </c>
      <c r="G14" s="247">
        <v>2</v>
      </c>
      <c r="H14" s="83">
        <v>2</v>
      </c>
      <c r="I14" s="348">
        <f t="shared" si="3"/>
        <v>1</v>
      </c>
      <c r="J14" s="89">
        <v>5</v>
      </c>
      <c r="K14" s="85">
        <v>5</v>
      </c>
      <c r="L14" s="344">
        <f t="shared" si="4"/>
        <v>1</v>
      </c>
      <c r="M14" s="89">
        <v>3</v>
      </c>
      <c r="N14" s="85">
        <v>3</v>
      </c>
      <c r="O14" s="348">
        <f t="shared" si="1"/>
        <v>1</v>
      </c>
      <c r="P14" s="248">
        <v>2</v>
      </c>
      <c r="Q14" s="85">
        <v>2</v>
      </c>
      <c r="R14" s="344">
        <f t="shared" si="5"/>
        <v>1</v>
      </c>
      <c r="S14" s="90">
        <v>0</v>
      </c>
      <c r="T14" s="83">
        <v>0</v>
      </c>
      <c r="U14" s="312" t="e">
        <f t="shared" si="6"/>
        <v>#DIV/0!</v>
      </c>
      <c r="V14" s="90">
        <v>1</v>
      </c>
      <c r="W14" s="83">
        <v>1</v>
      </c>
      <c r="X14" s="348">
        <f t="shared" si="7"/>
        <v>1</v>
      </c>
      <c r="Y14" s="248">
        <v>0</v>
      </c>
      <c r="Z14" s="83">
        <v>0</v>
      </c>
      <c r="AA14" s="348" t="e">
        <f t="shared" si="8"/>
        <v>#DIV/0!</v>
      </c>
      <c r="AB14" s="89">
        <v>2</v>
      </c>
      <c r="AC14" s="85">
        <v>2</v>
      </c>
      <c r="AD14" s="344">
        <f t="shared" si="9"/>
        <v>1</v>
      </c>
      <c r="AE14" s="90">
        <v>1</v>
      </c>
      <c r="AF14" s="83">
        <v>1</v>
      </c>
      <c r="AG14" s="344">
        <f t="shared" si="10"/>
        <v>1</v>
      </c>
      <c r="AH14" s="89">
        <v>0</v>
      </c>
      <c r="AI14" s="85">
        <v>0</v>
      </c>
      <c r="AJ14" s="313" t="e">
        <f t="shared" si="11"/>
        <v>#DIV/0!</v>
      </c>
    </row>
    <row r="15" spans="1:36" ht="15">
      <c r="A15" s="310">
        <v>13</v>
      </c>
      <c r="B15" s="121">
        <v>3022</v>
      </c>
      <c r="C15" s="119" t="s">
        <v>72</v>
      </c>
      <c r="D15" s="118">
        <f t="shared" si="0"/>
        <v>14</v>
      </c>
      <c r="E15" s="118">
        <f t="shared" si="0"/>
        <v>13</v>
      </c>
      <c r="F15" s="352">
        <f t="shared" si="2"/>
        <v>0.9285714285714286</v>
      </c>
      <c r="G15" s="247">
        <v>2</v>
      </c>
      <c r="H15" s="83">
        <v>2</v>
      </c>
      <c r="I15" s="348">
        <f t="shared" si="3"/>
        <v>1</v>
      </c>
      <c r="J15" s="89">
        <v>5</v>
      </c>
      <c r="K15" s="85">
        <v>4</v>
      </c>
      <c r="L15" s="344">
        <f t="shared" si="4"/>
        <v>0.8</v>
      </c>
      <c r="M15" s="89">
        <v>3</v>
      </c>
      <c r="N15" s="85">
        <v>3</v>
      </c>
      <c r="O15" s="348">
        <f t="shared" si="1"/>
        <v>1</v>
      </c>
      <c r="P15" s="248">
        <v>2</v>
      </c>
      <c r="Q15" s="85">
        <v>2</v>
      </c>
      <c r="R15" s="344">
        <f t="shared" si="5"/>
        <v>1</v>
      </c>
      <c r="S15" s="90">
        <v>0</v>
      </c>
      <c r="T15" s="83">
        <v>0</v>
      </c>
      <c r="U15" s="312" t="e">
        <f t="shared" si="6"/>
        <v>#DIV/0!</v>
      </c>
      <c r="V15" s="90">
        <v>1</v>
      </c>
      <c r="W15" s="83">
        <v>1</v>
      </c>
      <c r="X15" s="348">
        <f t="shared" si="7"/>
        <v>1</v>
      </c>
      <c r="Y15" s="248">
        <v>0</v>
      </c>
      <c r="Z15" s="83">
        <v>0</v>
      </c>
      <c r="AA15" s="348" t="e">
        <f t="shared" si="8"/>
        <v>#DIV/0!</v>
      </c>
      <c r="AB15" s="89">
        <v>1</v>
      </c>
      <c r="AC15" s="85">
        <v>1</v>
      </c>
      <c r="AD15" s="344">
        <f t="shared" si="9"/>
        <v>1</v>
      </c>
      <c r="AE15" s="90">
        <v>0</v>
      </c>
      <c r="AF15" s="83">
        <v>0</v>
      </c>
      <c r="AG15" s="344" t="e">
        <f t="shared" si="10"/>
        <v>#DIV/0!</v>
      </c>
      <c r="AH15" s="89">
        <v>0</v>
      </c>
      <c r="AI15" s="85">
        <v>0</v>
      </c>
      <c r="AJ15" s="313" t="e">
        <f t="shared" si="11"/>
        <v>#DIV/0!</v>
      </c>
    </row>
    <row r="16" spans="1:36" ht="15">
      <c r="A16" s="314">
        <v>14</v>
      </c>
      <c r="B16" s="123">
        <v>3023</v>
      </c>
      <c r="C16" s="119" t="s">
        <v>73</v>
      </c>
      <c r="D16" s="118">
        <f t="shared" si="0"/>
        <v>15</v>
      </c>
      <c r="E16" s="118">
        <f t="shared" si="0"/>
        <v>14</v>
      </c>
      <c r="F16" s="352">
        <f t="shared" si="2"/>
        <v>0.93333333333333335</v>
      </c>
      <c r="G16" s="247">
        <v>2</v>
      </c>
      <c r="H16" s="83">
        <v>2</v>
      </c>
      <c r="I16" s="348">
        <f t="shared" si="3"/>
        <v>1</v>
      </c>
      <c r="J16" s="89">
        <v>5</v>
      </c>
      <c r="K16" s="85">
        <v>5</v>
      </c>
      <c r="L16" s="344">
        <f t="shared" si="4"/>
        <v>1</v>
      </c>
      <c r="M16" s="89">
        <v>3</v>
      </c>
      <c r="N16" s="85">
        <v>3</v>
      </c>
      <c r="O16" s="348">
        <f t="shared" si="1"/>
        <v>1</v>
      </c>
      <c r="P16" s="248">
        <v>2</v>
      </c>
      <c r="Q16" s="85">
        <v>1</v>
      </c>
      <c r="R16" s="344">
        <f t="shared" si="5"/>
        <v>0.5</v>
      </c>
      <c r="S16" s="90">
        <v>0</v>
      </c>
      <c r="T16" s="83">
        <v>0</v>
      </c>
      <c r="U16" s="312" t="e">
        <f t="shared" si="6"/>
        <v>#DIV/0!</v>
      </c>
      <c r="V16" s="90">
        <v>1</v>
      </c>
      <c r="W16" s="83">
        <v>1</v>
      </c>
      <c r="X16" s="348">
        <f t="shared" si="7"/>
        <v>1</v>
      </c>
      <c r="Y16" s="248">
        <v>0</v>
      </c>
      <c r="Z16" s="83">
        <v>0</v>
      </c>
      <c r="AA16" s="348" t="e">
        <f t="shared" si="8"/>
        <v>#DIV/0!</v>
      </c>
      <c r="AB16" s="89">
        <v>1</v>
      </c>
      <c r="AC16" s="85">
        <v>1</v>
      </c>
      <c r="AD16" s="344">
        <f t="shared" si="9"/>
        <v>1</v>
      </c>
      <c r="AE16" s="90">
        <v>1</v>
      </c>
      <c r="AF16" s="83">
        <v>1</v>
      </c>
      <c r="AG16" s="344">
        <f t="shared" si="10"/>
        <v>1</v>
      </c>
      <c r="AH16" s="89">
        <v>0</v>
      </c>
      <c r="AI16" s="85">
        <v>0</v>
      </c>
      <c r="AJ16" s="313" t="e">
        <f t="shared" si="11"/>
        <v>#DIV/0!</v>
      </c>
    </row>
    <row r="17" spans="1:36" ht="15">
      <c r="A17" s="310">
        <v>15</v>
      </c>
      <c r="B17" s="121">
        <v>3024</v>
      </c>
      <c r="C17" s="118" t="s">
        <v>74</v>
      </c>
      <c r="D17" s="118">
        <f t="shared" si="0"/>
        <v>16</v>
      </c>
      <c r="E17" s="118">
        <f t="shared" si="0"/>
        <v>16</v>
      </c>
      <c r="F17" s="352">
        <f t="shared" si="2"/>
        <v>1</v>
      </c>
      <c r="G17" s="247">
        <v>2</v>
      </c>
      <c r="H17" s="83">
        <v>2</v>
      </c>
      <c r="I17" s="348">
        <f t="shared" si="3"/>
        <v>1</v>
      </c>
      <c r="J17" s="89">
        <v>5</v>
      </c>
      <c r="K17" s="85">
        <v>5</v>
      </c>
      <c r="L17" s="344">
        <f t="shared" si="4"/>
        <v>1</v>
      </c>
      <c r="M17" s="89">
        <v>3</v>
      </c>
      <c r="N17" s="85">
        <v>3</v>
      </c>
      <c r="O17" s="348">
        <f t="shared" si="1"/>
        <v>1</v>
      </c>
      <c r="P17" s="248">
        <v>2</v>
      </c>
      <c r="Q17" s="85">
        <v>2</v>
      </c>
      <c r="R17" s="344">
        <f t="shared" si="5"/>
        <v>1</v>
      </c>
      <c r="S17" s="90">
        <v>0</v>
      </c>
      <c r="T17" s="83">
        <v>0</v>
      </c>
      <c r="U17" s="312" t="e">
        <f t="shared" si="6"/>
        <v>#DIV/0!</v>
      </c>
      <c r="V17" s="90">
        <v>1</v>
      </c>
      <c r="W17" s="83">
        <v>1</v>
      </c>
      <c r="X17" s="348">
        <f t="shared" si="7"/>
        <v>1</v>
      </c>
      <c r="Y17" s="248">
        <v>0</v>
      </c>
      <c r="Z17" s="83">
        <v>0</v>
      </c>
      <c r="AA17" s="348" t="e">
        <f t="shared" si="8"/>
        <v>#DIV/0!</v>
      </c>
      <c r="AB17" s="89">
        <v>2</v>
      </c>
      <c r="AC17" s="85">
        <v>2</v>
      </c>
      <c r="AD17" s="344">
        <f t="shared" si="9"/>
        <v>1</v>
      </c>
      <c r="AE17" s="90">
        <v>1</v>
      </c>
      <c r="AF17" s="83">
        <v>1</v>
      </c>
      <c r="AG17" s="344">
        <f t="shared" si="10"/>
        <v>1</v>
      </c>
      <c r="AH17" s="89">
        <v>0</v>
      </c>
      <c r="AI17" s="85">
        <v>0</v>
      </c>
      <c r="AJ17" s="313" t="e">
        <f t="shared" si="11"/>
        <v>#DIV/0!</v>
      </c>
    </row>
    <row r="18" spans="1:36" ht="15">
      <c r="A18" s="310">
        <v>16</v>
      </c>
      <c r="B18" s="121">
        <v>3027</v>
      </c>
      <c r="C18" s="118" t="s">
        <v>75</v>
      </c>
      <c r="D18" s="118">
        <f t="shared" si="0"/>
        <v>15</v>
      </c>
      <c r="E18" s="118">
        <f t="shared" si="0"/>
        <v>13</v>
      </c>
      <c r="F18" s="352">
        <f t="shared" si="2"/>
        <v>0.8666666666666667</v>
      </c>
      <c r="G18" s="247">
        <v>2</v>
      </c>
      <c r="H18" s="83">
        <v>2</v>
      </c>
      <c r="I18" s="348">
        <f t="shared" si="3"/>
        <v>1</v>
      </c>
      <c r="J18" s="89">
        <v>5</v>
      </c>
      <c r="K18" s="85">
        <v>4</v>
      </c>
      <c r="L18" s="344">
        <f t="shared" si="4"/>
        <v>0.8</v>
      </c>
      <c r="M18" s="89">
        <v>3</v>
      </c>
      <c r="N18" s="85">
        <v>3</v>
      </c>
      <c r="O18" s="348">
        <f t="shared" si="1"/>
        <v>1</v>
      </c>
      <c r="P18" s="248">
        <v>2</v>
      </c>
      <c r="Q18" s="85">
        <v>2</v>
      </c>
      <c r="R18" s="344">
        <f t="shared" si="5"/>
        <v>1</v>
      </c>
      <c r="S18" s="90">
        <v>0</v>
      </c>
      <c r="T18" s="83">
        <v>0</v>
      </c>
      <c r="U18" s="312" t="e">
        <f t="shared" si="6"/>
        <v>#DIV/0!</v>
      </c>
      <c r="V18" s="90">
        <v>1</v>
      </c>
      <c r="W18" s="83">
        <v>0</v>
      </c>
      <c r="X18" s="348">
        <f t="shared" si="7"/>
        <v>0</v>
      </c>
      <c r="Y18" s="248">
        <v>1</v>
      </c>
      <c r="Z18" s="83">
        <v>1</v>
      </c>
      <c r="AA18" s="348">
        <f t="shared" si="8"/>
        <v>1</v>
      </c>
      <c r="AB18" s="89">
        <v>1</v>
      </c>
      <c r="AC18" s="85">
        <v>1</v>
      </c>
      <c r="AD18" s="344">
        <f t="shared" si="9"/>
        <v>1</v>
      </c>
      <c r="AE18" s="90">
        <v>0</v>
      </c>
      <c r="AF18" s="83">
        <v>0</v>
      </c>
      <c r="AG18" s="344" t="e">
        <f t="shared" si="10"/>
        <v>#DIV/0!</v>
      </c>
      <c r="AH18" s="89">
        <v>0</v>
      </c>
      <c r="AI18" s="85">
        <v>0</v>
      </c>
      <c r="AJ18" s="313" t="e">
        <f t="shared" si="11"/>
        <v>#DIV/0!</v>
      </c>
    </row>
    <row r="19" spans="1:36" ht="15">
      <c r="A19" s="310">
        <v>17</v>
      </c>
      <c r="B19" s="121">
        <v>3028</v>
      </c>
      <c r="C19" s="119" t="s">
        <v>76</v>
      </c>
      <c r="D19" s="118">
        <f t="shared" si="0"/>
        <v>14</v>
      </c>
      <c r="E19" s="118">
        <f t="shared" si="0"/>
        <v>13</v>
      </c>
      <c r="F19" s="352">
        <f t="shared" si="2"/>
        <v>0.9285714285714286</v>
      </c>
      <c r="G19" s="247">
        <v>2</v>
      </c>
      <c r="H19" s="83">
        <v>2</v>
      </c>
      <c r="I19" s="348">
        <f t="shared" si="3"/>
        <v>1</v>
      </c>
      <c r="J19" s="89">
        <v>5</v>
      </c>
      <c r="K19" s="85">
        <v>5</v>
      </c>
      <c r="L19" s="344">
        <f t="shared" si="4"/>
        <v>1</v>
      </c>
      <c r="M19" s="89">
        <v>3</v>
      </c>
      <c r="N19" s="85">
        <v>3</v>
      </c>
      <c r="O19" s="348">
        <f t="shared" si="1"/>
        <v>1</v>
      </c>
      <c r="P19" s="248">
        <v>2</v>
      </c>
      <c r="Q19" s="85">
        <v>2</v>
      </c>
      <c r="R19" s="344">
        <f t="shared" si="5"/>
        <v>1</v>
      </c>
      <c r="S19" s="90">
        <v>0</v>
      </c>
      <c r="T19" s="83">
        <v>0</v>
      </c>
      <c r="U19" s="312" t="e">
        <f t="shared" si="6"/>
        <v>#DIV/0!</v>
      </c>
      <c r="V19" s="90">
        <v>1</v>
      </c>
      <c r="W19" s="83">
        <v>0</v>
      </c>
      <c r="X19" s="348">
        <f t="shared" si="7"/>
        <v>0</v>
      </c>
      <c r="Y19" s="248">
        <v>0</v>
      </c>
      <c r="Z19" s="83">
        <v>0</v>
      </c>
      <c r="AA19" s="348" t="e">
        <f t="shared" si="8"/>
        <v>#DIV/0!</v>
      </c>
      <c r="AB19" s="89">
        <v>1</v>
      </c>
      <c r="AC19" s="85">
        <v>1</v>
      </c>
      <c r="AD19" s="344">
        <f t="shared" si="9"/>
        <v>1</v>
      </c>
      <c r="AE19" s="90">
        <v>0</v>
      </c>
      <c r="AF19" s="83">
        <v>0</v>
      </c>
      <c r="AG19" s="344" t="e">
        <f t="shared" si="10"/>
        <v>#DIV/0!</v>
      </c>
      <c r="AH19" s="89">
        <v>0</v>
      </c>
      <c r="AI19" s="85">
        <v>0</v>
      </c>
      <c r="AJ19" s="313" t="e">
        <f t="shared" si="11"/>
        <v>#DIV/0!</v>
      </c>
    </row>
    <row r="20" spans="1:36" ht="14.1" customHeight="1">
      <c r="A20" s="310">
        <v>18</v>
      </c>
      <c r="B20" s="121">
        <v>3030</v>
      </c>
      <c r="C20" s="118" t="s">
        <v>77</v>
      </c>
      <c r="D20" s="118">
        <f t="shared" si="0"/>
        <v>16</v>
      </c>
      <c r="E20" s="118">
        <f t="shared" si="0"/>
        <v>13</v>
      </c>
      <c r="F20" s="352">
        <f t="shared" si="2"/>
        <v>0.8125</v>
      </c>
      <c r="G20" s="247">
        <v>2</v>
      </c>
      <c r="H20" s="83">
        <v>1</v>
      </c>
      <c r="I20" s="348">
        <f t="shared" si="3"/>
        <v>0.5</v>
      </c>
      <c r="J20" s="89">
        <v>5</v>
      </c>
      <c r="K20" s="85">
        <v>5</v>
      </c>
      <c r="L20" s="344">
        <f t="shared" si="4"/>
        <v>1</v>
      </c>
      <c r="M20" s="89">
        <v>3</v>
      </c>
      <c r="N20" s="85">
        <v>3</v>
      </c>
      <c r="O20" s="348">
        <f t="shared" si="1"/>
        <v>1</v>
      </c>
      <c r="P20" s="248">
        <v>2</v>
      </c>
      <c r="Q20" s="85">
        <v>1</v>
      </c>
      <c r="R20" s="344">
        <f t="shared" si="5"/>
        <v>0.5</v>
      </c>
      <c r="S20" s="90">
        <v>0</v>
      </c>
      <c r="T20" s="83">
        <v>0</v>
      </c>
      <c r="U20" s="312" t="e">
        <f t="shared" si="6"/>
        <v>#DIV/0!</v>
      </c>
      <c r="V20" s="90">
        <v>1</v>
      </c>
      <c r="W20" s="83">
        <v>0</v>
      </c>
      <c r="X20" s="348">
        <f t="shared" si="7"/>
        <v>0</v>
      </c>
      <c r="Y20" s="248">
        <v>1</v>
      </c>
      <c r="Z20" s="83">
        <v>1</v>
      </c>
      <c r="AA20" s="348">
        <f t="shared" si="8"/>
        <v>1</v>
      </c>
      <c r="AB20" s="89">
        <v>1</v>
      </c>
      <c r="AC20" s="85">
        <v>1</v>
      </c>
      <c r="AD20" s="344">
        <f t="shared" si="9"/>
        <v>1</v>
      </c>
      <c r="AE20" s="90">
        <v>1</v>
      </c>
      <c r="AF20" s="83">
        <v>1</v>
      </c>
      <c r="AG20" s="344">
        <f>AF20/AE20</f>
        <v>1</v>
      </c>
      <c r="AH20" s="89">
        <v>0</v>
      </c>
      <c r="AI20" s="85">
        <v>0</v>
      </c>
      <c r="AJ20" s="313" t="e">
        <f t="shared" si="11"/>
        <v>#DIV/0!</v>
      </c>
    </row>
    <row r="21" spans="1:36" ht="15">
      <c r="A21" s="310">
        <v>19</v>
      </c>
      <c r="B21" s="121">
        <v>3031</v>
      </c>
      <c r="C21" s="118" t="s">
        <v>78</v>
      </c>
      <c r="D21" s="118">
        <f t="shared" si="0"/>
        <v>16</v>
      </c>
      <c r="E21" s="118">
        <f t="shared" si="0"/>
        <v>14</v>
      </c>
      <c r="F21" s="352">
        <f t="shared" si="2"/>
        <v>0.875</v>
      </c>
      <c r="G21" s="247">
        <v>2</v>
      </c>
      <c r="H21" s="83">
        <v>2</v>
      </c>
      <c r="I21" s="348">
        <f t="shared" si="3"/>
        <v>1</v>
      </c>
      <c r="J21" s="89">
        <v>5</v>
      </c>
      <c r="K21" s="85">
        <v>4</v>
      </c>
      <c r="L21" s="344">
        <f t="shared" si="4"/>
        <v>0.8</v>
      </c>
      <c r="M21" s="89">
        <v>3</v>
      </c>
      <c r="N21" s="85">
        <v>3</v>
      </c>
      <c r="O21" s="348">
        <f t="shared" si="1"/>
        <v>1</v>
      </c>
      <c r="P21" s="248">
        <v>2</v>
      </c>
      <c r="Q21" s="85">
        <v>2</v>
      </c>
      <c r="R21" s="344">
        <f t="shared" si="5"/>
        <v>1</v>
      </c>
      <c r="S21" s="90">
        <v>0</v>
      </c>
      <c r="T21" s="83">
        <v>0</v>
      </c>
      <c r="U21" s="312" t="e">
        <f t="shared" si="6"/>
        <v>#DIV/0!</v>
      </c>
      <c r="V21" s="90">
        <v>1</v>
      </c>
      <c r="W21" s="83">
        <v>1</v>
      </c>
      <c r="X21" s="348">
        <f t="shared" si="7"/>
        <v>1</v>
      </c>
      <c r="Y21" s="248">
        <v>1</v>
      </c>
      <c r="Z21" s="83">
        <v>0</v>
      </c>
      <c r="AA21" s="348">
        <f t="shared" si="8"/>
        <v>0</v>
      </c>
      <c r="AB21" s="89">
        <v>1</v>
      </c>
      <c r="AC21" s="85">
        <v>1</v>
      </c>
      <c r="AD21" s="344">
        <f t="shared" si="9"/>
        <v>1</v>
      </c>
      <c r="AE21" s="90">
        <v>1</v>
      </c>
      <c r="AF21" s="83">
        <v>1</v>
      </c>
      <c r="AG21" s="344">
        <f t="shared" si="10"/>
        <v>1</v>
      </c>
      <c r="AH21" s="89">
        <v>0</v>
      </c>
      <c r="AI21" s="85">
        <v>0</v>
      </c>
      <c r="AJ21" s="313" t="e">
        <f t="shared" si="11"/>
        <v>#DIV/0!</v>
      </c>
    </row>
    <row r="22" spans="1:36" ht="15">
      <c r="A22" s="310">
        <v>20</v>
      </c>
      <c r="B22" s="121">
        <v>3032</v>
      </c>
      <c r="C22" s="118" t="s">
        <v>79</v>
      </c>
      <c r="D22" s="118">
        <f t="shared" si="0"/>
        <v>16</v>
      </c>
      <c r="E22" s="118">
        <f t="shared" si="0"/>
        <v>15</v>
      </c>
      <c r="F22" s="352">
        <f t="shared" si="2"/>
        <v>0.9375</v>
      </c>
      <c r="G22" s="247">
        <v>2</v>
      </c>
      <c r="H22" s="83">
        <v>2</v>
      </c>
      <c r="I22" s="348">
        <f t="shared" si="3"/>
        <v>1</v>
      </c>
      <c r="J22" s="89">
        <v>5</v>
      </c>
      <c r="K22" s="85">
        <v>5</v>
      </c>
      <c r="L22" s="344">
        <f t="shared" si="4"/>
        <v>1</v>
      </c>
      <c r="M22" s="89">
        <v>3</v>
      </c>
      <c r="N22" s="85">
        <v>3</v>
      </c>
      <c r="O22" s="348">
        <f t="shared" si="1"/>
        <v>1</v>
      </c>
      <c r="P22" s="248">
        <v>2</v>
      </c>
      <c r="Q22" s="85">
        <v>2</v>
      </c>
      <c r="R22" s="344">
        <f t="shared" si="5"/>
        <v>1</v>
      </c>
      <c r="S22" s="90">
        <v>0</v>
      </c>
      <c r="T22" s="83">
        <v>0</v>
      </c>
      <c r="U22" s="312" t="e">
        <f t="shared" si="6"/>
        <v>#DIV/0!</v>
      </c>
      <c r="V22" s="90">
        <v>1</v>
      </c>
      <c r="W22" s="83">
        <v>0</v>
      </c>
      <c r="X22" s="348">
        <f t="shared" si="7"/>
        <v>0</v>
      </c>
      <c r="Y22" s="248">
        <v>1</v>
      </c>
      <c r="Z22" s="83">
        <v>1</v>
      </c>
      <c r="AA22" s="348">
        <f t="shared" si="8"/>
        <v>1</v>
      </c>
      <c r="AB22" s="89">
        <v>1</v>
      </c>
      <c r="AC22" s="85">
        <v>1</v>
      </c>
      <c r="AD22" s="344">
        <f t="shared" si="9"/>
        <v>1</v>
      </c>
      <c r="AE22" s="90">
        <v>1</v>
      </c>
      <c r="AF22" s="83">
        <v>1</v>
      </c>
      <c r="AG22" s="344">
        <f t="shared" si="10"/>
        <v>1</v>
      </c>
      <c r="AH22" s="89">
        <v>0</v>
      </c>
      <c r="AI22" s="85">
        <v>0</v>
      </c>
      <c r="AJ22" s="313" t="e">
        <f t="shared" si="11"/>
        <v>#DIV/0!</v>
      </c>
    </row>
    <row r="23" spans="1:36" ht="15">
      <c r="A23" s="315">
        <v>21</v>
      </c>
      <c r="B23" s="316">
        <v>3033</v>
      </c>
      <c r="C23" s="317" t="s">
        <v>80</v>
      </c>
      <c r="D23" s="318">
        <f t="shared" si="0"/>
        <v>15</v>
      </c>
      <c r="E23" s="318">
        <f t="shared" si="0"/>
        <v>15</v>
      </c>
      <c r="F23" s="353">
        <f t="shared" si="2"/>
        <v>1</v>
      </c>
      <c r="G23" s="247">
        <v>2</v>
      </c>
      <c r="H23" s="83">
        <v>2</v>
      </c>
      <c r="I23" s="348">
        <f t="shared" si="3"/>
        <v>1</v>
      </c>
      <c r="J23" s="89">
        <v>5</v>
      </c>
      <c r="K23" s="85">
        <v>5</v>
      </c>
      <c r="L23" s="344">
        <f t="shared" si="4"/>
        <v>1</v>
      </c>
      <c r="M23" s="89">
        <v>3</v>
      </c>
      <c r="N23" s="85">
        <v>3</v>
      </c>
      <c r="O23" s="348">
        <f t="shared" si="1"/>
        <v>1</v>
      </c>
      <c r="P23" s="248">
        <v>2</v>
      </c>
      <c r="Q23" s="85">
        <v>2</v>
      </c>
      <c r="R23" s="344">
        <f t="shared" si="5"/>
        <v>1</v>
      </c>
      <c r="S23" s="90">
        <v>0</v>
      </c>
      <c r="T23" s="83">
        <v>0</v>
      </c>
      <c r="U23" s="312" t="e">
        <f t="shared" si="6"/>
        <v>#DIV/0!</v>
      </c>
      <c r="V23" s="90">
        <v>1</v>
      </c>
      <c r="W23" s="83">
        <v>1</v>
      </c>
      <c r="X23" s="348">
        <f t="shared" si="7"/>
        <v>1</v>
      </c>
      <c r="Y23" s="248">
        <v>0</v>
      </c>
      <c r="Z23" s="83">
        <v>0</v>
      </c>
      <c r="AA23" s="348" t="e">
        <f t="shared" si="8"/>
        <v>#DIV/0!</v>
      </c>
      <c r="AB23" s="89">
        <v>1</v>
      </c>
      <c r="AC23" s="85">
        <v>1</v>
      </c>
      <c r="AD23" s="344">
        <f t="shared" si="9"/>
        <v>1</v>
      </c>
      <c r="AE23" s="90">
        <v>1</v>
      </c>
      <c r="AF23" s="83">
        <v>1</v>
      </c>
      <c r="AG23" s="344">
        <f t="shared" si="10"/>
        <v>1</v>
      </c>
      <c r="AH23" s="89">
        <v>0</v>
      </c>
      <c r="AI23" s="85">
        <v>0</v>
      </c>
      <c r="AJ23" s="313" t="e">
        <f t="shared" si="11"/>
        <v>#DIV/0!</v>
      </c>
    </row>
    <row r="24" spans="1:36" ht="15">
      <c r="A24" s="319">
        <v>22</v>
      </c>
      <c r="B24" s="121">
        <v>3034</v>
      </c>
      <c r="C24" s="118" t="s">
        <v>81</v>
      </c>
      <c r="D24" s="118">
        <f t="shared" si="0"/>
        <v>16</v>
      </c>
      <c r="E24" s="118">
        <f t="shared" si="0"/>
        <v>16</v>
      </c>
      <c r="F24" s="354">
        <f>E24/D24</f>
        <v>1</v>
      </c>
      <c r="G24" s="247">
        <v>2</v>
      </c>
      <c r="H24" s="83">
        <v>2</v>
      </c>
      <c r="I24" s="349">
        <f>H24/G24</f>
        <v>1</v>
      </c>
      <c r="J24" s="89">
        <v>5</v>
      </c>
      <c r="K24" s="85">
        <v>5</v>
      </c>
      <c r="L24" s="345">
        <f>K24/J24</f>
        <v>1</v>
      </c>
      <c r="M24" s="89">
        <v>3</v>
      </c>
      <c r="N24" s="85">
        <v>3</v>
      </c>
      <c r="O24" s="349">
        <f t="shared" si="1"/>
        <v>1</v>
      </c>
      <c r="P24" s="248">
        <v>2</v>
      </c>
      <c r="Q24" s="85">
        <v>2</v>
      </c>
      <c r="R24" s="345">
        <f>Q24/P24</f>
        <v>1</v>
      </c>
      <c r="S24" s="90">
        <v>0</v>
      </c>
      <c r="T24" s="83">
        <v>0</v>
      </c>
      <c r="U24" s="320" t="e">
        <f>T24/S24</f>
        <v>#DIV/0!</v>
      </c>
      <c r="V24" s="90">
        <v>1</v>
      </c>
      <c r="W24" s="83">
        <v>1</v>
      </c>
      <c r="X24" s="349">
        <f t="shared" si="7"/>
        <v>1</v>
      </c>
      <c r="Y24" s="248">
        <v>1</v>
      </c>
      <c r="Z24" s="83">
        <v>1</v>
      </c>
      <c r="AA24" s="349">
        <f>Z24/Y24</f>
        <v>1</v>
      </c>
      <c r="AB24" s="89">
        <v>1</v>
      </c>
      <c r="AC24" s="85">
        <v>1</v>
      </c>
      <c r="AD24" s="345">
        <f>AC24/AB24</f>
        <v>1</v>
      </c>
      <c r="AE24" s="90">
        <v>1</v>
      </c>
      <c r="AF24" s="83">
        <v>1</v>
      </c>
      <c r="AG24" s="345">
        <f t="shared" si="10"/>
        <v>1</v>
      </c>
      <c r="AH24" s="89">
        <v>0</v>
      </c>
      <c r="AI24" s="85">
        <v>0</v>
      </c>
      <c r="AJ24" s="313" t="e">
        <f t="shared" si="11"/>
        <v>#DIV/0!</v>
      </c>
    </row>
    <row r="25" spans="1:36" ht="15">
      <c r="A25" s="371">
        <v>23</v>
      </c>
      <c r="B25" s="316">
        <v>3035</v>
      </c>
      <c r="C25" s="318" t="s">
        <v>403</v>
      </c>
      <c r="D25" s="118">
        <f t="shared" ref="D25" si="12">G25+J25+M25+P25+S25+V25+Y25+AB25+AE25+AH25</f>
        <v>14</v>
      </c>
      <c r="E25" s="118">
        <f t="shared" ref="E25" si="13">H25+K25+N25+Q25+T25+W25+Z25+AC25+AF25+AI25</f>
        <v>11</v>
      </c>
      <c r="F25" s="354">
        <f>E25/D25</f>
        <v>0.7857142857142857</v>
      </c>
      <c r="G25" s="247">
        <v>2</v>
      </c>
      <c r="H25" s="83">
        <v>1</v>
      </c>
      <c r="I25" s="376">
        <f>H25/G25</f>
        <v>0.5</v>
      </c>
      <c r="J25" s="89">
        <v>4</v>
      </c>
      <c r="K25" s="85">
        <v>4</v>
      </c>
      <c r="L25" s="375">
        <f>K25/J25</f>
        <v>1</v>
      </c>
      <c r="M25" s="89">
        <v>3</v>
      </c>
      <c r="N25" s="85">
        <v>3</v>
      </c>
      <c r="O25" s="376">
        <f>N25/M25</f>
        <v>1</v>
      </c>
      <c r="P25" s="248">
        <v>2</v>
      </c>
      <c r="Q25" s="85">
        <v>1</v>
      </c>
      <c r="R25" s="375">
        <f>Q25/P25</f>
        <v>0.5</v>
      </c>
      <c r="S25" s="374"/>
      <c r="T25" s="372"/>
      <c r="U25" s="377" t="e">
        <f>T25/S25</f>
        <v>#DIV/0!</v>
      </c>
      <c r="V25" s="374">
        <v>0</v>
      </c>
      <c r="W25" s="372">
        <v>0</v>
      </c>
      <c r="X25" s="376" t="e">
        <f>W25/V25</f>
        <v>#DIV/0!</v>
      </c>
      <c r="Y25" s="248">
        <v>1</v>
      </c>
      <c r="Z25" s="83">
        <v>0</v>
      </c>
      <c r="AA25" s="376">
        <f>Z25/Y25</f>
        <v>0</v>
      </c>
      <c r="AB25" s="89">
        <v>1</v>
      </c>
      <c r="AC25" s="85">
        <v>1</v>
      </c>
      <c r="AD25" s="345">
        <f>AC25/AB25</f>
        <v>1</v>
      </c>
      <c r="AE25" s="90">
        <v>1</v>
      </c>
      <c r="AF25" s="83">
        <v>1</v>
      </c>
      <c r="AG25" s="375">
        <f>AF25/AE25</f>
        <v>1</v>
      </c>
      <c r="AH25" s="374"/>
      <c r="AI25" s="372"/>
      <c r="AJ25" s="373" t="e">
        <f>AI25/AH25</f>
        <v>#DIV/0!</v>
      </c>
    </row>
    <row r="26" spans="1:36" ht="13.5" customHeight="1" thickBot="1">
      <c r="A26" s="321">
        <v>24</v>
      </c>
      <c r="B26" s="124">
        <v>3036</v>
      </c>
      <c r="C26" s="125" t="s">
        <v>370</v>
      </c>
      <c r="D26" s="125">
        <f t="shared" ref="D26:E26" si="14">G26+J26+M26+P26+S26+V26+Y26+AB26+AE26+AH26</f>
        <v>16</v>
      </c>
      <c r="E26" s="125">
        <f t="shared" si="14"/>
        <v>13</v>
      </c>
      <c r="F26" s="355">
        <f>E26/D26</f>
        <v>0.8125</v>
      </c>
      <c r="G26" s="322">
        <v>2</v>
      </c>
      <c r="H26" s="323">
        <v>1</v>
      </c>
      <c r="I26" s="350">
        <f>H26/G26</f>
        <v>0.5</v>
      </c>
      <c r="J26" s="325">
        <v>5</v>
      </c>
      <c r="K26" s="323">
        <v>5</v>
      </c>
      <c r="L26" s="346">
        <f>K26/J26</f>
        <v>1</v>
      </c>
      <c r="M26" s="325">
        <v>3</v>
      </c>
      <c r="N26" s="323">
        <v>3</v>
      </c>
      <c r="O26" s="350">
        <f t="shared" si="1"/>
        <v>1</v>
      </c>
      <c r="P26" s="322">
        <v>2</v>
      </c>
      <c r="Q26" s="323">
        <v>1</v>
      </c>
      <c r="R26" s="346">
        <f>Q26/P26</f>
        <v>0.5</v>
      </c>
      <c r="S26" s="325">
        <v>0</v>
      </c>
      <c r="T26" s="323">
        <v>0</v>
      </c>
      <c r="U26" s="326" t="e">
        <f>T26/S26</f>
        <v>#DIV/0!</v>
      </c>
      <c r="V26" s="325">
        <v>1</v>
      </c>
      <c r="W26" s="323">
        <v>0</v>
      </c>
      <c r="X26" s="350">
        <f t="shared" si="7"/>
        <v>0</v>
      </c>
      <c r="Y26" s="322">
        <v>1</v>
      </c>
      <c r="Z26" s="323">
        <v>1</v>
      </c>
      <c r="AA26" s="350">
        <f>Z26/Y26</f>
        <v>1</v>
      </c>
      <c r="AB26" s="325">
        <v>1</v>
      </c>
      <c r="AC26" s="323">
        <v>1</v>
      </c>
      <c r="AD26" s="346">
        <f>AC26/AB26</f>
        <v>1</v>
      </c>
      <c r="AE26" s="325">
        <v>1</v>
      </c>
      <c r="AF26" s="323">
        <v>1</v>
      </c>
      <c r="AG26" s="346">
        <f t="shared" si="10"/>
        <v>1</v>
      </c>
      <c r="AH26" s="325">
        <v>0</v>
      </c>
      <c r="AI26" s="323">
        <v>0</v>
      </c>
      <c r="AJ26" s="324" t="e">
        <f t="shared" si="11"/>
        <v>#DIV/0!</v>
      </c>
    </row>
  </sheetData>
  <mergeCells count="14">
    <mergeCell ref="J1:L1"/>
    <mergeCell ref="A1:A2"/>
    <mergeCell ref="B1:B2"/>
    <mergeCell ref="C1:C2"/>
    <mergeCell ref="D1:F1"/>
    <mergeCell ref="G1:I1"/>
    <mergeCell ref="AE1:AG1"/>
    <mergeCell ref="AH1:AJ1"/>
    <mergeCell ref="M1:O1"/>
    <mergeCell ref="P1:R1"/>
    <mergeCell ref="S1:U1"/>
    <mergeCell ref="V1:X1"/>
    <mergeCell ref="Y1:AA1"/>
    <mergeCell ref="AB1:AD1"/>
  </mergeCells>
  <conditionalFormatting sqref="F3:F26">
    <cfRule type="cellIs" dxfId="142" priority="1" operator="lessThan">
      <formula>1</formula>
    </cfRule>
  </conditionalFormatting>
  <conditionalFormatting sqref="I3:I26 L3:L26 O3:O26 R3:R26">
    <cfRule type="cellIs" dxfId="141" priority="3" operator="lessThan">
      <formula>1</formula>
    </cfRule>
  </conditionalFormatting>
  <conditionalFormatting sqref="U3:U26 X3:X26">
    <cfRule type="cellIs" dxfId="140" priority="2" operator="lessThan">
      <formula>1</formula>
    </cfRule>
  </conditionalFormatting>
  <conditionalFormatting sqref="AA3:AA26 AD3:AD26">
    <cfRule type="cellIs" dxfId="139" priority="4" operator="lessThan">
      <formula>1</formula>
    </cfRule>
  </conditionalFormatting>
  <conditionalFormatting sqref="AG3:AG26 AJ3:AJ26">
    <cfRule type="cellIs" dxfId="138" priority="5" operator="lessThan">
      <formula>1</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252AB-08F2-44CC-BCFC-3CBF449EFFCB}">
  <dimension ref="A1:J21"/>
  <sheetViews>
    <sheetView topLeftCell="A2" zoomScale="80" zoomScaleNormal="80" workbookViewId="0">
      <selection sqref="A1:J21"/>
    </sheetView>
  </sheetViews>
  <sheetFormatPr defaultColWidth="8.75" defaultRowHeight="13.5"/>
  <cols>
    <col min="1" max="1" width="8.75" style="13"/>
    <col min="2" max="2" width="50.125" customWidth="1"/>
    <col min="3" max="3" width="18.875" bestFit="1" customWidth="1"/>
    <col min="4" max="4" width="9.75" bestFit="1" customWidth="1"/>
    <col min="5" max="5" width="12.125" style="336" bestFit="1" customWidth="1"/>
    <col min="6" max="6" width="16.25" style="336" bestFit="1" customWidth="1"/>
    <col min="7" max="7" width="14.125" bestFit="1" customWidth="1"/>
    <col min="8" max="8" width="20.5" bestFit="1" customWidth="1"/>
    <col min="9" max="9" width="17.5" bestFit="1" customWidth="1"/>
    <col min="10" max="10" width="17.75" bestFit="1" customWidth="1"/>
  </cols>
  <sheetData>
    <row r="1" spans="1:10" ht="82.5" customHeight="1">
      <c r="A1" s="267" t="s">
        <v>48</v>
      </c>
      <c r="B1" s="266" t="s">
        <v>82</v>
      </c>
      <c r="C1" s="261" t="s">
        <v>83</v>
      </c>
      <c r="D1" s="261" t="s">
        <v>84</v>
      </c>
      <c r="E1" s="327" t="s">
        <v>85</v>
      </c>
      <c r="F1" s="327" t="s">
        <v>86</v>
      </c>
      <c r="G1" s="261" t="s">
        <v>87</v>
      </c>
      <c r="H1" s="262" t="s">
        <v>88</v>
      </c>
      <c r="I1" s="262" t="s">
        <v>246</v>
      </c>
      <c r="J1" s="263" t="s">
        <v>404</v>
      </c>
    </row>
    <row r="2" spans="1:10" ht="15">
      <c r="A2" s="268">
        <v>1</v>
      </c>
      <c r="B2" s="270" t="s">
        <v>397</v>
      </c>
      <c r="C2" s="264" t="s">
        <v>129</v>
      </c>
      <c r="D2" s="358" t="s">
        <v>98</v>
      </c>
      <c r="E2" s="328">
        <v>45764</v>
      </c>
      <c r="F2" s="328">
        <v>45764</v>
      </c>
      <c r="G2" s="278">
        <f>(F2-E2)+1</f>
        <v>1</v>
      </c>
      <c r="H2" s="272" t="s">
        <v>99</v>
      </c>
      <c r="I2" s="278" t="s">
        <v>405</v>
      </c>
      <c r="J2" s="265" t="s">
        <v>203</v>
      </c>
    </row>
    <row r="3" spans="1:10" ht="15">
      <c r="A3" s="269">
        <v>2</v>
      </c>
      <c r="B3" s="270" t="s">
        <v>406</v>
      </c>
      <c r="C3" s="271" t="s">
        <v>125</v>
      </c>
      <c r="D3" s="359" t="s">
        <v>98</v>
      </c>
      <c r="E3" s="329">
        <v>45764</v>
      </c>
      <c r="F3" s="329">
        <v>45768</v>
      </c>
      <c r="G3" s="278">
        <f t="shared" ref="G3:G21" si="0">(F3-E3)+1</f>
        <v>5</v>
      </c>
      <c r="H3" s="272" t="s">
        <v>99</v>
      </c>
      <c r="I3" s="279" t="s">
        <v>407</v>
      </c>
      <c r="J3" s="265" t="s">
        <v>203</v>
      </c>
    </row>
    <row r="4" spans="1:10" ht="15">
      <c r="A4" s="268">
        <v>3</v>
      </c>
      <c r="B4" s="274" t="s">
        <v>408</v>
      </c>
      <c r="C4" s="272" t="s">
        <v>125</v>
      </c>
      <c r="D4" s="356" t="s">
        <v>98</v>
      </c>
      <c r="E4" s="331">
        <v>45763</v>
      </c>
      <c r="F4" s="331">
        <v>45763</v>
      </c>
      <c r="G4" s="278">
        <f t="shared" si="0"/>
        <v>1</v>
      </c>
      <c r="H4" s="271" t="s">
        <v>99</v>
      </c>
      <c r="I4" s="279" t="s">
        <v>409</v>
      </c>
      <c r="J4" s="265" t="s">
        <v>203</v>
      </c>
    </row>
    <row r="5" spans="1:10" ht="15">
      <c r="A5" s="269">
        <v>4</v>
      </c>
      <c r="B5" s="270" t="s">
        <v>392</v>
      </c>
      <c r="C5" s="271" t="s">
        <v>53</v>
      </c>
      <c r="D5" s="359" t="s">
        <v>98</v>
      </c>
      <c r="E5" s="329">
        <v>45764</v>
      </c>
      <c r="F5" s="329">
        <v>45765</v>
      </c>
      <c r="G5" s="278">
        <f t="shared" si="0"/>
        <v>2</v>
      </c>
      <c r="H5" s="271" t="s">
        <v>99</v>
      </c>
      <c r="I5" s="279" t="s">
        <v>179</v>
      </c>
      <c r="J5" s="265" t="s">
        <v>203</v>
      </c>
    </row>
    <row r="6" spans="1:10" ht="15">
      <c r="A6" s="268">
        <v>5</v>
      </c>
      <c r="B6" s="270" t="s">
        <v>410</v>
      </c>
      <c r="C6" s="271" t="s">
        <v>112</v>
      </c>
      <c r="D6" s="359" t="s">
        <v>93</v>
      </c>
      <c r="E6" s="329">
        <v>45766</v>
      </c>
      <c r="F6" s="329">
        <v>45770</v>
      </c>
      <c r="G6" s="278">
        <f t="shared" si="0"/>
        <v>5</v>
      </c>
      <c r="H6" s="271" t="s">
        <v>94</v>
      </c>
      <c r="I6" s="279" t="s">
        <v>411</v>
      </c>
      <c r="J6" s="265" t="s">
        <v>412</v>
      </c>
    </row>
    <row r="7" spans="1:10" ht="15">
      <c r="A7" s="269">
        <v>6</v>
      </c>
      <c r="B7" s="270" t="s">
        <v>413</v>
      </c>
      <c r="C7" s="271" t="s">
        <v>116</v>
      </c>
      <c r="D7" s="359" t="s">
        <v>98</v>
      </c>
      <c r="E7" s="329">
        <v>45764</v>
      </c>
      <c r="F7" s="329">
        <v>45765</v>
      </c>
      <c r="G7" s="278">
        <f t="shared" si="0"/>
        <v>2</v>
      </c>
      <c r="H7" s="271" t="s">
        <v>99</v>
      </c>
      <c r="I7" s="330" t="s">
        <v>414</v>
      </c>
      <c r="J7" s="265" t="s">
        <v>203</v>
      </c>
    </row>
    <row r="8" spans="1:10" ht="15">
      <c r="A8" s="268">
        <v>7</v>
      </c>
      <c r="B8" s="270" t="s">
        <v>415</v>
      </c>
      <c r="C8" s="271" t="s">
        <v>132</v>
      </c>
      <c r="D8" s="359" t="s">
        <v>93</v>
      </c>
      <c r="E8" s="329">
        <v>45763</v>
      </c>
      <c r="F8" s="329">
        <v>45763</v>
      </c>
      <c r="G8" s="278">
        <f t="shared" si="0"/>
        <v>1</v>
      </c>
      <c r="H8" s="271" t="s">
        <v>99</v>
      </c>
      <c r="I8" s="279" t="s">
        <v>416</v>
      </c>
      <c r="J8" s="265" t="s">
        <v>203</v>
      </c>
    </row>
    <row r="9" spans="1:10" ht="30">
      <c r="A9" s="269">
        <v>8</v>
      </c>
      <c r="B9" s="274" t="s">
        <v>417</v>
      </c>
      <c r="C9" s="272" t="s">
        <v>116</v>
      </c>
      <c r="D9" s="360" t="s">
        <v>98</v>
      </c>
      <c r="E9" s="331">
        <v>45764</v>
      </c>
      <c r="F9" s="331">
        <v>45764</v>
      </c>
      <c r="G9" s="278">
        <f t="shared" si="0"/>
        <v>1</v>
      </c>
      <c r="H9" s="271" t="s">
        <v>99</v>
      </c>
      <c r="I9" s="279" t="s">
        <v>414</v>
      </c>
      <c r="J9" s="265" t="s">
        <v>203</v>
      </c>
    </row>
    <row r="10" spans="1:10" ht="15">
      <c r="A10" s="268">
        <v>9</v>
      </c>
      <c r="B10" s="274" t="s">
        <v>418</v>
      </c>
      <c r="C10" s="272" t="s">
        <v>53</v>
      </c>
      <c r="D10" s="360" t="s">
        <v>93</v>
      </c>
      <c r="E10" s="331">
        <v>45764</v>
      </c>
      <c r="F10" s="331">
        <v>45764</v>
      </c>
      <c r="G10" s="278">
        <f t="shared" si="0"/>
        <v>1</v>
      </c>
      <c r="H10" s="271" t="s">
        <v>99</v>
      </c>
      <c r="I10" s="279" t="s">
        <v>414</v>
      </c>
      <c r="J10" s="265" t="s">
        <v>203</v>
      </c>
    </row>
    <row r="11" spans="1:10" ht="15">
      <c r="A11" s="269">
        <v>10</v>
      </c>
      <c r="B11" s="270" t="s">
        <v>419</v>
      </c>
      <c r="C11" s="271" t="s">
        <v>116</v>
      </c>
      <c r="D11" s="356" t="s">
        <v>93</v>
      </c>
      <c r="E11" s="331">
        <v>45762</v>
      </c>
      <c r="F11" s="331">
        <v>45763</v>
      </c>
      <c r="G11" s="278">
        <f t="shared" si="0"/>
        <v>2</v>
      </c>
      <c r="H11" s="271" t="s">
        <v>99</v>
      </c>
      <c r="I11" s="287" t="s">
        <v>416</v>
      </c>
      <c r="J11" s="265" t="s">
        <v>203</v>
      </c>
    </row>
    <row r="12" spans="1:10" ht="15">
      <c r="A12" s="268">
        <v>11</v>
      </c>
      <c r="B12" s="270" t="s">
        <v>420</v>
      </c>
      <c r="C12" s="271" t="s">
        <v>176</v>
      </c>
      <c r="D12" s="359" t="s">
        <v>93</v>
      </c>
      <c r="E12" s="329">
        <v>45762</v>
      </c>
      <c r="F12" s="329">
        <v>45767</v>
      </c>
      <c r="G12" s="278">
        <f t="shared" si="0"/>
        <v>6</v>
      </c>
      <c r="H12" s="271" t="s">
        <v>99</v>
      </c>
      <c r="I12" s="332" t="s">
        <v>421</v>
      </c>
      <c r="J12" s="265" t="s">
        <v>203</v>
      </c>
    </row>
    <row r="13" spans="1:10" ht="15">
      <c r="A13" s="269">
        <v>12</v>
      </c>
      <c r="B13" s="270" t="s">
        <v>390</v>
      </c>
      <c r="C13" s="271" t="s">
        <v>53</v>
      </c>
      <c r="D13" s="359" t="s">
        <v>98</v>
      </c>
      <c r="E13" s="329">
        <v>45762</v>
      </c>
      <c r="F13" s="329">
        <v>45763</v>
      </c>
      <c r="G13" s="278">
        <f t="shared" si="0"/>
        <v>2</v>
      </c>
      <c r="H13" s="271" t="s">
        <v>99</v>
      </c>
      <c r="I13" s="284" t="s">
        <v>414</v>
      </c>
      <c r="J13" s="265" t="s">
        <v>203</v>
      </c>
    </row>
    <row r="14" spans="1:10" ht="15">
      <c r="A14" s="268">
        <v>13</v>
      </c>
      <c r="B14" s="270" t="s">
        <v>422</v>
      </c>
      <c r="C14" s="271" t="s">
        <v>53</v>
      </c>
      <c r="D14" s="357" t="s">
        <v>98</v>
      </c>
      <c r="E14" s="329">
        <v>45761</v>
      </c>
      <c r="F14" s="329">
        <v>45761</v>
      </c>
      <c r="G14" s="278">
        <f t="shared" si="0"/>
        <v>1</v>
      </c>
      <c r="H14" s="271" t="s">
        <v>99</v>
      </c>
      <c r="I14" s="284" t="s">
        <v>416</v>
      </c>
      <c r="J14" s="265" t="s">
        <v>203</v>
      </c>
    </row>
    <row r="15" spans="1:10" ht="30">
      <c r="A15" s="269">
        <v>14</v>
      </c>
      <c r="B15" s="270" t="s">
        <v>423</v>
      </c>
      <c r="C15" s="271" t="s">
        <v>92</v>
      </c>
      <c r="D15" s="359" t="s">
        <v>93</v>
      </c>
      <c r="E15" s="329">
        <v>45761</v>
      </c>
      <c r="F15" s="329">
        <v>45767</v>
      </c>
      <c r="G15" s="278">
        <f t="shared" si="0"/>
        <v>7</v>
      </c>
      <c r="H15" s="271" t="s">
        <v>99</v>
      </c>
      <c r="I15" s="284" t="s">
        <v>416</v>
      </c>
      <c r="J15" s="265" t="s">
        <v>203</v>
      </c>
    </row>
    <row r="16" spans="1:10" ht="15">
      <c r="A16" s="268">
        <v>15</v>
      </c>
      <c r="B16" s="270" t="s">
        <v>424</v>
      </c>
      <c r="C16" s="271" t="s">
        <v>53</v>
      </c>
      <c r="D16" s="357" t="s">
        <v>98</v>
      </c>
      <c r="E16" s="329">
        <v>45761</v>
      </c>
      <c r="F16" s="329">
        <v>45763</v>
      </c>
      <c r="G16" s="278">
        <f t="shared" si="0"/>
        <v>3</v>
      </c>
      <c r="H16" s="271" t="s">
        <v>99</v>
      </c>
      <c r="I16" s="330" t="s">
        <v>416</v>
      </c>
      <c r="J16" s="265" t="s">
        <v>203</v>
      </c>
    </row>
    <row r="17" spans="1:10" ht="30">
      <c r="A17" s="269">
        <v>16</v>
      </c>
      <c r="B17" s="280" t="s">
        <v>425</v>
      </c>
      <c r="C17" s="281" t="s">
        <v>121</v>
      </c>
      <c r="D17" s="357" t="s">
        <v>98</v>
      </c>
      <c r="E17" s="329">
        <v>45761</v>
      </c>
      <c r="F17" s="329">
        <v>45761</v>
      </c>
      <c r="G17" s="278">
        <f t="shared" si="0"/>
        <v>1</v>
      </c>
      <c r="H17" s="271" t="s">
        <v>99</v>
      </c>
      <c r="I17" s="285" t="s">
        <v>426</v>
      </c>
      <c r="J17" s="265" t="s">
        <v>203</v>
      </c>
    </row>
    <row r="18" spans="1:10" ht="15">
      <c r="A18" s="268">
        <v>17</v>
      </c>
      <c r="B18" s="280" t="s">
        <v>427</v>
      </c>
      <c r="C18" s="281" t="s">
        <v>276</v>
      </c>
      <c r="D18" s="357" t="s">
        <v>98</v>
      </c>
      <c r="E18" s="329">
        <v>45763</v>
      </c>
      <c r="F18" s="329">
        <v>45766</v>
      </c>
      <c r="G18" s="278">
        <f t="shared" si="0"/>
        <v>4</v>
      </c>
      <c r="H18" s="271" t="s">
        <v>99</v>
      </c>
      <c r="I18" s="285" t="s">
        <v>165</v>
      </c>
      <c r="J18" s="265" t="s">
        <v>203</v>
      </c>
    </row>
    <row r="19" spans="1:10" ht="15">
      <c r="A19" s="269">
        <v>18</v>
      </c>
      <c r="B19" s="280" t="s">
        <v>401</v>
      </c>
      <c r="C19" s="281" t="s">
        <v>121</v>
      </c>
      <c r="D19" s="357" t="s">
        <v>98</v>
      </c>
      <c r="E19" s="329">
        <v>45761</v>
      </c>
      <c r="F19" s="329">
        <v>45763</v>
      </c>
      <c r="G19" s="278">
        <f t="shared" si="0"/>
        <v>3</v>
      </c>
      <c r="H19" s="271" t="s">
        <v>99</v>
      </c>
      <c r="I19" s="285" t="s">
        <v>134</v>
      </c>
      <c r="J19" s="265" t="s">
        <v>203</v>
      </c>
    </row>
    <row r="20" spans="1:10" ht="15">
      <c r="A20" s="268">
        <v>19</v>
      </c>
      <c r="B20" s="280" t="s">
        <v>428</v>
      </c>
      <c r="C20" s="280" t="s">
        <v>176</v>
      </c>
      <c r="D20" s="280" t="s">
        <v>98</v>
      </c>
      <c r="E20" s="329">
        <v>45761</v>
      </c>
      <c r="F20" s="329">
        <v>45761</v>
      </c>
      <c r="G20" s="278">
        <f t="shared" si="0"/>
        <v>1</v>
      </c>
      <c r="H20" s="280" t="s">
        <v>99</v>
      </c>
      <c r="I20" s="335" t="s">
        <v>250</v>
      </c>
      <c r="J20" s="265" t="s">
        <v>203</v>
      </c>
    </row>
    <row r="21" spans="1:10" ht="15">
      <c r="A21" s="269">
        <v>20</v>
      </c>
      <c r="B21" s="280" t="s">
        <v>386</v>
      </c>
      <c r="C21" s="280" t="s">
        <v>92</v>
      </c>
      <c r="D21" s="280" t="s">
        <v>98</v>
      </c>
      <c r="E21" s="329">
        <v>45763</v>
      </c>
      <c r="F21" s="329">
        <v>45767</v>
      </c>
      <c r="G21" s="278">
        <f t="shared" si="0"/>
        <v>5</v>
      </c>
      <c r="H21" s="280" t="s">
        <v>99</v>
      </c>
      <c r="I21" s="335" t="s">
        <v>376</v>
      </c>
      <c r="J21" s="265" t="s">
        <v>203</v>
      </c>
    </row>
  </sheetData>
  <conditionalFormatting sqref="D2:D19">
    <cfRule type="cellIs" dxfId="137" priority="2" operator="equal">
      <formula>"Unplaned"</formula>
    </cfRule>
  </conditionalFormatting>
  <conditionalFormatting sqref="H2:H19">
    <cfRule type="cellIs" dxfId="136" priority="1" operator="equal">
      <formula>"giao task nối tuần"</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8883C-2045-4357-A104-534DB773E10B}">
  <dimension ref="A1:CN36"/>
  <sheetViews>
    <sheetView topLeftCell="A13" zoomScale="40" zoomScaleNormal="40" zoomScaleSheetLayoutView="25" workbookViewId="0">
      <selection activeCell="G21" sqref="G21:J21"/>
    </sheetView>
  </sheetViews>
  <sheetFormatPr defaultColWidth="8.875" defaultRowHeight="13.5"/>
  <cols>
    <col min="1" max="1" width="20" style="133" customWidth="1"/>
    <col min="2" max="2" width="41.875" style="2" bestFit="1" customWidth="1"/>
    <col min="3" max="16" width="35.125" style="2" customWidth="1"/>
    <col min="17" max="27" width="9" style="1" customWidth="1"/>
    <col min="28" max="28" width="23.125" style="1" hidden="1" customWidth="1"/>
    <col min="29" max="42" width="39.875" style="1" hidden="1" customWidth="1"/>
    <col min="43" max="92" width="9" style="1" customWidth="1"/>
    <col min="93" max="16384" width="8.875" style="2"/>
  </cols>
  <sheetData>
    <row r="1" spans="1:92" ht="42.6" customHeight="1" thickBot="1">
      <c r="A1" s="852" t="s">
        <v>0</v>
      </c>
      <c r="B1" s="853"/>
      <c r="C1" s="854"/>
      <c r="D1" s="854"/>
      <c r="E1" s="854"/>
      <c r="F1" s="855"/>
      <c r="G1" s="858" t="str">
        <f>"Tháng " &amp; MONTH(E2)</f>
        <v>Tháng 4</v>
      </c>
      <c r="H1" s="859"/>
      <c r="I1" s="859"/>
      <c r="J1" s="860"/>
      <c r="K1" s="828" t="str">
        <f>"W"&amp;WEEKNUM(C2)</f>
        <v>W17</v>
      </c>
      <c r="L1" s="828"/>
      <c r="M1" s="828"/>
      <c r="N1" s="829"/>
      <c r="O1" s="829"/>
      <c r="P1" s="830"/>
    </row>
    <row r="2" spans="1:92" s="4" customFormat="1" ht="33.950000000000003" customHeight="1">
      <c r="A2" s="889" t="s">
        <v>1</v>
      </c>
      <c r="B2" s="213" t="s">
        <v>2</v>
      </c>
      <c r="C2" s="842">
        <v>45768</v>
      </c>
      <c r="D2" s="843"/>
      <c r="E2" s="848">
        <f>C2+1</f>
        <v>45769</v>
      </c>
      <c r="F2" s="849"/>
      <c r="G2" s="848">
        <f>E2+1</f>
        <v>45770</v>
      </c>
      <c r="H2" s="849"/>
      <c r="I2" s="848">
        <f>G2+1</f>
        <v>45771</v>
      </c>
      <c r="J2" s="849"/>
      <c r="K2" s="848">
        <f>I2+1</f>
        <v>45772</v>
      </c>
      <c r="L2" s="849"/>
      <c r="M2" s="848">
        <f>K2+1</f>
        <v>45773</v>
      </c>
      <c r="N2" s="849"/>
      <c r="O2" s="848">
        <f>M2+1</f>
        <v>45774</v>
      </c>
      <c r="P2" s="849"/>
      <c r="Q2" s="3"/>
      <c r="R2" s="3"/>
      <c r="S2" s="3"/>
      <c r="T2" s="3"/>
      <c r="U2" s="3"/>
      <c r="V2" s="3"/>
      <c r="W2" s="3"/>
      <c r="X2" s="3"/>
      <c r="Y2" s="3"/>
      <c r="Z2" s="1"/>
      <c r="AA2" s="1"/>
      <c r="AB2" s="1"/>
      <c r="AC2" s="1"/>
      <c r="AD2" s="1"/>
      <c r="AE2" s="1"/>
      <c r="AF2" s="1"/>
      <c r="AG2" s="1"/>
      <c r="AH2" s="1"/>
      <c r="AI2" s="1"/>
      <c r="AJ2" s="1"/>
      <c r="AK2" s="1"/>
      <c r="AL2" s="1"/>
      <c r="AM2" s="1"/>
      <c r="AN2" s="1"/>
      <c r="AO2" s="1"/>
      <c r="AP2" s="1"/>
      <c r="AQ2" s="1"/>
      <c r="AR2" s="1"/>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row>
    <row r="3" spans="1:92" s="4" customFormat="1" ht="33.950000000000003" customHeight="1" thickBot="1">
      <c r="A3" s="890"/>
      <c r="B3" s="214" t="s">
        <v>3</v>
      </c>
      <c r="C3" s="840">
        <f t="shared" ref="C3:E3" si="0">C2</f>
        <v>45768</v>
      </c>
      <c r="D3" s="841"/>
      <c r="E3" s="850">
        <f t="shared" si="0"/>
        <v>45769</v>
      </c>
      <c r="F3" s="851"/>
      <c r="G3" s="850">
        <f>G2</f>
        <v>45770</v>
      </c>
      <c r="H3" s="851"/>
      <c r="I3" s="850">
        <f>I2</f>
        <v>45771</v>
      </c>
      <c r="J3" s="851"/>
      <c r="K3" s="850">
        <f t="shared" ref="K3:M3" si="1">K2</f>
        <v>45772</v>
      </c>
      <c r="L3" s="851"/>
      <c r="M3" s="863">
        <f t="shared" si="1"/>
        <v>45773</v>
      </c>
      <c r="N3" s="864"/>
      <c r="O3" s="863">
        <f>O2</f>
        <v>45774</v>
      </c>
      <c r="P3" s="864"/>
      <c r="Q3" s="3"/>
      <c r="R3" s="3"/>
      <c r="S3" s="3"/>
      <c r="T3" s="3"/>
      <c r="U3" s="3"/>
      <c r="V3" s="3"/>
      <c r="W3" s="3"/>
      <c r="X3" s="3"/>
      <c r="Y3" s="3"/>
      <c r="Z3" s="1"/>
      <c r="AA3" s="1"/>
      <c r="AB3" s="877" t="str">
        <f>K1</f>
        <v>W17</v>
      </c>
      <c r="AC3" s="877"/>
      <c r="AD3" s="877"/>
      <c r="AE3" s="877"/>
      <c r="AF3" s="877"/>
      <c r="AG3" s="877"/>
      <c r="AH3" s="877"/>
      <c r="AI3" s="877"/>
      <c r="AJ3" s="877"/>
      <c r="AK3" s="877"/>
      <c r="AL3" s="877"/>
      <c r="AM3" s="877"/>
      <c r="AN3" s="877"/>
      <c r="AO3" s="877"/>
      <c r="AP3" s="877"/>
      <c r="AQ3" s="1"/>
      <c r="AR3" s="1"/>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row>
    <row r="4" spans="1:92" s="4" customFormat="1" ht="33.950000000000003" customHeight="1">
      <c r="A4" s="890"/>
      <c r="B4" s="214" t="s">
        <v>4</v>
      </c>
      <c r="C4" s="838" t="str">
        <f>TEXT(C2,"[$-0011042A]dd")</f>
        <v>24</v>
      </c>
      <c r="D4" s="839"/>
      <c r="E4" s="846" t="str">
        <f t="shared" ref="E4:M4" si="2">TEXT(E2,"[$-0011042A]dd")</f>
        <v>25</v>
      </c>
      <c r="F4" s="847"/>
      <c r="G4" s="846" t="str">
        <f t="shared" si="2"/>
        <v>26</v>
      </c>
      <c r="H4" s="847"/>
      <c r="I4" s="846" t="str">
        <f t="shared" si="2"/>
        <v>27</v>
      </c>
      <c r="J4" s="847"/>
      <c r="K4" s="846" t="str">
        <f t="shared" si="2"/>
        <v>28</v>
      </c>
      <c r="L4" s="847"/>
      <c r="M4" s="846" t="str">
        <f t="shared" si="2"/>
        <v>29</v>
      </c>
      <c r="N4" s="847"/>
      <c r="O4" s="846" t="str">
        <f>TEXT(O2,"[$-0011042A]dd")</f>
        <v>30</v>
      </c>
      <c r="P4" s="847"/>
      <c r="Q4" s="3"/>
      <c r="R4" s="3"/>
      <c r="S4" s="3"/>
      <c r="T4" s="3"/>
      <c r="U4" s="3"/>
      <c r="V4" s="3"/>
      <c r="W4" s="3"/>
      <c r="X4" s="3"/>
      <c r="Y4" s="3"/>
      <c r="Z4" s="3"/>
      <c r="AA4" s="3"/>
      <c r="AB4" s="209" t="s">
        <v>2</v>
      </c>
      <c r="AC4" s="861">
        <f>C2</f>
        <v>45768</v>
      </c>
      <c r="AD4" s="862"/>
      <c r="AE4" s="861">
        <f t="shared" ref="AE4" si="3">E2</f>
        <v>45769</v>
      </c>
      <c r="AF4" s="862"/>
      <c r="AG4" s="861">
        <f t="shared" ref="AG4" si="4">G2</f>
        <v>45770</v>
      </c>
      <c r="AH4" s="862"/>
      <c r="AI4" s="861">
        <f t="shared" ref="AI4" si="5">I2</f>
        <v>45771</v>
      </c>
      <c r="AJ4" s="862"/>
      <c r="AK4" s="861">
        <f t="shared" ref="AK4" si="6">K2</f>
        <v>45772</v>
      </c>
      <c r="AL4" s="862"/>
      <c r="AM4" s="861">
        <f t="shared" ref="AM4" si="7">M2</f>
        <v>45773</v>
      </c>
      <c r="AN4" s="862"/>
      <c r="AO4" s="861">
        <f t="shared" ref="AO4" si="8">O2</f>
        <v>45774</v>
      </c>
      <c r="AP4" s="862"/>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row>
    <row r="5" spans="1:92" s="4" customFormat="1" ht="33.950000000000003" customHeight="1">
      <c r="A5" s="890"/>
      <c r="B5" s="214" t="s">
        <v>5</v>
      </c>
      <c r="C5" s="838" t="str">
        <f>IF(OR(DAY(C2)=5,DAY(C2)=20),"Member Day",IFERROR(VLOOKUP(C2,Data!$A$1:$B$11,2,0),""))</f>
        <v/>
      </c>
      <c r="D5" s="839"/>
      <c r="E5" s="846" t="str">
        <f>IF(OR(DAY(E2)=5,DAY(E2)=20),"Member Day",IFERROR(VLOOKUP(E2,Data!$A$1:$B$11,2,0),""))</f>
        <v/>
      </c>
      <c r="F5" s="847"/>
      <c r="G5" s="846" t="str">
        <f>IF(OR(DAY(G2)=5,DAY(G2)=20),"Member Day",IFERROR(VLOOKUP(G2,Data!$A$1:$B$11,2,0),""))</f>
        <v/>
      </c>
      <c r="H5" s="847"/>
      <c r="I5" s="846" t="str">
        <f>IF(OR(DAY(I2)=5,DAY(I2)=20),"Member Day",IFERROR(VLOOKUP(I2,Data!$A$1:$B$11,2,0),""))</f>
        <v/>
      </c>
      <c r="J5" s="847"/>
      <c r="K5" s="846" t="str">
        <f>IF(OR(DAY(K2)=5,DAY(K2)=20),"Member Day",IFERROR(VLOOKUP(K2,Data!$A$1:$B$11,2,0),""))</f>
        <v/>
      </c>
      <c r="L5" s="847"/>
      <c r="M5" s="846" t="str">
        <f>IF(OR(DAY(M2)=5,DAY(M2)=20),"Member Day",IFERROR(VLOOKUP(M2,Data!$A$1:$B$11,2,0),""))</f>
        <v/>
      </c>
      <c r="N5" s="847"/>
      <c r="O5" s="846" t="str">
        <f>IF(OR(DAY(O2)=5,DAY(O2)=20),"Member Day",IFERROR(VLOOKUP(O2,Data!$A$1:$B$11,2,0),""))</f>
        <v/>
      </c>
      <c r="P5" s="847"/>
      <c r="Q5" s="3"/>
      <c r="R5" s="3"/>
      <c r="S5" s="3"/>
      <c r="T5" s="3"/>
      <c r="U5" s="3"/>
      <c r="V5" s="3"/>
      <c r="W5" s="3"/>
      <c r="X5" s="3"/>
      <c r="Y5" s="3"/>
      <c r="Z5" s="3"/>
      <c r="AA5" s="3"/>
      <c r="AB5" s="209" t="s">
        <v>3</v>
      </c>
      <c r="AC5" s="871">
        <f>C3</f>
        <v>45768</v>
      </c>
      <c r="AD5" s="872"/>
      <c r="AE5" s="871">
        <f t="shared" ref="AE5" si="9">E2</f>
        <v>45769</v>
      </c>
      <c r="AF5" s="872"/>
      <c r="AG5" s="871">
        <f t="shared" ref="AG5" si="10">G2</f>
        <v>45770</v>
      </c>
      <c r="AH5" s="872"/>
      <c r="AI5" s="871">
        <f t="shared" ref="AI5" si="11">I2</f>
        <v>45771</v>
      </c>
      <c r="AJ5" s="872"/>
      <c r="AK5" s="871">
        <f t="shared" ref="AK5" si="12">K2</f>
        <v>45772</v>
      </c>
      <c r="AL5" s="872"/>
      <c r="AM5" s="871">
        <f t="shared" ref="AM5" si="13">M2</f>
        <v>45773</v>
      </c>
      <c r="AN5" s="872"/>
      <c r="AO5" s="871">
        <f t="shared" ref="AO5" si="14">O2</f>
        <v>45774</v>
      </c>
      <c r="AP5" s="872"/>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row>
    <row r="6" spans="1:92" s="4" customFormat="1" ht="40.5">
      <c r="A6" s="890"/>
      <c r="B6" s="198" t="s">
        <v>6</v>
      </c>
      <c r="C6" s="836"/>
      <c r="D6" s="837"/>
      <c r="E6" s="844"/>
      <c r="F6" s="845"/>
      <c r="G6" s="856"/>
      <c r="H6" s="857"/>
      <c r="I6" s="856"/>
      <c r="J6" s="857"/>
      <c r="K6" s="856"/>
      <c r="L6" s="857"/>
      <c r="M6" s="856"/>
      <c r="N6" s="857"/>
      <c r="O6" s="856"/>
      <c r="P6" s="857"/>
      <c r="Q6" s="3"/>
      <c r="R6" s="3"/>
      <c r="S6" s="3"/>
      <c r="T6" s="3"/>
      <c r="U6" s="3"/>
      <c r="V6" s="3"/>
      <c r="W6" s="3"/>
      <c r="X6" s="3"/>
      <c r="Y6" s="3"/>
      <c r="Z6" s="3"/>
      <c r="AA6" s="3"/>
      <c r="AB6" s="209" t="s">
        <v>4</v>
      </c>
      <c r="AC6" s="871" t="str">
        <f>C4</f>
        <v>24</v>
      </c>
      <c r="AD6" s="872"/>
      <c r="AE6" s="871" t="str">
        <f t="shared" ref="AE6:AE7" si="15">E4</f>
        <v>25</v>
      </c>
      <c r="AF6" s="872"/>
      <c r="AG6" s="871" t="str">
        <f t="shared" ref="AG6:AG7" si="16">G4</f>
        <v>26</v>
      </c>
      <c r="AH6" s="872"/>
      <c r="AI6" s="871" t="str">
        <f t="shared" ref="AI6:AI7" si="17">I4</f>
        <v>27</v>
      </c>
      <c r="AJ6" s="872"/>
      <c r="AK6" s="871" t="str">
        <f t="shared" ref="AK6:AK7" si="18">K4</f>
        <v>28</v>
      </c>
      <c r="AL6" s="872"/>
      <c r="AM6" s="871" t="str">
        <f t="shared" ref="AM6:AM7" si="19">M4</f>
        <v>29</v>
      </c>
      <c r="AN6" s="872"/>
      <c r="AO6" s="871" t="str">
        <f t="shared" ref="AO6:AO7" si="20">O4</f>
        <v>30</v>
      </c>
      <c r="AP6" s="872"/>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row>
    <row r="7" spans="1:92" s="4" customFormat="1" ht="33.950000000000003" customHeight="1">
      <c r="A7" s="890"/>
      <c r="B7" s="218" t="s">
        <v>8</v>
      </c>
      <c r="C7" s="831">
        <f>C10+D10+C12+D12+C14+D14+C16+D16+C18+D18+C20+D20+C22+D22+C24+D24+C26+D26+C28+D28+C30+D30</f>
        <v>30</v>
      </c>
      <c r="D7" s="832"/>
      <c r="E7" s="831">
        <f t="shared" ref="E7" si="21">E10+F10+E12+F12+E14+F14+E16+F16+E18+F18+E20+F20+E22+F22+E24+F24+E26+F26+E28+F28+E30+F30</f>
        <v>0</v>
      </c>
      <c r="F7" s="832"/>
      <c r="G7" s="831">
        <f t="shared" ref="G7" si="22">G10+H10+G12+H12+G14+H14+G16+H16+G18+H18+G20+H20+G22+H22+G24+H24+G26+H26+G28+H28+G30+H30</f>
        <v>0</v>
      </c>
      <c r="H7" s="832"/>
      <c r="I7" s="831">
        <f t="shared" ref="I7" si="23">I10+J10+I12+J12+I14+J14+I16+J16+I18+J18+I20+J20+I22+J22+I24+J24+I26+J26+I28+J28+I30+J30</f>
        <v>0</v>
      </c>
      <c r="J7" s="832"/>
      <c r="K7" s="831">
        <f t="shared" ref="K7" si="24">K10+L10+K12+L12+K14+L14+K16+L16+K18+L18+K20+L20+K22+L22+K24+L24+K26+L26+K28+L28+K30+L30</f>
        <v>0</v>
      </c>
      <c r="L7" s="832"/>
      <c r="M7" s="831">
        <f t="shared" ref="M7" si="25">M10+N10+M12+N12+M14+N14+M16+N16+M18+N18+M20+N20+M22+N22+M24+N24+M26+N26+M28+N28+M30+N30</f>
        <v>0</v>
      </c>
      <c r="N7" s="832"/>
      <c r="O7" s="831">
        <f t="shared" ref="O7" si="26">O10+P10+O12+P12+O14+P14+O16+P16+O18+P18+O20+P20+O22+P22+O24+P24+O26+P26+O28+P28+O30+P30</f>
        <v>0</v>
      </c>
      <c r="P7" s="832"/>
      <c r="Q7" s="3"/>
      <c r="R7" s="3"/>
      <c r="S7" s="3"/>
      <c r="T7" s="3"/>
      <c r="U7" s="3"/>
      <c r="V7" s="3"/>
      <c r="W7" s="3"/>
      <c r="X7" s="3"/>
      <c r="Y7" s="3"/>
      <c r="Z7" s="3"/>
      <c r="AA7" s="3"/>
      <c r="AB7" s="209" t="s">
        <v>5</v>
      </c>
      <c r="AC7" s="865" t="str">
        <f>C5</f>
        <v/>
      </c>
      <c r="AD7" s="866"/>
      <c r="AE7" s="865" t="str">
        <f t="shared" si="15"/>
        <v/>
      </c>
      <c r="AF7" s="866"/>
      <c r="AG7" s="865" t="str">
        <f t="shared" si="16"/>
        <v/>
      </c>
      <c r="AH7" s="866"/>
      <c r="AI7" s="865" t="str">
        <f t="shared" si="17"/>
        <v/>
      </c>
      <c r="AJ7" s="866"/>
      <c r="AK7" s="865" t="str">
        <f t="shared" si="18"/>
        <v/>
      </c>
      <c r="AL7" s="866"/>
      <c r="AM7" s="865" t="str">
        <f t="shared" si="19"/>
        <v/>
      </c>
      <c r="AN7" s="866"/>
      <c r="AO7" s="865" t="str">
        <f t="shared" si="20"/>
        <v/>
      </c>
      <c r="AP7" s="866"/>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row>
    <row r="8" spans="1:92" s="4" customFormat="1" ht="33.950000000000003" customHeight="1" thickBot="1">
      <c r="A8" s="891"/>
      <c r="B8" s="219" t="s">
        <v>298</v>
      </c>
      <c r="C8" s="220" t="s">
        <v>299</v>
      </c>
      <c r="D8" s="221" t="s">
        <v>300</v>
      </c>
      <c r="E8" s="220" t="s">
        <v>299</v>
      </c>
      <c r="F8" s="221" t="s">
        <v>300</v>
      </c>
      <c r="G8" s="220" t="s">
        <v>299</v>
      </c>
      <c r="H8" s="221" t="s">
        <v>300</v>
      </c>
      <c r="I8" s="220" t="s">
        <v>299</v>
      </c>
      <c r="J8" s="221" t="s">
        <v>300</v>
      </c>
      <c r="K8" s="220" t="s">
        <v>299</v>
      </c>
      <c r="L8" s="221" t="s">
        <v>300</v>
      </c>
      <c r="M8" s="220" t="s">
        <v>299</v>
      </c>
      <c r="N8" s="221" t="s">
        <v>300</v>
      </c>
      <c r="O8" s="220" t="s">
        <v>299</v>
      </c>
      <c r="P8" s="221" t="s">
        <v>300</v>
      </c>
      <c r="Q8" s="3"/>
      <c r="R8" s="3"/>
      <c r="S8" s="3"/>
      <c r="T8" s="3"/>
      <c r="U8" s="3"/>
      <c r="V8" s="3"/>
      <c r="W8" s="3"/>
      <c r="X8" s="3"/>
      <c r="Y8" s="3"/>
      <c r="Z8" s="3"/>
      <c r="AA8" s="3"/>
      <c r="AB8" s="210" t="s">
        <v>298</v>
      </c>
      <c r="AC8" s="211" t="s">
        <v>299</v>
      </c>
      <c r="AD8" s="212" t="s">
        <v>300</v>
      </c>
      <c r="AE8" s="211" t="s">
        <v>299</v>
      </c>
      <c r="AF8" s="212" t="s">
        <v>300</v>
      </c>
      <c r="AG8" s="211" t="s">
        <v>299</v>
      </c>
      <c r="AH8" s="212" t="s">
        <v>300</v>
      </c>
      <c r="AI8" s="211" t="s">
        <v>299</v>
      </c>
      <c r="AJ8" s="212" t="s">
        <v>300</v>
      </c>
      <c r="AK8" s="211" t="s">
        <v>299</v>
      </c>
      <c r="AL8" s="212" t="s">
        <v>300</v>
      </c>
      <c r="AM8" s="211" t="s">
        <v>299</v>
      </c>
      <c r="AN8" s="212" t="s">
        <v>300</v>
      </c>
      <c r="AO8" s="211" t="s">
        <v>299</v>
      </c>
      <c r="AP8" s="212" t="s">
        <v>300</v>
      </c>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row>
    <row r="9" spans="1:92" s="4" customFormat="1" ht="143.1" customHeight="1">
      <c r="A9" s="892" t="s">
        <v>301</v>
      </c>
      <c r="B9" s="297" t="s">
        <v>10</v>
      </c>
      <c r="C9" s="298" t="s">
        <v>354</v>
      </c>
      <c r="D9" s="299" t="s">
        <v>354</v>
      </c>
      <c r="E9" s="298" t="s">
        <v>354</v>
      </c>
      <c r="F9" s="299" t="s">
        <v>354</v>
      </c>
      <c r="G9" s="298"/>
      <c r="H9" s="299"/>
      <c r="I9" s="298" t="s">
        <v>354</v>
      </c>
      <c r="J9" s="299" t="s">
        <v>354</v>
      </c>
      <c r="K9" s="298" t="s">
        <v>354</v>
      </c>
      <c r="L9" s="299" t="s">
        <v>354</v>
      </c>
      <c r="M9" s="298" t="s">
        <v>354</v>
      </c>
      <c r="N9" s="299" t="s">
        <v>354</v>
      </c>
      <c r="O9" s="298" t="s">
        <v>354</v>
      </c>
      <c r="P9" s="299" t="s">
        <v>354</v>
      </c>
      <c r="Q9" s="3"/>
      <c r="R9" s="3"/>
      <c r="S9" s="3"/>
      <c r="T9" s="3"/>
      <c r="U9" s="3"/>
      <c r="V9" s="3"/>
      <c r="W9" s="3"/>
      <c r="X9" s="3"/>
      <c r="Y9" s="3"/>
      <c r="Z9" s="3"/>
      <c r="AA9" s="3"/>
      <c r="AB9" s="869" t="s">
        <v>10</v>
      </c>
      <c r="AC9" s="873"/>
      <c r="AD9" s="875"/>
      <c r="AE9" s="873"/>
      <c r="AF9" s="875"/>
      <c r="AG9" s="873"/>
      <c r="AH9" s="875"/>
      <c r="AI9" s="873"/>
      <c r="AJ9" s="875"/>
      <c r="AK9" s="873"/>
      <c r="AL9" s="875"/>
      <c r="AM9" s="873"/>
      <c r="AN9" s="875"/>
      <c r="AO9" s="873"/>
      <c r="AP9" s="875"/>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row>
    <row r="10" spans="1:92" s="4" customFormat="1" ht="27" thickBot="1">
      <c r="A10" s="893"/>
      <c r="B10" s="200" t="s">
        <v>302</v>
      </c>
      <c r="C10" s="193"/>
      <c r="D10" s="201"/>
      <c r="E10" s="194"/>
      <c r="F10" s="202"/>
      <c r="G10" s="194"/>
      <c r="H10" s="202"/>
      <c r="I10" s="194"/>
      <c r="J10" s="202"/>
      <c r="K10" s="194"/>
      <c r="L10" s="202"/>
      <c r="M10" s="194"/>
      <c r="N10" s="202"/>
      <c r="O10" s="194"/>
      <c r="P10" s="202"/>
      <c r="Q10" s="3"/>
      <c r="R10" s="3"/>
      <c r="S10" s="3"/>
      <c r="T10" s="3"/>
      <c r="U10" s="3"/>
      <c r="V10" s="3"/>
      <c r="W10" s="3"/>
      <c r="X10" s="3"/>
      <c r="Y10" s="3"/>
      <c r="Z10" s="3"/>
      <c r="AA10" s="3"/>
      <c r="AB10" s="870"/>
      <c r="AC10" s="874"/>
      <c r="AD10" s="876"/>
      <c r="AE10" s="874"/>
      <c r="AF10" s="876"/>
      <c r="AG10" s="874"/>
      <c r="AH10" s="876"/>
      <c r="AI10" s="874"/>
      <c r="AJ10" s="876"/>
      <c r="AK10" s="874"/>
      <c r="AL10" s="876"/>
      <c r="AM10" s="874"/>
      <c r="AN10" s="876"/>
      <c r="AO10" s="874"/>
      <c r="AP10" s="876"/>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row>
    <row r="11" spans="1:92" s="4" customFormat="1" ht="143.1" customHeight="1">
      <c r="A11" s="893"/>
      <c r="B11" s="300" t="s">
        <v>14</v>
      </c>
      <c r="C11" s="298" t="s">
        <v>354</v>
      </c>
      <c r="D11" s="299" t="s">
        <v>410</v>
      </c>
      <c r="E11" s="298" t="s">
        <v>354</v>
      </c>
      <c r="F11" s="299" t="s">
        <v>354</v>
      </c>
      <c r="G11" s="298"/>
      <c r="H11" s="299"/>
      <c r="I11" s="298" t="s">
        <v>354</v>
      </c>
      <c r="J11" s="299" t="s">
        <v>354</v>
      </c>
      <c r="K11" s="298" t="s">
        <v>354</v>
      </c>
      <c r="L11" s="299" t="s">
        <v>354</v>
      </c>
      <c r="M11" s="298" t="s">
        <v>354</v>
      </c>
      <c r="N11" s="299" t="s">
        <v>354</v>
      </c>
      <c r="O11" s="298" t="s">
        <v>354</v>
      </c>
      <c r="P11" s="299" t="s">
        <v>354</v>
      </c>
      <c r="Q11" s="3"/>
      <c r="R11" s="3"/>
      <c r="S11" s="3"/>
      <c r="T11" s="3"/>
      <c r="U11" s="3"/>
      <c r="V11" s="3"/>
      <c r="W11" s="3"/>
      <c r="X11" s="3"/>
      <c r="Y11" s="3"/>
      <c r="Z11" s="3"/>
      <c r="AA11" s="3"/>
      <c r="AB11" s="869" t="s">
        <v>14</v>
      </c>
      <c r="AC11" s="873"/>
      <c r="AD11" s="875"/>
      <c r="AE11" s="873"/>
      <c r="AF11" s="875"/>
      <c r="AG11" s="873"/>
      <c r="AH11" s="875"/>
      <c r="AI11" s="873"/>
      <c r="AJ11" s="875"/>
      <c r="AK11" s="873"/>
      <c r="AL11" s="875"/>
      <c r="AM11" s="873"/>
      <c r="AN11" s="875"/>
      <c r="AO11" s="873"/>
      <c r="AP11" s="875"/>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row>
    <row r="12" spans="1:92" s="4" customFormat="1" ht="20.100000000000001" customHeight="1">
      <c r="A12" s="893"/>
      <c r="B12" s="200" t="s">
        <v>302</v>
      </c>
      <c r="C12" s="215"/>
      <c r="D12" s="216">
        <v>10</v>
      </c>
      <c r="E12" s="215"/>
      <c r="F12" s="216"/>
      <c r="G12" s="215"/>
      <c r="H12" s="216"/>
      <c r="I12" s="215"/>
      <c r="J12" s="216"/>
      <c r="K12" s="215"/>
      <c r="L12" s="216"/>
      <c r="M12" s="215"/>
      <c r="N12" s="216"/>
      <c r="O12" s="215"/>
      <c r="P12" s="216"/>
      <c r="Q12" s="3"/>
      <c r="R12" s="3"/>
      <c r="S12" s="3"/>
      <c r="T12" s="3"/>
      <c r="U12" s="3"/>
      <c r="V12" s="3"/>
      <c r="W12" s="3"/>
      <c r="X12" s="3"/>
      <c r="Y12" s="3"/>
      <c r="Z12" s="3"/>
      <c r="AA12" s="3"/>
      <c r="AB12" s="870"/>
      <c r="AC12" s="874"/>
      <c r="AD12" s="876"/>
      <c r="AE12" s="874"/>
      <c r="AF12" s="876"/>
      <c r="AG12" s="874"/>
      <c r="AH12" s="876"/>
      <c r="AI12" s="874"/>
      <c r="AJ12" s="876"/>
      <c r="AK12" s="874"/>
      <c r="AL12" s="876"/>
      <c r="AM12" s="874"/>
      <c r="AN12" s="876"/>
      <c r="AO12" s="874"/>
      <c r="AP12" s="876"/>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row>
    <row r="13" spans="1:92" s="4" customFormat="1" ht="143.1" customHeight="1">
      <c r="A13" s="893"/>
      <c r="B13" s="300" t="s">
        <v>308</v>
      </c>
      <c r="C13" s="298" t="s">
        <v>429</v>
      </c>
      <c r="D13" s="299" t="s">
        <v>354</v>
      </c>
      <c r="E13" s="298" t="s">
        <v>354</v>
      </c>
      <c r="F13" s="299" t="s">
        <v>430</v>
      </c>
      <c r="G13" s="298" t="s">
        <v>431</v>
      </c>
      <c r="H13" s="299"/>
      <c r="I13" s="298" t="s">
        <v>432</v>
      </c>
      <c r="J13" s="369"/>
      <c r="K13" s="298" t="s">
        <v>354</v>
      </c>
      <c r="L13" s="299" t="s">
        <v>433</v>
      </c>
      <c r="M13" s="298" t="s">
        <v>354</v>
      </c>
      <c r="N13" s="299" t="s">
        <v>354</v>
      </c>
      <c r="O13" s="298" t="s">
        <v>354</v>
      </c>
      <c r="P13" s="299" t="s">
        <v>354</v>
      </c>
      <c r="Q13" s="3"/>
      <c r="R13" s="3"/>
      <c r="S13" s="3"/>
      <c r="T13" s="3"/>
      <c r="U13" s="3"/>
      <c r="V13" s="3"/>
      <c r="W13" s="3"/>
      <c r="X13" s="3"/>
      <c r="Y13" s="3"/>
      <c r="Z13" s="3"/>
      <c r="AA13" s="3"/>
      <c r="AB13" s="867" t="s">
        <v>308</v>
      </c>
      <c r="AC13" s="873"/>
      <c r="AD13" s="875"/>
      <c r="AE13" s="873"/>
      <c r="AF13" s="875"/>
      <c r="AG13" s="873"/>
      <c r="AH13" s="875"/>
      <c r="AI13" s="873"/>
      <c r="AJ13" s="875"/>
      <c r="AK13" s="873"/>
      <c r="AL13" s="875"/>
      <c r="AM13" s="873"/>
      <c r="AN13" s="875"/>
      <c r="AO13" s="873"/>
      <c r="AP13" s="875"/>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row>
    <row r="14" spans="1:92" s="4" customFormat="1" ht="20.100000000000001" customHeight="1" thickBot="1">
      <c r="A14" s="893"/>
      <c r="B14" s="200" t="s">
        <v>302</v>
      </c>
      <c r="C14" s="215"/>
      <c r="D14" s="216"/>
      <c r="E14" s="215"/>
      <c r="F14" s="216"/>
      <c r="G14" s="215"/>
      <c r="H14" s="216"/>
      <c r="I14" s="215"/>
      <c r="J14" s="216"/>
      <c r="K14" s="215"/>
      <c r="L14" s="216"/>
      <c r="M14" s="215"/>
      <c r="N14" s="216"/>
      <c r="O14" s="215"/>
      <c r="P14" s="216"/>
      <c r="Q14" s="3"/>
      <c r="R14" s="3"/>
      <c r="S14" s="3"/>
      <c r="T14" s="3"/>
      <c r="U14" s="3"/>
      <c r="V14" s="3"/>
      <c r="W14" s="3"/>
      <c r="X14" s="3"/>
      <c r="Y14" s="3"/>
      <c r="Z14" s="3"/>
      <c r="AA14" s="3"/>
      <c r="AB14" s="868"/>
      <c r="AC14" s="874"/>
      <c r="AD14" s="876"/>
      <c r="AE14" s="874"/>
      <c r="AF14" s="876"/>
      <c r="AG14" s="874"/>
      <c r="AH14" s="876"/>
      <c r="AI14" s="874"/>
      <c r="AJ14" s="876"/>
      <c r="AK14" s="874"/>
      <c r="AL14" s="876"/>
      <c r="AM14" s="874"/>
      <c r="AN14" s="876"/>
      <c r="AO14" s="874"/>
      <c r="AP14" s="876"/>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row>
    <row r="15" spans="1:92" s="4" customFormat="1" ht="143.1" customHeight="1">
      <c r="A15" s="893"/>
      <c r="B15" s="300" t="s">
        <v>116</v>
      </c>
      <c r="C15" s="298" t="s">
        <v>354</v>
      </c>
      <c r="D15" s="299"/>
      <c r="E15" s="298" t="s">
        <v>354</v>
      </c>
      <c r="F15" s="299" t="s">
        <v>354</v>
      </c>
      <c r="G15" s="298" t="s">
        <v>354</v>
      </c>
      <c r="H15" s="299" t="s">
        <v>354</v>
      </c>
      <c r="I15" s="298" t="s">
        <v>434</v>
      </c>
      <c r="J15" s="299" t="s">
        <v>435</v>
      </c>
      <c r="K15" s="298" t="s">
        <v>354</v>
      </c>
      <c r="L15" s="299" t="s">
        <v>354</v>
      </c>
      <c r="M15" s="298" t="s">
        <v>354</v>
      </c>
      <c r="N15" s="299" t="s">
        <v>354</v>
      </c>
      <c r="O15" s="298" t="s">
        <v>354</v>
      </c>
      <c r="P15" s="299" t="s">
        <v>354</v>
      </c>
      <c r="Q15" s="3"/>
      <c r="R15" s="3"/>
      <c r="S15" s="3"/>
      <c r="T15" s="3"/>
      <c r="U15" s="3"/>
      <c r="V15" s="3"/>
      <c r="W15" s="3"/>
      <c r="X15" s="3"/>
      <c r="Y15" s="3"/>
      <c r="Z15" s="3"/>
      <c r="AA15" s="3"/>
      <c r="AB15" s="867" t="s">
        <v>116</v>
      </c>
      <c r="AC15" s="873"/>
      <c r="AD15" s="875"/>
      <c r="AE15" s="873"/>
      <c r="AF15" s="875"/>
      <c r="AG15" s="873"/>
      <c r="AH15" s="875"/>
      <c r="AI15" s="873"/>
      <c r="AJ15" s="875"/>
      <c r="AK15" s="873"/>
      <c r="AL15" s="875"/>
      <c r="AM15" s="873"/>
      <c r="AN15" s="875"/>
      <c r="AO15" s="873"/>
      <c r="AP15" s="875"/>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row>
    <row r="16" spans="1:92" s="4" customFormat="1" ht="20.100000000000001" customHeight="1" thickBot="1">
      <c r="A16" s="893"/>
      <c r="B16" s="200" t="s">
        <v>302</v>
      </c>
      <c r="C16" s="215"/>
      <c r="D16" s="216"/>
      <c r="E16" s="215"/>
      <c r="F16" s="216"/>
      <c r="G16" s="215"/>
      <c r="H16" s="216"/>
      <c r="I16" s="215"/>
      <c r="J16" s="216"/>
      <c r="K16" s="215"/>
      <c r="L16" s="216"/>
      <c r="M16" s="215"/>
      <c r="N16" s="216"/>
      <c r="O16" s="215"/>
      <c r="P16" s="216"/>
      <c r="Q16" s="3"/>
      <c r="R16" s="3"/>
      <c r="S16" s="3"/>
      <c r="T16" s="3"/>
      <c r="U16" s="3"/>
      <c r="V16" s="3"/>
      <c r="W16" s="3"/>
      <c r="X16" s="3"/>
      <c r="Y16" s="3"/>
      <c r="Z16" s="3"/>
      <c r="AA16" s="3"/>
      <c r="AB16" s="868"/>
      <c r="AC16" s="874"/>
      <c r="AD16" s="876"/>
      <c r="AE16" s="874"/>
      <c r="AF16" s="876"/>
      <c r="AG16" s="874"/>
      <c r="AH16" s="876"/>
      <c r="AI16" s="874"/>
      <c r="AJ16" s="876"/>
      <c r="AK16" s="874"/>
      <c r="AL16" s="876"/>
      <c r="AM16" s="874"/>
      <c r="AN16" s="876"/>
      <c r="AO16" s="874"/>
      <c r="AP16" s="876"/>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row>
    <row r="17" spans="1:92" s="4" customFormat="1" ht="143.1" customHeight="1">
      <c r="A17" s="893"/>
      <c r="B17" s="300" t="s">
        <v>20</v>
      </c>
      <c r="C17" s="298" t="s">
        <v>436</v>
      </c>
      <c r="D17" s="299" t="s">
        <v>437</v>
      </c>
      <c r="E17" s="298" t="s">
        <v>354</v>
      </c>
      <c r="F17" s="299" t="s">
        <v>354</v>
      </c>
      <c r="G17" s="298" t="s">
        <v>354</v>
      </c>
      <c r="H17" s="299" t="s">
        <v>354</v>
      </c>
      <c r="I17" s="298" t="s">
        <v>354</v>
      </c>
      <c r="J17" s="299" t="s">
        <v>354</v>
      </c>
      <c r="K17" s="298" t="s">
        <v>354</v>
      </c>
      <c r="L17" s="299" t="s">
        <v>438</v>
      </c>
      <c r="M17" s="298" t="s">
        <v>354</v>
      </c>
      <c r="N17" s="299" t="s">
        <v>354</v>
      </c>
      <c r="O17" s="298" t="s">
        <v>354</v>
      </c>
      <c r="P17" s="299" t="s">
        <v>354</v>
      </c>
      <c r="Q17" s="3"/>
      <c r="R17" s="3"/>
      <c r="S17" s="3"/>
      <c r="T17" s="3"/>
      <c r="U17" s="3"/>
      <c r="V17" s="3"/>
      <c r="W17" s="3"/>
      <c r="X17" s="3"/>
      <c r="Y17" s="3"/>
      <c r="Z17" s="3"/>
      <c r="AA17" s="3"/>
      <c r="AB17" s="867" t="s">
        <v>20</v>
      </c>
      <c r="AC17" s="873"/>
      <c r="AD17" s="875"/>
      <c r="AE17" s="873"/>
      <c r="AF17" s="875"/>
      <c r="AG17" s="873"/>
      <c r="AH17" s="875"/>
      <c r="AI17" s="873"/>
      <c r="AJ17" s="875"/>
      <c r="AK17" s="873"/>
      <c r="AL17" s="875"/>
      <c r="AM17" s="873"/>
      <c r="AN17" s="875"/>
      <c r="AO17" s="873"/>
      <c r="AP17" s="875"/>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row>
    <row r="18" spans="1:92" s="4" customFormat="1" ht="20.100000000000001" customHeight="1" thickBot="1">
      <c r="A18" s="893"/>
      <c r="B18" s="200" t="s">
        <v>302</v>
      </c>
      <c r="C18" s="215">
        <v>15</v>
      </c>
      <c r="D18" s="216">
        <v>5</v>
      </c>
      <c r="E18" s="215"/>
      <c r="F18" s="216"/>
      <c r="G18" s="215"/>
      <c r="H18" s="216"/>
      <c r="I18" s="215"/>
      <c r="J18" s="216"/>
      <c r="K18" s="215"/>
      <c r="L18" s="216"/>
      <c r="M18" s="215"/>
      <c r="N18" s="216"/>
      <c r="O18" s="215"/>
      <c r="P18" s="216"/>
      <c r="Q18" s="3"/>
      <c r="R18" s="3"/>
      <c r="S18" s="3"/>
      <c r="T18" s="3"/>
      <c r="U18" s="3"/>
      <c r="V18" s="3"/>
      <c r="W18" s="3"/>
      <c r="X18" s="3"/>
      <c r="Y18" s="3"/>
      <c r="Z18" s="3"/>
      <c r="AA18" s="3"/>
      <c r="AB18" s="868"/>
      <c r="AC18" s="874"/>
      <c r="AD18" s="876"/>
      <c r="AE18" s="874"/>
      <c r="AF18" s="876"/>
      <c r="AG18" s="874"/>
      <c r="AH18" s="876"/>
      <c r="AI18" s="874"/>
      <c r="AJ18" s="876"/>
      <c r="AK18" s="874"/>
      <c r="AL18" s="876"/>
      <c r="AM18" s="874"/>
      <c r="AN18" s="876"/>
      <c r="AO18" s="874"/>
      <c r="AP18" s="876"/>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row>
    <row r="19" spans="1:92" s="4" customFormat="1" ht="143.1" customHeight="1">
      <c r="A19" s="893"/>
      <c r="B19" s="300" t="s">
        <v>22</v>
      </c>
      <c r="C19" s="298" t="s">
        <v>354</v>
      </c>
      <c r="D19" s="299" t="s">
        <v>354</v>
      </c>
      <c r="E19" s="298" t="s">
        <v>354</v>
      </c>
      <c r="F19" s="299" t="s">
        <v>354</v>
      </c>
      <c r="G19" s="298" t="s">
        <v>354</v>
      </c>
      <c r="H19" s="299" t="s">
        <v>354</v>
      </c>
      <c r="I19" s="298" t="s">
        <v>354</v>
      </c>
      <c r="J19" s="299" t="s">
        <v>354</v>
      </c>
      <c r="K19" s="298" t="s">
        <v>354</v>
      </c>
      <c r="L19" s="299" t="s">
        <v>354</v>
      </c>
      <c r="M19" s="298" t="s">
        <v>354</v>
      </c>
      <c r="N19" s="299" t="s">
        <v>354</v>
      </c>
      <c r="O19" s="298" t="s">
        <v>354</v>
      </c>
      <c r="P19" s="299" t="s">
        <v>354</v>
      </c>
      <c r="Q19" s="3"/>
      <c r="R19" s="3"/>
      <c r="S19" s="3"/>
      <c r="T19" s="3"/>
      <c r="U19" s="3"/>
      <c r="V19" s="3"/>
      <c r="W19" s="3"/>
      <c r="X19" s="3"/>
      <c r="Y19" s="3"/>
      <c r="Z19" s="3"/>
      <c r="AA19" s="3"/>
      <c r="AB19" s="867" t="s">
        <v>22</v>
      </c>
      <c r="AC19" s="873"/>
      <c r="AD19" s="875"/>
      <c r="AE19" s="873"/>
      <c r="AF19" s="875"/>
      <c r="AG19" s="873"/>
      <c r="AH19" s="875"/>
      <c r="AI19" s="873"/>
      <c r="AJ19" s="875"/>
      <c r="AK19" s="873"/>
      <c r="AL19" s="875"/>
      <c r="AM19" s="873"/>
      <c r="AN19" s="875"/>
      <c r="AO19" s="873"/>
      <c r="AP19" s="875"/>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row>
    <row r="20" spans="1:92" s="4" customFormat="1" ht="20.100000000000001" customHeight="1" thickBot="1">
      <c r="A20" s="893"/>
      <c r="B20" s="200" t="s">
        <v>302</v>
      </c>
      <c r="C20" s="215"/>
      <c r="D20" s="216"/>
      <c r="E20" s="215"/>
      <c r="F20" s="216"/>
      <c r="G20" s="215"/>
      <c r="H20" s="216"/>
      <c r="I20" s="215"/>
      <c r="J20" s="216"/>
      <c r="K20" s="215"/>
      <c r="L20" s="216"/>
      <c r="M20" s="215"/>
      <c r="N20" s="216"/>
      <c r="O20" s="215"/>
      <c r="P20" s="216"/>
      <c r="Q20" s="3"/>
      <c r="R20" s="3"/>
      <c r="S20" s="3"/>
      <c r="T20" s="3"/>
      <c r="U20" s="3"/>
      <c r="V20" s="3"/>
      <c r="W20" s="3"/>
      <c r="X20" s="3"/>
      <c r="Y20" s="3"/>
      <c r="Z20" s="3"/>
      <c r="AA20" s="3"/>
      <c r="AB20" s="868"/>
      <c r="AC20" s="874"/>
      <c r="AD20" s="876"/>
      <c r="AE20" s="874"/>
      <c r="AF20" s="876"/>
      <c r="AG20" s="874"/>
      <c r="AH20" s="876"/>
      <c r="AI20" s="874"/>
      <c r="AJ20" s="876"/>
      <c r="AK20" s="874"/>
      <c r="AL20" s="876"/>
      <c r="AM20" s="874"/>
      <c r="AN20" s="876"/>
      <c r="AO20" s="874"/>
      <c r="AP20" s="876"/>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row>
    <row r="21" spans="1:92" s="4" customFormat="1" ht="143.1" customHeight="1">
      <c r="A21" s="893"/>
      <c r="B21" s="300" t="s">
        <v>26</v>
      </c>
      <c r="C21" s="298" t="s">
        <v>354</v>
      </c>
      <c r="D21" s="299" t="s">
        <v>439</v>
      </c>
      <c r="E21" s="298" t="s">
        <v>354</v>
      </c>
      <c r="F21" s="299"/>
      <c r="G21" s="298" t="s">
        <v>440</v>
      </c>
      <c r="H21" s="299" t="s">
        <v>441</v>
      </c>
      <c r="I21" s="298" t="s">
        <v>442</v>
      </c>
      <c r="J21" s="299" t="s">
        <v>443</v>
      </c>
      <c r="K21" s="298" t="s">
        <v>354</v>
      </c>
      <c r="L21" s="299" t="s">
        <v>354</v>
      </c>
      <c r="M21" s="298" t="s">
        <v>354</v>
      </c>
      <c r="N21" s="299" t="s">
        <v>354</v>
      </c>
      <c r="O21" s="298" t="s">
        <v>354</v>
      </c>
      <c r="P21" s="299" t="s">
        <v>354</v>
      </c>
      <c r="Q21" s="3"/>
      <c r="R21" s="3"/>
      <c r="S21" s="3"/>
      <c r="T21" s="3"/>
      <c r="U21" s="3"/>
      <c r="V21" s="3"/>
      <c r="W21" s="3"/>
      <c r="X21" s="3"/>
      <c r="Y21" s="3"/>
      <c r="Z21" s="3"/>
      <c r="AA21" s="3"/>
      <c r="AB21" s="867" t="s">
        <v>26</v>
      </c>
      <c r="AC21" s="873"/>
      <c r="AD21" s="875"/>
      <c r="AE21" s="873"/>
      <c r="AF21" s="875"/>
      <c r="AG21" s="873" t="s">
        <v>440</v>
      </c>
      <c r="AH21" s="875"/>
      <c r="AI21" s="873" t="s">
        <v>444</v>
      </c>
      <c r="AJ21" s="875"/>
      <c r="AK21" s="873"/>
      <c r="AL21" s="875"/>
      <c r="AM21" s="873"/>
      <c r="AN21" s="875"/>
      <c r="AO21" s="873"/>
      <c r="AP21" s="875"/>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row>
    <row r="22" spans="1:92" s="6" customFormat="1" ht="20.100000000000001" customHeight="1" thickBot="1">
      <c r="A22" s="893"/>
      <c r="B22" s="200" t="s">
        <v>302</v>
      </c>
      <c r="C22" s="215"/>
      <c r="D22" s="216"/>
      <c r="E22" s="215"/>
      <c r="F22" s="216"/>
      <c r="G22" s="215"/>
      <c r="H22" s="216"/>
      <c r="I22" s="215"/>
      <c r="J22" s="216"/>
      <c r="K22" s="215"/>
      <c r="L22" s="216"/>
      <c r="M22" s="215"/>
      <c r="N22" s="216"/>
      <c r="O22" s="215"/>
      <c r="P22" s="216"/>
      <c r="Q22" s="5"/>
      <c r="R22" s="5"/>
      <c r="S22" s="5"/>
      <c r="T22" s="5"/>
      <c r="U22" s="5"/>
      <c r="V22" s="5"/>
      <c r="W22" s="5"/>
      <c r="X22" s="5"/>
      <c r="Y22" s="5"/>
      <c r="Z22" s="5"/>
      <c r="AA22" s="5"/>
      <c r="AB22" s="868"/>
      <c r="AC22" s="874"/>
      <c r="AD22" s="876"/>
      <c r="AE22" s="874"/>
      <c r="AF22" s="876"/>
      <c r="AG22" s="874"/>
      <c r="AH22" s="876"/>
      <c r="AI22" s="874"/>
      <c r="AJ22" s="876"/>
      <c r="AK22" s="874"/>
      <c r="AL22" s="876"/>
      <c r="AM22" s="874"/>
      <c r="AN22" s="876"/>
      <c r="AO22" s="874"/>
      <c r="AP22" s="876"/>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row>
    <row r="23" spans="1:92" s="4" customFormat="1" ht="143.1" customHeight="1">
      <c r="A23" s="893"/>
      <c r="B23" s="301" t="s">
        <v>315</v>
      </c>
      <c r="C23" s="298" t="s">
        <v>445</v>
      </c>
      <c r="D23" s="370" t="s">
        <v>446</v>
      </c>
      <c r="E23" s="298" t="s">
        <v>354</v>
      </c>
      <c r="F23" s="299" t="s">
        <v>447</v>
      </c>
      <c r="G23" s="298" t="s">
        <v>354</v>
      </c>
      <c r="H23" s="299" t="s">
        <v>448</v>
      </c>
      <c r="I23" s="298"/>
      <c r="J23" s="299" t="s">
        <v>354</v>
      </c>
      <c r="K23" s="298" t="s">
        <v>354</v>
      </c>
      <c r="L23" s="299" t="s">
        <v>354</v>
      </c>
      <c r="M23" s="298" t="s">
        <v>354</v>
      </c>
      <c r="N23" s="299" t="s">
        <v>354</v>
      </c>
      <c r="O23" s="298" t="s">
        <v>354</v>
      </c>
      <c r="P23" s="299" t="s">
        <v>354</v>
      </c>
      <c r="Q23" s="3"/>
      <c r="R23" s="3"/>
      <c r="S23" s="3"/>
      <c r="T23" s="3"/>
      <c r="U23" s="3"/>
      <c r="V23" s="3"/>
      <c r="W23" s="3"/>
      <c r="X23" s="3"/>
      <c r="Y23" s="3"/>
      <c r="Z23" s="3"/>
      <c r="AA23" s="3"/>
      <c r="AB23" s="867" t="s">
        <v>315</v>
      </c>
      <c r="AC23" s="873"/>
      <c r="AD23" s="875"/>
      <c r="AE23" s="873"/>
      <c r="AF23" s="875"/>
      <c r="AG23" s="873"/>
      <c r="AH23" s="875"/>
      <c r="AI23" s="873"/>
      <c r="AJ23" s="875"/>
      <c r="AK23" s="873"/>
      <c r="AL23" s="875"/>
      <c r="AM23" s="873"/>
      <c r="AN23" s="875"/>
      <c r="AO23" s="873"/>
      <c r="AP23" s="875"/>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row>
    <row r="24" spans="1:92" s="6" customFormat="1" ht="20.100000000000001" customHeight="1" thickBot="1">
      <c r="A24" s="893"/>
      <c r="B24" s="200" t="s">
        <v>302</v>
      </c>
      <c r="C24" s="215"/>
      <c r="D24" s="216"/>
      <c r="E24" s="215"/>
      <c r="F24" s="216"/>
      <c r="G24" s="215"/>
      <c r="H24" s="216"/>
      <c r="I24" s="215"/>
      <c r="J24" s="216"/>
      <c r="K24" s="215"/>
      <c r="L24" s="216"/>
      <c r="M24" s="215"/>
      <c r="N24" s="216"/>
      <c r="O24" s="215"/>
      <c r="P24" s="216"/>
      <c r="Q24" s="5"/>
      <c r="R24" s="5"/>
      <c r="S24" s="5"/>
      <c r="T24" s="5"/>
      <c r="U24" s="5"/>
      <c r="V24" s="5"/>
      <c r="W24" s="5"/>
      <c r="X24" s="5"/>
      <c r="Y24" s="5"/>
      <c r="Z24" s="5"/>
      <c r="AA24" s="5"/>
      <c r="AB24" s="868"/>
      <c r="AC24" s="874"/>
      <c r="AD24" s="876"/>
      <c r="AE24" s="874"/>
      <c r="AF24" s="876"/>
      <c r="AG24" s="874"/>
      <c r="AH24" s="876"/>
      <c r="AI24" s="874"/>
      <c r="AJ24" s="876"/>
      <c r="AK24" s="874"/>
      <c r="AL24" s="876"/>
      <c r="AM24" s="874"/>
      <c r="AN24" s="876"/>
      <c r="AO24" s="874"/>
      <c r="AP24" s="876"/>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row>
    <row r="25" spans="1:92" s="4" customFormat="1" ht="143.1" customHeight="1">
      <c r="A25" s="893"/>
      <c r="B25" s="301" t="s">
        <v>32</v>
      </c>
      <c r="C25" s="298" t="s">
        <v>354</v>
      </c>
      <c r="D25" s="299" t="s">
        <v>354</v>
      </c>
      <c r="E25" s="298" t="s">
        <v>354</v>
      </c>
      <c r="F25" s="299" t="s">
        <v>354</v>
      </c>
      <c r="G25" s="298" t="s">
        <v>354</v>
      </c>
      <c r="H25" s="299" t="s">
        <v>354</v>
      </c>
      <c r="I25" s="298" t="s">
        <v>354</v>
      </c>
      <c r="J25" s="299" t="s">
        <v>354</v>
      </c>
      <c r="K25" s="298" t="s">
        <v>354</v>
      </c>
      <c r="L25" s="299" t="s">
        <v>354</v>
      </c>
      <c r="M25" s="298" t="s">
        <v>354</v>
      </c>
      <c r="N25" s="299" t="s">
        <v>354</v>
      </c>
      <c r="O25" s="298" t="s">
        <v>354</v>
      </c>
      <c r="P25" s="299" t="s">
        <v>354</v>
      </c>
      <c r="Q25" s="3"/>
      <c r="R25" s="3"/>
      <c r="S25" s="3"/>
      <c r="T25" s="3"/>
      <c r="U25" s="3"/>
      <c r="V25" s="3"/>
      <c r="W25" s="3"/>
      <c r="X25" s="3"/>
      <c r="Y25" s="3"/>
      <c r="Z25" s="3"/>
      <c r="AA25" s="3"/>
      <c r="AB25" s="867" t="s">
        <v>32</v>
      </c>
      <c r="AC25" s="873"/>
      <c r="AD25" s="875"/>
      <c r="AE25" s="873"/>
      <c r="AF25" s="875"/>
      <c r="AG25" s="873"/>
      <c r="AH25" s="875"/>
      <c r="AI25" s="873"/>
      <c r="AJ25" s="875"/>
      <c r="AK25" s="873"/>
      <c r="AL25" s="875"/>
      <c r="AM25" s="873"/>
      <c r="AN25" s="875"/>
      <c r="AO25" s="873"/>
      <c r="AP25" s="875"/>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row>
    <row r="26" spans="1:92" s="6" customFormat="1" ht="20.100000000000001" customHeight="1" thickBot="1">
      <c r="A26" s="893"/>
      <c r="B26" s="200" t="s">
        <v>302</v>
      </c>
      <c r="C26" s="215"/>
      <c r="D26" s="216"/>
      <c r="E26" s="215"/>
      <c r="F26" s="216"/>
      <c r="G26" s="215"/>
      <c r="H26" s="216"/>
      <c r="I26" s="215"/>
      <c r="J26" s="216"/>
      <c r="K26" s="215"/>
      <c r="L26" s="216"/>
      <c r="M26" s="215"/>
      <c r="N26" s="216"/>
      <c r="O26" s="215"/>
      <c r="P26" s="216"/>
      <c r="Q26" s="5"/>
      <c r="R26" s="5"/>
      <c r="S26" s="5"/>
      <c r="T26" s="5"/>
      <c r="U26" s="5"/>
      <c r="V26" s="5"/>
      <c r="W26" s="5"/>
      <c r="X26" s="5"/>
      <c r="Y26" s="5"/>
      <c r="Z26" s="5"/>
      <c r="AA26" s="5"/>
      <c r="AB26" s="868"/>
      <c r="AC26" s="874"/>
      <c r="AD26" s="876"/>
      <c r="AE26" s="874"/>
      <c r="AF26" s="876"/>
      <c r="AG26" s="874"/>
      <c r="AH26" s="876"/>
      <c r="AI26" s="874"/>
      <c r="AJ26" s="876"/>
      <c r="AK26" s="874"/>
      <c r="AL26" s="876"/>
      <c r="AM26" s="874"/>
      <c r="AN26" s="876"/>
      <c r="AO26" s="874"/>
      <c r="AP26" s="876"/>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row>
    <row r="27" spans="1:92" s="4" customFormat="1" ht="143.1" customHeight="1">
      <c r="A27" s="893"/>
      <c r="B27" s="301" t="s">
        <v>319</v>
      </c>
      <c r="C27" s="298" t="s">
        <v>354</v>
      </c>
      <c r="D27" s="299" t="s">
        <v>449</v>
      </c>
      <c r="E27" s="298" t="s">
        <v>354</v>
      </c>
      <c r="F27" s="299" t="s">
        <v>354</v>
      </c>
      <c r="G27" s="298" t="s">
        <v>354</v>
      </c>
      <c r="H27" s="299" t="s">
        <v>354</v>
      </c>
      <c r="I27" s="298" t="s">
        <v>354</v>
      </c>
      <c r="J27" s="299" t="s">
        <v>354</v>
      </c>
      <c r="K27" s="298" t="s">
        <v>354</v>
      </c>
      <c r="L27" s="299" t="s">
        <v>354</v>
      </c>
      <c r="M27" s="298" t="s">
        <v>354</v>
      </c>
      <c r="N27" s="299" t="s">
        <v>354</v>
      </c>
      <c r="O27" s="298" t="s">
        <v>450</v>
      </c>
      <c r="P27" s="299" t="s">
        <v>354</v>
      </c>
      <c r="Q27" s="3"/>
      <c r="R27" s="3"/>
      <c r="S27" s="3"/>
      <c r="T27" s="3"/>
      <c r="U27" s="3"/>
      <c r="V27" s="3"/>
      <c r="W27" s="3"/>
      <c r="X27" s="3"/>
      <c r="Y27" s="3"/>
      <c r="Z27" s="3"/>
      <c r="AA27" s="3"/>
      <c r="AB27" s="867" t="s">
        <v>319</v>
      </c>
      <c r="AC27" s="873"/>
      <c r="AD27" s="875"/>
      <c r="AE27" s="873"/>
      <c r="AF27" s="875"/>
      <c r="AG27" s="873"/>
      <c r="AH27" s="875"/>
      <c r="AI27" s="873"/>
      <c r="AJ27" s="875"/>
      <c r="AK27" s="873"/>
      <c r="AL27" s="875"/>
      <c r="AM27" s="873"/>
      <c r="AN27" s="875"/>
      <c r="AO27" s="873"/>
      <c r="AP27" s="875"/>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row>
    <row r="28" spans="1:92" s="4" customFormat="1" ht="20.100000000000001" customHeight="1" thickBot="1">
      <c r="A28" s="893"/>
      <c r="B28" s="200" t="s">
        <v>302</v>
      </c>
      <c r="C28" s="215"/>
      <c r="D28" s="216"/>
      <c r="E28" s="215"/>
      <c r="F28" s="216"/>
      <c r="G28" s="215"/>
      <c r="H28" s="216"/>
      <c r="I28" s="215"/>
      <c r="J28" s="216"/>
      <c r="K28" s="215"/>
      <c r="L28" s="216"/>
      <c r="M28" s="215"/>
      <c r="N28" s="216"/>
      <c r="O28" s="215"/>
      <c r="P28" s="216"/>
      <c r="Q28" s="3"/>
      <c r="R28" s="3"/>
      <c r="S28" s="3"/>
      <c r="T28" s="3"/>
      <c r="U28" s="3"/>
      <c r="V28" s="3"/>
      <c r="W28" s="3"/>
      <c r="X28" s="3"/>
      <c r="Y28" s="3"/>
      <c r="Z28" s="3"/>
      <c r="AA28" s="3"/>
      <c r="AB28" s="868"/>
      <c r="AC28" s="874"/>
      <c r="AD28" s="876"/>
      <c r="AE28" s="874"/>
      <c r="AF28" s="876"/>
      <c r="AG28" s="874"/>
      <c r="AH28" s="876"/>
      <c r="AI28" s="874"/>
      <c r="AJ28" s="876"/>
      <c r="AK28" s="874"/>
      <c r="AL28" s="876"/>
      <c r="AM28" s="874"/>
      <c r="AN28" s="876"/>
      <c r="AO28" s="874"/>
      <c r="AP28" s="876"/>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row>
    <row r="29" spans="1:92" s="4" customFormat="1" ht="143.1" customHeight="1">
      <c r="A29" s="893"/>
      <c r="B29" s="301" t="s">
        <v>36</v>
      </c>
      <c r="C29" s="298" t="s">
        <v>354</v>
      </c>
      <c r="D29" s="299" t="s">
        <v>354</v>
      </c>
      <c r="E29" s="302" t="s">
        <v>354</v>
      </c>
      <c r="F29" s="299" t="s">
        <v>354</v>
      </c>
      <c r="G29" s="298" t="s">
        <v>354</v>
      </c>
      <c r="H29" s="299" t="s">
        <v>354</v>
      </c>
      <c r="I29" s="298" t="s">
        <v>354</v>
      </c>
      <c r="J29" s="299" t="s">
        <v>354</v>
      </c>
      <c r="K29" s="298" t="s">
        <v>354</v>
      </c>
      <c r="L29" s="299" t="s">
        <v>354</v>
      </c>
      <c r="M29" s="298" t="s">
        <v>354</v>
      </c>
      <c r="N29" s="299" t="s">
        <v>354</v>
      </c>
      <c r="O29" s="298" t="s">
        <v>354</v>
      </c>
      <c r="P29" s="299" t="s">
        <v>354</v>
      </c>
      <c r="Q29" s="3"/>
      <c r="R29" s="3"/>
      <c r="S29" s="3"/>
      <c r="T29" s="3"/>
      <c r="U29" s="3"/>
      <c r="V29" s="3"/>
      <c r="W29" s="3"/>
      <c r="X29" s="3"/>
      <c r="Y29" s="3"/>
      <c r="Z29" s="3"/>
      <c r="AA29" s="3"/>
      <c r="AB29" s="867" t="s">
        <v>36</v>
      </c>
      <c r="AC29" s="873"/>
      <c r="AD29" s="875"/>
      <c r="AE29" s="873"/>
      <c r="AF29" s="875"/>
      <c r="AG29" s="873"/>
      <c r="AH29" s="875"/>
      <c r="AI29" s="873"/>
      <c r="AJ29" s="875"/>
      <c r="AK29" s="873"/>
      <c r="AL29" s="875"/>
      <c r="AM29" s="873"/>
      <c r="AN29" s="875"/>
      <c r="AO29" s="873"/>
      <c r="AP29" s="875"/>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row>
    <row r="30" spans="1:92" s="4" customFormat="1" ht="20.100000000000001" customHeight="1" thickBot="1">
      <c r="A30" s="894"/>
      <c r="B30" s="200" t="s">
        <v>302</v>
      </c>
      <c r="C30" s="215"/>
      <c r="D30" s="216"/>
      <c r="E30" s="215"/>
      <c r="F30" s="217"/>
      <c r="G30" s="215"/>
      <c r="H30" s="216"/>
      <c r="I30" s="215"/>
      <c r="J30" s="216"/>
      <c r="K30" s="215"/>
      <c r="L30" s="216"/>
      <c r="M30" s="215"/>
      <c r="N30" s="216"/>
      <c r="O30" s="215"/>
      <c r="P30" s="216"/>
      <c r="Q30" s="3"/>
      <c r="R30" s="3"/>
      <c r="S30" s="3"/>
      <c r="T30" s="3"/>
      <c r="U30" s="3"/>
      <c r="V30" s="3"/>
      <c r="W30" s="3"/>
      <c r="X30" s="3"/>
      <c r="Y30" s="3"/>
      <c r="Z30" s="3"/>
      <c r="AA30" s="3"/>
      <c r="AB30" s="868"/>
      <c r="AC30" s="874"/>
      <c r="AD30" s="876"/>
      <c r="AE30" s="874"/>
      <c r="AF30" s="876"/>
      <c r="AG30" s="874"/>
      <c r="AH30" s="876"/>
      <c r="AI30" s="874"/>
      <c r="AJ30" s="876"/>
      <c r="AK30" s="874"/>
      <c r="AL30" s="876"/>
      <c r="AM30" s="874"/>
      <c r="AN30" s="876"/>
      <c r="AO30" s="874"/>
      <c r="AP30" s="876"/>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row>
    <row r="31" spans="1:92" s="4" customFormat="1" ht="50.1" customHeight="1">
      <c r="A31" s="895" t="s">
        <v>38</v>
      </c>
      <c r="B31" s="195" t="s">
        <v>39</v>
      </c>
      <c r="C31" s="884"/>
      <c r="D31" s="885"/>
      <c r="E31" s="884"/>
      <c r="F31" s="885"/>
      <c r="G31" s="884"/>
      <c r="H31" s="885"/>
      <c r="I31" s="884"/>
      <c r="J31" s="885"/>
      <c r="K31" s="884"/>
      <c r="L31" s="885"/>
      <c r="M31" s="884"/>
      <c r="N31" s="885"/>
      <c r="O31" s="884"/>
      <c r="P31" s="885"/>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row>
    <row r="32" spans="1:92" ht="50.1" customHeight="1">
      <c r="A32" s="896"/>
      <c r="B32" s="196" t="s">
        <v>41</v>
      </c>
      <c r="C32" s="882"/>
      <c r="D32" s="883"/>
      <c r="E32" s="882"/>
      <c r="F32" s="883"/>
      <c r="G32" s="882"/>
      <c r="H32" s="883"/>
      <c r="I32" s="882"/>
      <c r="J32" s="883"/>
      <c r="K32" s="882"/>
      <c r="L32" s="883"/>
      <c r="M32" s="882"/>
      <c r="N32" s="883"/>
      <c r="O32" s="882"/>
      <c r="P32" s="883"/>
      <c r="CK32" s="2"/>
      <c r="CL32" s="2"/>
      <c r="CM32" s="2"/>
      <c r="CN32" s="2"/>
    </row>
    <row r="33" spans="1:92" ht="50.1" customHeight="1">
      <c r="A33" s="896"/>
      <c r="B33" s="197" t="s">
        <v>44</v>
      </c>
      <c r="C33" s="880"/>
      <c r="D33" s="881"/>
      <c r="E33" s="880"/>
      <c r="F33" s="881"/>
      <c r="G33" s="880"/>
      <c r="H33" s="881"/>
      <c r="I33" s="880"/>
      <c r="J33" s="881"/>
      <c r="K33" s="880"/>
      <c r="L33" s="881"/>
      <c r="M33" s="880"/>
      <c r="N33" s="881"/>
      <c r="O33" s="880"/>
      <c r="P33" s="881"/>
      <c r="CK33" s="2"/>
      <c r="CL33" s="2"/>
      <c r="CM33" s="2"/>
      <c r="CN33" s="2"/>
    </row>
    <row r="34" spans="1:92" ht="50.1" customHeight="1" thickBot="1">
      <c r="A34" s="897"/>
      <c r="B34" s="199" t="s">
        <v>46</v>
      </c>
      <c r="C34" s="878"/>
      <c r="D34" s="879"/>
      <c r="E34" s="878"/>
      <c r="F34" s="879"/>
      <c r="G34" s="878"/>
      <c r="H34" s="879"/>
      <c r="I34" s="878"/>
      <c r="J34" s="879"/>
      <c r="K34" s="878"/>
      <c r="L34" s="879"/>
      <c r="M34" s="878"/>
      <c r="N34" s="879"/>
      <c r="O34" s="878"/>
      <c r="P34" s="879"/>
      <c r="CK34" s="2"/>
      <c r="CL34" s="2"/>
      <c r="CM34" s="2"/>
      <c r="CN34" s="2"/>
    </row>
    <row r="36" spans="1:92" s="1" customFormat="1" ht="42" customHeight="1">
      <c r="A36" s="133"/>
      <c r="B36" s="2"/>
      <c r="C36" s="2"/>
      <c r="D36" s="2"/>
      <c r="E36" s="2"/>
      <c r="F36" s="2"/>
      <c r="G36" s="2"/>
      <c r="H36" s="2"/>
      <c r="I36" s="2"/>
      <c r="J36" s="2"/>
      <c r="K36" s="2"/>
      <c r="L36" s="2"/>
      <c r="M36" s="2"/>
      <c r="N36" s="2"/>
      <c r="O36" s="2"/>
      <c r="P36" s="2"/>
    </row>
  </sheetData>
  <sheetProtection algorithmName="SHA-512" hashValue="igWFK64wOAQ3Hs67qW7lZvpI8JdJmMEmBtgB8MDs9HlZCBMyB/4L15UMegaxteMiPY1TnYorUN6q/ect6SUe9A==" saltValue="R0bHSOL3BF9q2XxxLOaf6Q==" spinCount="100000" sheet="1" objects="1" scenarios="1"/>
  <mergeCells count="270">
    <mergeCell ref="I32:J32"/>
    <mergeCell ref="I33:J33"/>
    <mergeCell ref="K31:L31"/>
    <mergeCell ref="K32:L32"/>
    <mergeCell ref="K33:L33"/>
    <mergeCell ref="AN29:AN30"/>
    <mergeCell ref="AO29:AO30"/>
    <mergeCell ref="AP29:AP30"/>
    <mergeCell ref="AJ29:AJ30"/>
    <mergeCell ref="AK29:AK30"/>
    <mergeCell ref="AL29:AL30"/>
    <mergeCell ref="AM29:AM30"/>
    <mergeCell ref="M31:N31"/>
    <mergeCell ref="M32:N32"/>
    <mergeCell ref="O31:P31"/>
    <mergeCell ref="O32:P32"/>
    <mergeCell ref="AH29:AH30"/>
    <mergeCell ref="AI29:AI30"/>
    <mergeCell ref="AB29:AB30"/>
    <mergeCell ref="AC29:AC30"/>
    <mergeCell ref="AD29:AD30"/>
    <mergeCell ref="AE29:AE30"/>
    <mergeCell ref="AF29:AF30"/>
    <mergeCell ref="AG29:AG30"/>
    <mergeCell ref="AD25:AD26"/>
    <mergeCell ref="AE25:AE26"/>
    <mergeCell ref="AF25:AF26"/>
    <mergeCell ref="AG25:AG26"/>
    <mergeCell ref="A31:A34"/>
    <mergeCell ref="C34:D34"/>
    <mergeCell ref="C33:D33"/>
    <mergeCell ref="C32:D32"/>
    <mergeCell ref="C31:D31"/>
    <mergeCell ref="E31:F31"/>
    <mergeCell ref="E32:F32"/>
    <mergeCell ref="E34:F34"/>
    <mergeCell ref="G34:H34"/>
    <mergeCell ref="M34:N34"/>
    <mergeCell ref="O34:P34"/>
    <mergeCell ref="I34:J34"/>
    <mergeCell ref="K34:L34"/>
    <mergeCell ref="E33:F33"/>
    <mergeCell ref="G31:H31"/>
    <mergeCell ref="G32:H32"/>
    <mergeCell ref="G33:H33"/>
    <mergeCell ref="M33:N33"/>
    <mergeCell ref="O33:P33"/>
    <mergeCell ref="I31:J31"/>
    <mergeCell ref="AK27:AK28"/>
    <mergeCell ref="AL27:AL28"/>
    <mergeCell ref="AM27:AM28"/>
    <mergeCell ref="AN27:AN28"/>
    <mergeCell ref="AO27:AO28"/>
    <mergeCell ref="AP27:AP28"/>
    <mergeCell ref="AP25:AP26"/>
    <mergeCell ref="AB27:AB28"/>
    <mergeCell ref="AC27:AC28"/>
    <mergeCell ref="AD27:AD28"/>
    <mergeCell ref="AE27:AE28"/>
    <mergeCell ref="AF27:AF28"/>
    <mergeCell ref="AG27:AG28"/>
    <mergeCell ref="AH27:AH28"/>
    <mergeCell ref="AI27:AI28"/>
    <mergeCell ref="AJ27:AJ28"/>
    <mergeCell ref="AJ25:AJ26"/>
    <mergeCell ref="AK25:AK26"/>
    <mergeCell ref="AL25:AL26"/>
    <mergeCell ref="AM25:AM26"/>
    <mergeCell ref="AN25:AN26"/>
    <mergeCell ref="AO25:AO26"/>
    <mergeCell ref="AB25:AB26"/>
    <mergeCell ref="AC25:AC26"/>
    <mergeCell ref="AH25:AH26"/>
    <mergeCell ref="AI25:AI26"/>
    <mergeCell ref="AI23:AI24"/>
    <mergeCell ref="AN21:AN22"/>
    <mergeCell ref="AO21:AO22"/>
    <mergeCell ref="AP21:AP22"/>
    <mergeCell ref="AB23:AB24"/>
    <mergeCell ref="AC23:AC24"/>
    <mergeCell ref="AD23:AD24"/>
    <mergeCell ref="AE23:AE24"/>
    <mergeCell ref="AF23:AF24"/>
    <mergeCell ref="AG23:AG24"/>
    <mergeCell ref="AH23:AH24"/>
    <mergeCell ref="AH21:AH22"/>
    <mergeCell ref="AI21:AI22"/>
    <mergeCell ref="AJ21:AJ22"/>
    <mergeCell ref="AK21:AK22"/>
    <mergeCell ref="AL21:AL22"/>
    <mergeCell ref="AM21:AM22"/>
    <mergeCell ref="AB21:AB22"/>
    <mergeCell ref="AC21:AC22"/>
    <mergeCell ref="AD21:AD22"/>
    <mergeCell ref="AE21:AE22"/>
    <mergeCell ref="AF21:AF22"/>
    <mergeCell ref="AG21:AG22"/>
    <mergeCell ref="AO23:AO24"/>
    <mergeCell ref="AP23:AP24"/>
    <mergeCell ref="AK19:AK20"/>
    <mergeCell ref="AL19:AL20"/>
    <mergeCell ref="AM19:AM20"/>
    <mergeCell ref="AN19:AN20"/>
    <mergeCell ref="AO19:AO20"/>
    <mergeCell ref="AP19:AP20"/>
    <mergeCell ref="AJ23:AJ24"/>
    <mergeCell ref="AK23:AK24"/>
    <mergeCell ref="AL23:AL24"/>
    <mergeCell ref="AM23:AM24"/>
    <mergeCell ref="AN23:AN24"/>
    <mergeCell ref="AP17:AP18"/>
    <mergeCell ref="AB19:AB20"/>
    <mergeCell ref="AC19:AC20"/>
    <mergeCell ref="AD19:AD20"/>
    <mergeCell ref="AE19:AE20"/>
    <mergeCell ref="AF19:AF20"/>
    <mergeCell ref="AG19:AG20"/>
    <mergeCell ref="AH19:AH20"/>
    <mergeCell ref="AI19:AI20"/>
    <mergeCell ref="AJ19:AJ20"/>
    <mergeCell ref="AJ17:AJ18"/>
    <mergeCell ref="AK17:AK18"/>
    <mergeCell ref="AL17:AL18"/>
    <mergeCell ref="AM17:AM18"/>
    <mergeCell ref="AN17:AN18"/>
    <mergeCell ref="AO17:AO18"/>
    <mergeCell ref="AM13:AM14"/>
    <mergeCell ref="AO15:AO16"/>
    <mergeCell ref="AP15:AP16"/>
    <mergeCell ref="AB17:AB18"/>
    <mergeCell ref="AC17:AC18"/>
    <mergeCell ref="AD17:AD18"/>
    <mergeCell ref="AE17:AE18"/>
    <mergeCell ref="AF17:AF18"/>
    <mergeCell ref="AG17:AG18"/>
    <mergeCell ref="AH17:AH18"/>
    <mergeCell ref="AI17:AI18"/>
    <mergeCell ref="AI15:AI16"/>
    <mergeCell ref="AJ15:AJ16"/>
    <mergeCell ref="AK15:AK16"/>
    <mergeCell ref="AL15:AL16"/>
    <mergeCell ref="AM15:AM16"/>
    <mergeCell ref="AN15:AN16"/>
    <mergeCell ref="AB15:AB16"/>
    <mergeCell ref="AC15:AC16"/>
    <mergeCell ref="AD15:AD16"/>
    <mergeCell ref="AE15:AE16"/>
    <mergeCell ref="AF15:AF16"/>
    <mergeCell ref="AG15:AG16"/>
    <mergeCell ref="AH15:AH16"/>
    <mergeCell ref="AH13:AH14"/>
    <mergeCell ref="AI13:AI14"/>
    <mergeCell ref="AJ9:AJ10"/>
    <mergeCell ref="AK9:AK10"/>
    <mergeCell ref="AM11:AM12"/>
    <mergeCell ref="AN11:AN12"/>
    <mergeCell ref="AO11:AO12"/>
    <mergeCell ref="AP11:AP12"/>
    <mergeCell ref="AB13:AB14"/>
    <mergeCell ref="AC13:AC14"/>
    <mergeCell ref="AD13:AD14"/>
    <mergeCell ref="AE13:AE14"/>
    <mergeCell ref="AF13:AF14"/>
    <mergeCell ref="AG13:AG14"/>
    <mergeCell ref="AG11:AG12"/>
    <mergeCell ref="AH11:AH12"/>
    <mergeCell ref="AI11:AI12"/>
    <mergeCell ref="AJ11:AJ12"/>
    <mergeCell ref="AK11:AK12"/>
    <mergeCell ref="AL11:AL12"/>
    <mergeCell ref="AN13:AN14"/>
    <mergeCell ref="AO13:AO14"/>
    <mergeCell ref="AP13:AP14"/>
    <mergeCell ref="AJ13:AJ14"/>
    <mergeCell ref="AK13:AK14"/>
    <mergeCell ref="AL13:AL14"/>
    <mergeCell ref="AG7:AH7"/>
    <mergeCell ref="AI7:AJ7"/>
    <mergeCell ref="AK7:AL7"/>
    <mergeCell ref="AM7:AN7"/>
    <mergeCell ref="AO7:AP7"/>
    <mergeCell ref="A9:A30"/>
    <mergeCell ref="AB9:AB10"/>
    <mergeCell ref="AC9:AC10"/>
    <mergeCell ref="AD9:AD10"/>
    <mergeCell ref="AE9:AE10"/>
    <mergeCell ref="AL9:AL10"/>
    <mergeCell ref="AM9:AM10"/>
    <mergeCell ref="AN9:AN10"/>
    <mergeCell ref="AO9:AO10"/>
    <mergeCell ref="AP9:AP10"/>
    <mergeCell ref="AB11:AB12"/>
    <mergeCell ref="AC11:AC12"/>
    <mergeCell ref="AD11:AD12"/>
    <mergeCell ref="AE11:AE12"/>
    <mergeCell ref="AF11:AF12"/>
    <mergeCell ref="AF9:AF10"/>
    <mergeCell ref="AG9:AG10"/>
    <mergeCell ref="AH9:AH10"/>
    <mergeCell ref="AI9:AI10"/>
    <mergeCell ref="E7:F7"/>
    <mergeCell ref="G7:H7"/>
    <mergeCell ref="I7:J7"/>
    <mergeCell ref="K7:L7"/>
    <mergeCell ref="M7:N7"/>
    <mergeCell ref="O7:P7"/>
    <mergeCell ref="AC7:AD7"/>
    <mergeCell ref="AE7:AF7"/>
    <mergeCell ref="AC6:AD6"/>
    <mergeCell ref="AE6:AF6"/>
    <mergeCell ref="AK5:AL5"/>
    <mergeCell ref="AM5:AN5"/>
    <mergeCell ref="AO5:AP5"/>
    <mergeCell ref="C6:D6"/>
    <mergeCell ref="E6:F6"/>
    <mergeCell ref="G6:H6"/>
    <mergeCell ref="I6:J6"/>
    <mergeCell ref="K6:L6"/>
    <mergeCell ref="M6:N6"/>
    <mergeCell ref="O6:P6"/>
    <mergeCell ref="M5:N5"/>
    <mergeCell ref="O5:P5"/>
    <mergeCell ref="AC5:AD5"/>
    <mergeCell ref="AE5:AF5"/>
    <mergeCell ref="AG5:AH5"/>
    <mergeCell ref="AI5:AJ5"/>
    <mergeCell ref="AO6:AP6"/>
    <mergeCell ref="AG6:AH6"/>
    <mergeCell ref="AI6:AJ6"/>
    <mergeCell ref="AK6:AL6"/>
    <mergeCell ref="AM6:AN6"/>
    <mergeCell ref="AB3:AP3"/>
    <mergeCell ref="C4:D4"/>
    <mergeCell ref="E4:F4"/>
    <mergeCell ref="G4:H4"/>
    <mergeCell ref="I4:J4"/>
    <mergeCell ref="K4:L4"/>
    <mergeCell ref="M4:N4"/>
    <mergeCell ref="O4:P4"/>
    <mergeCell ref="AC4:AD4"/>
    <mergeCell ref="AE4:AF4"/>
    <mergeCell ref="AG4:AH4"/>
    <mergeCell ref="AI4:AJ4"/>
    <mergeCell ref="AK4:AL4"/>
    <mergeCell ref="AM4:AN4"/>
    <mergeCell ref="AO4:AP4"/>
    <mergeCell ref="O2:P2"/>
    <mergeCell ref="C3:D3"/>
    <mergeCell ref="E3:F3"/>
    <mergeCell ref="G3:H3"/>
    <mergeCell ref="I3:J3"/>
    <mergeCell ref="K3:L3"/>
    <mergeCell ref="M3:N3"/>
    <mergeCell ref="O3:P3"/>
    <mergeCell ref="A1:F1"/>
    <mergeCell ref="G1:J1"/>
    <mergeCell ref="K1:P1"/>
    <mergeCell ref="A2:A8"/>
    <mergeCell ref="C2:D2"/>
    <mergeCell ref="E2:F2"/>
    <mergeCell ref="G2:H2"/>
    <mergeCell ref="I2:J2"/>
    <mergeCell ref="K2:L2"/>
    <mergeCell ref="M2:N2"/>
    <mergeCell ref="C5:D5"/>
    <mergeCell ref="E5:F5"/>
    <mergeCell ref="G5:H5"/>
    <mergeCell ref="I5:J5"/>
    <mergeCell ref="K5:L5"/>
    <mergeCell ref="C7:D7"/>
  </mergeCells>
  <conditionalFormatting sqref="C4 E4 G4 I4 K4 M4 O4">
    <cfRule type="expression" dxfId="135" priority="3">
      <formula>OR(DAY(C4)=30, DAY(C4)=1, DAY(C4)=14, DAY(C4)=15)</formula>
    </cfRule>
  </conditionalFormatting>
  <conditionalFormatting sqref="C5 E5 G5 I5 K5 M5 O5">
    <cfRule type="expression" dxfId="134" priority="2">
      <formula>C5&lt;&gt;""</formula>
    </cfRule>
  </conditionalFormatting>
  <conditionalFormatting sqref="AC7:AP7">
    <cfRule type="expression" dxfId="133" priority="1">
      <formula>AC7&lt;&gt;""</formula>
    </cfRule>
  </conditionalFormatting>
  <printOptions verticalCentered="1"/>
  <pageMargins left="0" right="0" top="0" bottom="0" header="0" footer="0"/>
  <pageSetup paperSize="8" scale="38" fitToWidth="0" fitToHeight="0" orientation="landscape" r:id="rId1"/>
  <colBreaks count="1" manualBreakCount="1">
    <brk id="16" max="43" man="1"/>
  </col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E7CE5-C767-4819-A254-8399867D53DD}">
  <dimension ref="A1:AJ26"/>
  <sheetViews>
    <sheetView zoomScale="80" zoomScaleNormal="80" workbookViewId="0">
      <pane xSplit="6" ySplit="2" topLeftCell="G3" activePane="bottomRight" state="frozen"/>
      <selection pane="topRight" activeCell="G1" sqref="G1"/>
      <selection pane="bottomLeft" activeCell="A3" sqref="A3"/>
      <selection pane="bottomRight" activeCell="A4" sqref="A4:XFD4"/>
    </sheetView>
  </sheetViews>
  <sheetFormatPr defaultColWidth="8.75" defaultRowHeight="13.5" customHeight="1"/>
  <cols>
    <col min="1" max="1" width="3.125" style="13" bestFit="1" customWidth="1"/>
    <col min="2" max="2" width="5.125" style="79" bestFit="1" customWidth="1"/>
    <col min="3" max="3" width="13.5" bestFit="1" customWidth="1"/>
    <col min="5" max="5" width="9.875" customWidth="1"/>
    <col min="6" max="6" width="20.75" customWidth="1"/>
    <col min="7" max="7" width="5.5" customWidth="1"/>
    <col min="8" max="8" width="10.5" customWidth="1"/>
    <col min="10" max="10" width="5.875" style="13" customWidth="1"/>
    <col min="11" max="11" width="10.25" customWidth="1"/>
    <col min="12" max="12" width="11.125" customWidth="1"/>
    <col min="14" max="14" width="10.125" customWidth="1"/>
    <col min="15" max="15" width="11" customWidth="1"/>
    <col min="16" max="16" width="5" style="13" bestFit="1" customWidth="1"/>
    <col min="17" max="17" width="9.875" style="13" bestFit="1" customWidth="1"/>
    <col min="19" max="19" width="5" style="13" bestFit="1" customWidth="1"/>
    <col min="20" max="20" width="9.875" customWidth="1"/>
    <col min="22" max="22" width="5" customWidth="1"/>
    <col min="23" max="23" width="10.125" customWidth="1"/>
    <col min="25" max="25" width="5" customWidth="1"/>
    <col min="26" max="26" width="13.5" customWidth="1"/>
    <col min="28" max="28" width="5" customWidth="1"/>
    <col min="29" max="29" width="9.875" bestFit="1" customWidth="1"/>
    <col min="31" max="31" width="5" bestFit="1" customWidth="1"/>
    <col min="32" max="32" width="10.875" customWidth="1"/>
    <col min="33" max="33" width="10.75" bestFit="1" customWidth="1"/>
    <col min="34" max="34" width="5" bestFit="1" customWidth="1"/>
    <col min="35" max="35" width="9.875" bestFit="1" customWidth="1"/>
    <col min="36" max="36" width="10.75" bestFit="1" customWidth="1"/>
  </cols>
  <sheetData>
    <row r="1" spans="1:36" ht="12.95" customHeight="1">
      <c r="A1" s="754" t="s">
        <v>48</v>
      </c>
      <c r="B1" s="756" t="s">
        <v>49</v>
      </c>
      <c r="C1" s="758" t="s">
        <v>50</v>
      </c>
      <c r="D1" s="760" t="s">
        <v>51</v>
      </c>
      <c r="E1" s="760"/>
      <c r="F1" s="761"/>
      <c r="G1" s="762" t="s">
        <v>52</v>
      </c>
      <c r="H1" s="763"/>
      <c r="I1" s="886"/>
      <c r="J1" s="751" t="s">
        <v>53</v>
      </c>
      <c r="K1" s="752"/>
      <c r="L1" s="753"/>
      <c r="M1" s="809" t="s">
        <v>116</v>
      </c>
      <c r="N1" s="809"/>
      <c r="O1" s="810"/>
      <c r="P1" s="768" t="s">
        <v>54</v>
      </c>
      <c r="Q1" s="769"/>
      <c r="R1" s="770"/>
      <c r="S1" s="771" t="s">
        <v>55</v>
      </c>
      <c r="T1" s="772"/>
      <c r="U1" s="773"/>
      <c r="V1" s="774" t="s">
        <v>26</v>
      </c>
      <c r="W1" s="775"/>
      <c r="X1" s="776"/>
      <c r="Y1" s="777" t="s">
        <v>196</v>
      </c>
      <c r="Z1" s="778"/>
      <c r="AA1" s="779"/>
      <c r="AB1" s="780" t="s">
        <v>57</v>
      </c>
      <c r="AC1" s="781"/>
      <c r="AD1" s="782"/>
      <c r="AE1" s="783" t="s">
        <v>197</v>
      </c>
      <c r="AF1" s="784"/>
      <c r="AG1" s="785"/>
      <c r="AH1" s="765" t="s">
        <v>36</v>
      </c>
      <c r="AI1" s="766"/>
      <c r="AJ1" s="767"/>
    </row>
    <row r="2" spans="1:36" ht="30.75" thickBot="1">
      <c r="A2" s="755"/>
      <c r="B2" s="807"/>
      <c r="C2" s="808"/>
      <c r="D2" s="252" t="s">
        <v>51</v>
      </c>
      <c r="E2" s="253" t="s">
        <v>58</v>
      </c>
      <c r="F2" s="254" t="s">
        <v>59</v>
      </c>
      <c r="G2" s="303" t="s">
        <v>51</v>
      </c>
      <c r="H2" s="93" t="s">
        <v>58</v>
      </c>
      <c r="I2" s="95" t="s">
        <v>59</v>
      </c>
      <c r="J2" s="304" t="s">
        <v>51</v>
      </c>
      <c r="K2" s="94" t="s">
        <v>58</v>
      </c>
      <c r="L2" s="108" t="s">
        <v>59</v>
      </c>
      <c r="M2" s="305" t="s">
        <v>51</v>
      </c>
      <c r="N2" s="243" t="s">
        <v>58</v>
      </c>
      <c r="O2" s="244" t="s">
        <v>59</v>
      </c>
      <c r="P2" s="304" t="s">
        <v>51</v>
      </c>
      <c r="Q2" s="92" t="s">
        <v>58</v>
      </c>
      <c r="R2" s="108" t="s">
        <v>59</v>
      </c>
      <c r="S2" s="304" t="s">
        <v>51</v>
      </c>
      <c r="T2" s="93" t="s">
        <v>58</v>
      </c>
      <c r="U2" s="108" t="s">
        <v>59</v>
      </c>
      <c r="V2" s="250" t="s">
        <v>51</v>
      </c>
      <c r="W2" s="251" t="s">
        <v>58</v>
      </c>
      <c r="X2" s="244" t="s">
        <v>59</v>
      </c>
      <c r="Y2" s="112" t="s">
        <v>51</v>
      </c>
      <c r="Z2" s="94" t="s">
        <v>58</v>
      </c>
      <c r="AA2" s="95" t="s">
        <v>59</v>
      </c>
      <c r="AB2" s="112" t="s">
        <v>51</v>
      </c>
      <c r="AC2" s="93" t="s">
        <v>58</v>
      </c>
      <c r="AD2" s="108" t="s">
        <v>59</v>
      </c>
      <c r="AE2" s="112" t="s">
        <v>51</v>
      </c>
      <c r="AF2" s="93" t="s">
        <v>58</v>
      </c>
      <c r="AG2" s="108" t="s">
        <v>59</v>
      </c>
      <c r="AH2" s="112" t="s">
        <v>51</v>
      </c>
      <c r="AI2" s="93" t="s">
        <v>58</v>
      </c>
      <c r="AJ2" s="95" t="s">
        <v>59</v>
      </c>
    </row>
    <row r="3" spans="1:36" ht="15.6" customHeight="1">
      <c r="A3" s="306">
        <v>1</v>
      </c>
      <c r="B3" s="255">
        <v>3002</v>
      </c>
      <c r="C3" s="256" t="s">
        <v>60</v>
      </c>
      <c r="D3" s="256">
        <f t="shared" ref="D3:E24" si="0">G3+J3+M3+P3+S3+V3+Y3+AB3+AE3+AH3</f>
        <v>22</v>
      </c>
      <c r="E3" s="256">
        <f t="shared" si="0"/>
        <v>22</v>
      </c>
      <c r="F3" s="351">
        <f>E3/D3</f>
        <v>1</v>
      </c>
      <c r="G3" s="307">
        <v>1</v>
      </c>
      <c r="H3" s="246">
        <v>1</v>
      </c>
      <c r="I3" s="347">
        <f>H3/G3</f>
        <v>1</v>
      </c>
      <c r="J3" s="245">
        <v>7</v>
      </c>
      <c r="K3" s="246">
        <v>7</v>
      </c>
      <c r="L3" s="343">
        <f>K3/J3</f>
        <v>1</v>
      </c>
      <c r="M3" s="245">
        <v>2</v>
      </c>
      <c r="N3" s="246">
        <v>2</v>
      </c>
      <c r="O3" s="347">
        <f t="shared" ref="O3:O26" si="1">N3/M3</f>
        <v>1</v>
      </c>
      <c r="P3" s="307">
        <v>2</v>
      </c>
      <c r="Q3" s="246">
        <v>2</v>
      </c>
      <c r="R3" s="343">
        <f>Q3/P3</f>
        <v>1</v>
      </c>
      <c r="S3" s="245">
        <v>0</v>
      </c>
      <c r="T3" s="246">
        <v>0</v>
      </c>
      <c r="U3" s="309" t="e">
        <f>T3/S3</f>
        <v>#DIV/0!</v>
      </c>
      <c r="V3" s="245">
        <v>4</v>
      </c>
      <c r="W3" s="246">
        <v>4</v>
      </c>
      <c r="X3" s="347">
        <f>W3/V3</f>
        <v>1</v>
      </c>
      <c r="Y3" s="307">
        <v>1</v>
      </c>
      <c r="Z3" s="246">
        <v>1</v>
      </c>
      <c r="AA3" s="347">
        <f>Z3/Y3</f>
        <v>1</v>
      </c>
      <c r="AB3" s="245">
        <v>2</v>
      </c>
      <c r="AC3" s="246">
        <v>2</v>
      </c>
      <c r="AD3" s="343">
        <f>AC3/AB3</f>
        <v>1</v>
      </c>
      <c r="AE3" s="245">
        <v>3</v>
      </c>
      <c r="AF3" s="246">
        <v>3</v>
      </c>
      <c r="AG3" s="343">
        <f>AF3/AE3</f>
        <v>1</v>
      </c>
      <c r="AH3" s="245">
        <v>0</v>
      </c>
      <c r="AI3" s="246">
        <v>0</v>
      </c>
      <c r="AJ3" s="308" t="e">
        <f>AI3/AH3</f>
        <v>#DIV/0!</v>
      </c>
    </row>
    <row r="4" spans="1:36" ht="15">
      <c r="A4" s="310">
        <v>2</v>
      </c>
      <c r="B4" s="121">
        <v>3003</v>
      </c>
      <c r="C4" s="119" t="s">
        <v>61</v>
      </c>
      <c r="D4" s="118">
        <f t="shared" si="0"/>
        <v>20</v>
      </c>
      <c r="E4" s="118">
        <f t="shared" si="0"/>
        <v>13</v>
      </c>
      <c r="F4" s="352">
        <f t="shared" ref="F4:F23" si="2">E4/D4</f>
        <v>0.65</v>
      </c>
      <c r="G4" s="247">
        <v>1</v>
      </c>
      <c r="H4" s="83">
        <v>0</v>
      </c>
      <c r="I4" s="348">
        <f t="shared" ref="I4:I23" si="3">H4/G4</f>
        <v>0</v>
      </c>
      <c r="J4" s="89">
        <v>6</v>
      </c>
      <c r="K4" s="85">
        <v>5</v>
      </c>
      <c r="L4" s="344">
        <f t="shared" ref="L4:L23" si="4">K4/J4</f>
        <v>0.83333333333333337</v>
      </c>
      <c r="M4" s="89">
        <v>2</v>
      </c>
      <c r="N4" s="85">
        <v>0</v>
      </c>
      <c r="O4" s="348">
        <f t="shared" si="1"/>
        <v>0</v>
      </c>
      <c r="P4" s="248">
        <v>2</v>
      </c>
      <c r="Q4" s="85">
        <v>2</v>
      </c>
      <c r="R4" s="344">
        <f t="shared" ref="R4:R23" si="5">Q4/P4</f>
        <v>1</v>
      </c>
      <c r="S4" s="90">
        <v>0</v>
      </c>
      <c r="T4" s="83">
        <v>0</v>
      </c>
      <c r="U4" s="312" t="e">
        <f t="shared" ref="U4:U23" si="6">T4/S4</f>
        <v>#DIV/0!</v>
      </c>
      <c r="V4" s="90">
        <v>4</v>
      </c>
      <c r="W4" s="83">
        <v>3</v>
      </c>
      <c r="X4" s="348">
        <f t="shared" ref="X4:X26" si="7">W4/V4</f>
        <v>0.75</v>
      </c>
      <c r="Y4" s="248">
        <v>1</v>
      </c>
      <c r="Z4" s="83">
        <v>1</v>
      </c>
      <c r="AA4" s="348">
        <f t="shared" ref="AA4:AA23" si="8">Z4/Y4</f>
        <v>1</v>
      </c>
      <c r="AB4" s="89">
        <v>2</v>
      </c>
      <c r="AC4" s="85">
        <v>0</v>
      </c>
      <c r="AD4" s="344">
        <f t="shared" ref="AD4:AD23" si="9">AC4/AB4</f>
        <v>0</v>
      </c>
      <c r="AE4" s="90">
        <v>2</v>
      </c>
      <c r="AF4" s="83">
        <v>2</v>
      </c>
      <c r="AG4" s="344">
        <f t="shared" ref="AG4:AG26" si="10">AF4/AE4</f>
        <v>1</v>
      </c>
      <c r="AH4" s="89">
        <v>0</v>
      </c>
      <c r="AI4" s="85">
        <v>0</v>
      </c>
      <c r="AJ4" s="313" t="e">
        <f t="shared" ref="AJ4:AJ26" si="11">AI4/AH4</f>
        <v>#DIV/0!</v>
      </c>
    </row>
    <row r="5" spans="1:36" ht="15">
      <c r="A5" s="310">
        <v>3</v>
      </c>
      <c r="B5" s="121">
        <v>3005</v>
      </c>
      <c r="C5" s="118" t="s">
        <v>62</v>
      </c>
      <c r="D5" s="118">
        <f t="shared" si="0"/>
        <v>18</v>
      </c>
      <c r="E5" s="118">
        <f t="shared" si="0"/>
        <v>15</v>
      </c>
      <c r="F5" s="352">
        <f t="shared" si="2"/>
        <v>0.83333333333333337</v>
      </c>
      <c r="G5" s="247">
        <v>1</v>
      </c>
      <c r="H5" s="83">
        <v>1</v>
      </c>
      <c r="I5" s="348">
        <f t="shared" si="3"/>
        <v>1</v>
      </c>
      <c r="J5" s="89">
        <v>4</v>
      </c>
      <c r="K5" s="85">
        <v>4</v>
      </c>
      <c r="L5" s="344">
        <f t="shared" si="4"/>
        <v>1</v>
      </c>
      <c r="M5" s="89">
        <v>2</v>
      </c>
      <c r="N5" s="85">
        <v>1</v>
      </c>
      <c r="O5" s="348">
        <f t="shared" si="1"/>
        <v>0.5</v>
      </c>
      <c r="P5" s="248">
        <v>2</v>
      </c>
      <c r="Q5" s="85">
        <v>2</v>
      </c>
      <c r="R5" s="344">
        <f t="shared" si="5"/>
        <v>1</v>
      </c>
      <c r="S5" s="90">
        <v>0</v>
      </c>
      <c r="T5" s="83">
        <v>0</v>
      </c>
      <c r="U5" s="312" t="e">
        <f t="shared" si="6"/>
        <v>#DIV/0!</v>
      </c>
      <c r="V5" s="90">
        <v>4</v>
      </c>
      <c r="W5" s="83">
        <v>4</v>
      </c>
      <c r="X5" s="348">
        <f t="shared" si="7"/>
        <v>1</v>
      </c>
      <c r="Y5" s="248">
        <v>1</v>
      </c>
      <c r="Z5" s="83">
        <v>1</v>
      </c>
      <c r="AA5" s="348">
        <f t="shared" si="8"/>
        <v>1</v>
      </c>
      <c r="AB5" s="89">
        <v>2</v>
      </c>
      <c r="AC5" s="85">
        <v>0</v>
      </c>
      <c r="AD5" s="344">
        <f t="shared" si="9"/>
        <v>0</v>
      </c>
      <c r="AE5" s="90">
        <v>2</v>
      </c>
      <c r="AF5" s="83">
        <v>2</v>
      </c>
      <c r="AG5" s="344">
        <f t="shared" si="10"/>
        <v>1</v>
      </c>
      <c r="AH5" s="89">
        <v>0</v>
      </c>
      <c r="AI5" s="85">
        <v>0</v>
      </c>
      <c r="AJ5" s="313" t="e">
        <f t="shared" si="11"/>
        <v>#DIV/0!</v>
      </c>
    </row>
    <row r="6" spans="1:36" ht="15">
      <c r="A6" s="310">
        <v>4</v>
      </c>
      <c r="B6" s="121">
        <v>3008</v>
      </c>
      <c r="C6" s="118" t="s">
        <v>63</v>
      </c>
      <c r="D6" s="118">
        <f t="shared" si="0"/>
        <v>19</v>
      </c>
      <c r="E6" s="118">
        <f t="shared" si="0"/>
        <v>18</v>
      </c>
      <c r="F6" s="352">
        <f t="shared" si="2"/>
        <v>0.94736842105263153</v>
      </c>
      <c r="G6" s="247">
        <v>1</v>
      </c>
      <c r="H6" s="83">
        <v>1</v>
      </c>
      <c r="I6" s="348">
        <f t="shared" si="3"/>
        <v>1</v>
      </c>
      <c r="J6" s="89">
        <v>5</v>
      </c>
      <c r="K6" s="85">
        <v>5</v>
      </c>
      <c r="L6" s="344">
        <f t="shared" si="4"/>
        <v>1</v>
      </c>
      <c r="M6" s="89">
        <v>2</v>
      </c>
      <c r="N6" s="85">
        <v>2</v>
      </c>
      <c r="O6" s="348">
        <f t="shared" si="1"/>
        <v>1</v>
      </c>
      <c r="P6" s="248">
        <v>2</v>
      </c>
      <c r="Q6" s="85">
        <v>2</v>
      </c>
      <c r="R6" s="344">
        <f t="shared" si="5"/>
        <v>1</v>
      </c>
      <c r="S6" s="90">
        <v>0</v>
      </c>
      <c r="T6" s="83">
        <v>0</v>
      </c>
      <c r="U6" s="312" t="e">
        <f t="shared" si="6"/>
        <v>#DIV/0!</v>
      </c>
      <c r="V6" s="90">
        <v>4</v>
      </c>
      <c r="W6" s="83">
        <v>4</v>
      </c>
      <c r="X6" s="348">
        <f t="shared" si="7"/>
        <v>1</v>
      </c>
      <c r="Y6" s="248">
        <v>1</v>
      </c>
      <c r="Z6" s="83">
        <v>1</v>
      </c>
      <c r="AA6" s="348">
        <f t="shared" si="8"/>
        <v>1</v>
      </c>
      <c r="AB6" s="89">
        <v>2</v>
      </c>
      <c r="AC6" s="85">
        <v>1</v>
      </c>
      <c r="AD6" s="344">
        <f t="shared" si="9"/>
        <v>0.5</v>
      </c>
      <c r="AE6" s="90">
        <v>2</v>
      </c>
      <c r="AF6" s="83">
        <v>2</v>
      </c>
      <c r="AG6" s="344">
        <f t="shared" si="10"/>
        <v>1</v>
      </c>
      <c r="AH6" s="89">
        <v>0</v>
      </c>
      <c r="AI6" s="85">
        <v>0</v>
      </c>
      <c r="AJ6" s="313" t="e">
        <f t="shared" si="11"/>
        <v>#DIV/0!</v>
      </c>
    </row>
    <row r="7" spans="1:36" ht="14.1" customHeight="1">
      <c r="A7" s="310">
        <v>2</v>
      </c>
      <c r="B7" s="121">
        <v>3011</v>
      </c>
      <c r="C7" s="118" t="s">
        <v>64</v>
      </c>
      <c r="D7" s="118">
        <f t="shared" si="0"/>
        <v>20</v>
      </c>
      <c r="E7" s="118">
        <f t="shared" si="0"/>
        <v>18</v>
      </c>
      <c r="F7" s="352">
        <f t="shared" si="2"/>
        <v>0.9</v>
      </c>
      <c r="G7" s="247">
        <v>1</v>
      </c>
      <c r="H7" s="83">
        <v>1</v>
      </c>
      <c r="I7" s="348">
        <f t="shared" si="3"/>
        <v>1</v>
      </c>
      <c r="J7" s="89">
        <v>6</v>
      </c>
      <c r="K7" s="85">
        <v>5</v>
      </c>
      <c r="L7" s="344">
        <f t="shared" si="4"/>
        <v>0.83333333333333337</v>
      </c>
      <c r="M7" s="89">
        <v>2</v>
      </c>
      <c r="N7" s="85">
        <v>1</v>
      </c>
      <c r="O7" s="348">
        <f t="shared" si="1"/>
        <v>0.5</v>
      </c>
      <c r="P7" s="248">
        <v>2</v>
      </c>
      <c r="Q7" s="85">
        <v>2</v>
      </c>
      <c r="R7" s="344">
        <f t="shared" si="5"/>
        <v>1</v>
      </c>
      <c r="S7" s="90">
        <v>0</v>
      </c>
      <c r="T7" s="83">
        <v>0</v>
      </c>
      <c r="U7" s="312" t="e">
        <f t="shared" si="6"/>
        <v>#DIV/0!</v>
      </c>
      <c r="V7" s="90">
        <v>4</v>
      </c>
      <c r="W7" s="83">
        <v>4</v>
      </c>
      <c r="X7" s="348">
        <f t="shared" si="7"/>
        <v>1</v>
      </c>
      <c r="Y7" s="248">
        <v>1</v>
      </c>
      <c r="Z7" s="83">
        <v>1</v>
      </c>
      <c r="AA7" s="348">
        <f t="shared" si="8"/>
        <v>1</v>
      </c>
      <c r="AB7" s="89">
        <v>2</v>
      </c>
      <c r="AC7" s="85">
        <v>2</v>
      </c>
      <c r="AD7" s="344">
        <f t="shared" si="9"/>
        <v>1</v>
      </c>
      <c r="AE7" s="90">
        <v>2</v>
      </c>
      <c r="AF7" s="83">
        <v>2</v>
      </c>
      <c r="AG7" s="344">
        <f t="shared" si="10"/>
        <v>1</v>
      </c>
      <c r="AH7" s="89">
        <v>0</v>
      </c>
      <c r="AI7" s="85">
        <v>0</v>
      </c>
      <c r="AJ7" s="313" t="e">
        <f t="shared" si="11"/>
        <v>#DIV/0!</v>
      </c>
    </row>
    <row r="8" spans="1:36" ht="15">
      <c r="A8" s="314">
        <v>6</v>
      </c>
      <c r="B8" s="123">
        <v>3013</v>
      </c>
      <c r="C8" s="119" t="s">
        <v>65</v>
      </c>
      <c r="D8" s="118">
        <f t="shared" si="0"/>
        <v>21</v>
      </c>
      <c r="E8" s="118">
        <f t="shared" si="0"/>
        <v>18</v>
      </c>
      <c r="F8" s="352">
        <f t="shared" si="2"/>
        <v>0.8571428571428571</v>
      </c>
      <c r="G8" s="247">
        <v>1</v>
      </c>
      <c r="H8" s="83">
        <v>1</v>
      </c>
      <c r="I8" s="348">
        <f t="shared" si="3"/>
        <v>1</v>
      </c>
      <c r="J8" s="89">
        <v>7</v>
      </c>
      <c r="K8" s="85">
        <v>6</v>
      </c>
      <c r="L8" s="344">
        <f t="shared" si="4"/>
        <v>0.8571428571428571</v>
      </c>
      <c r="M8" s="89">
        <v>2</v>
      </c>
      <c r="N8" s="85">
        <v>1</v>
      </c>
      <c r="O8" s="348">
        <f t="shared" si="1"/>
        <v>0.5</v>
      </c>
      <c r="P8" s="248">
        <v>2</v>
      </c>
      <c r="Q8" s="85">
        <v>2</v>
      </c>
      <c r="R8" s="344">
        <f t="shared" si="5"/>
        <v>1</v>
      </c>
      <c r="S8" s="90">
        <v>0</v>
      </c>
      <c r="T8" s="83">
        <v>0</v>
      </c>
      <c r="U8" s="312" t="e">
        <f t="shared" si="6"/>
        <v>#DIV/0!</v>
      </c>
      <c r="V8" s="90">
        <v>4</v>
      </c>
      <c r="W8" s="83">
        <v>4</v>
      </c>
      <c r="X8" s="348">
        <f t="shared" si="7"/>
        <v>1</v>
      </c>
      <c r="Y8" s="248">
        <v>1</v>
      </c>
      <c r="Z8" s="83">
        <v>1</v>
      </c>
      <c r="AA8" s="348">
        <f t="shared" si="8"/>
        <v>1</v>
      </c>
      <c r="AB8" s="89">
        <v>2</v>
      </c>
      <c r="AC8" s="85">
        <v>2</v>
      </c>
      <c r="AD8" s="344">
        <f t="shared" si="9"/>
        <v>1</v>
      </c>
      <c r="AE8" s="90">
        <v>2</v>
      </c>
      <c r="AF8" s="83">
        <v>1</v>
      </c>
      <c r="AG8" s="344">
        <f t="shared" si="10"/>
        <v>0.5</v>
      </c>
      <c r="AH8" s="89">
        <v>0</v>
      </c>
      <c r="AI8" s="85">
        <v>0</v>
      </c>
      <c r="AJ8" s="313" t="e">
        <f t="shared" si="11"/>
        <v>#DIV/0!</v>
      </c>
    </row>
    <row r="9" spans="1:36" ht="15">
      <c r="A9" s="310">
        <v>7</v>
      </c>
      <c r="B9" s="121">
        <v>3014</v>
      </c>
      <c r="C9" s="119" t="s">
        <v>66</v>
      </c>
      <c r="D9" s="118">
        <f t="shared" si="0"/>
        <v>20</v>
      </c>
      <c r="E9" s="118">
        <f t="shared" si="0"/>
        <v>16</v>
      </c>
      <c r="F9" s="352">
        <f t="shared" si="2"/>
        <v>0.8</v>
      </c>
      <c r="G9" s="247">
        <v>1</v>
      </c>
      <c r="H9" s="83">
        <v>1</v>
      </c>
      <c r="I9" s="348">
        <f t="shared" si="3"/>
        <v>1</v>
      </c>
      <c r="J9" s="89">
        <v>6</v>
      </c>
      <c r="K9" s="85">
        <v>5</v>
      </c>
      <c r="L9" s="344">
        <f t="shared" si="4"/>
        <v>0.83333333333333337</v>
      </c>
      <c r="M9" s="89">
        <v>2</v>
      </c>
      <c r="N9" s="85">
        <v>1</v>
      </c>
      <c r="O9" s="348">
        <f t="shared" si="1"/>
        <v>0.5</v>
      </c>
      <c r="P9" s="248">
        <v>2</v>
      </c>
      <c r="Q9" s="85">
        <v>2</v>
      </c>
      <c r="R9" s="344">
        <f t="shared" si="5"/>
        <v>1</v>
      </c>
      <c r="S9" s="90">
        <v>0</v>
      </c>
      <c r="T9" s="83">
        <v>0</v>
      </c>
      <c r="U9" s="312" t="e">
        <f t="shared" si="6"/>
        <v>#DIV/0!</v>
      </c>
      <c r="V9" s="90">
        <v>4</v>
      </c>
      <c r="W9" s="83">
        <v>4</v>
      </c>
      <c r="X9" s="348">
        <f t="shared" si="7"/>
        <v>1</v>
      </c>
      <c r="Y9" s="248">
        <v>1</v>
      </c>
      <c r="Z9" s="83">
        <v>1</v>
      </c>
      <c r="AA9" s="348">
        <f t="shared" si="8"/>
        <v>1</v>
      </c>
      <c r="AB9" s="89">
        <v>2</v>
      </c>
      <c r="AC9" s="85">
        <v>1</v>
      </c>
      <c r="AD9" s="344">
        <f t="shared" si="9"/>
        <v>0.5</v>
      </c>
      <c r="AE9" s="90">
        <v>2</v>
      </c>
      <c r="AF9" s="83">
        <v>1</v>
      </c>
      <c r="AG9" s="344">
        <f t="shared" si="10"/>
        <v>0.5</v>
      </c>
      <c r="AH9" s="89">
        <v>0</v>
      </c>
      <c r="AI9" s="85">
        <v>0</v>
      </c>
      <c r="AJ9" s="313" t="e">
        <f t="shared" si="11"/>
        <v>#DIV/0!</v>
      </c>
    </row>
    <row r="10" spans="1:36" ht="15">
      <c r="A10" s="310">
        <v>8</v>
      </c>
      <c r="B10" s="121">
        <v>3015</v>
      </c>
      <c r="C10" s="118" t="s">
        <v>67</v>
      </c>
      <c r="D10" s="118">
        <f t="shared" si="0"/>
        <v>22</v>
      </c>
      <c r="E10" s="118">
        <f t="shared" si="0"/>
        <v>22</v>
      </c>
      <c r="F10" s="352">
        <f t="shared" si="2"/>
        <v>1</v>
      </c>
      <c r="G10" s="247">
        <v>1</v>
      </c>
      <c r="H10" s="83">
        <v>1</v>
      </c>
      <c r="I10" s="348">
        <f t="shared" si="3"/>
        <v>1</v>
      </c>
      <c r="J10" s="89">
        <v>7</v>
      </c>
      <c r="K10" s="85">
        <v>7</v>
      </c>
      <c r="L10" s="344">
        <f t="shared" si="4"/>
        <v>1</v>
      </c>
      <c r="M10" s="89">
        <v>2</v>
      </c>
      <c r="N10" s="85">
        <v>2</v>
      </c>
      <c r="O10" s="348">
        <f t="shared" si="1"/>
        <v>1</v>
      </c>
      <c r="P10" s="248">
        <v>2</v>
      </c>
      <c r="Q10" s="85">
        <v>2</v>
      </c>
      <c r="R10" s="344">
        <f t="shared" si="5"/>
        <v>1</v>
      </c>
      <c r="S10" s="90">
        <v>0</v>
      </c>
      <c r="T10" s="83">
        <v>0</v>
      </c>
      <c r="U10" s="312" t="e">
        <f t="shared" si="6"/>
        <v>#DIV/0!</v>
      </c>
      <c r="V10" s="90">
        <v>4</v>
      </c>
      <c r="W10" s="83">
        <v>4</v>
      </c>
      <c r="X10" s="348">
        <f t="shared" si="7"/>
        <v>1</v>
      </c>
      <c r="Y10" s="248">
        <v>1</v>
      </c>
      <c r="Z10" s="83">
        <v>1</v>
      </c>
      <c r="AA10" s="348">
        <f t="shared" si="8"/>
        <v>1</v>
      </c>
      <c r="AB10" s="89">
        <v>2</v>
      </c>
      <c r="AC10" s="85">
        <v>2</v>
      </c>
      <c r="AD10" s="344">
        <f t="shared" si="9"/>
        <v>1</v>
      </c>
      <c r="AE10" s="90">
        <v>3</v>
      </c>
      <c r="AF10" s="83">
        <v>3</v>
      </c>
      <c r="AG10" s="344">
        <f t="shared" si="10"/>
        <v>1</v>
      </c>
      <c r="AH10" s="89">
        <v>0</v>
      </c>
      <c r="AI10" s="85">
        <v>0</v>
      </c>
      <c r="AJ10" s="313" t="e">
        <f t="shared" si="11"/>
        <v>#DIV/0!</v>
      </c>
    </row>
    <row r="11" spans="1:36" ht="15">
      <c r="A11" s="310">
        <v>9</v>
      </c>
      <c r="B11" s="121">
        <v>3016</v>
      </c>
      <c r="C11" s="118" t="s">
        <v>68</v>
      </c>
      <c r="D11" s="118">
        <f t="shared" si="0"/>
        <v>19</v>
      </c>
      <c r="E11" s="118">
        <f t="shared" si="0"/>
        <v>19</v>
      </c>
      <c r="F11" s="352">
        <f t="shared" si="2"/>
        <v>1</v>
      </c>
      <c r="G11" s="247">
        <v>1</v>
      </c>
      <c r="H11" s="83">
        <v>1</v>
      </c>
      <c r="I11" s="348">
        <f t="shared" si="3"/>
        <v>1</v>
      </c>
      <c r="J11" s="89">
        <v>5</v>
      </c>
      <c r="K11" s="85">
        <v>5</v>
      </c>
      <c r="L11" s="344">
        <f t="shared" si="4"/>
        <v>1</v>
      </c>
      <c r="M11" s="89">
        <v>2</v>
      </c>
      <c r="N11" s="85">
        <v>2</v>
      </c>
      <c r="O11" s="348">
        <f t="shared" si="1"/>
        <v>1</v>
      </c>
      <c r="P11" s="248">
        <v>2</v>
      </c>
      <c r="Q11" s="85">
        <v>2</v>
      </c>
      <c r="R11" s="344">
        <f t="shared" si="5"/>
        <v>1</v>
      </c>
      <c r="S11" s="90">
        <v>0</v>
      </c>
      <c r="T11" s="83">
        <v>0</v>
      </c>
      <c r="U11" s="312" t="e">
        <f t="shared" si="6"/>
        <v>#DIV/0!</v>
      </c>
      <c r="V11" s="90">
        <v>4</v>
      </c>
      <c r="W11" s="83">
        <v>4</v>
      </c>
      <c r="X11" s="348">
        <f t="shared" si="7"/>
        <v>1</v>
      </c>
      <c r="Y11" s="248">
        <v>1</v>
      </c>
      <c r="Z11" s="83">
        <v>1</v>
      </c>
      <c r="AA11" s="348">
        <f t="shared" si="8"/>
        <v>1</v>
      </c>
      <c r="AB11" s="89">
        <v>2</v>
      </c>
      <c r="AC11" s="85">
        <v>2</v>
      </c>
      <c r="AD11" s="344">
        <f t="shared" si="9"/>
        <v>1</v>
      </c>
      <c r="AE11" s="90">
        <v>2</v>
      </c>
      <c r="AF11" s="83">
        <v>2</v>
      </c>
      <c r="AG11" s="344">
        <f t="shared" si="10"/>
        <v>1</v>
      </c>
      <c r="AH11" s="89">
        <v>0</v>
      </c>
      <c r="AI11" s="85">
        <v>0</v>
      </c>
      <c r="AJ11" s="313" t="e">
        <f t="shared" si="11"/>
        <v>#DIV/0!</v>
      </c>
    </row>
    <row r="12" spans="1:36" ht="15">
      <c r="A12" s="310">
        <v>10</v>
      </c>
      <c r="B12" s="121">
        <v>3018</v>
      </c>
      <c r="C12" s="118" t="s">
        <v>69</v>
      </c>
      <c r="D12" s="118">
        <f t="shared" si="0"/>
        <v>18</v>
      </c>
      <c r="E12" s="118">
        <f t="shared" si="0"/>
        <v>17</v>
      </c>
      <c r="F12" s="352">
        <f t="shared" si="2"/>
        <v>0.94444444444444442</v>
      </c>
      <c r="G12" s="247">
        <v>1</v>
      </c>
      <c r="H12" s="83">
        <v>1</v>
      </c>
      <c r="I12" s="348">
        <f t="shared" si="3"/>
        <v>1</v>
      </c>
      <c r="J12" s="89">
        <v>4</v>
      </c>
      <c r="K12" s="85">
        <v>4</v>
      </c>
      <c r="L12" s="344">
        <f t="shared" si="4"/>
        <v>1</v>
      </c>
      <c r="M12" s="89">
        <v>2</v>
      </c>
      <c r="N12" s="85">
        <v>2</v>
      </c>
      <c r="O12" s="348">
        <f t="shared" si="1"/>
        <v>1</v>
      </c>
      <c r="P12" s="248">
        <v>2</v>
      </c>
      <c r="Q12" s="85">
        <v>2</v>
      </c>
      <c r="R12" s="344">
        <f t="shared" si="5"/>
        <v>1</v>
      </c>
      <c r="S12" s="90">
        <v>0</v>
      </c>
      <c r="T12" s="83">
        <v>0</v>
      </c>
      <c r="U12" s="312" t="e">
        <f t="shared" si="6"/>
        <v>#DIV/0!</v>
      </c>
      <c r="V12" s="90">
        <v>4</v>
      </c>
      <c r="W12" s="83">
        <v>4</v>
      </c>
      <c r="X12" s="348">
        <f t="shared" si="7"/>
        <v>1</v>
      </c>
      <c r="Y12" s="248">
        <v>1</v>
      </c>
      <c r="Z12" s="83">
        <v>1</v>
      </c>
      <c r="AA12" s="348">
        <f t="shared" si="8"/>
        <v>1</v>
      </c>
      <c r="AB12" s="89">
        <v>2</v>
      </c>
      <c r="AC12" s="85">
        <v>1</v>
      </c>
      <c r="AD12" s="344">
        <f t="shared" si="9"/>
        <v>0.5</v>
      </c>
      <c r="AE12" s="90">
        <v>2</v>
      </c>
      <c r="AF12" s="83">
        <v>2</v>
      </c>
      <c r="AG12" s="344">
        <f t="shared" si="10"/>
        <v>1</v>
      </c>
      <c r="AH12" s="89">
        <v>0</v>
      </c>
      <c r="AI12" s="85">
        <v>0</v>
      </c>
      <c r="AJ12" s="313" t="e">
        <f t="shared" si="11"/>
        <v>#DIV/0!</v>
      </c>
    </row>
    <row r="13" spans="1:36" ht="15">
      <c r="A13" s="310">
        <v>11</v>
      </c>
      <c r="B13" s="121">
        <v>3019</v>
      </c>
      <c r="C13" s="118" t="s">
        <v>70</v>
      </c>
      <c r="D13" s="118">
        <f t="shared" si="0"/>
        <v>19</v>
      </c>
      <c r="E13" s="118">
        <f t="shared" si="0"/>
        <v>19</v>
      </c>
      <c r="F13" s="352">
        <f t="shared" si="2"/>
        <v>1</v>
      </c>
      <c r="G13" s="247">
        <v>1</v>
      </c>
      <c r="H13" s="83">
        <v>1</v>
      </c>
      <c r="I13" s="348">
        <f t="shared" si="3"/>
        <v>1</v>
      </c>
      <c r="J13" s="89">
        <v>5</v>
      </c>
      <c r="K13" s="85">
        <v>5</v>
      </c>
      <c r="L13" s="344">
        <f t="shared" si="4"/>
        <v>1</v>
      </c>
      <c r="M13" s="89">
        <v>2</v>
      </c>
      <c r="N13" s="85">
        <v>2</v>
      </c>
      <c r="O13" s="348">
        <f t="shared" si="1"/>
        <v>1</v>
      </c>
      <c r="P13" s="248">
        <v>2</v>
      </c>
      <c r="Q13" s="85">
        <v>2</v>
      </c>
      <c r="R13" s="344">
        <f t="shared" si="5"/>
        <v>1</v>
      </c>
      <c r="S13" s="90">
        <v>0</v>
      </c>
      <c r="T13" s="83">
        <v>0</v>
      </c>
      <c r="U13" s="312" t="e">
        <f t="shared" si="6"/>
        <v>#DIV/0!</v>
      </c>
      <c r="V13" s="90">
        <v>4</v>
      </c>
      <c r="W13" s="83">
        <v>4</v>
      </c>
      <c r="X13" s="348">
        <f t="shared" si="7"/>
        <v>1</v>
      </c>
      <c r="Y13" s="248">
        <v>1</v>
      </c>
      <c r="Z13" s="83">
        <v>1</v>
      </c>
      <c r="AA13" s="348">
        <f t="shared" si="8"/>
        <v>1</v>
      </c>
      <c r="AB13" s="89">
        <v>2</v>
      </c>
      <c r="AC13" s="85">
        <v>2</v>
      </c>
      <c r="AD13" s="344">
        <f t="shared" si="9"/>
        <v>1</v>
      </c>
      <c r="AE13" s="90">
        <v>2</v>
      </c>
      <c r="AF13" s="83">
        <v>2</v>
      </c>
      <c r="AG13" s="344">
        <f t="shared" si="10"/>
        <v>1</v>
      </c>
      <c r="AH13" s="89">
        <v>0</v>
      </c>
      <c r="AI13" s="85">
        <v>0</v>
      </c>
      <c r="AJ13" s="313" t="e">
        <f t="shared" si="11"/>
        <v>#DIV/0!</v>
      </c>
    </row>
    <row r="14" spans="1:36" ht="15">
      <c r="A14" s="310">
        <v>12</v>
      </c>
      <c r="B14" s="121">
        <v>3020</v>
      </c>
      <c r="C14" s="119" t="s">
        <v>71</v>
      </c>
      <c r="D14" s="118">
        <f t="shared" si="0"/>
        <v>20</v>
      </c>
      <c r="E14" s="118">
        <f t="shared" si="0"/>
        <v>20</v>
      </c>
      <c r="F14" s="352">
        <f t="shared" si="2"/>
        <v>1</v>
      </c>
      <c r="G14" s="247">
        <v>1</v>
      </c>
      <c r="H14" s="83">
        <v>1</v>
      </c>
      <c r="I14" s="348">
        <f t="shared" si="3"/>
        <v>1</v>
      </c>
      <c r="J14" s="89">
        <v>6</v>
      </c>
      <c r="K14" s="85">
        <v>6</v>
      </c>
      <c r="L14" s="344">
        <f t="shared" si="4"/>
        <v>1</v>
      </c>
      <c r="M14" s="89">
        <v>2</v>
      </c>
      <c r="N14" s="85">
        <v>2</v>
      </c>
      <c r="O14" s="348">
        <f t="shared" si="1"/>
        <v>1</v>
      </c>
      <c r="P14" s="248">
        <v>2</v>
      </c>
      <c r="Q14" s="85">
        <v>2</v>
      </c>
      <c r="R14" s="344">
        <f t="shared" si="5"/>
        <v>1</v>
      </c>
      <c r="S14" s="90">
        <v>0</v>
      </c>
      <c r="T14" s="83">
        <v>0</v>
      </c>
      <c r="U14" s="312" t="e">
        <f t="shared" si="6"/>
        <v>#DIV/0!</v>
      </c>
      <c r="V14" s="90">
        <v>4</v>
      </c>
      <c r="W14" s="83">
        <v>4</v>
      </c>
      <c r="X14" s="348">
        <f t="shared" si="7"/>
        <v>1</v>
      </c>
      <c r="Y14" s="248">
        <v>1</v>
      </c>
      <c r="Z14" s="83">
        <v>1</v>
      </c>
      <c r="AA14" s="348">
        <f t="shared" si="8"/>
        <v>1</v>
      </c>
      <c r="AB14" s="89">
        <v>2</v>
      </c>
      <c r="AC14" s="85">
        <v>2</v>
      </c>
      <c r="AD14" s="344">
        <f t="shared" si="9"/>
        <v>1</v>
      </c>
      <c r="AE14" s="90">
        <v>2</v>
      </c>
      <c r="AF14" s="83">
        <v>2</v>
      </c>
      <c r="AG14" s="344">
        <f t="shared" si="10"/>
        <v>1</v>
      </c>
      <c r="AH14" s="89">
        <v>0</v>
      </c>
      <c r="AI14" s="85">
        <v>0</v>
      </c>
      <c r="AJ14" s="313" t="e">
        <f t="shared" si="11"/>
        <v>#DIV/0!</v>
      </c>
    </row>
    <row r="15" spans="1:36" ht="15">
      <c r="A15" s="310">
        <v>13</v>
      </c>
      <c r="B15" s="121">
        <v>3022</v>
      </c>
      <c r="C15" s="119" t="s">
        <v>72</v>
      </c>
      <c r="D15" s="118">
        <f t="shared" si="0"/>
        <v>16</v>
      </c>
      <c r="E15" s="118">
        <f t="shared" si="0"/>
        <v>16</v>
      </c>
      <c r="F15" s="352">
        <f t="shared" si="2"/>
        <v>1</v>
      </c>
      <c r="G15" s="247">
        <v>1</v>
      </c>
      <c r="H15" s="83">
        <v>1</v>
      </c>
      <c r="I15" s="348">
        <f t="shared" si="3"/>
        <v>1</v>
      </c>
      <c r="J15" s="89">
        <v>4</v>
      </c>
      <c r="K15" s="85">
        <v>4</v>
      </c>
      <c r="L15" s="344">
        <f t="shared" si="4"/>
        <v>1</v>
      </c>
      <c r="M15" s="89">
        <v>2</v>
      </c>
      <c r="N15" s="85">
        <v>2</v>
      </c>
      <c r="O15" s="348">
        <f t="shared" si="1"/>
        <v>1</v>
      </c>
      <c r="P15" s="248">
        <v>2</v>
      </c>
      <c r="Q15" s="85">
        <v>2</v>
      </c>
      <c r="R15" s="344">
        <f t="shared" si="5"/>
        <v>1</v>
      </c>
      <c r="S15" s="90">
        <v>0</v>
      </c>
      <c r="T15" s="83">
        <v>0</v>
      </c>
      <c r="U15" s="312" t="e">
        <f t="shared" si="6"/>
        <v>#DIV/0!</v>
      </c>
      <c r="V15" s="90">
        <v>4</v>
      </c>
      <c r="W15" s="83">
        <v>4</v>
      </c>
      <c r="X15" s="348">
        <f t="shared" si="7"/>
        <v>1</v>
      </c>
      <c r="Y15" s="248">
        <v>1</v>
      </c>
      <c r="Z15" s="83">
        <v>1</v>
      </c>
      <c r="AA15" s="348">
        <f t="shared" si="8"/>
        <v>1</v>
      </c>
      <c r="AB15" s="89">
        <v>2</v>
      </c>
      <c r="AC15" s="85">
        <v>2</v>
      </c>
      <c r="AD15" s="344">
        <f t="shared" si="9"/>
        <v>1</v>
      </c>
      <c r="AE15" s="90">
        <v>0</v>
      </c>
      <c r="AF15" s="83">
        <v>0</v>
      </c>
      <c r="AG15" s="344" t="e">
        <f t="shared" si="10"/>
        <v>#DIV/0!</v>
      </c>
      <c r="AH15" s="89">
        <v>0</v>
      </c>
      <c r="AI15" s="85">
        <v>0</v>
      </c>
      <c r="AJ15" s="313" t="e">
        <f t="shared" si="11"/>
        <v>#DIV/0!</v>
      </c>
    </row>
    <row r="16" spans="1:36" ht="15">
      <c r="A16" s="314">
        <v>14</v>
      </c>
      <c r="B16" s="123">
        <v>3023</v>
      </c>
      <c r="C16" s="119" t="s">
        <v>73</v>
      </c>
      <c r="D16" s="118">
        <f t="shared" si="0"/>
        <v>19</v>
      </c>
      <c r="E16" s="118">
        <f t="shared" si="0"/>
        <v>16</v>
      </c>
      <c r="F16" s="352">
        <f t="shared" si="2"/>
        <v>0.84210526315789469</v>
      </c>
      <c r="G16" s="247">
        <v>1</v>
      </c>
      <c r="H16" s="83">
        <v>1</v>
      </c>
      <c r="I16" s="348">
        <f t="shared" si="3"/>
        <v>1</v>
      </c>
      <c r="J16" s="89">
        <v>5</v>
      </c>
      <c r="K16" s="85">
        <v>4</v>
      </c>
      <c r="L16" s="344">
        <f t="shared" si="4"/>
        <v>0.8</v>
      </c>
      <c r="M16" s="89">
        <v>2</v>
      </c>
      <c r="N16" s="85">
        <v>2</v>
      </c>
      <c r="O16" s="348">
        <f t="shared" si="1"/>
        <v>1</v>
      </c>
      <c r="P16" s="248">
        <v>2</v>
      </c>
      <c r="Q16" s="85">
        <v>2</v>
      </c>
      <c r="R16" s="344">
        <f t="shared" si="5"/>
        <v>1</v>
      </c>
      <c r="S16" s="90">
        <v>0</v>
      </c>
      <c r="T16" s="83">
        <v>0</v>
      </c>
      <c r="U16" s="312" t="e">
        <f t="shared" si="6"/>
        <v>#DIV/0!</v>
      </c>
      <c r="V16" s="90">
        <v>4</v>
      </c>
      <c r="W16" s="83">
        <v>3</v>
      </c>
      <c r="X16" s="348">
        <f t="shared" si="7"/>
        <v>0.75</v>
      </c>
      <c r="Y16" s="248">
        <v>1</v>
      </c>
      <c r="Z16" s="83">
        <v>1</v>
      </c>
      <c r="AA16" s="348">
        <f t="shared" si="8"/>
        <v>1</v>
      </c>
      <c r="AB16" s="89">
        <v>2</v>
      </c>
      <c r="AC16" s="85">
        <v>2</v>
      </c>
      <c r="AD16" s="344">
        <f t="shared" si="9"/>
        <v>1</v>
      </c>
      <c r="AE16" s="90">
        <v>2</v>
      </c>
      <c r="AF16" s="83">
        <v>1</v>
      </c>
      <c r="AG16" s="344">
        <f t="shared" si="10"/>
        <v>0.5</v>
      </c>
      <c r="AH16" s="89">
        <v>0</v>
      </c>
      <c r="AI16" s="85">
        <v>0</v>
      </c>
      <c r="AJ16" s="313" t="e">
        <f t="shared" si="11"/>
        <v>#DIV/0!</v>
      </c>
    </row>
    <row r="17" spans="1:36" ht="15">
      <c r="A17" s="310">
        <v>15</v>
      </c>
      <c r="B17" s="121">
        <v>3024</v>
      </c>
      <c r="C17" s="118" t="s">
        <v>74</v>
      </c>
      <c r="D17" s="118">
        <f t="shared" si="0"/>
        <v>21</v>
      </c>
      <c r="E17" s="118">
        <f t="shared" si="0"/>
        <v>16</v>
      </c>
      <c r="F17" s="352">
        <f t="shared" si="2"/>
        <v>0.76190476190476186</v>
      </c>
      <c r="G17" s="247">
        <v>1</v>
      </c>
      <c r="H17" s="83">
        <v>0</v>
      </c>
      <c r="I17" s="348">
        <f t="shared" si="3"/>
        <v>0</v>
      </c>
      <c r="J17" s="89">
        <v>6</v>
      </c>
      <c r="K17" s="85">
        <v>5</v>
      </c>
      <c r="L17" s="344">
        <f t="shared" si="4"/>
        <v>0.83333333333333337</v>
      </c>
      <c r="M17" s="89">
        <v>2</v>
      </c>
      <c r="N17" s="85">
        <v>2</v>
      </c>
      <c r="O17" s="348">
        <f t="shared" si="1"/>
        <v>1</v>
      </c>
      <c r="P17" s="248">
        <v>2</v>
      </c>
      <c r="Q17" s="85">
        <v>2</v>
      </c>
      <c r="R17" s="344">
        <f t="shared" si="5"/>
        <v>1</v>
      </c>
      <c r="S17" s="90">
        <v>0</v>
      </c>
      <c r="T17" s="83">
        <v>0</v>
      </c>
      <c r="U17" s="312" t="e">
        <f t="shared" si="6"/>
        <v>#DIV/0!</v>
      </c>
      <c r="V17" s="90">
        <v>4</v>
      </c>
      <c r="W17" s="83">
        <v>1</v>
      </c>
      <c r="X17" s="348">
        <f t="shared" si="7"/>
        <v>0.25</v>
      </c>
      <c r="Y17" s="248">
        <v>1</v>
      </c>
      <c r="Z17" s="83">
        <v>1</v>
      </c>
      <c r="AA17" s="348">
        <f t="shared" si="8"/>
        <v>1</v>
      </c>
      <c r="AB17" s="89">
        <v>2</v>
      </c>
      <c r="AC17" s="85">
        <v>2</v>
      </c>
      <c r="AD17" s="344">
        <f t="shared" si="9"/>
        <v>1</v>
      </c>
      <c r="AE17" s="90">
        <v>3</v>
      </c>
      <c r="AF17" s="83">
        <v>3</v>
      </c>
      <c r="AG17" s="344">
        <f t="shared" si="10"/>
        <v>1</v>
      </c>
      <c r="AH17" s="89">
        <v>0</v>
      </c>
      <c r="AI17" s="85">
        <v>0</v>
      </c>
      <c r="AJ17" s="313" t="e">
        <f t="shared" si="11"/>
        <v>#DIV/0!</v>
      </c>
    </row>
    <row r="18" spans="1:36" ht="15">
      <c r="A18" s="310">
        <v>16</v>
      </c>
      <c r="B18" s="121">
        <v>3027</v>
      </c>
      <c r="C18" s="118" t="s">
        <v>75</v>
      </c>
      <c r="D18" s="118">
        <f t="shared" si="0"/>
        <v>17</v>
      </c>
      <c r="E18" s="118">
        <f t="shared" si="0"/>
        <v>15</v>
      </c>
      <c r="F18" s="352">
        <f t="shared" si="2"/>
        <v>0.88235294117647056</v>
      </c>
      <c r="G18" s="247">
        <v>1</v>
      </c>
      <c r="H18" s="83">
        <v>1</v>
      </c>
      <c r="I18" s="348">
        <f t="shared" si="3"/>
        <v>1</v>
      </c>
      <c r="J18" s="89">
        <v>5</v>
      </c>
      <c r="K18" s="85">
        <v>4</v>
      </c>
      <c r="L18" s="344">
        <f t="shared" si="4"/>
        <v>0.8</v>
      </c>
      <c r="M18" s="89">
        <v>2</v>
      </c>
      <c r="N18" s="85">
        <v>2</v>
      </c>
      <c r="O18" s="348">
        <f t="shared" si="1"/>
        <v>1</v>
      </c>
      <c r="P18" s="248">
        <v>2</v>
      </c>
      <c r="Q18" s="85">
        <v>2</v>
      </c>
      <c r="R18" s="344">
        <f t="shared" si="5"/>
        <v>1</v>
      </c>
      <c r="S18" s="90">
        <v>0</v>
      </c>
      <c r="T18" s="83">
        <v>0</v>
      </c>
      <c r="U18" s="312" t="e">
        <f t="shared" si="6"/>
        <v>#DIV/0!</v>
      </c>
      <c r="V18" s="90">
        <v>4</v>
      </c>
      <c r="W18" s="83">
        <v>4</v>
      </c>
      <c r="X18" s="348">
        <f t="shared" si="7"/>
        <v>1</v>
      </c>
      <c r="Y18" s="248">
        <v>1</v>
      </c>
      <c r="Z18" s="83">
        <v>1</v>
      </c>
      <c r="AA18" s="348">
        <f t="shared" si="8"/>
        <v>1</v>
      </c>
      <c r="AB18" s="89">
        <v>2</v>
      </c>
      <c r="AC18" s="85">
        <v>1</v>
      </c>
      <c r="AD18" s="344">
        <f t="shared" si="9"/>
        <v>0.5</v>
      </c>
      <c r="AE18" s="90">
        <v>0</v>
      </c>
      <c r="AF18" s="83">
        <v>0</v>
      </c>
      <c r="AG18" s="344" t="e">
        <f t="shared" si="10"/>
        <v>#DIV/0!</v>
      </c>
      <c r="AH18" s="89">
        <v>0</v>
      </c>
      <c r="AI18" s="85">
        <v>0</v>
      </c>
      <c r="AJ18" s="313" t="e">
        <f t="shared" si="11"/>
        <v>#DIV/0!</v>
      </c>
    </row>
    <row r="19" spans="1:36" ht="15">
      <c r="A19" s="310">
        <v>17</v>
      </c>
      <c r="B19" s="121">
        <v>3028</v>
      </c>
      <c r="C19" s="119" t="s">
        <v>76</v>
      </c>
      <c r="D19" s="118">
        <f t="shared" si="0"/>
        <v>18</v>
      </c>
      <c r="E19" s="118">
        <f t="shared" si="0"/>
        <v>18</v>
      </c>
      <c r="F19" s="352">
        <f t="shared" si="2"/>
        <v>1</v>
      </c>
      <c r="G19" s="247">
        <v>1</v>
      </c>
      <c r="H19" s="83">
        <v>1</v>
      </c>
      <c r="I19" s="348">
        <f t="shared" si="3"/>
        <v>1</v>
      </c>
      <c r="J19" s="89">
        <v>6</v>
      </c>
      <c r="K19" s="85">
        <v>6</v>
      </c>
      <c r="L19" s="344">
        <f t="shared" si="4"/>
        <v>1</v>
      </c>
      <c r="M19" s="89">
        <v>2</v>
      </c>
      <c r="N19" s="85">
        <v>2</v>
      </c>
      <c r="O19" s="348">
        <f t="shared" si="1"/>
        <v>1</v>
      </c>
      <c r="P19" s="248">
        <v>2</v>
      </c>
      <c r="Q19" s="85">
        <v>2</v>
      </c>
      <c r="R19" s="344">
        <f t="shared" si="5"/>
        <v>1</v>
      </c>
      <c r="S19" s="90">
        <v>0</v>
      </c>
      <c r="T19" s="83">
        <v>0</v>
      </c>
      <c r="U19" s="312" t="e">
        <f t="shared" si="6"/>
        <v>#DIV/0!</v>
      </c>
      <c r="V19" s="90">
        <v>4</v>
      </c>
      <c r="W19" s="83">
        <v>4</v>
      </c>
      <c r="X19" s="348">
        <f t="shared" si="7"/>
        <v>1</v>
      </c>
      <c r="Y19" s="248">
        <v>1</v>
      </c>
      <c r="Z19" s="83">
        <v>1</v>
      </c>
      <c r="AA19" s="348">
        <f t="shared" si="8"/>
        <v>1</v>
      </c>
      <c r="AB19" s="89">
        <v>2</v>
      </c>
      <c r="AC19" s="85">
        <v>2</v>
      </c>
      <c r="AD19" s="344">
        <f t="shared" si="9"/>
        <v>1</v>
      </c>
      <c r="AE19" s="90">
        <v>0</v>
      </c>
      <c r="AF19" s="83">
        <v>0</v>
      </c>
      <c r="AG19" s="344" t="e">
        <f t="shared" si="10"/>
        <v>#DIV/0!</v>
      </c>
      <c r="AH19" s="89">
        <v>0</v>
      </c>
      <c r="AI19" s="85">
        <v>0</v>
      </c>
      <c r="AJ19" s="313" t="e">
        <f t="shared" si="11"/>
        <v>#DIV/0!</v>
      </c>
    </row>
    <row r="20" spans="1:36" ht="14.1" customHeight="1">
      <c r="A20" s="310">
        <v>18</v>
      </c>
      <c r="B20" s="121">
        <v>3030</v>
      </c>
      <c r="C20" s="118" t="s">
        <v>77</v>
      </c>
      <c r="D20" s="118">
        <f t="shared" si="0"/>
        <v>18</v>
      </c>
      <c r="E20" s="118">
        <f t="shared" si="0"/>
        <v>16</v>
      </c>
      <c r="F20" s="352">
        <f t="shared" si="2"/>
        <v>0.88888888888888884</v>
      </c>
      <c r="G20" s="247">
        <v>1</v>
      </c>
      <c r="H20" s="83">
        <v>1</v>
      </c>
      <c r="I20" s="348">
        <f t="shared" si="3"/>
        <v>1</v>
      </c>
      <c r="J20" s="89">
        <v>4</v>
      </c>
      <c r="K20" s="85">
        <v>4</v>
      </c>
      <c r="L20" s="344">
        <f t="shared" si="4"/>
        <v>1</v>
      </c>
      <c r="M20" s="89">
        <v>2</v>
      </c>
      <c r="N20" s="85">
        <v>2</v>
      </c>
      <c r="O20" s="348">
        <f t="shared" si="1"/>
        <v>1</v>
      </c>
      <c r="P20" s="248">
        <v>2</v>
      </c>
      <c r="Q20" s="85">
        <v>2</v>
      </c>
      <c r="R20" s="344">
        <f t="shared" si="5"/>
        <v>1</v>
      </c>
      <c r="S20" s="90">
        <v>0</v>
      </c>
      <c r="T20" s="83">
        <v>0</v>
      </c>
      <c r="U20" s="312" t="e">
        <f t="shared" si="6"/>
        <v>#DIV/0!</v>
      </c>
      <c r="V20" s="90">
        <v>4</v>
      </c>
      <c r="W20" s="83">
        <v>4</v>
      </c>
      <c r="X20" s="348">
        <f t="shared" si="7"/>
        <v>1</v>
      </c>
      <c r="Y20" s="248">
        <v>1</v>
      </c>
      <c r="Z20" s="83">
        <v>1</v>
      </c>
      <c r="AA20" s="348">
        <f t="shared" si="8"/>
        <v>1</v>
      </c>
      <c r="AB20" s="89">
        <v>2</v>
      </c>
      <c r="AC20" s="85">
        <v>0</v>
      </c>
      <c r="AD20" s="344">
        <f t="shared" si="9"/>
        <v>0</v>
      </c>
      <c r="AE20" s="90">
        <v>2</v>
      </c>
      <c r="AF20" s="83">
        <v>2</v>
      </c>
      <c r="AG20" s="344">
        <f>AF20/AE20</f>
        <v>1</v>
      </c>
      <c r="AH20" s="89">
        <v>0</v>
      </c>
      <c r="AI20" s="85">
        <v>0</v>
      </c>
      <c r="AJ20" s="313" t="e">
        <f t="shared" si="11"/>
        <v>#DIV/0!</v>
      </c>
    </row>
    <row r="21" spans="1:36" ht="15">
      <c r="A21" s="310">
        <v>19</v>
      </c>
      <c r="B21" s="121">
        <v>3031</v>
      </c>
      <c r="C21" s="118" t="s">
        <v>78</v>
      </c>
      <c r="D21" s="118">
        <f t="shared" si="0"/>
        <v>20</v>
      </c>
      <c r="E21" s="118">
        <f t="shared" si="0"/>
        <v>20</v>
      </c>
      <c r="F21" s="352">
        <f t="shared" si="2"/>
        <v>1</v>
      </c>
      <c r="G21" s="247">
        <v>1</v>
      </c>
      <c r="H21" s="83">
        <v>1</v>
      </c>
      <c r="I21" s="348">
        <f t="shared" si="3"/>
        <v>1</v>
      </c>
      <c r="J21" s="89">
        <v>6</v>
      </c>
      <c r="K21" s="85">
        <v>6</v>
      </c>
      <c r="L21" s="344">
        <f t="shared" si="4"/>
        <v>1</v>
      </c>
      <c r="M21" s="89">
        <v>2</v>
      </c>
      <c r="N21" s="85">
        <v>2</v>
      </c>
      <c r="O21" s="348">
        <f t="shared" si="1"/>
        <v>1</v>
      </c>
      <c r="P21" s="248">
        <v>2</v>
      </c>
      <c r="Q21" s="85">
        <v>2</v>
      </c>
      <c r="R21" s="344">
        <f t="shared" si="5"/>
        <v>1</v>
      </c>
      <c r="S21" s="90">
        <v>0</v>
      </c>
      <c r="T21" s="83">
        <v>0</v>
      </c>
      <c r="U21" s="312" t="e">
        <f t="shared" si="6"/>
        <v>#DIV/0!</v>
      </c>
      <c r="V21" s="90">
        <v>4</v>
      </c>
      <c r="W21" s="83">
        <v>4</v>
      </c>
      <c r="X21" s="348">
        <f t="shared" si="7"/>
        <v>1</v>
      </c>
      <c r="Y21" s="248">
        <v>1</v>
      </c>
      <c r="Z21" s="83">
        <v>1</v>
      </c>
      <c r="AA21" s="348">
        <f t="shared" si="8"/>
        <v>1</v>
      </c>
      <c r="AB21" s="89">
        <v>2</v>
      </c>
      <c r="AC21" s="85">
        <v>2</v>
      </c>
      <c r="AD21" s="344">
        <f t="shared" si="9"/>
        <v>1</v>
      </c>
      <c r="AE21" s="90">
        <v>2</v>
      </c>
      <c r="AF21" s="83">
        <v>2</v>
      </c>
      <c r="AG21" s="344">
        <f t="shared" si="10"/>
        <v>1</v>
      </c>
      <c r="AH21" s="89">
        <v>0</v>
      </c>
      <c r="AI21" s="85">
        <v>0</v>
      </c>
      <c r="AJ21" s="313" t="e">
        <f t="shared" si="11"/>
        <v>#DIV/0!</v>
      </c>
    </row>
    <row r="22" spans="1:36" ht="15">
      <c r="A22" s="310">
        <v>20</v>
      </c>
      <c r="B22" s="121">
        <v>3032</v>
      </c>
      <c r="C22" s="118" t="s">
        <v>79</v>
      </c>
      <c r="D22" s="118">
        <f t="shared" si="0"/>
        <v>17</v>
      </c>
      <c r="E22" s="118">
        <f t="shared" si="0"/>
        <v>17</v>
      </c>
      <c r="F22" s="352">
        <f t="shared" si="2"/>
        <v>1</v>
      </c>
      <c r="G22" s="247">
        <v>1</v>
      </c>
      <c r="H22" s="83">
        <v>1</v>
      </c>
      <c r="I22" s="348">
        <f t="shared" si="3"/>
        <v>1</v>
      </c>
      <c r="J22" s="89">
        <v>3</v>
      </c>
      <c r="K22" s="85">
        <v>3</v>
      </c>
      <c r="L22" s="344">
        <f t="shared" si="4"/>
        <v>1</v>
      </c>
      <c r="M22" s="89">
        <v>2</v>
      </c>
      <c r="N22" s="85">
        <v>2</v>
      </c>
      <c r="O22" s="348">
        <f t="shared" si="1"/>
        <v>1</v>
      </c>
      <c r="P22" s="248">
        <v>2</v>
      </c>
      <c r="Q22" s="85">
        <v>2</v>
      </c>
      <c r="R22" s="344">
        <f t="shared" si="5"/>
        <v>1</v>
      </c>
      <c r="S22" s="90">
        <v>0</v>
      </c>
      <c r="T22" s="83">
        <v>0</v>
      </c>
      <c r="U22" s="312" t="e">
        <f t="shared" si="6"/>
        <v>#DIV/0!</v>
      </c>
      <c r="V22" s="90">
        <v>4</v>
      </c>
      <c r="W22" s="83">
        <v>4</v>
      </c>
      <c r="X22" s="348">
        <f t="shared" si="7"/>
        <v>1</v>
      </c>
      <c r="Y22" s="248">
        <v>1</v>
      </c>
      <c r="Z22" s="83">
        <v>1</v>
      </c>
      <c r="AA22" s="348">
        <f t="shared" si="8"/>
        <v>1</v>
      </c>
      <c r="AB22" s="89">
        <v>2</v>
      </c>
      <c r="AC22" s="85">
        <v>2</v>
      </c>
      <c r="AD22" s="344">
        <f t="shared" si="9"/>
        <v>1</v>
      </c>
      <c r="AE22" s="90">
        <v>2</v>
      </c>
      <c r="AF22" s="83">
        <v>2</v>
      </c>
      <c r="AG22" s="344">
        <f t="shared" si="10"/>
        <v>1</v>
      </c>
      <c r="AH22" s="89">
        <v>0</v>
      </c>
      <c r="AI22" s="85">
        <v>0</v>
      </c>
      <c r="AJ22" s="313" t="e">
        <f t="shared" si="11"/>
        <v>#DIV/0!</v>
      </c>
    </row>
    <row r="23" spans="1:36" ht="15">
      <c r="A23" s="315">
        <v>21</v>
      </c>
      <c r="B23" s="316">
        <v>3033</v>
      </c>
      <c r="C23" s="317" t="s">
        <v>80</v>
      </c>
      <c r="D23" s="318">
        <f t="shared" si="0"/>
        <v>19</v>
      </c>
      <c r="E23" s="318">
        <f t="shared" si="0"/>
        <v>18</v>
      </c>
      <c r="F23" s="353">
        <f t="shared" si="2"/>
        <v>0.94736842105263153</v>
      </c>
      <c r="G23" s="247">
        <v>1</v>
      </c>
      <c r="H23" s="83">
        <v>1</v>
      </c>
      <c r="I23" s="348">
        <f t="shared" si="3"/>
        <v>1</v>
      </c>
      <c r="J23" s="89">
        <v>5</v>
      </c>
      <c r="K23" s="85">
        <v>5</v>
      </c>
      <c r="L23" s="344">
        <f t="shared" si="4"/>
        <v>1</v>
      </c>
      <c r="M23" s="89">
        <v>2</v>
      </c>
      <c r="N23" s="85">
        <v>2</v>
      </c>
      <c r="O23" s="348">
        <f t="shared" si="1"/>
        <v>1</v>
      </c>
      <c r="P23" s="248">
        <v>2</v>
      </c>
      <c r="Q23" s="85">
        <v>2</v>
      </c>
      <c r="R23" s="344">
        <f t="shared" si="5"/>
        <v>1</v>
      </c>
      <c r="S23" s="90">
        <v>0</v>
      </c>
      <c r="T23" s="83">
        <v>0</v>
      </c>
      <c r="U23" s="312" t="e">
        <f t="shared" si="6"/>
        <v>#DIV/0!</v>
      </c>
      <c r="V23" s="90">
        <v>4</v>
      </c>
      <c r="W23" s="83">
        <v>4</v>
      </c>
      <c r="X23" s="348">
        <f t="shared" si="7"/>
        <v>1</v>
      </c>
      <c r="Y23" s="248">
        <v>1</v>
      </c>
      <c r="Z23" s="83">
        <v>1</v>
      </c>
      <c r="AA23" s="348">
        <f t="shared" si="8"/>
        <v>1</v>
      </c>
      <c r="AB23" s="89">
        <v>2</v>
      </c>
      <c r="AC23" s="85">
        <v>1</v>
      </c>
      <c r="AD23" s="344">
        <f t="shared" si="9"/>
        <v>0.5</v>
      </c>
      <c r="AE23" s="90">
        <v>2</v>
      </c>
      <c r="AF23" s="83">
        <v>2</v>
      </c>
      <c r="AG23" s="344">
        <f t="shared" si="10"/>
        <v>1</v>
      </c>
      <c r="AH23" s="89">
        <v>0</v>
      </c>
      <c r="AI23" s="85">
        <v>0</v>
      </c>
      <c r="AJ23" s="313" t="e">
        <f t="shared" si="11"/>
        <v>#DIV/0!</v>
      </c>
    </row>
    <row r="24" spans="1:36" ht="15">
      <c r="A24" s="319">
        <v>22</v>
      </c>
      <c r="B24" s="121">
        <v>3034</v>
      </c>
      <c r="C24" s="118" t="s">
        <v>81</v>
      </c>
      <c r="D24" s="118">
        <f t="shared" si="0"/>
        <v>19</v>
      </c>
      <c r="E24" s="118">
        <f t="shared" si="0"/>
        <v>19</v>
      </c>
      <c r="F24" s="354">
        <f>E24/D24</f>
        <v>1</v>
      </c>
      <c r="G24" s="247">
        <v>1</v>
      </c>
      <c r="H24" s="83">
        <v>1</v>
      </c>
      <c r="I24" s="349">
        <f>H24/G24</f>
        <v>1</v>
      </c>
      <c r="J24" s="89">
        <v>5</v>
      </c>
      <c r="K24" s="85">
        <v>5</v>
      </c>
      <c r="L24" s="345">
        <f>K24/J24</f>
        <v>1</v>
      </c>
      <c r="M24" s="89">
        <v>2</v>
      </c>
      <c r="N24" s="85">
        <v>2</v>
      </c>
      <c r="O24" s="349">
        <f t="shared" si="1"/>
        <v>1</v>
      </c>
      <c r="P24" s="248">
        <v>2</v>
      </c>
      <c r="Q24" s="85">
        <v>2</v>
      </c>
      <c r="R24" s="345">
        <f>Q24/P24</f>
        <v>1</v>
      </c>
      <c r="S24" s="90">
        <v>0</v>
      </c>
      <c r="T24" s="83">
        <v>0</v>
      </c>
      <c r="U24" s="320" t="e">
        <f>T24/S24</f>
        <v>#DIV/0!</v>
      </c>
      <c r="V24" s="90">
        <v>4</v>
      </c>
      <c r="W24" s="83">
        <v>4</v>
      </c>
      <c r="X24" s="349">
        <f t="shared" si="7"/>
        <v>1</v>
      </c>
      <c r="Y24" s="248">
        <v>1</v>
      </c>
      <c r="Z24" s="83">
        <v>1</v>
      </c>
      <c r="AA24" s="349">
        <f>Z24/Y24</f>
        <v>1</v>
      </c>
      <c r="AB24" s="89">
        <v>2</v>
      </c>
      <c r="AC24" s="85">
        <v>2</v>
      </c>
      <c r="AD24" s="345">
        <f>AC24/AB24</f>
        <v>1</v>
      </c>
      <c r="AE24" s="90">
        <v>2</v>
      </c>
      <c r="AF24" s="83">
        <v>2</v>
      </c>
      <c r="AG24" s="345">
        <f t="shared" si="10"/>
        <v>1</v>
      </c>
      <c r="AH24" s="89">
        <v>0</v>
      </c>
      <c r="AI24" s="85">
        <v>0</v>
      </c>
      <c r="AJ24" s="313" t="e">
        <f t="shared" si="11"/>
        <v>#DIV/0!</v>
      </c>
    </row>
    <row r="25" spans="1:36" ht="15">
      <c r="A25" s="371">
        <v>23</v>
      </c>
      <c r="B25" s="316">
        <v>3035</v>
      </c>
      <c r="C25" s="318" t="s">
        <v>403</v>
      </c>
      <c r="D25" s="118">
        <f t="shared" ref="D25:E26" si="12">G25+J25+M25+P25+S25+V25+Y25+AB25+AE25+AH25</f>
        <v>19</v>
      </c>
      <c r="E25" s="118">
        <f t="shared" si="12"/>
        <v>16</v>
      </c>
      <c r="F25" s="354">
        <f>E25/D25</f>
        <v>0.84210526315789469</v>
      </c>
      <c r="G25" s="247">
        <v>1</v>
      </c>
      <c r="H25" s="83">
        <v>1</v>
      </c>
      <c r="I25" s="376">
        <f>H25/G25</f>
        <v>1</v>
      </c>
      <c r="J25" s="89">
        <v>6</v>
      </c>
      <c r="K25" s="85">
        <v>6</v>
      </c>
      <c r="L25" s="345">
        <f>K25/J25</f>
        <v>1</v>
      </c>
      <c r="M25" s="89">
        <v>2</v>
      </c>
      <c r="N25" s="85">
        <v>2</v>
      </c>
      <c r="O25" s="376">
        <f>N25/M25</f>
        <v>1</v>
      </c>
      <c r="P25" s="248">
        <v>2</v>
      </c>
      <c r="Q25" s="85">
        <v>1</v>
      </c>
      <c r="R25" s="375">
        <f>Q25/P25</f>
        <v>0.5</v>
      </c>
      <c r="S25" s="90">
        <v>0</v>
      </c>
      <c r="T25" s="83">
        <v>0</v>
      </c>
      <c r="U25" s="377" t="e">
        <f>T25/S25</f>
        <v>#DIV/0!</v>
      </c>
      <c r="V25" s="90">
        <v>4</v>
      </c>
      <c r="W25" s="83">
        <v>3</v>
      </c>
      <c r="X25" s="376">
        <f>W25/V25</f>
        <v>0.75</v>
      </c>
      <c r="Y25" s="248">
        <v>1</v>
      </c>
      <c r="Z25" s="83">
        <v>0</v>
      </c>
      <c r="AA25" s="376">
        <f>Z25/Y25</f>
        <v>0</v>
      </c>
      <c r="AB25" s="89">
        <v>2</v>
      </c>
      <c r="AC25" s="85">
        <v>2</v>
      </c>
      <c r="AD25" s="345">
        <f>AC25/AB25</f>
        <v>1</v>
      </c>
      <c r="AE25" s="90">
        <v>1</v>
      </c>
      <c r="AF25" s="83">
        <v>1</v>
      </c>
      <c r="AG25" s="345">
        <f>AF25/AE25</f>
        <v>1</v>
      </c>
      <c r="AH25" s="89">
        <v>0</v>
      </c>
      <c r="AI25" s="85">
        <v>0</v>
      </c>
      <c r="AJ25" s="373" t="e">
        <f>AI25/AH25</f>
        <v>#DIV/0!</v>
      </c>
    </row>
    <row r="26" spans="1:36" ht="14.1" customHeight="1" thickBot="1">
      <c r="A26" s="321">
        <v>24</v>
      </c>
      <c r="B26" s="124">
        <v>3036</v>
      </c>
      <c r="C26" s="125" t="s">
        <v>370</v>
      </c>
      <c r="D26" s="125">
        <f t="shared" si="12"/>
        <v>17</v>
      </c>
      <c r="E26" s="125">
        <f t="shared" si="12"/>
        <v>16</v>
      </c>
      <c r="F26" s="355">
        <f>E26/D26</f>
        <v>0.94117647058823528</v>
      </c>
      <c r="G26" s="322">
        <v>0</v>
      </c>
      <c r="H26" s="323">
        <v>0</v>
      </c>
      <c r="I26" s="350" t="e">
        <f>H26/G26</f>
        <v>#DIV/0!</v>
      </c>
      <c r="J26" s="325">
        <v>4</v>
      </c>
      <c r="K26" s="323">
        <v>3</v>
      </c>
      <c r="L26" s="346">
        <f>K26/J26</f>
        <v>0.75</v>
      </c>
      <c r="M26" s="325">
        <v>2</v>
      </c>
      <c r="N26" s="323">
        <v>2</v>
      </c>
      <c r="O26" s="350">
        <f t="shared" si="1"/>
        <v>1</v>
      </c>
      <c r="P26" s="322">
        <v>2</v>
      </c>
      <c r="Q26" s="323">
        <v>2</v>
      </c>
      <c r="R26" s="346">
        <f>Q26/P26</f>
        <v>1</v>
      </c>
      <c r="S26" s="325">
        <v>0</v>
      </c>
      <c r="T26" s="323">
        <v>0</v>
      </c>
      <c r="U26" s="326" t="e">
        <f>T26/S26</f>
        <v>#DIV/0!</v>
      </c>
      <c r="V26" s="325">
        <v>4</v>
      </c>
      <c r="W26" s="323">
        <v>4</v>
      </c>
      <c r="X26" s="350">
        <f t="shared" si="7"/>
        <v>1</v>
      </c>
      <c r="Y26" s="322">
        <v>1</v>
      </c>
      <c r="Z26" s="323">
        <v>1</v>
      </c>
      <c r="AA26" s="350">
        <f>Z26/Y26</f>
        <v>1</v>
      </c>
      <c r="AB26" s="325">
        <v>2</v>
      </c>
      <c r="AC26" s="323">
        <v>2</v>
      </c>
      <c r="AD26" s="346">
        <f>AC26/AB26</f>
        <v>1</v>
      </c>
      <c r="AE26" s="325">
        <v>2</v>
      </c>
      <c r="AF26" s="323">
        <v>2</v>
      </c>
      <c r="AG26" s="346">
        <f t="shared" si="10"/>
        <v>1</v>
      </c>
      <c r="AH26" s="325">
        <v>0</v>
      </c>
      <c r="AI26" s="323">
        <v>0</v>
      </c>
      <c r="AJ26" s="324" t="e">
        <f t="shared" si="11"/>
        <v>#DIV/0!</v>
      </c>
    </row>
  </sheetData>
  <mergeCells count="14">
    <mergeCell ref="AE1:AG1"/>
    <mergeCell ref="AH1:AJ1"/>
    <mergeCell ref="M1:O1"/>
    <mergeCell ref="P1:R1"/>
    <mergeCell ref="S1:U1"/>
    <mergeCell ref="V1:X1"/>
    <mergeCell ref="Y1:AA1"/>
    <mergeCell ref="AB1:AD1"/>
    <mergeCell ref="J1:L1"/>
    <mergeCell ref="A1:A2"/>
    <mergeCell ref="B1:B2"/>
    <mergeCell ref="C1:C2"/>
    <mergeCell ref="D1:F1"/>
    <mergeCell ref="G1:I1"/>
  </mergeCells>
  <conditionalFormatting sqref="F3:F26">
    <cfRule type="cellIs" dxfId="132" priority="1" operator="lessThan">
      <formula>1</formula>
    </cfRule>
  </conditionalFormatting>
  <conditionalFormatting sqref="I3:I26 L3:L26 O3:O26 R3:R26">
    <cfRule type="cellIs" dxfId="131" priority="3" operator="lessThan">
      <formula>1</formula>
    </cfRule>
  </conditionalFormatting>
  <conditionalFormatting sqref="U3:U26 X3:X26">
    <cfRule type="cellIs" dxfId="130" priority="2" operator="lessThan">
      <formula>1</formula>
    </cfRule>
  </conditionalFormatting>
  <conditionalFormatting sqref="AA3:AA26 AD3:AD26">
    <cfRule type="cellIs" dxfId="129" priority="4" operator="lessThan">
      <formula>1</formula>
    </cfRule>
  </conditionalFormatting>
  <conditionalFormatting sqref="AG3:AG26 AJ3:AJ26">
    <cfRule type="cellIs" dxfId="128" priority="5" operator="lessThan">
      <formula>1</formula>
    </cfRule>
  </conditionalFormatting>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AFF47-D4FB-48AD-8DFE-6B1EF38E1891}">
  <dimension ref="A1:J24"/>
  <sheetViews>
    <sheetView zoomScale="80" zoomScaleNormal="80" workbookViewId="0">
      <selection activeCell="D8" sqref="D8"/>
    </sheetView>
  </sheetViews>
  <sheetFormatPr defaultColWidth="8.75" defaultRowHeight="13.5"/>
  <cols>
    <col min="1" max="1" width="8.75" style="13"/>
    <col min="2" max="2" width="50.125" customWidth="1"/>
    <col min="3" max="3" width="18.875" bestFit="1" customWidth="1"/>
    <col min="4" max="4" width="9.75" bestFit="1" customWidth="1"/>
    <col min="5" max="5" width="12.125" style="336" bestFit="1" customWidth="1"/>
    <col min="6" max="6" width="16.25" style="336" bestFit="1" customWidth="1"/>
    <col min="7" max="7" width="14.125" bestFit="1" customWidth="1"/>
    <col min="8" max="8" width="20.5" bestFit="1" customWidth="1"/>
    <col min="9" max="9" width="17.5" bestFit="1" customWidth="1"/>
    <col min="10" max="10" width="17.75" bestFit="1" customWidth="1"/>
  </cols>
  <sheetData>
    <row r="1" spans="1:10" ht="82.5" customHeight="1">
      <c r="A1" s="267" t="s">
        <v>48</v>
      </c>
      <c r="B1" s="266" t="s">
        <v>82</v>
      </c>
      <c r="C1" s="261" t="s">
        <v>83</v>
      </c>
      <c r="D1" s="261" t="s">
        <v>84</v>
      </c>
      <c r="E1" s="327" t="s">
        <v>85</v>
      </c>
      <c r="F1" s="327" t="s">
        <v>86</v>
      </c>
      <c r="G1" s="261" t="s">
        <v>87</v>
      </c>
      <c r="H1" s="262" t="s">
        <v>88</v>
      </c>
      <c r="I1" s="262" t="s">
        <v>246</v>
      </c>
      <c r="J1" s="263" t="s">
        <v>451</v>
      </c>
    </row>
    <row r="2" spans="1:10" ht="15">
      <c r="A2" s="268">
        <v>1</v>
      </c>
      <c r="B2" s="270" t="s">
        <v>452</v>
      </c>
      <c r="C2" s="264" t="s">
        <v>132</v>
      </c>
      <c r="D2" s="358" t="s">
        <v>93</v>
      </c>
      <c r="E2" s="328">
        <v>45773</v>
      </c>
      <c r="F2" s="328">
        <v>45774</v>
      </c>
      <c r="G2" s="278">
        <f>(F2-E2)+1</f>
        <v>2</v>
      </c>
      <c r="H2" s="272" t="s">
        <v>99</v>
      </c>
      <c r="I2" s="278" t="s">
        <v>453</v>
      </c>
      <c r="J2" s="265" t="s">
        <v>203</v>
      </c>
    </row>
    <row r="3" spans="1:10" ht="30">
      <c r="A3" s="269">
        <v>2</v>
      </c>
      <c r="B3" s="270" t="s">
        <v>454</v>
      </c>
      <c r="C3" s="271" t="s">
        <v>116</v>
      </c>
      <c r="D3" s="359" t="s">
        <v>98</v>
      </c>
      <c r="E3" s="329">
        <v>45771</v>
      </c>
      <c r="F3" s="329">
        <v>45771</v>
      </c>
      <c r="G3" s="278">
        <f t="shared" ref="G3:G24" si="0">(F3-E3)+1</f>
        <v>1</v>
      </c>
      <c r="H3" s="272" t="s">
        <v>99</v>
      </c>
      <c r="I3" s="279" t="s">
        <v>455</v>
      </c>
      <c r="J3" s="265" t="s">
        <v>203</v>
      </c>
    </row>
    <row r="4" spans="1:10" ht="15">
      <c r="A4" s="268">
        <v>3</v>
      </c>
      <c r="B4" s="274" t="s">
        <v>456</v>
      </c>
      <c r="C4" s="272" t="s">
        <v>53</v>
      </c>
      <c r="D4" s="356" t="s">
        <v>98</v>
      </c>
      <c r="E4" s="331">
        <v>45771</v>
      </c>
      <c r="F4" s="331">
        <v>45774</v>
      </c>
      <c r="G4" s="278">
        <f t="shared" si="0"/>
        <v>4</v>
      </c>
      <c r="H4" s="271" t="s">
        <v>99</v>
      </c>
      <c r="I4" s="279" t="s">
        <v>457</v>
      </c>
      <c r="J4" s="265" t="s">
        <v>203</v>
      </c>
    </row>
    <row r="5" spans="1:10" ht="15">
      <c r="A5" s="269">
        <v>4</v>
      </c>
      <c r="B5" s="270" t="s">
        <v>458</v>
      </c>
      <c r="C5" s="271" t="s">
        <v>53</v>
      </c>
      <c r="D5" s="359" t="s">
        <v>98</v>
      </c>
      <c r="E5" s="329">
        <v>45771</v>
      </c>
      <c r="F5" s="329">
        <v>45774</v>
      </c>
      <c r="G5" s="278">
        <f t="shared" si="0"/>
        <v>4</v>
      </c>
      <c r="H5" s="271" t="s">
        <v>99</v>
      </c>
      <c r="I5" s="279" t="s">
        <v>459</v>
      </c>
      <c r="J5" s="265" t="s">
        <v>203</v>
      </c>
    </row>
    <row r="6" spans="1:10" ht="15">
      <c r="A6" s="268">
        <v>5</v>
      </c>
      <c r="B6" s="270" t="s">
        <v>460</v>
      </c>
      <c r="C6" s="271" t="s">
        <v>53</v>
      </c>
      <c r="D6" s="359" t="s">
        <v>98</v>
      </c>
      <c r="E6" s="329">
        <v>45771</v>
      </c>
      <c r="F6" s="329">
        <v>45774</v>
      </c>
      <c r="G6" s="278">
        <f t="shared" si="0"/>
        <v>4</v>
      </c>
      <c r="H6" s="271" t="s">
        <v>99</v>
      </c>
      <c r="I6" s="279" t="s">
        <v>461</v>
      </c>
      <c r="J6" s="265" t="s">
        <v>203</v>
      </c>
    </row>
    <row r="7" spans="1:10" ht="15">
      <c r="A7" s="269">
        <v>6</v>
      </c>
      <c r="B7" s="270" t="s">
        <v>462</v>
      </c>
      <c r="C7" s="271" t="s">
        <v>112</v>
      </c>
      <c r="D7" s="359" t="s">
        <v>93</v>
      </c>
      <c r="E7" s="329">
        <v>45773</v>
      </c>
      <c r="F7" s="329">
        <v>45778</v>
      </c>
      <c r="G7" s="278">
        <f t="shared" si="0"/>
        <v>6</v>
      </c>
      <c r="H7" s="271" t="s">
        <v>94</v>
      </c>
      <c r="I7" s="330" t="s">
        <v>463</v>
      </c>
      <c r="J7" s="265" t="s">
        <v>412</v>
      </c>
    </row>
    <row r="8" spans="1:10" ht="30">
      <c r="A8" s="268">
        <v>7</v>
      </c>
      <c r="B8" s="270" t="s">
        <v>464</v>
      </c>
      <c r="C8" s="271" t="s">
        <v>129</v>
      </c>
      <c r="D8" s="359" t="s">
        <v>93</v>
      </c>
      <c r="E8" s="329">
        <v>45770</v>
      </c>
      <c r="F8" s="329">
        <v>45770</v>
      </c>
      <c r="G8" s="278">
        <f t="shared" si="0"/>
        <v>1</v>
      </c>
      <c r="H8" s="271" t="s">
        <v>99</v>
      </c>
      <c r="I8" s="279" t="s">
        <v>465</v>
      </c>
      <c r="J8" s="265" t="s">
        <v>203</v>
      </c>
    </row>
    <row r="9" spans="1:10" ht="30">
      <c r="A9" s="269">
        <v>8</v>
      </c>
      <c r="B9" s="274" t="s">
        <v>442</v>
      </c>
      <c r="C9" s="272" t="s">
        <v>129</v>
      </c>
      <c r="D9" s="360" t="s">
        <v>98</v>
      </c>
      <c r="E9" s="331">
        <v>45770</v>
      </c>
      <c r="F9" s="331">
        <v>45771</v>
      </c>
      <c r="G9" s="278">
        <f t="shared" si="0"/>
        <v>2</v>
      </c>
      <c r="H9" s="271" t="s">
        <v>99</v>
      </c>
      <c r="I9" s="279" t="s">
        <v>416</v>
      </c>
      <c r="J9" s="265" t="s">
        <v>203</v>
      </c>
    </row>
    <row r="10" spans="1:10" ht="30">
      <c r="A10" s="268">
        <v>9</v>
      </c>
      <c r="B10" s="274" t="s">
        <v>441</v>
      </c>
      <c r="C10" s="272" t="s">
        <v>129</v>
      </c>
      <c r="D10" s="360" t="s">
        <v>98</v>
      </c>
      <c r="E10" s="331">
        <v>45770</v>
      </c>
      <c r="F10" s="331">
        <v>45770</v>
      </c>
      <c r="G10" s="278">
        <f t="shared" si="0"/>
        <v>1</v>
      </c>
      <c r="H10" s="271" t="s">
        <v>99</v>
      </c>
      <c r="I10" s="279" t="s">
        <v>414</v>
      </c>
      <c r="J10" s="265" t="s">
        <v>203</v>
      </c>
    </row>
    <row r="11" spans="1:10" ht="15">
      <c r="A11" s="269">
        <v>10</v>
      </c>
      <c r="B11" s="270" t="s">
        <v>466</v>
      </c>
      <c r="C11" s="271" t="s">
        <v>116</v>
      </c>
      <c r="D11" s="356" t="s">
        <v>98</v>
      </c>
      <c r="E11" s="331">
        <v>45771</v>
      </c>
      <c r="F11" s="331">
        <v>45772</v>
      </c>
      <c r="G11" s="278">
        <f t="shared" si="0"/>
        <v>2</v>
      </c>
      <c r="H11" s="271" t="s">
        <v>99</v>
      </c>
      <c r="I11" s="287" t="s">
        <v>465</v>
      </c>
      <c r="J11" s="265" t="s">
        <v>203</v>
      </c>
    </row>
    <row r="12" spans="1:10" ht="15">
      <c r="A12" s="268">
        <v>11</v>
      </c>
      <c r="B12" s="270" t="s">
        <v>440</v>
      </c>
      <c r="C12" s="271" t="s">
        <v>129</v>
      </c>
      <c r="D12" s="359"/>
      <c r="E12" s="329">
        <v>45770</v>
      </c>
      <c r="F12" s="329">
        <v>45770</v>
      </c>
      <c r="G12" s="278">
        <f t="shared" si="0"/>
        <v>1</v>
      </c>
      <c r="H12" s="271" t="s">
        <v>99</v>
      </c>
      <c r="I12" s="332" t="s">
        <v>414</v>
      </c>
      <c r="J12" s="265" t="s">
        <v>203</v>
      </c>
    </row>
    <row r="13" spans="1:10" ht="15">
      <c r="A13" s="269">
        <v>12</v>
      </c>
      <c r="B13" s="270" t="s">
        <v>431</v>
      </c>
      <c r="C13" s="271" t="s">
        <v>53</v>
      </c>
      <c r="D13" s="359" t="s">
        <v>98</v>
      </c>
      <c r="E13" s="329">
        <v>45770</v>
      </c>
      <c r="F13" s="329">
        <v>45770</v>
      </c>
      <c r="G13" s="278">
        <f t="shared" si="0"/>
        <v>1</v>
      </c>
      <c r="H13" s="271" t="s">
        <v>99</v>
      </c>
      <c r="I13" s="284" t="s">
        <v>414</v>
      </c>
      <c r="J13" s="265" t="s">
        <v>203</v>
      </c>
    </row>
    <row r="14" spans="1:10" ht="15">
      <c r="A14" s="268">
        <v>13</v>
      </c>
      <c r="B14" s="270" t="s">
        <v>433</v>
      </c>
      <c r="C14" s="271" t="s">
        <v>53</v>
      </c>
      <c r="D14" s="357" t="s">
        <v>98</v>
      </c>
      <c r="E14" s="329">
        <v>45770</v>
      </c>
      <c r="F14" s="329">
        <v>45772</v>
      </c>
      <c r="G14" s="278">
        <f t="shared" si="0"/>
        <v>3</v>
      </c>
      <c r="H14" s="271" t="s">
        <v>99</v>
      </c>
      <c r="I14" s="284" t="s">
        <v>467</v>
      </c>
      <c r="J14" s="265" t="s">
        <v>203</v>
      </c>
    </row>
    <row r="15" spans="1:10" ht="30">
      <c r="A15" s="269">
        <v>14</v>
      </c>
      <c r="B15" s="270" t="s">
        <v>468</v>
      </c>
      <c r="C15" s="271" t="s">
        <v>53</v>
      </c>
      <c r="D15" s="359" t="s">
        <v>93</v>
      </c>
      <c r="E15" s="329">
        <v>45771</v>
      </c>
      <c r="F15" s="329">
        <v>45772</v>
      </c>
      <c r="G15" s="278">
        <f t="shared" si="0"/>
        <v>2</v>
      </c>
      <c r="H15" s="271" t="s">
        <v>99</v>
      </c>
      <c r="I15" s="284" t="s">
        <v>416</v>
      </c>
      <c r="J15" s="265" t="s">
        <v>203</v>
      </c>
    </row>
    <row r="16" spans="1:10" ht="30">
      <c r="A16" s="268">
        <v>15</v>
      </c>
      <c r="B16" s="270" t="s">
        <v>469</v>
      </c>
      <c r="C16" s="271" t="s">
        <v>132</v>
      </c>
      <c r="D16" s="357" t="s">
        <v>93</v>
      </c>
      <c r="E16" s="329">
        <v>45773</v>
      </c>
      <c r="F16" s="329">
        <v>45773</v>
      </c>
      <c r="G16" s="278">
        <f t="shared" si="0"/>
        <v>1</v>
      </c>
      <c r="H16" s="271" t="s">
        <v>99</v>
      </c>
      <c r="I16" s="330" t="s">
        <v>376</v>
      </c>
      <c r="J16" s="265" t="s">
        <v>203</v>
      </c>
    </row>
    <row r="17" spans="1:10" ht="15">
      <c r="A17" s="269">
        <v>16</v>
      </c>
      <c r="B17" s="280" t="s">
        <v>470</v>
      </c>
      <c r="C17" s="281" t="s">
        <v>53</v>
      </c>
      <c r="D17" s="357" t="s">
        <v>98</v>
      </c>
      <c r="E17" s="329">
        <v>45768</v>
      </c>
      <c r="F17" s="329">
        <v>45770</v>
      </c>
      <c r="G17" s="278">
        <f t="shared" si="0"/>
        <v>3</v>
      </c>
      <c r="H17" s="271" t="s">
        <v>99</v>
      </c>
      <c r="I17" s="285" t="s">
        <v>416</v>
      </c>
      <c r="J17" s="265" t="s">
        <v>203</v>
      </c>
    </row>
    <row r="18" spans="1:10" ht="15">
      <c r="A18" s="268">
        <v>17</v>
      </c>
      <c r="B18" s="280" t="s">
        <v>471</v>
      </c>
      <c r="C18" s="281" t="s">
        <v>121</v>
      </c>
      <c r="D18" s="357" t="s">
        <v>93</v>
      </c>
      <c r="E18" s="329">
        <v>45768</v>
      </c>
      <c r="F18" s="329">
        <v>45768</v>
      </c>
      <c r="G18" s="278">
        <f t="shared" si="0"/>
        <v>1</v>
      </c>
      <c r="H18" s="271" t="s">
        <v>99</v>
      </c>
      <c r="I18" s="285" t="s">
        <v>472</v>
      </c>
      <c r="J18" s="265" t="s">
        <v>203</v>
      </c>
    </row>
    <row r="19" spans="1:10" ht="30">
      <c r="A19" s="269">
        <v>18</v>
      </c>
      <c r="B19" s="280" t="s">
        <v>473</v>
      </c>
      <c r="C19" s="281" t="s">
        <v>121</v>
      </c>
      <c r="D19" s="357" t="s">
        <v>98</v>
      </c>
      <c r="E19" s="329">
        <v>45768</v>
      </c>
      <c r="F19" s="329">
        <v>45768</v>
      </c>
      <c r="G19" s="278">
        <f t="shared" si="0"/>
        <v>1</v>
      </c>
      <c r="H19" s="271" t="s">
        <v>99</v>
      </c>
      <c r="I19" s="285" t="s">
        <v>113</v>
      </c>
      <c r="J19" s="265" t="s">
        <v>203</v>
      </c>
    </row>
    <row r="20" spans="1:10" ht="15">
      <c r="A20" s="268">
        <v>19</v>
      </c>
      <c r="B20" s="280" t="s">
        <v>449</v>
      </c>
      <c r="C20" s="280" t="s">
        <v>121</v>
      </c>
      <c r="D20" s="280" t="s">
        <v>98</v>
      </c>
      <c r="E20" s="329">
        <v>45768</v>
      </c>
      <c r="F20" s="329">
        <v>45770</v>
      </c>
      <c r="G20" s="278">
        <f t="shared" si="0"/>
        <v>3</v>
      </c>
      <c r="H20" s="280" t="s">
        <v>99</v>
      </c>
      <c r="I20" s="335" t="s">
        <v>474</v>
      </c>
      <c r="J20" s="265" t="s">
        <v>203</v>
      </c>
    </row>
    <row r="21" spans="1:10" ht="15">
      <c r="A21" s="380">
        <v>20</v>
      </c>
      <c r="B21" s="293" t="s">
        <v>438</v>
      </c>
      <c r="C21" s="293" t="s">
        <v>176</v>
      </c>
      <c r="D21" s="898" t="s">
        <v>255</v>
      </c>
      <c r="E21" s="899"/>
      <c r="F21" s="900"/>
      <c r="G21" s="290">
        <f t="shared" si="0"/>
        <v>1</v>
      </c>
      <c r="H21" s="293" t="s">
        <v>99</v>
      </c>
      <c r="I21" s="381" t="s">
        <v>475</v>
      </c>
      <c r="J21" s="382" t="s">
        <v>255</v>
      </c>
    </row>
    <row r="22" spans="1:10" ht="15">
      <c r="A22" s="269">
        <v>21</v>
      </c>
      <c r="B22" s="280" t="s">
        <v>436</v>
      </c>
      <c r="C22" s="280" t="s">
        <v>176</v>
      </c>
      <c r="D22" s="280" t="s">
        <v>98</v>
      </c>
      <c r="E22" s="334">
        <v>45768</v>
      </c>
      <c r="F22" s="334">
        <v>45768</v>
      </c>
      <c r="G22" s="278">
        <f t="shared" si="0"/>
        <v>1</v>
      </c>
      <c r="H22" s="280" t="s">
        <v>99</v>
      </c>
      <c r="I22" s="335" t="s">
        <v>416</v>
      </c>
      <c r="J22" s="280" t="s">
        <v>203</v>
      </c>
    </row>
    <row r="23" spans="1:10" ht="15">
      <c r="A23" s="268">
        <v>22</v>
      </c>
      <c r="B23" s="280" t="s">
        <v>437</v>
      </c>
      <c r="C23" s="280" t="s">
        <v>176</v>
      </c>
      <c r="D23" s="280" t="s">
        <v>98</v>
      </c>
      <c r="E23" s="334">
        <v>45768</v>
      </c>
      <c r="F23" s="334">
        <v>45768</v>
      </c>
      <c r="G23" s="278">
        <f t="shared" si="0"/>
        <v>1</v>
      </c>
      <c r="H23" s="280" t="s">
        <v>99</v>
      </c>
      <c r="I23" s="335" t="s">
        <v>414</v>
      </c>
      <c r="J23" s="280" t="s">
        <v>203</v>
      </c>
    </row>
    <row r="24" spans="1:10" ht="15">
      <c r="A24" s="380">
        <v>23</v>
      </c>
      <c r="B24" s="293" t="s">
        <v>436</v>
      </c>
      <c r="C24" s="293" t="s">
        <v>176</v>
      </c>
      <c r="D24" s="898" t="s">
        <v>255</v>
      </c>
      <c r="E24" s="899"/>
      <c r="F24" s="900"/>
      <c r="G24" s="290">
        <f t="shared" si="0"/>
        <v>1</v>
      </c>
      <c r="H24" s="293" t="s">
        <v>99</v>
      </c>
      <c r="I24" s="381" t="s">
        <v>475</v>
      </c>
      <c r="J24" s="293" t="s">
        <v>255</v>
      </c>
    </row>
  </sheetData>
  <mergeCells count="2">
    <mergeCell ref="D21:F21"/>
    <mergeCell ref="D24:F24"/>
  </mergeCells>
  <conditionalFormatting sqref="D2:D19">
    <cfRule type="cellIs" dxfId="127" priority="2" operator="equal">
      <formula>"Unplaned"</formula>
    </cfRule>
  </conditionalFormatting>
  <conditionalFormatting sqref="H2:H19">
    <cfRule type="cellIs" dxfId="126" priority="1" operator="equal">
      <formula>"giao task nối tuần"</formula>
    </cfRule>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FBDDE-F3FA-4D9B-83CF-F19F02690058}">
  <dimension ref="A1:AE94"/>
  <sheetViews>
    <sheetView topLeftCell="A49" zoomScale="70" zoomScaleNormal="70" workbookViewId="0">
      <selection activeCell="P29" sqref="P29"/>
    </sheetView>
  </sheetViews>
  <sheetFormatPr defaultColWidth="8.75" defaultRowHeight="15"/>
  <cols>
    <col min="1" max="1" width="16.75" style="453" bestFit="1" customWidth="1"/>
    <col min="2" max="2" width="12.5" style="471" bestFit="1" customWidth="1"/>
    <col min="3" max="3" width="8.875" style="453" bestFit="1" customWidth="1"/>
    <col min="4" max="4" width="9.125" style="453" bestFit="1" customWidth="1"/>
    <col min="5" max="5" width="8.875" style="453" bestFit="1" customWidth="1"/>
    <col min="6" max="6" width="9.125" style="453" bestFit="1" customWidth="1"/>
    <col min="7" max="7" width="8.875" style="453" bestFit="1" customWidth="1"/>
    <col min="8" max="8" width="9.125" style="453" bestFit="1" customWidth="1"/>
    <col min="9" max="9" width="8.875" style="453" bestFit="1" customWidth="1"/>
    <col min="10" max="10" width="9.125" style="453" bestFit="1" customWidth="1"/>
    <col min="11" max="11" width="8.875" style="453" bestFit="1" customWidth="1"/>
    <col min="12" max="12" width="9.125" style="453" bestFit="1" customWidth="1"/>
    <col min="13" max="13" width="9.5" style="453" customWidth="1"/>
    <col min="14" max="14" width="9.125" style="453" bestFit="1" customWidth="1"/>
    <col min="15" max="15" width="8.875" style="453" bestFit="1" customWidth="1"/>
    <col min="16" max="16" width="9.125" style="453" bestFit="1" customWidth="1"/>
    <col min="17" max="17" width="8.875" style="453" bestFit="1" customWidth="1"/>
    <col min="18" max="18" width="6.5" style="453" bestFit="1" customWidth="1"/>
    <col min="19" max="19" width="8.875" style="453" bestFit="1" customWidth="1"/>
    <col min="20" max="20" width="9.875" style="453" bestFit="1" customWidth="1"/>
    <col min="21" max="16384" width="8.75" style="453"/>
  </cols>
  <sheetData>
    <row r="1" spans="18:20">
      <c r="R1"/>
      <c r="S1"/>
      <c r="T1"/>
    </row>
    <row r="2" spans="18:20">
      <c r="R2"/>
      <c r="S2"/>
      <c r="T2"/>
    </row>
    <row r="3" spans="18:20">
      <c r="R3"/>
      <c r="S3"/>
      <c r="T3"/>
    </row>
    <row r="4" spans="18:20">
      <c r="R4"/>
      <c r="S4"/>
      <c r="T4"/>
    </row>
    <row r="5" spans="18:20">
      <c r="R5"/>
      <c r="S5"/>
      <c r="T5"/>
    </row>
    <row r="6" spans="18:20">
      <c r="R6"/>
      <c r="S6"/>
      <c r="T6"/>
    </row>
    <row r="7" spans="18:20">
      <c r="R7"/>
      <c r="S7"/>
      <c r="T7"/>
    </row>
    <row r="8" spans="18:20">
      <c r="R8"/>
      <c r="S8"/>
      <c r="T8"/>
    </row>
    <row r="9" spans="18:20">
      <c r="R9"/>
      <c r="S9"/>
      <c r="T9"/>
    </row>
    <row r="10" spans="18:20">
      <c r="R10"/>
      <c r="S10"/>
      <c r="T10"/>
    </row>
    <row r="11" spans="18:20">
      <c r="R11"/>
      <c r="S11"/>
      <c r="T11"/>
    </row>
    <row r="12" spans="18:20">
      <c r="R12"/>
      <c r="S12"/>
      <c r="T12"/>
    </row>
    <row r="13" spans="18:20">
      <c r="R13"/>
      <c r="S13"/>
      <c r="T13"/>
    </row>
    <row r="14" spans="18:20">
      <c r="R14"/>
      <c r="S14"/>
      <c r="T14"/>
    </row>
    <row r="15" spans="18:20">
      <c r="R15"/>
      <c r="S15"/>
      <c r="T15"/>
    </row>
    <row r="16" spans="18:20">
      <c r="R16"/>
      <c r="S16"/>
      <c r="T16"/>
    </row>
    <row r="17" spans="1:20">
      <c r="R17"/>
      <c r="S17"/>
      <c r="T17"/>
    </row>
    <row r="18" spans="1:20">
      <c r="R18"/>
      <c r="S18"/>
      <c r="T18"/>
    </row>
    <row r="19" spans="1:20">
      <c r="R19"/>
      <c r="S19"/>
    </row>
    <row r="20" spans="1:20">
      <c r="R20"/>
      <c r="S20"/>
    </row>
    <row r="21" spans="1:20">
      <c r="R21"/>
      <c r="S21"/>
    </row>
    <row r="22" spans="1:20">
      <c r="R22"/>
      <c r="S22"/>
    </row>
    <row r="23" spans="1:20">
      <c r="A23" s="557" t="s">
        <v>476</v>
      </c>
      <c r="B23" s="508" t="s">
        <v>477</v>
      </c>
      <c r="C23" s="508" t="s">
        <v>478</v>
      </c>
      <c r="D23" s="508" t="s">
        <v>479</v>
      </c>
      <c r="E23" s="508" t="s">
        <v>480</v>
      </c>
      <c r="F23" s="508" t="s">
        <v>481</v>
      </c>
      <c r="G23" s="508" t="s">
        <v>482</v>
      </c>
      <c r="H23" s="508" t="s">
        <v>483</v>
      </c>
      <c r="I23" s="508" t="s">
        <v>484</v>
      </c>
      <c r="J23" s="508" t="s">
        <v>485</v>
      </c>
      <c r="K23" s="508" t="s">
        <v>486</v>
      </c>
      <c r="L23" s="508" t="s">
        <v>487</v>
      </c>
      <c r="M23" s="508" t="s">
        <v>488</v>
      </c>
      <c r="N23" s="508" t="s">
        <v>489</v>
      </c>
      <c r="O23" s="553" t="s">
        <v>490</v>
      </c>
      <c r="S23"/>
      <c r="T23"/>
    </row>
    <row r="24" spans="1:20" s="476" customFormat="1" ht="13.5">
      <c r="A24" s="555" t="s">
        <v>491</v>
      </c>
      <c r="B24" s="475">
        <v>1</v>
      </c>
      <c r="C24" s="475">
        <v>0.95454545454545459</v>
      </c>
      <c r="D24" s="475">
        <v>0.7857142857142857</v>
      </c>
      <c r="E24" s="475">
        <v>1</v>
      </c>
      <c r="F24" s="475">
        <v>1</v>
      </c>
      <c r="G24" s="475">
        <v>1</v>
      </c>
      <c r="H24" s="475">
        <v>1</v>
      </c>
      <c r="I24" s="475">
        <v>1</v>
      </c>
      <c r="J24" s="475">
        <v>1</v>
      </c>
      <c r="K24" s="506">
        <v>1</v>
      </c>
      <c r="L24" s="552">
        <v>1</v>
      </c>
      <c r="M24" s="592">
        <v>1</v>
      </c>
      <c r="N24" s="592">
        <v>1</v>
      </c>
      <c r="O24" s="554">
        <f>AVERAGE(B24:N24)</f>
        <v>0.98001998001998003</v>
      </c>
      <c r="S24"/>
      <c r="T24"/>
    </row>
    <row r="25" spans="1:20" s="476" customFormat="1" ht="13.5">
      <c r="A25" s="555" t="s">
        <v>492</v>
      </c>
      <c r="B25" s="475">
        <v>1</v>
      </c>
      <c r="C25" s="475">
        <v>0.81818181818181823</v>
      </c>
      <c r="D25" s="475">
        <v>1</v>
      </c>
      <c r="E25" s="475">
        <v>0.9</v>
      </c>
      <c r="F25" s="475">
        <v>0.9</v>
      </c>
      <c r="G25" s="475">
        <v>1</v>
      </c>
      <c r="H25" s="475">
        <v>0.7142857142857143</v>
      </c>
      <c r="I25" s="475">
        <v>0.65</v>
      </c>
      <c r="J25" s="475">
        <v>0.7857142857142857</v>
      </c>
      <c r="K25" s="506">
        <v>0.9285714285714286</v>
      </c>
      <c r="L25" s="507">
        <v>0.8125</v>
      </c>
      <c r="M25" s="591">
        <v>1</v>
      </c>
      <c r="N25" s="591">
        <v>1</v>
      </c>
      <c r="O25" s="554">
        <f t="shared" ref="O25:O47" si="0">AVERAGE(B25:N25)</f>
        <v>0.88532717282717277</v>
      </c>
      <c r="S25"/>
      <c r="T25"/>
    </row>
    <row r="26" spans="1:20" s="476" customFormat="1" ht="13.5">
      <c r="A26" s="555" t="s">
        <v>493</v>
      </c>
      <c r="B26" s="475">
        <v>1</v>
      </c>
      <c r="C26" s="475">
        <v>0.9</v>
      </c>
      <c r="D26" s="475">
        <v>1</v>
      </c>
      <c r="E26" s="475">
        <v>1</v>
      </c>
      <c r="F26" s="475">
        <v>1</v>
      </c>
      <c r="G26" s="475">
        <v>1</v>
      </c>
      <c r="H26" s="475">
        <v>0.8571428571428571</v>
      </c>
      <c r="I26" s="475">
        <v>0.83333333333333337</v>
      </c>
      <c r="J26" s="475">
        <v>0.9285714285714286</v>
      </c>
      <c r="K26" s="506">
        <v>1</v>
      </c>
      <c r="L26" s="507">
        <v>1</v>
      </c>
      <c r="M26" s="591">
        <v>0.8571428571428571</v>
      </c>
      <c r="N26" s="591">
        <v>0.90909090909090906</v>
      </c>
      <c r="O26" s="554">
        <f t="shared" si="0"/>
        <v>0.94502164502164498</v>
      </c>
      <c r="S26"/>
      <c r="T26"/>
    </row>
    <row r="27" spans="1:20" s="476" customFormat="1" ht="10.5" customHeight="1">
      <c r="A27" s="555" t="s">
        <v>494</v>
      </c>
      <c r="B27" s="475">
        <v>0.92307692307692313</v>
      </c>
      <c r="C27" s="475">
        <v>1</v>
      </c>
      <c r="D27" s="475">
        <v>1</v>
      </c>
      <c r="E27" s="475">
        <v>1</v>
      </c>
      <c r="F27" s="475">
        <v>1</v>
      </c>
      <c r="G27" s="475">
        <v>1</v>
      </c>
      <c r="H27" s="475">
        <v>0.93333333333333335</v>
      </c>
      <c r="I27" s="475">
        <v>0.94736842105263153</v>
      </c>
      <c r="J27" s="475">
        <v>0.92307692307692313</v>
      </c>
      <c r="K27" s="506">
        <v>1</v>
      </c>
      <c r="L27" s="507">
        <v>1</v>
      </c>
      <c r="M27" s="591">
        <v>1</v>
      </c>
      <c r="N27" s="591">
        <v>1</v>
      </c>
      <c r="O27" s="554">
        <f t="shared" si="0"/>
        <v>0.97898889234921627</v>
      </c>
    </row>
    <row r="28" spans="1:20" s="476" customFormat="1" ht="10.5" customHeight="1">
      <c r="A28" s="555" t="s">
        <v>495</v>
      </c>
      <c r="B28" s="475">
        <v>1</v>
      </c>
      <c r="C28" s="475">
        <v>1</v>
      </c>
      <c r="D28" s="475">
        <v>1</v>
      </c>
      <c r="E28" s="475">
        <v>0.94736842105263153</v>
      </c>
      <c r="F28" s="475">
        <v>0.94736842105263153</v>
      </c>
      <c r="G28" s="475">
        <v>0.95</v>
      </c>
      <c r="H28" s="475">
        <v>0.8125</v>
      </c>
      <c r="I28" s="475">
        <v>0.9</v>
      </c>
      <c r="J28" s="475">
        <v>0.9285714285714286</v>
      </c>
      <c r="K28" s="506">
        <v>0.58333333333333337</v>
      </c>
      <c r="L28" s="507">
        <v>1</v>
      </c>
      <c r="M28" s="591">
        <v>0.86363636363636365</v>
      </c>
      <c r="N28" s="591">
        <v>0.9</v>
      </c>
      <c r="O28" s="554">
        <f t="shared" si="0"/>
        <v>0.91021368981895301</v>
      </c>
    </row>
    <row r="29" spans="1:20" s="476" customFormat="1" ht="10.5" customHeight="1">
      <c r="A29" s="555" t="s">
        <v>496</v>
      </c>
      <c r="B29" s="475">
        <v>0.92307692307692313</v>
      </c>
      <c r="C29" s="475">
        <v>0.86363636363636365</v>
      </c>
      <c r="D29" s="475">
        <v>0.84615384615384615</v>
      </c>
      <c r="E29" s="475">
        <v>0.89473684210526316</v>
      </c>
      <c r="F29" s="475">
        <v>0.89473684210526316</v>
      </c>
      <c r="G29" s="475">
        <v>0.9</v>
      </c>
      <c r="H29" s="475">
        <v>0.5625</v>
      </c>
      <c r="I29" s="475">
        <v>0.8571428571428571</v>
      </c>
      <c r="J29" s="475">
        <v>0.7857142857142857</v>
      </c>
      <c r="K29" s="506">
        <v>0.83333333333333337</v>
      </c>
      <c r="L29" s="507">
        <v>0.8</v>
      </c>
      <c r="M29" s="591">
        <v>0.95238095238095233</v>
      </c>
      <c r="N29" s="591">
        <v>0.66666666666666663</v>
      </c>
      <c r="O29" s="554">
        <f t="shared" si="0"/>
        <v>0.82923683940890425</v>
      </c>
    </row>
    <row r="30" spans="1:20" s="476" customFormat="1" ht="10.5" customHeight="1">
      <c r="A30" s="555" t="s">
        <v>497</v>
      </c>
      <c r="B30" s="475">
        <v>1</v>
      </c>
      <c r="C30" s="475">
        <v>0.95454545454545459</v>
      </c>
      <c r="D30" s="475">
        <v>1</v>
      </c>
      <c r="E30" s="475">
        <v>1</v>
      </c>
      <c r="F30" s="475">
        <v>1</v>
      </c>
      <c r="G30" s="475">
        <v>1</v>
      </c>
      <c r="H30" s="475">
        <v>0.8666666666666667</v>
      </c>
      <c r="I30" s="475">
        <v>0.8</v>
      </c>
      <c r="J30" s="475">
        <v>0.9285714285714286</v>
      </c>
      <c r="K30" s="506">
        <v>0.92307692307692313</v>
      </c>
      <c r="L30" s="507">
        <v>1</v>
      </c>
      <c r="M30" s="591">
        <v>0.90476190476190477</v>
      </c>
      <c r="N30" s="591">
        <v>0.83333333333333337</v>
      </c>
      <c r="O30" s="554">
        <f t="shared" si="0"/>
        <v>0.93930428545813172</v>
      </c>
    </row>
    <row r="31" spans="1:20" s="476" customFormat="1" ht="10.5" customHeight="1">
      <c r="A31" s="555" t="s">
        <v>498</v>
      </c>
      <c r="B31" s="475">
        <v>1</v>
      </c>
      <c r="C31" s="475">
        <v>1</v>
      </c>
      <c r="D31" s="475">
        <v>1</v>
      </c>
      <c r="E31" s="475">
        <v>0.89473684210526316</v>
      </c>
      <c r="F31" s="475">
        <v>0.89473684210526316</v>
      </c>
      <c r="G31" s="475">
        <v>1</v>
      </c>
      <c r="H31" s="475">
        <v>1</v>
      </c>
      <c r="I31" s="475">
        <v>1</v>
      </c>
      <c r="J31" s="475">
        <v>1</v>
      </c>
      <c r="K31" s="506">
        <v>0.92307692307692313</v>
      </c>
      <c r="L31" s="507">
        <v>1</v>
      </c>
      <c r="M31" s="591">
        <v>1</v>
      </c>
      <c r="N31" s="591">
        <v>1</v>
      </c>
      <c r="O31" s="554">
        <f t="shared" si="0"/>
        <v>0.97788850825288087</v>
      </c>
    </row>
    <row r="32" spans="1:20" s="476" customFormat="1" ht="10.5" customHeight="1">
      <c r="A32" s="555" t="s">
        <v>499</v>
      </c>
      <c r="B32" s="475">
        <v>1</v>
      </c>
      <c r="C32" s="475">
        <v>1</v>
      </c>
      <c r="D32" s="475">
        <v>1</v>
      </c>
      <c r="E32" s="475">
        <v>1</v>
      </c>
      <c r="F32" s="475">
        <v>1</v>
      </c>
      <c r="G32" s="475">
        <v>1</v>
      </c>
      <c r="H32" s="475">
        <v>1</v>
      </c>
      <c r="I32" s="475">
        <v>1</v>
      </c>
      <c r="J32" s="475">
        <v>1</v>
      </c>
      <c r="K32" s="506">
        <v>1</v>
      </c>
      <c r="L32" s="507">
        <v>1</v>
      </c>
      <c r="M32" s="591">
        <v>1</v>
      </c>
      <c r="N32" s="591">
        <v>1</v>
      </c>
      <c r="O32" s="554">
        <f t="shared" si="0"/>
        <v>1</v>
      </c>
    </row>
    <row r="33" spans="1:15" s="476" customFormat="1" ht="10.5" customHeight="1">
      <c r="A33" s="555" t="s">
        <v>500</v>
      </c>
      <c r="B33" s="475">
        <v>1</v>
      </c>
      <c r="C33" s="475">
        <v>1</v>
      </c>
      <c r="D33" s="475">
        <v>0.84615384615384615</v>
      </c>
      <c r="E33" s="475">
        <v>1</v>
      </c>
      <c r="F33" s="475">
        <v>1</v>
      </c>
      <c r="G33" s="475">
        <v>0.95</v>
      </c>
      <c r="H33" s="475">
        <v>1</v>
      </c>
      <c r="I33" s="475">
        <v>0.94444444444444442</v>
      </c>
      <c r="J33" s="475">
        <v>1</v>
      </c>
      <c r="K33" s="506">
        <v>0.92307692307692313</v>
      </c>
      <c r="L33" s="507">
        <v>0.9375</v>
      </c>
      <c r="M33" s="591">
        <v>0.85</v>
      </c>
      <c r="N33" s="591">
        <v>0.8</v>
      </c>
      <c r="O33" s="554">
        <f t="shared" si="0"/>
        <v>0.94239809335963198</v>
      </c>
    </row>
    <row r="34" spans="1:15" s="476" customFormat="1" ht="10.5" customHeight="1">
      <c r="A34" s="555" t="s">
        <v>501</v>
      </c>
      <c r="B34" s="475">
        <v>1</v>
      </c>
      <c r="C34" s="475">
        <v>0.9</v>
      </c>
      <c r="D34" s="475">
        <v>1</v>
      </c>
      <c r="E34" s="475">
        <v>1</v>
      </c>
      <c r="F34" s="475">
        <v>1</v>
      </c>
      <c r="G34" s="475">
        <v>1</v>
      </c>
      <c r="H34" s="475">
        <v>0.93333333333333335</v>
      </c>
      <c r="I34" s="475">
        <v>1</v>
      </c>
      <c r="J34" s="475">
        <v>1</v>
      </c>
      <c r="K34" s="506">
        <v>1</v>
      </c>
      <c r="L34" s="507">
        <v>0.8666666666666667</v>
      </c>
      <c r="M34" s="591">
        <v>1</v>
      </c>
      <c r="N34" s="591">
        <v>0.91666666666666663</v>
      </c>
      <c r="O34" s="554">
        <f t="shared" si="0"/>
        <v>0.97051282051282051</v>
      </c>
    </row>
    <row r="35" spans="1:15" s="476" customFormat="1" ht="10.5" customHeight="1">
      <c r="A35" s="555" t="s">
        <v>502</v>
      </c>
      <c r="B35" s="475">
        <v>1</v>
      </c>
      <c r="C35" s="475">
        <v>1</v>
      </c>
      <c r="D35" s="475">
        <v>1</v>
      </c>
      <c r="E35" s="475">
        <v>1</v>
      </c>
      <c r="F35" s="475">
        <v>1</v>
      </c>
      <c r="G35" s="475">
        <v>1</v>
      </c>
      <c r="H35" s="475">
        <v>1</v>
      </c>
      <c r="I35" s="475">
        <v>1</v>
      </c>
      <c r="J35" s="475">
        <v>1</v>
      </c>
      <c r="K35" s="506">
        <v>1</v>
      </c>
      <c r="L35" s="507">
        <v>1</v>
      </c>
      <c r="M35" s="591">
        <v>1</v>
      </c>
      <c r="N35" s="591">
        <v>1</v>
      </c>
      <c r="O35" s="554">
        <f t="shared" si="0"/>
        <v>1</v>
      </c>
    </row>
    <row r="36" spans="1:15" s="476" customFormat="1" ht="10.5" customHeight="1">
      <c r="A36" s="555" t="s">
        <v>503</v>
      </c>
      <c r="B36" s="475">
        <v>1</v>
      </c>
      <c r="C36" s="475">
        <v>1</v>
      </c>
      <c r="D36" s="475">
        <v>0.9285714285714286</v>
      </c>
      <c r="E36" s="475">
        <v>1</v>
      </c>
      <c r="F36" s="475">
        <v>1</v>
      </c>
      <c r="G36" s="475">
        <v>1</v>
      </c>
      <c r="H36" s="475">
        <v>0.9285714285714286</v>
      </c>
      <c r="I36" s="475">
        <v>1</v>
      </c>
      <c r="J36" s="475">
        <v>0.9285714285714286</v>
      </c>
      <c r="K36" s="506">
        <v>1</v>
      </c>
      <c r="L36" s="507">
        <v>1</v>
      </c>
      <c r="M36" s="591">
        <v>1</v>
      </c>
      <c r="N36" s="591">
        <v>0.90909090909090906</v>
      </c>
      <c r="O36" s="554">
        <f t="shared" si="0"/>
        <v>0.97652347652347649</v>
      </c>
    </row>
    <row r="37" spans="1:15" s="476" customFormat="1" ht="10.5" customHeight="1">
      <c r="A37" s="555" t="s">
        <v>504</v>
      </c>
      <c r="B37" s="475">
        <v>0.92307692307692313</v>
      </c>
      <c r="C37" s="475">
        <v>0.90476190476190477</v>
      </c>
      <c r="D37" s="475">
        <v>1</v>
      </c>
      <c r="E37" s="475">
        <v>1</v>
      </c>
      <c r="F37" s="475">
        <v>1</v>
      </c>
      <c r="G37" s="475">
        <v>0.9</v>
      </c>
      <c r="H37" s="475">
        <v>0.93333333333333335</v>
      </c>
      <c r="I37" s="475">
        <v>0.84210526315789469</v>
      </c>
      <c r="J37" s="475">
        <v>0.7857142857142857</v>
      </c>
      <c r="K37" s="506">
        <v>1</v>
      </c>
      <c r="L37" s="507">
        <v>1</v>
      </c>
      <c r="M37" s="591">
        <v>1</v>
      </c>
      <c r="N37" s="591">
        <v>1</v>
      </c>
      <c r="O37" s="554">
        <f t="shared" si="0"/>
        <v>0.94530705461879561</v>
      </c>
    </row>
    <row r="38" spans="1:15" s="476" customFormat="1" ht="10.5" customHeight="1">
      <c r="A38" s="555" t="s">
        <v>505</v>
      </c>
      <c r="B38" s="475">
        <v>1</v>
      </c>
      <c r="C38" s="475">
        <v>1</v>
      </c>
      <c r="D38" s="475">
        <v>1</v>
      </c>
      <c r="E38" s="475">
        <v>1</v>
      </c>
      <c r="F38" s="475">
        <v>1</v>
      </c>
      <c r="G38" s="475">
        <v>1</v>
      </c>
      <c r="H38" s="475">
        <v>1</v>
      </c>
      <c r="I38" s="475">
        <v>0.76190476190476186</v>
      </c>
      <c r="J38" s="475">
        <v>0.8666666666666667</v>
      </c>
      <c r="K38" s="506">
        <v>0.91666666666666663</v>
      </c>
      <c r="L38" s="507">
        <v>1</v>
      </c>
      <c r="M38" s="591">
        <v>1</v>
      </c>
      <c r="N38" s="591">
        <v>0.83333333333333337</v>
      </c>
      <c r="O38" s="554">
        <f t="shared" si="0"/>
        <v>0.95219780219780215</v>
      </c>
    </row>
    <row r="39" spans="1:15" s="476" customFormat="1" ht="10.5" customHeight="1">
      <c r="A39" s="555" t="s">
        <v>506</v>
      </c>
      <c r="B39" s="475">
        <v>1</v>
      </c>
      <c r="C39" s="475">
        <v>1</v>
      </c>
      <c r="D39" s="475">
        <v>0.92307692307692313</v>
      </c>
      <c r="E39" s="475">
        <v>0.73684210526315785</v>
      </c>
      <c r="F39" s="475">
        <v>0.73684210526315785</v>
      </c>
      <c r="G39" s="475">
        <v>0.8</v>
      </c>
      <c r="H39" s="475">
        <v>0.8666666666666667</v>
      </c>
      <c r="I39" s="475">
        <v>0.88235294117647056</v>
      </c>
      <c r="J39" s="475">
        <v>0.9285714285714286</v>
      </c>
      <c r="K39" s="506">
        <v>0.72727272727272729</v>
      </c>
      <c r="L39" s="507">
        <v>1</v>
      </c>
      <c r="M39" s="591">
        <v>1</v>
      </c>
      <c r="N39" s="591">
        <v>0.90909090909090906</v>
      </c>
      <c r="O39" s="554">
        <f t="shared" si="0"/>
        <v>0.88543967741395702</v>
      </c>
    </row>
    <row r="40" spans="1:15" s="476" customFormat="1" ht="10.5" customHeight="1">
      <c r="A40" s="555" t="s">
        <v>507</v>
      </c>
      <c r="B40" s="475">
        <v>1</v>
      </c>
      <c r="C40" s="475">
        <v>0.95</v>
      </c>
      <c r="D40" s="475">
        <v>1</v>
      </c>
      <c r="E40" s="475">
        <v>0.94736842105263153</v>
      </c>
      <c r="F40" s="475">
        <v>0.94736842105263153</v>
      </c>
      <c r="G40" s="475">
        <v>0.95</v>
      </c>
      <c r="H40" s="475">
        <v>0.9285714285714286</v>
      </c>
      <c r="I40" s="475">
        <v>1</v>
      </c>
      <c r="J40" s="475">
        <v>0.9285714285714286</v>
      </c>
      <c r="K40" s="506">
        <v>1</v>
      </c>
      <c r="L40" s="507">
        <v>1</v>
      </c>
      <c r="M40" s="591">
        <v>0.8571428571428571</v>
      </c>
      <c r="N40" s="591">
        <v>0.90909090909090906</v>
      </c>
      <c r="O40" s="554">
        <f t="shared" si="0"/>
        <v>0.95523949734476044</v>
      </c>
    </row>
    <row r="41" spans="1:15" s="476" customFormat="1" ht="10.5" customHeight="1">
      <c r="A41" s="555" t="s">
        <v>508</v>
      </c>
      <c r="B41" s="475">
        <v>1</v>
      </c>
      <c r="C41" s="475">
        <v>0.81818181818181823</v>
      </c>
      <c r="D41" s="475">
        <v>0.92307692307692313</v>
      </c>
      <c r="E41" s="475">
        <v>0.63157894736842102</v>
      </c>
      <c r="F41" s="475">
        <v>0.63157894736842102</v>
      </c>
      <c r="G41" s="475">
        <v>0.9</v>
      </c>
      <c r="H41" s="475">
        <v>0.8125</v>
      </c>
      <c r="I41" s="475">
        <v>0.88888888888888884</v>
      </c>
      <c r="J41" s="475">
        <v>0.7857142857142857</v>
      </c>
      <c r="K41" s="506">
        <v>0.75</v>
      </c>
      <c r="L41" s="507">
        <v>0.8125</v>
      </c>
      <c r="M41" s="591">
        <v>1</v>
      </c>
      <c r="N41" s="591">
        <v>0.9</v>
      </c>
      <c r="O41" s="554">
        <f t="shared" si="0"/>
        <v>0.83492460081528919</v>
      </c>
    </row>
    <row r="42" spans="1:15" s="476" customFormat="1" ht="10.5" customHeight="1">
      <c r="A42" s="555" t="s">
        <v>509</v>
      </c>
      <c r="B42" s="475">
        <v>1</v>
      </c>
      <c r="C42" s="475">
        <v>1</v>
      </c>
      <c r="D42" s="475">
        <v>0.7857142857142857</v>
      </c>
      <c r="E42" s="475">
        <v>1</v>
      </c>
      <c r="F42" s="475">
        <v>1</v>
      </c>
      <c r="G42" s="475">
        <v>1</v>
      </c>
      <c r="H42" s="475">
        <v>0.875</v>
      </c>
      <c r="I42" s="475">
        <v>1</v>
      </c>
      <c r="J42" s="475">
        <v>0.8571428571428571</v>
      </c>
      <c r="K42" s="506">
        <v>1</v>
      </c>
      <c r="L42" s="507">
        <v>1</v>
      </c>
      <c r="M42" s="591">
        <v>1</v>
      </c>
      <c r="N42" s="591">
        <v>0.81818181818181823</v>
      </c>
      <c r="O42" s="554">
        <f t="shared" si="0"/>
        <v>0.94892607392607387</v>
      </c>
    </row>
    <row r="43" spans="1:15" s="476" customFormat="1" ht="10.5" customHeight="1">
      <c r="A43" s="555" t="s">
        <v>510</v>
      </c>
      <c r="B43" s="475">
        <v>1</v>
      </c>
      <c r="C43" s="475">
        <v>1</v>
      </c>
      <c r="D43" s="475">
        <v>1</v>
      </c>
      <c r="E43" s="475">
        <v>1</v>
      </c>
      <c r="F43" s="475">
        <v>1</v>
      </c>
      <c r="G43" s="475">
        <v>1</v>
      </c>
      <c r="H43" s="475">
        <v>0.9375</v>
      </c>
      <c r="I43" s="475">
        <v>1</v>
      </c>
      <c r="J43" s="475">
        <v>1</v>
      </c>
      <c r="K43" s="506">
        <v>1</v>
      </c>
      <c r="L43" s="507">
        <v>0.93333333333333335</v>
      </c>
      <c r="M43" s="591">
        <v>1</v>
      </c>
      <c r="N43" s="591">
        <v>0.83333333333333337</v>
      </c>
      <c r="O43" s="554">
        <f t="shared" si="0"/>
        <v>0.97724358974358982</v>
      </c>
    </row>
    <row r="44" spans="1:15" s="476" customFormat="1" ht="10.5" customHeight="1">
      <c r="A44" s="555" t="s">
        <v>511</v>
      </c>
      <c r="B44" s="475">
        <v>1</v>
      </c>
      <c r="C44" s="475">
        <v>1</v>
      </c>
      <c r="D44" s="475">
        <v>1</v>
      </c>
      <c r="E44" s="475">
        <v>1</v>
      </c>
      <c r="F44" s="475">
        <v>1</v>
      </c>
      <c r="G44" s="475">
        <v>1</v>
      </c>
      <c r="H44" s="475">
        <v>1</v>
      </c>
      <c r="I44" s="475">
        <v>0.94736842105263153</v>
      </c>
      <c r="J44" s="475">
        <v>0.9285714285714286</v>
      </c>
      <c r="K44" s="506">
        <v>1</v>
      </c>
      <c r="L44" s="507">
        <v>1</v>
      </c>
      <c r="M44" s="591">
        <v>1</v>
      </c>
      <c r="N44" s="591">
        <v>1</v>
      </c>
      <c r="O44" s="554">
        <f t="shared" si="0"/>
        <v>0.99045691150954318</v>
      </c>
    </row>
    <row r="45" spans="1:15" s="476" customFormat="1" ht="10.5" customHeight="1">
      <c r="A45" s="555" t="s">
        <v>512</v>
      </c>
      <c r="B45" s="475">
        <v>0.92307692307692313</v>
      </c>
      <c r="C45" s="475">
        <v>1</v>
      </c>
      <c r="D45" s="475">
        <v>1</v>
      </c>
      <c r="E45" s="475">
        <v>0.94736842105263153</v>
      </c>
      <c r="F45" s="475">
        <v>0.94736842105263153</v>
      </c>
      <c r="G45" s="475">
        <v>1</v>
      </c>
      <c r="H45" s="475">
        <v>1</v>
      </c>
      <c r="I45" s="475">
        <v>1</v>
      </c>
      <c r="J45" s="475">
        <v>0.93333333333333335</v>
      </c>
      <c r="K45" s="506">
        <v>0.92307692307692313</v>
      </c>
      <c r="L45" s="507">
        <v>0.94444444444444442</v>
      </c>
      <c r="M45" s="591">
        <v>0.95238095238095233</v>
      </c>
      <c r="N45" s="591">
        <v>0.75</v>
      </c>
      <c r="O45" s="554">
        <f t="shared" si="0"/>
        <v>0.94777303218598763</v>
      </c>
    </row>
    <row r="46" spans="1:15" s="476" customFormat="1" ht="10.5" customHeight="1">
      <c r="A46" s="555" t="s">
        <v>513</v>
      </c>
      <c r="B46" s="474"/>
      <c r="C46" s="474"/>
      <c r="D46" s="474"/>
      <c r="E46" s="474"/>
      <c r="F46" s="474"/>
      <c r="G46" s="475"/>
      <c r="H46" s="475">
        <v>0.7857142857142857</v>
      </c>
      <c r="I46" s="475">
        <v>0.84210526315789469</v>
      </c>
      <c r="J46" s="475">
        <v>0.9285714285714286</v>
      </c>
      <c r="K46" s="506">
        <v>0.72727272727272729</v>
      </c>
      <c r="L46" s="507">
        <v>0.94117647058823528</v>
      </c>
      <c r="M46" s="591">
        <v>0.80952380952380953</v>
      </c>
      <c r="N46" s="591">
        <v>0.90909090909090906</v>
      </c>
      <c r="O46" s="554">
        <f t="shared" si="0"/>
        <v>0.84906498484561299</v>
      </c>
    </row>
    <row r="47" spans="1:15" s="476" customFormat="1" ht="10.5" customHeight="1">
      <c r="A47" s="556" t="s">
        <v>514</v>
      </c>
      <c r="B47" s="509"/>
      <c r="C47" s="509"/>
      <c r="D47" s="509"/>
      <c r="E47" s="509"/>
      <c r="F47" s="509"/>
      <c r="G47" s="510">
        <v>0.93333333333333335</v>
      </c>
      <c r="H47" s="510">
        <v>0.8125</v>
      </c>
      <c r="I47" s="510">
        <v>0.94117647058823528</v>
      </c>
      <c r="J47" s="510">
        <v>0.6428571428571429</v>
      </c>
      <c r="K47" s="511">
        <v>0.72727272727272729</v>
      </c>
      <c r="L47" s="512">
        <v>1</v>
      </c>
      <c r="M47" s="593">
        <v>0.95</v>
      </c>
      <c r="N47" s="593">
        <v>1</v>
      </c>
      <c r="O47" s="554">
        <f t="shared" si="0"/>
        <v>0.87589245925642989</v>
      </c>
    </row>
    <row r="75" spans="1:31" hidden="1">
      <c r="A75" s="909" t="s">
        <v>83</v>
      </c>
      <c r="B75" s="905" t="s">
        <v>481</v>
      </c>
      <c r="C75" s="906"/>
      <c r="D75" s="905" t="s">
        <v>482</v>
      </c>
      <c r="E75" s="906"/>
      <c r="F75" s="905" t="s">
        <v>483</v>
      </c>
      <c r="G75" s="906"/>
      <c r="H75" s="905" t="s">
        <v>484</v>
      </c>
      <c r="I75" s="906"/>
      <c r="J75" s="905" t="s">
        <v>485</v>
      </c>
      <c r="K75" s="906"/>
      <c r="L75" s="907" t="s">
        <v>486</v>
      </c>
      <c r="M75" s="908"/>
      <c r="N75" s="907" t="s">
        <v>487</v>
      </c>
      <c r="O75" s="908"/>
      <c r="P75" s="907" t="s">
        <v>488</v>
      </c>
      <c r="Q75" s="908"/>
      <c r="R75" s="907" t="s">
        <v>489</v>
      </c>
      <c r="S75" s="908"/>
      <c r="T75" s="907" t="s">
        <v>699</v>
      </c>
      <c r="U75" s="908"/>
      <c r="V75" s="901" t="s">
        <v>700</v>
      </c>
      <c r="W75" s="902"/>
      <c r="X75" s="901" t="s">
        <v>701</v>
      </c>
      <c r="Y75" s="902"/>
      <c r="Z75" s="901" t="s">
        <v>702</v>
      </c>
      <c r="AA75" s="902"/>
      <c r="AB75" s="901" t="s">
        <v>703</v>
      </c>
      <c r="AC75" s="902"/>
      <c r="AD75" s="901" t="s">
        <v>704</v>
      </c>
      <c r="AE75" s="902"/>
    </row>
    <row r="76" spans="1:31" ht="15.75" hidden="1" thickBot="1">
      <c r="A76" s="910"/>
      <c r="B76" s="458" t="s">
        <v>98</v>
      </c>
      <c r="C76" s="463" t="s">
        <v>93</v>
      </c>
      <c r="D76" s="458" t="s">
        <v>98</v>
      </c>
      <c r="E76" s="463" t="s">
        <v>93</v>
      </c>
      <c r="F76" s="458" t="s">
        <v>98</v>
      </c>
      <c r="G76" s="463" t="s">
        <v>93</v>
      </c>
      <c r="H76" s="458" t="s">
        <v>98</v>
      </c>
      <c r="I76" s="463" t="s">
        <v>93</v>
      </c>
      <c r="J76" s="458" t="s">
        <v>98</v>
      </c>
      <c r="K76" s="463" t="s">
        <v>93</v>
      </c>
      <c r="L76" s="458" t="s">
        <v>98</v>
      </c>
      <c r="M76" s="463" t="s">
        <v>93</v>
      </c>
      <c r="N76" s="458" t="s">
        <v>98</v>
      </c>
      <c r="O76" s="463" t="s">
        <v>93</v>
      </c>
      <c r="P76" s="458" t="s">
        <v>98</v>
      </c>
      <c r="Q76" s="463" t="s">
        <v>93</v>
      </c>
      <c r="R76" s="458" t="s">
        <v>98</v>
      </c>
      <c r="S76" s="463" t="s">
        <v>93</v>
      </c>
      <c r="T76" s="468" t="s">
        <v>98</v>
      </c>
      <c r="U76" s="457" t="s">
        <v>93</v>
      </c>
      <c r="V76" s="458" t="s">
        <v>98</v>
      </c>
      <c r="W76" s="463" t="s">
        <v>93</v>
      </c>
      <c r="X76" s="458" t="s">
        <v>98</v>
      </c>
      <c r="Y76" s="463" t="s">
        <v>93</v>
      </c>
      <c r="Z76" s="458" t="s">
        <v>98</v>
      </c>
      <c r="AA76" s="463" t="s">
        <v>93</v>
      </c>
      <c r="AB76" s="458" t="s">
        <v>98</v>
      </c>
      <c r="AC76" s="463" t="s">
        <v>93</v>
      </c>
      <c r="AD76" s="458" t="s">
        <v>98</v>
      </c>
      <c r="AE76" s="463" t="s">
        <v>93</v>
      </c>
    </row>
    <row r="77" spans="1:31" hidden="1">
      <c r="A77" s="479" t="s">
        <v>515</v>
      </c>
      <c r="B77" s="459">
        <v>2</v>
      </c>
      <c r="C77" s="464">
        <v>0</v>
      </c>
      <c r="D77" s="459">
        <v>0</v>
      </c>
      <c r="E77" s="464">
        <v>1</v>
      </c>
      <c r="F77" s="459">
        <v>2</v>
      </c>
      <c r="G77" s="464">
        <v>2</v>
      </c>
      <c r="H77" s="459">
        <v>0</v>
      </c>
      <c r="I77" s="464">
        <v>1</v>
      </c>
      <c r="J77" s="459">
        <v>2</v>
      </c>
      <c r="K77" s="464">
        <v>1</v>
      </c>
      <c r="L77" s="459">
        <v>1</v>
      </c>
      <c r="M77" s="464">
        <v>1</v>
      </c>
      <c r="N77" s="459">
        <v>1</v>
      </c>
      <c r="O77" s="464">
        <v>1</v>
      </c>
      <c r="P77" s="459">
        <v>0</v>
      </c>
      <c r="Q77" s="464">
        <v>2</v>
      </c>
      <c r="R77" s="459">
        <v>1</v>
      </c>
      <c r="S77" s="464">
        <v>0</v>
      </c>
      <c r="T77" s="469">
        <v>0</v>
      </c>
      <c r="U77" s="464">
        <v>1</v>
      </c>
      <c r="V77" s="459">
        <v>2</v>
      </c>
      <c r="W77" s="464">
        <v>1</v>
      </c>
      <c r="X77" s="459">
        <v>0</v>
      </c>
      <c r="Y77" s="464">
        <v>1</v>
      </c>
      <c r="Z77" s="459">
        <v>0</v>
      </c>
      <c r="AA77" s="464">
        <v>2</v>
      </c>
      <c r="AB77" s="459">
        <v>1</v>
      </c>
      <c r="AC77" s="464">
        <v>0</v>
      </c>
      <c r="AD77" s="459">
        <v>0</v>
      </c>
      <c r="AE77" s="464">
        <v>1</v>
      </c>
    </row>
    <row r="78" spans="1:31" hidden="1">
      <c r="A78" s="480" t="s">
        <v>516</v>
      </c>
      <c r="B78" s="460">
        <v>4</v>
      </c>
      <c r="C78" s="465">
        <v>7</v>
      </c>
      <c r="D78" s="460">
        <v>5</v>
      </c>
      <c r="E78" s="465">
        <v>1</v>
      </c>
      <c r="F78" s="460">
        <v>4</v>
      </c>
      <c r="G78" s="465">
        <v>1</v>
      </c>
      <c r="H78" s="460">
        <v>6</v>
      </c>
      <c r="I78" s="465">
        <v>1</v>
      </c>
      <c r="J78" s="460">
        <v>4</v>
      </c>
      <c r="K78" s="465">
        <v>1</v>
      </c>
      <c r="L78" s="460">
        <v>2</v>
      </c>
      <c r="M78" s="465">
        <v>1</v>
      </c>
      <c r="N78" s="460">
        <v>3</v>
      </c>
      <c r="O78" s="465">
        <v>2</v>
      </c>
      <c r="P78" s="460">
        <v>4</v>
      </c>
      <c r="Q78" s="465">
        <v>3</v>
      </c>
      <c r="R78" s="460">
        <v>3</v>
      </c>
      <c r="S78" s="465">
        <v>0</v>
      </c>
      <c r="T78" s="460">
        <v>4</v>
      </c>
      <c r="U78" s="465">
        <v>2</v>
      </c>
      <c r="V78" s="460">
        <v>2</v>
      </c>
      <c r="W78" s="465">
        <v>1</v>
      </c>
      <c r="X78" s="460">
        <v>3</v>
      </c>
      <c r="Y78" s="465">
        <v>1</v>
      </c>
      <c r="Z78" s="460">
        <v>1</v>
      </c>
      <c r="AA78" s="465">
        <v>1</v>
      </c>
      <c r="AB78" s="460">
        <v>0</v>
      </c>
      <c r="AC78" s="465">
        <v>1</v>
      </c>
      <c r="AD78" s="460">
        <v>1</v>
      </c>
      <c r="AE78" s="465">
        <v>1</v>
      </c>
    </row>
    <row r="79" spans="1:31" hidden="1">
      <c r="A79" s="480" t="s">
        <v>116</v>
      </c>
      <c r="B79" s="460">
        <v>2</v>
      </c>
      <c r="C79" s="465">
        <v>0</v>
      </c>
      <c r="D79" s="460">
        <v>1</v>
      </c>
      <c r="E79" s="465">
        <v>2</v>
      </c>
      <c r="F79" s="460">
        <v>2</v>
      </c>
      <c r="G79" s="465">
        <v>1</v>
      </c>
      <c r="H79" s="460">
        <v>2</v>
      </c>
      <c r="I79" s="465">
        <v>0</v>
      </c>
      <c r="J79" s="460">
        <v>3</v>
      </c>
      <c r="K79" s="465">
        <v>0</v>
      </c>
      <c r="L79" s="460">
        <v>2</v>
      </c>
      <c r="M79" s="465">
        <v>0</v>
      </c>
      <c r="N79" s="460">
        <v>2</v>
      </c>
      <c r="O79" s="663">
        <v>0</v>
      </c>
      <c r="P79" s="460">
        <v>2</v>
      </c>
      <c r="Q79" s="663">
        <v>0</v>
      </c>
      <c r="R79" s="460">
        <v>3</v>
      </c>
      <c r="S79" s="663">
        <v>0</v>
      </c>
      <c r="T79" s="460">
        <v>2</v>
      </c>
      <c r="U79" s="465">
        <v>0</v>
      </c>
      <c r="V79" s="460">
        <v>1</v>
      </c>
      <c r="W79" s="465">
        <v>0</v>
      </c>
      <c r="X79" s="460">
        <v>3</v>
      </c>
      <c r="Y79" s="465">
        <v>0</v>
      </c>
      <c r="Z79" s="460">
        <v>0</v>
      </c>
      <c r="AA79" s="465">
        <v>1</v>
      </c>
      <c r="AB79" s="460">
        <v>3</v>
      </c>
      <c r="AC79" s="465">
        <v>0</v>
      </c>
      <c r="AD79" s="460">
        <v>1</v>
      </c>
      <c r="AE79" s="465">
        <v>0</v>
      </c>
    </row>
    <row r="80" spans="1:31" hidden="1">
      <c r="A80" s="480" t="s">
        <v>20</v>
      </c>
      <c r="B80" s="460">
        <v>1</v>
      </c>
      <c r="C80" s="465">
        <v>0</v>
      </c>
      <c r="D80" s="460">
        <v>2</v>
      </c>
      <c r="E80" s="465">
        <v>1</v>
      </c>
      <c r="F80" s="460">
        <v>1</v>
      </c>
      <c r="G80" s="465">
        <v>1</v>
      </c>
      <c r="H80" s="460">
        <v>2</v>
      </c>
      <c r="I80" s="465">
        <v>0</v>
      </c>
      <c r="J80" s="460">
        <v>2</v>
      </c>
      <c r="K80" s="465">
        <v>0</v>
      </c>
      <c r="L80" s="460">
        <v>1</v>
      </c>
      <c r="M80" s="465">
        <v>0</v>
      </c>
      <c r="N80" s="460">
        <v>2</v>
      </c>
      <c r="O80" s="663">
        <v>1</v>
      </c>
      <c r="P80" s="460">
        <v>1</v>
      </c>
      <c r="Q80" s="663">
        <v>0</v>
      </c>
      <c r="R80" s="460">
        <v>1</v>
      </c>
      <c r="S80" s="663">
        <v>0</v>
      </c>
      <c r="T80" s="460">
        <v>1</v>
      </c>
      <c r="U80" s="465">
        <v>0</v>
      </c>
      <c r="V80" s="460">
        <v>3</v>
      </c>
      <c r="W80" s="465">
        <v>0</v>
      </c>
      <c r="X80" s="460">
        <v>1</v>
      </c>
      <c r="Y80" s="465">
        <v>0</v>
      </c>
      <c r="Z80" s="460">
        <v>1</v>
      </c>
      <c r="AA80" s="465">
        <v>0</v>
      </c>
      <c r="AB80" s="460">
        <v>2</v>
      </c>
      <c r="AC80" s="465">
        <v>0</v>
      </c>
      <c r="AD80" s="460">
        <v>2</v>
      </c>
      <c r="AE80" s="465">
        <v>0</v>
      </c>
    </row>
    <row r="81" spans="1:31" hidden="1">
      <c r="A81" s="480" t="s">
        <v>55</v>
      </c>
      <c r="B81" s="460">
        <v>0</v>
      </c>
      <c r="C81" s="465">
        <v>0</v>
      </c>
      <c r="D81" s="460">
        <v>0</v>
      </c>
      <c r="E81" s="465">
        <v>0</v>
      </c>
      <c r="F81" s="460">
        <v>0</v>
      </c>
      <c r="G81" s="465">
        <v>0</v>
      </c>
      <c r="H81" s="460">
        <v>0</v>
      </c>
      <c r="I81" s="465">
        <v>0</v>
      </c>
      <c r="J81" s="460">
        <v>0</v>
      </c>
      <c r="K81" s="465">
        <v>0</v>
      </c>
      <c r="L81" s="460">
        <v>0</v>
      </c>
      <c r="M81" s="465">
        <v>0</v>
      </c>
      <c r="N81" s="460">
        <v>0</v>
      </c>
      <c r="O81" s="465">
        <v>0</v>
      </c>
      <c r="P81" s="460">
        <v>0</v>
      </c>
      <c r="Q81" s="465">
        <v>0</v>
      </c>
      <c r="R81" s="460">
        <v>0</v>
      </c>
      <c r="S81" s="465">
        <v>0</v>
      </c>
      <c r="T81" s="460">
        <v>0</v>
      </c>
      <c r="U81" s="465">
        <v>0</v>
      </c>
      <c r="V81" s="460">
        <v>0</v>
      </c>
      <c r="W81" s="465">
        <v>0</v>
      </c>
      <c r="X81" s="460">
        <v>0</v>
      </c>
      <c r="Y81" s="465">
        <v>0</v>
      </c>
      <c r="Z81" s="460">
        <v>0</v>
      </c>
      <c r="AA81" s="465">
        <v>0</v>
      </c>
      <c r="AB81" s="460">
        <v>0</v>
      </c>
      <c r="AC81" s="465">
        <v>0</v>
      </c>
      <c r="AD81" s="460">
        <v>0</v>
      </c>
      <c r="AE81" s="465">
        <v>0</v>
      </c>
    </row>
    <row r="82" spans="1:31" hidden="1">
      <c r="A82" s="480" t="s">
        <v>517</v>
      </c>
      <c r="B82" s="460">
        <v>3</v>
      </c>
      <c r="C82" s="465">
        <v>0</v>
      </c>
      <c r="D82" s="460">
        <v>1</v>
      </c>
      <c r="E82" s="465">
        <v>0</v>
      </c>
      <c r="F82" s="460">
        <v>1</v>
      </c>
      <c r="G82" s="465">
        <v>0</v>
      </c>
      <c r="H82" s="460">
        <v>3</v>
      </c>
      <c r="I82" s="465">
        <v>1</v>
      </c>
      <c r="J82" s="460">
        <v>0</v>
      </c>
      <c r="K82" s="465">
        <v>0</v>
      </c>
      <c r="L82" s="460">
        <v>1</v>
      </c>
      <c r="M82" s="465">
        <v>0</v>
      </c>
      <c r="N82" s="460">
        <v>0</v>
      </c>
      <c r="O82" s="465">
        <v>1</v>
      </c>
      <c r="P82" s="460">
        <v>4</v>
      </c>
      <c r="Q82" s="465">
        <v>1</v>
      </c>
      <c r="R82" s="460">
        <v>0</v>
      </c>
      <c r="S82" s="465">
        <v>0</v>
      </c>
      <c r="T82" s="460">
        <v>1</v>
      </c>
      <c r="U82" s="465">
        <v>0</v>
      </c>
      <c r="V82" s="460">
        <v>0</v>
      </c>
      <c r="W82" s="465">
        <v>1</v>
      </c>
      <c r="X82" s="460">
        <v>0</v>
      </c>
      <c r="Y82" s="465">
        <v>1</v>
      </c>
      <c r="Z82" s="460">
        <v>0</v>
      </c>
      <c r="AA82" s="465">
        <v>0</v>
      </c>
      <c r="AB82" s="460">
        <v>0</v>
      </c>
      <c r="AC82" s="465">
        <v>0</v>
      </c>
      <c r="AD82" s="460">
        <v>0</v>
      </c>
      <c r="AE82" s="465">
        <v>0</v>
      </c>
    </row>
    <row r="83" spans="1:31" hidden="1">
      <c r="A83" s="480" t="s">
        <v>196</v>
      </c>
      <c r="B83" s="460">
        <v>3</v>
      </c>
      <c r="C83" s="465">
        <v>2</v>
      </c>
      <c r="D83" s="460">
        <v>0</v>
      </c>
      <c r="E83" s="465">
        <v>1</v>
      </c>
      <c r="F83" s="460">
        <v>2</v>
      </c>
      <c r="G83" s="465">
        <v>0</v>
      </c>
      <c r="H83" s="460">
        <v>0</v>
      </c>
      <c r="I83" s="465">
        <v>0</v>
      </c>
      <c r="J83" s="460">
        <v>0</v>
      </c>
      <c r="K83" s="465">
        <v>0</v>
      </c>
      <c r="L83" s="460">
        <v>0</v>
      </c>
      <c r="M83" s="465">
        <v>1</v>
      </c>
      <c r="N83" s="460">
        <v>1</v>
      </c>
      <c r="O83" s="465">
        <v>2</v>
      </c>
      <c r="P83" s="460">
        <v>2</v>
      </c>
      <c r="Q83" s="465">
        <v>2</v>
      </c>
      <c r="R83" s="460">
        <v>0</v>
      </c>
      <c r="S83" s="465">
        <v>1</v>
      </c>
      <c r="T83" s="460">
        <v>1</v>
      </c>
      <c r="U83" s="465">
        <v>5</v>
      </c>
      <c r="V83" s="460">
        <v>0</v>
      </c>
      <c r="W83" s="465">
        <v>1</v>
      </c>
      <c r="X83" s="460">
        <v>1</v>
      </c>
      <c r="Y83" s="465">
        <v>4</v>
      </c>
      <c r="Z83" s="460">
        <v>0</v>
      </c>
      <c r="AA83" s="465">
        <v>1</v>
      </c>
      <c r="AB83" s="460">
        <v>0</v>
      </c>
      <c r="AC83" s="465">
        <v>1</v>
      </c>
      <c r="AD83" s="460">
        <v>3</v>
      </c>
      <c r="AE83" s="465">
        <v>1</v>
      </c>
    </row>
    <row r="84" spans="1:31" hidden="1">
      <c r="A84" s="480" t="s">
        <v>518</v>
      </c>
      <c r="B84" s="460">
        <v>0</v>
      </c>
      <c r="C84" s="465">
        <v>2</v>
      </c>
      <c r="D84" s="460">
        <v>1</v>
      </c>
      <c r="E84" s="465">
        <v>0</v>
      </c>
      <c r="F84" s="460">
        <v>0</v>
      </c>
      <c r="G84" s="465">
        <v>1</v>
      </c>
      <c r="H84" s="460">
        <v>0</v>
      </c>
      <c r="I84" s="465">
        <v>2</v>
      </c>
      <c r="J84" s="460">
        <v>0</v>
      </c>
      <c r="K84" s="465">
        <v>0</v>
      </c>
      <c r="L84" s="460">
        <v>0</v>
      </c>
      <c r="M84" s="465">
        <v>1</v>
      </c>
      <c r="N84" s="460">
        <v>0</v>
      </c>
      <c r="O84" s="465">
        <v>1</v>
      </c>
      <c r="P84" s="460">
        <v>0</v>
      </c>
      <c r="Q84" s="465">
        <v>2</v>
      </c>
      <c r="R84" s="460">
        <v>0</v>
      </c>
      <c r="S84" s="465">
        <v>0</v>
      </c>
      <c r="T84" s="460">
        <v>0</v>
      </c>
      <c r="U84" s="465">
        <v>0</v>
      </c>
      <c r="V84" s="460">
        <v>0</v>
      </c>
      <c r="W84" s="465">
        <v>0</v>
      </c>
      <c r="X84" s="460">
        <v>0</v>
      </c>
      <c r="Y84" s="465">
        <v>1</v>
      </c>
      <c r="Z84" s="460">
        <v>2</v>
      </c>
      <c r="AA84" s="465">
        <v>0</v>
      </c>
      <c r="AB84" s="460">
        <v>0</v>
      </c>
      <c r="AC84" s="465">
        <v>0</v>
      </c>
      <c r="AD84" s="460">
        <v>0</v>
      </c>
      <c r="AE84" s="465">
        <v>2</v>
      </c>
    </row>
    <row r="85" spans="1:31" hidden="1">
      <c r="A85" s="480" t="s">
        <v>197</v>
      </c>
      <c r="B85" s="460">
        <v>3</v>
      </c>
      <c r="C85" s="465">
        <v>0</v>
      </c>
      <c r="D85" s="460">
        <v>1</v>
      </c>
      <c r="E85" s="465">
        <v>1</v>
      </c>
      <c r="F85" s="460">
        <v>2</v>
      </c>
      <c r="G85" s="465">
        <v>0</v>
      </c>
      <c r="H85" s="460">
        <v>2</v>
      </c>
      <c r="I85" s="465">
        <v>1</v>
      </c>
      <c r="J85" s="460">
        <v>4</v>
      </c>
      <c r="K85" s="465">
        <v>0</v>
      </c>
      <c r="L85" s="460">
        <v>3</v>
      </c>
      <c r="M85" s="465">
        <v>0</v>
      </c>
      <c r="N85" s="460">
        <v>2</v>
      </c>
      <c r="O85" s="465">
        <v>2</v>
      </c>
      <c r="P85" s="460">
        <v>0</v>
      </c>
      <c r="Q85" s="465">
        <v>0</v>
      </c>
      <c r="R85" s="460">
        <v>4</v>
      </c>
      <c r="S85" s="465">
        <v>0</v>
      </c>
      <c r="T85" s="460">
        <v>4</v>
      </c>
      <c r="U85" s="465">
        <v>0</v>
      </c>
      <c r="V85" s="460">
        <v>0</v>
      </c>
      <c r="W85" s="465">
        <v>3</v>
      </c>
      <c r="X85" s="460">
        <v>3</v>
      </c>
      <c r="Y85" s="465">
        <v>0</v>
      </c>
      <c r="Z85" s="460">
        <v>4</v>
      </c>
      <c r="AA85" s="465">
        <v>1</v>
      </c>
      <c r="AB85" s="460">
        <v>3</v>
      </c>
      <c r="AC85" s="465">
        <v>0</v>
      </c>
      <c r="AD85" s="460">
        <v>2</v>
      </c>
      <c r="AE85" s="465">
        <v>0</v>
      </c>
    </row>
    <row r="86" spans="1:31" ht="15.75" hidden="1" thickBot="1">
      <c r="A86" s="481" t="s">
        <v>519</v>
      </c>
      <c r="B86" s="461">
        <v>1</v>
      </c>
      <c r="C86" s="466">
        <v>0</v>
      </c>
      <c r="D86" s="470">
        <v>0</v>
      </c>
      <c r="E86" s="466">
        <v>0</v>
      </c>
      <c r="F86" s="470">
        <v>0</v>
      </c>
      <c r="G86" s="466">
        <v>0</v>
      </c>
      <c r="H86" s="470">
        <v>0</v>
      </c>
      <c r="I86" s="466">
        <v>0</v>
      </c>
      <c r="J86" s="470">
        <v>1</v>
      </c>
      <c r="K86" s="466">
        <v>0</v>
      </c>
      <c r="L86" s="470">
        <v>1</v>
      </c>
      <c r="M86" s="466">
        <v>0</v>
      </c>
      <c r="N86" s="470">
        <v>0</v>
      </c>
      <c r="O86" s="466">
        <v>0</v>
      </c>
      <c r="P86" s="470">
        <v>0</v>
      </c>
      <c r="Q86" s="466">
        <v>0</v>
      </c>
      <c r="R86" s="470">
        <v>0</v>
      </c>
      <c r="S86" s="466">
        <v>0</v>
      </c>
      <c r="T86" s="461">
        <v>1</v>
      </c>
      <c r="U86" s="466">
        <v>0</v>
      </c>
      <c r="V86" s="470">
        <v>0</v>
      </c>
      <c r="W86" s="466">
        <v>1</v>
      </c>
      <c r="X86" s="470">
        <v>0</v>
      </c>
      <c r="Y86" s="466">
        <v>0</v>
      </c>
      <c r="Z86" s="461">
        <v>0</v>
      </c>
      <c r="AA86" s="466">
        <v>0</v>
      </c>
      <c r="AB86" s="470">
        <v>0</v>
      </c>
      <c r="AC86" s="466">
        <v>0</v>
      </c>
      <c r="AD86" s="470">
        <v>0</v>
      </c>
      <c r="AE86" s="466">
        <v>0</v>
      </c>
    </row>
    <row r="87" spans="1:31" ht="15.75" hidden="1" thickBot="1">
      <c r="A87" s="472" t="s">
        <v>520</v>
      </c>
      <c r="B87" s="462">
        <f t="shared" ref="B87:AE87" si="1">SUM(B77:B86)</f>
        <v>19</v>
      </c>
      <c r="C87" s="467">
        <f t="shared" si="1"/>
        <v>11</v>
      </c>
      <c r="D87" s="462">
        <f t="shared" si="1"/>
        <v>11</v>
      </c>
      <c r="E87" s="456">
        <f t="shared" si="1"/>
        <v>7</v>
      </c>
      <c r="F87" s="462">
        <f t="shared" si="1"/>
        <v>14</v>
      </c>
      <c r="G87" s="456">
        <f t="shared" si="1"/>
        <v>6</v>
      </c>
      <c r="H87" s="462">
        <f t="shared" si="1"/>
        <v>15</v>
      </c>
      <c r="I87" s="456">
        <f t="shared" si="1"/>
        <v>6</v>
      </c>
      <c r="J87" s="462">
        <f t="shared" si="1"/>
        <v>16</v>
      </c>
      <c r="K87" s="456">
        <f t="shared" si="1"/>
        <v>2</v>
      </c>
      <c r="L87" s="462">
        <f t="shared" si="1"/>
        <v>11</v>
      </c>
      <c r="M87" s="456">
        <f t="shared" si="1"/>
        <v>4</v>
      </c>
      <c r="N87" s="462">
        <f t="shared" si="1"/>
        <v>11</v>
      </c>
      <c r="O87" s="456">
        <f t="shared" si="1"/>
        <v>10</v>
      </c>
      <c r="P87" s="462">
        <f t="shared" si="1"/>
        <v>13</v>
      </c>
      <c r="Q87" s="456">
        <f t="shared" si="1"/>
        <v>10</v>
      </c>
      <c r="R87" s="462">
        <f t="shared" si="1"/>
        <v>12</v>
      </c>
      <c r="S87" s="456">
        <f t="shared" si="1"/>
        <v>1</v>
      </c>
      <c r="T87" s="462">
        <f t="shared" si="1"/>
        <v>14</v>
      </c>
      <c r="U87" s="467">
        <f t="shared" si="1"/>
        <v>8</v>
      </c>
      <c r="V87" s="462">
        <f t="shared" si="1"/>
        <v>8</v>
      </c>
      <c r="W87" s="456">
        <f t="shared" si="1"/>
        <v>8</v>
      </c>
      <c r="X87" s="462">
        <f t="shared" si="1"/>
        <v>11</v>
      </c>
      <c r="Y87" s="456">
        <f t="shared" si="1"/>
        <v>8</v>
      </c>
      <c r="Z87" s="462">
        <f t="shared" si="1"/>
        <v>8</v>
      </c>
      <c r="AA87" s="467">
        <f t="shared" si="1"/>
        <v>6</v>
      </c>
      <c r="AB87" s="462">
        <f t="shared" si="1"/>
        <v>9</v>
      </c>
      <c r="AC87" s="456">
        <f t="shared" si="1"/>
        <v>2</v>
      </c>
      <c r="AD87" s="462">
        <f t="shared" si="1"/>
        <v>9</v>
      </c>
      <c r="AE87" s="456">
        <f t="shared" si="1"/>
        <v>5</v>
      </c>
    </row>
    <row r="88" spans="1:31" ht="15.75" hidden="1" thickBot="1">
      <c r="A88" s="473" t="s">
        <v>521</v>
      </c>
      <c r="B88" s="911">
        <f t="shared" ref="B88" si="2">B87+C87</f>
        <v>30</v>
      </c>
      <c r="C88" s="912"/>
      <c r="D88" s="911">
        <f t="shared" ref="D88" si="3">D87+E87</f>
        <v>18</v>
      </c>
      <c r="E88" s="912"/>
      <c r="F88" s="911">
        <f t="shared" ref="F88" si="4">F87+G87</f>
        <v>20</v>
      </c>
      <c r="G88" s="912"/>
      <c r="H88" s="911">
        <f t="shared" ref="H88" si="5">H87+I87</f>
        <v>21</v>
      </c>
      <c r="I88" s="912"/>
      <c r="J88" s="911">
        <f t="shared" ref="J88" si="6">J87+K87</f>
        <v>18</v>
      </c>
      <c r="K88" s="912"/>
      <c r="L88" s="903">
        <f>L87+M87</f>
        <v>15</v>
      </c>
      <c r="M88" s="904"/>
      <c r="N88" s="903">
        <f>N87+O87</f>
        <v>21</v>
      </c>
      <c r="O88" s="904"/>
      <c r="P88" s="903">
        <f>P87+Q87</f>
        <v>23</v>
      </c>
      <c r="Q88" s="904"/>
      <c r="R88" s="903">
        <f>R87+S87</f>
        <v>13</v>
      </c>
      <c r="S88" s="904"/>
      <c r="T88" s="903">
        <f t="shared" ref="T88" si="7">T87+U87</f>
        <v>22</v>
      </c>
      <c r="U88" s="904"/>
      <c r="V88" s="903">
        <f t="shared" ref="V88" si="8">V87+W87</f>
        <v>16</v>
      </c>
      <c r="W88" s="904"/>
      <c r="X88" s="903">
        <f t="shared" ref="X88" si="9">X87+Y87</f>
        <v>19</v>
      </c>
      <c r="Y88" s="904"/>
      <c r="Z88" s="903">
        <f t="shared" ref="Z88" si="10">Z87+AA87</f>
        <v>14</v>
      </c>
      <c r="AA88" s="904"/>
      <c r="AB88" s="903">
        <f t="shared" ref="AB88" si="11">AB87+AC87</f>
        <v>11</v>
      </c>
      <c r="AC88" s="904"/>
      <c r="AD88" s="903">
        <f t="shared" ref="AD88" si="12">AD87+AE87</f>
        <v>14</v>
      </c>
      <c r="AE88" s="904"/>
    </row>
    <row r="89" spans="1:31">
      <c r="A89" s="455"/>
      <c r="B89" s="693" t="s">
        <v>481</v>
      </c>
      <c r="C89" s="693" t="s">
        <v>482</v>
      </c>
      <c r="D89" s="693" t="s">
        <v>483</v>
      </c>
      <c r="E89" s="693" t="s">
        <v>484</v>
      </c>
      <c r="F89" s="693" t="s">
        <v>485</v>
      </c>
      <c r="G89" s="693" t="s">
        <v>486</v>
      </c>
      <c r="H89" s="693" t="s">
        <v>487</v>
      </c>
      <c r="I89" s="693" t="s">
        <v>488</v>
      </c>
      <c r="J89" s="693" t="s">
        <v>489</v>
      </c>
      <c r="K89" s="662" t="s">
        <v>699</v>
      </c>
      <c r="L89" s="662" t="s">
        <v>700</v>
      </c>
      <c r="M89" s="662" t="s">
        <v>701</v>
      </c>
      <c r="N89" s="662" t="s">
        <v>702</v>
      </c>
      <c r="O89" s="662" t="s">
        <v>703</v>
      </c>
      <c r="P89" s="662" t="s">
        <v>704</v>
      </c>
    </row>
    <row r="90" spans="1:31">
      <c r="A90" s="454" t="s">
        <v>219</v>
      </c>
      <c r="B90" s="477">
        <v>11</v>
      </c>
      <c r="C90" s="477">
        <v>7</v>
      </c>
      <c r="D90" s="477">
        <v>6</v>
      </c>
      <c r="E90" s="477">
        <v>6</v>
      </c>
      <c r="F90" s="477">
        <v>2</v>
      </c>
      <c r="G90" s="477">
        <v>4</v>
      </c>
      <c r="H90" s="477">
        <v>10</v>
      </c>
      <c r="I90" s="477">
        <v>10</v>
      </c>
      <c r="J90" s="551">
        <v>1</v>
      </c>
      <c r="K90" s="477">
        <v>8</v>
      </c>
      <c r="L90" s="477">
        <v>8</v>
      </c>
      <c r="M90" s="477">
        <v>8</v>
      </c>
      <c r="N90" s="477">
        <v>6</v>
      </c>
      <c r="O90" s="477">
        <v>2</v>
      </c>
      <c r="P90" s="477">
        <v>5</v>
      </c>
    </row>
    <row r="91" spans="1:31">
      <c r="A91" s="454" t="s">
        <v>221</v>
      </c>
      <c r="B91" s="478">
        <v>19</v>
      </c>
      <c r="C91" s="478">
        <v>11</v>
      </c>
      <c r="D91" s="478">
        <v>14</v>
      </c>
      <c r="E91" s="478">
        <v>15</v>
      </c>
      <c r="F91" s="478">
        <v>16</v>
      </c>
      <c r="G91" s="478">
        <v>11</v>
      </c>
      <c r="H91" s="478">
        <v>11</v>
      </c>
      <c r="I91" s="478">
        <v>13</v>
      </c>
      <c r="J91" s="551">
        <v>12</v>
      </c>
      <c r="K91" s="478">
        <v>14</v>
      </c>
      <c r="L91" s="478">
        <v>8</v>
      </c>
      <c r="M91" s="478">
        <v>11</v>
      </c>
      <c r="N91" s="478">
        <v>8</v>
      </c>
      <c r="O91" s="478">
        <v>9</v>
      </c>
      <c r="P91" s="478">
        <v>9</v>
      </c>
    </row>
    <row r="92" spans="1:31">
      <c r="B92" s="664">
        <f>B90/B88</f>
        <v>0.36666666666666664</v>
      </c>
      <c r="C92" s="665">
        <f>C90/D88</f>
        <v>0.3888888888888889</v>
      </c>
      <c r="D92" s="665">
        <f>D90/F88</f>
        <v>0.3</v>
      </c>
      <c r="E92" s="665">
        <f>E90/H88</f>
        <v>0.2857142857142857</v>
      </c>
      <c r="F92" s="665">
        <f>F90/J88</f>
        <v>0.1111111111111111</v>
      </c>
      <c r="G92" s="665">
        <f>G90/L88</f>
        <v>0.26666666666666666</v>
      </c>
      <c r="H92" s="665">
        <f>H90/N88</f>
        <v>0.47619047619047616</v>
      </c>
      <c r="I92" s="665">
        <f>I90/P88</f>
        <v>0.43478260869565216</v>
      </c>
      <c r="J92" s="665">
        <f>J90/R88</f>
        <v>7.6923076923076927E-2</v>
      </c>
      <c r="K92" s="665">
        <f>K90/T88</f>
        <v>0.36363636363636365</v>
      </c>
      <c r="L92" s="694">
        <f>L90/V88</f>
        <v>0.5</v>
      </c>
      <c r="M92" s="665">
        <f>M90/X88</f>
        <v>0.42105263157894735</v>
      </c>
      <c r="N92" s="665">
        <f>N90/Z88</f>
        <v>0.42857142857142855</v>
      </c>
      <c r="O92" s="694">
        <f>O90/AB88</f>
        <v>0.18181818181818182</v>
      </c>
      <c r="P92" s="694">
        <f>P90/AD88</f>
        <v>0.35714285714285715</v>
      </c>
    </row>
    <row r="93" spans="1:31">
      <c r="B93" s="664">
        <f>B91/B88</f>
        <v>0.6333333333333333</v>
      </c>
      <c r="C93" s="665">
        <f>C91/D88</f>
        <v>0.61111111111111116</v>
      </c>
      <c r="D93" s="665">
        <f>D91/F88</f>
        <v>0.7</v>
      </c>
      <c r="E93" s="665">
        <f>E91/H88</f>
        <v>0.7142857142857143</v>
      </c>
      <c r="F93" s="665">
        <f>F91/J88</f>
        <v>0.88888888888888884</v>
      </c>
      <c r="G93" s="665">
        <f>G91/L88</f>
        <v>0.73333333333333328</v>
      </c>
      <c r="H93" s="665">
        <f>H91/N88</f>
        <v>0.52380952380952384</v>
      </c>
      <c r="I93" s="665">
        <f>I91/P88</f>
        <v>0.56521739130434778</v>
      </c>
      <c r="J93" s="665">
        <f>J91/R88</f>
        <v>0.92307692307692313</v>
      </c>
      <c r="K93" s="665">
        <f>K91/T88</f>
        <v>0.63636363636363635</v>
      </c>
      <c r="L93" s="694">
        <f>L91/V88</f>
        <v>0.5</v>
      </c>
      <c r="M93" s="665">
        <f>M91/X88</f>
        <v>0.57894736842105265</v>
      </c>
      <c r="N93" s="694">
        <f>N91/Z88</f>
        <v>0.5714285714285714</v>
      </c>
      <c r="O93" s="694">
        <f>O91/AB88</f>
        <v>0.81818181818181823</v>
      </c>
      <c r="P93" s="694">
        <f>P91/AD88</f>
        <v>0.6428571428571429</v>
      </c>
    </row>
    <row r="94" spans="1:31">
      <c r="M94" s="665"/>
    </row>
  </sheetData>
  <mergeCells count="31">
    <mergeCell ref="X88:Y88"/>
    <mergeCell ref="Z75:AA75"/>
    <mergeCell ref="Z88:AA88"/>
    <mergeCell ref="A75:A76"/>
    <mergeCell ref="N75:O75"/>
    <mergeCell ref="P75:Q75"/>
    <mergeCell ref="R75:S75"/>
    <mergeCell ref="B88:C88"/>
    <mergeCell ref="D88:E88"/>
    <mergeCell ref="F88:G88"/>
    <mergeCell ref="H88:I88"/>
    <mergeCell ref="J88:K88"/>
    <mergeCell ref="L88:M88"/>
    <mergeCell ref="N88:O88"/>
    <mergeCell ref="B75:C75"/>
    <mergeCell ref="AB75:AC75"/>
    <mergeCell ref="AD75:AE75"/>
    <mergeCell ref="AB88:AC88"/>
    <mergeCell ref="AD88:AE88"/>
    <mergeCell ref="D75:E75"/>
    <mergeCell ref="F75:G75"/>
    <mergeCell ref="V75:W75"/>
    <mergeCell ref="V88:W88"/>
    <mergeCell ref="H75:I75"/>
    <mergeCell ref="J75:K75"/>
    <mergeCell ref="L75:M75"/>
    <mergeCell ref="P88:Q88"/>
    <mergeCell ref="R88:S88"/>
    <mergeCell ref="T75:U75"/>
    <mergeCell ref="T88:U88"/>
    <mergeCell ref="X75:Y75"/>
  </mergeCells>
  <phoneticPr fontId="41" type="noConversion"/>
  <conditionalFormatting sqref="O24:O47">
    <cfRule type="cellIs" dxfId="125" priority="1" operator="lessThan">
      <formula>0.9</formula>
    </cfRule>
    <cfRule type="cellIs" dxfId="124" priority="2" operator="equal">
      <formula>1</formula>
    </cfRule>
  </conditionalFormatting>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E6F45-1430-4F01-BC6F-54D5F5AAA262}">
  <dimension ref="A1:CN36"/>
  <sheetViews>
    <sheetView topLeftCell="A15" zoomScale="40" zoomScaleNormal="40" zoomScaleSheetLayoutView="25" workbookViewId="0">
      <selection activeCell="E27" sqref="E27"/>
    </sheetView>
  </sheetViews>
  <sheetFormatPr defaultColWidth="8.875" defaultRowHeight="13.5"/>
  <cols>
    <col min="1" max="1" width="20" style="133" customWidth="1"/>
    <col min="2" max="2" width="41.875" style="2" bestFit="1" customWidth="1"/>
    <col min="3" max="16" width="35.125" style="2" customWidth="1"/>
    <col min="17" max="27" width="9" style="1" customWidth="1"/>
    <col min="28" max="28" width="23.125" style="1" hidden="1" customWidth="1"/>
    <col min="29" max="42" width="39.875" style="1" hidden="1" customWidth="1"/>
    <col min="43" max="92" width="9" style="1" customWidth="1"/>
    <col min="93" max="16384" width="8.875" style="2"/>
  </cols>
  <sheetData>
    <row r="1" spans="1:92" ht="42.6" customHeight="1" thickBot="1">
      <c r="A1" s="852" t="s">
        <v>0</v>
      </c>
      <c r="B1" s="853"/>
      <c r="C1" s="854"/>
      <c r="D1" s="854"/>
      <c r="E1" s="854"/>
      <c r="F1" s="855"/>
      <c r="G1" s="858" t="str">
        <f>"Tháng " &amp; MONTH(E2)</f>
        <v>Tháng 4</v>
      </c>
      <c r="H1" s="859"/>
      <c r="I1" s="859"/>
      <c r="J1" s="860"/>
      <c r="K1" s="828" t="str">
        <f>"W"&amp;WEEKNUM(C2)</f>
        <v>W18</v>
      </c>
      <c r="L1" s="828"/>
      <c r="M1" s="828"/>
      <c r="N1" s="829"/>
      <c r="O1" s="829"/>
      <c r="P1" s="830"/>
    </row>
    <row r="2" spans="1:92" s="4" customFormat="1" ht="33.950000000000003" customHeight="1">
      <c r="A2" s="833" t="s">
        <v>1</v>
      </c>
      <c r="B2" s="213" t="s">
        <v>2</v>
      </c>
      <c r="C2" s="842">
        <v>45775</v>
      </c>
      <c r="D2" s="843"/>
      <c r="E2" s="848">
        <f>C2+1</f>
        <v>45776</v>
      </c>
      <c r="F2" s="849"/>
      <c r="G2" s="848">
        <f>E2+1</f>
        <v>45777</v>
      </c>
      <c r="H2" s="849"/>
      <c r="I2" s="848">
        <f>G2+1</f>
        <v>45778</v>
      </c>
      <c r="J2" s="849"/>
      <c r="K2" s="848">
        <f>I2+1</f>
        <v>45779</v>
      </c>
      <c r="L2" s="849"/>
      <c r="M2" s="848">
        <f>K2+1</f>
        <v>45780</v>
      </c>
      <c r="N2" s="849"/>
      <c r="O2" s="848">
        <f>M2+1</f>
        <v>45781</v>
      </c>
      <c r="P2" s="849"/>
      <c r="Q2" s="3"/>
      <c r="R2" s="3"/>
      <c r="S2" s="3"/>
      <c r="T2" s="3"/>
      <c r="U2" s="3"/>
      <c r="V2" s="3"/>
      <c r="W2" s="3"/>
      <c r="X2" s="3"/>
      <c r="Y2" s="3"/>
      <c r="Z2" s="1"/>
      <c r="AA2" s="1"/>
      <c r="AB2" s="1"/>
      <c r="AC2" s="1"/>
      <c r="AD2" s="1"/>
      <c r="AE2" s="1"/>
      <c r="AF2" s="1"/>
      <c r="AG2" s="1"/>
      <c r="AH2" s="1"/>
      <c r="AI2" s="1"/>
      <c r="AJ2" s="1"/>
      <c r="AK2" s="1"/>
      <c r="AL2" s="1"/>
      <c r="AM2" s="1"/>
      <c r="AN2" s="1"/>
      <c r="AO2" s="1"/>
      <c r="AP2" s="1"/>
      <c r="AQ2" s="1"/>
      <c r="AR2" s="1"/>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row>
    <row r="3" spans="1:92" s="4" customFormat="1" ht="33.950000000000003" customHeight="1" thickBot="1">
      <c r="A3" s="834"/>
      <c r="B3" s="214" t="s">
        <v>3</v>
      </c>
      <c r="C3" s="840">
        <f t="shared" ref="C3:E3" si="0">C2</f>
        <v>45775</v>
      </c>
      <c r="D3" s="841"/>
      <c r="E3" s="850">
        <f t="shared" si="0"/>
        <v>45776</v>
      </c>
      <c r="F3" s="851"/>
      <c r="G3" s="850">
        <f>G2</f>
        <v>45777</v>
      </c>
      <c r="H3" s="851"/>
      <c r="I3" s="850">
        <f>I2</f>
        <v>45778</v>
      </c>
      <c r="J3" s="851"/>
      <c r="K3" s="850">
        <f t="shared" ref="K3:M3" si="1">K2</f>
        <v>45779</v>
      </c>
      <c r="L3" s="851"/>
      <c r="M3" s="863">
        <f t="shared" si="1"/>
        <v>45780</v>
      </c>
      <c r="N3" s="864"/>
      <c r="O3" s="863">
        <f>O2</f>
        <v>45781</v>
      </c>
      <c r="P3" s="864"/>
      <c r="Q3" s="3"/>
      <c r="R3" s="3"/>
      <c r="S3" s="3"/>
      <c r="T3" s="3"/>
      <c r="U3" s="3"/>
      <c r="V3" s="3"/>
      <c r="W3" s="3"/>
      <c r="X3" s="3"/>
      <c r="Y3" s="3"/>
      <c r="Z3" s="1"/>
      <c r="AA3" s="1"/>
      <c r="AB3" s="877" t="str">
        <f>K1</f>
        <v>W18</v>
      </c>
      <c r="AC3" s="877"/>
      <c r="AD3" s="877"/>
      <c r="AE3" s="877"/>
      <c r="AF3" s="877"/>
      <c r="AG3" s="877"/>
      <c r="AH3" s="877"/>
      <c r="AI3" s="877"/>
      <c r="AJ3" s="877"/>
      <c r="AK3" s="877"/>
      <c r="AL3" s="877"/>
      <c r="AM3" s="877"/>
      <c r="AN3" s="877"/>
      <c r="AO3" s="877"/>
      <c r="AP3" s="877"/>
      <c r="AQ3" s="1"/>
      <c r="AR3" s="1"/>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row>
    <row r="4" spans="1:92" s="4" customFormat="1" ht="33.950000000000003" customHeight="1">
      <c r="A4" s="834"/>
      <c r="B4" s="214" t="s">
        <v>4</v>
      </c>
      <c r="C4" s="838" t="str">
        <f>TEXT(C2,"[$-0011042A]dd")</f>
        <v>01</v>
      </c>
      <c r="D4" s="839"/>
      <c r="E4" s="846" t="str">
        <f t="shared" ref="E4:M4" si="2">TEXT(E2,"[$-0011042A]dd")</f>
        <v>02</v>
      </c>
      <c r="F4" s="847"/>
      <c r="G4" s="846" t="str">
        <f t="shared" si="2"/>
        <v>03</v>
      </c>
      <c r="H4" s="847"/>
      <c r="I4" s="846" t="str">
        <f t="shared" si="2"/>
        <v>04</v>
      </c>
      <c r="J4" s="847"/>
      <c r="K4" s="846" t="str">
        <f t="shared" si="2"/>
        <v>05</v>
      </c>
      <c r="L4" s="847"/>
      <c r="M4" s="846" t="str">
        <f t="shared" si="2"/>
        <v>06</v>
      </c>
      <c r="N4" s="847"/>
      <c r="O4" s="846" t="str">
        <f>TEXT(O2,"[$-0011042A]dd")</f>
        <v>07</v>
      </c>
      <c r="P4" s="847"/>
      <c r="Q4" s="3"/>
      <c r="R4" s="3"/>
      <c r="S4" s="3"/>
      <c r="T4" s="3"/>
      <c r="U4" s="3"/>
      <c r="V4" s="3"/>
      <c r="W4" s="3"/>
      <c r="X4" s="3"/>
      <c r="Y4" s="3"/>
      <c r="Z4" s="3"/>
      <c r="AA4" s="3"/>
      <c r="AB4" s="209" t="s">
        <v>2</v>
      </c>
      <c r="AC4" s="861">
        <f>C2</f>
        <v>45775</v>
      </c>
      <c r="AD4" s="862"/>
      <c r="AE4" s="861">
        <f t="shared" ref="AE4" si="3">E2</f>
        <v>45776</v>
      </c>
      <c r="AF4" s="862"/>
      <c r="AG4" s="861">
        <f t="shared" ref="AG4" si="4">G2</f>
        <v>45777</v>
      </c>
      <c r="AH4" s="862"/>
      <c r="AI4" s="861">
        <f t="shared" ref="AI4" si="5">I2</f>
        <v>45778</v>
      </c>
      <c r="AJ4" s="862"/>
      <c r="AK4" s="861">
        <f t="shared" ref="AK4" si="6">K2</f>
        <v>45779</v>
      </c>
      <c r="AL4" s="862"/>
      <c r="AM4" s="861">
        <f t="shared" ref="AM4" si="7">M2</f>
        <v>45780</v>
      </c>
      <c r="AN4" s="862"/>
      <c r="AO4" s="861">
        <f t="shared" ref="AO4" si="8">O2</f>
        <v>45781</v>
      </c>
      <c r="AP4" s="862"/>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row>
    <row r="5" spans="1:92" s="4" customFormat="1" ht="33.950000000000003" customHeight="1">
      <c r="A5" s="834"/>
      <c r="B5" s="214" t="s">
        <v>5</v>
      </c>
      <c r="C5" s="838" t="str">
        <f>IF(OR(DAY(C2)=5,DAY(C2)=20),"Member Day",IFERROR(VLOOKUP(C2,Data!$A$1:$B$11,2,0),""))</f>
        <v/>
      </c>
      <c r="D5" s="839"/>
      <c r="E5" s="846" t="str">
        <f>IF(OR(DAY(E2)=5,DAY(E2)=20),"Member Day",IFERROR(VLOOKUP(E2,Data!$A$1:$B$11,2,0),""))</f>
        <v/>
      </c>
      <c r="F5" s="847"/>
      <c r="G5" s="846" t="str">
        <f>IF(OR(DAY(G2)=5,DAY(G2)=20),"Member Day",IFERROR(VLOOKUP(G2,Data!$A$1:$B$11,2,0),""))</f>
        <v>Ngày thống nhất đất nước</v>
      </c>
      <c r="H5" s="847"/>
      <c r="I5" s="846" t="str">
        <f>IF(OR(DAY(I2)=5,DAY(I2)=20),"Member Day",IFERROR(VLOOKUP(I2,Data!$A$1:$B$11,2,0),""))</f>
        <v>Quốc tế lao động</v>
      </c>
      <c r="J5" s="847"/>
      <c r="K5" s="846" t="str">
        <f>IF(OR(DAY(K2)=5,DAY(K2)=20),"Member Day",IFERROR(VLOOKUP(K2,Data!$A$1:$B$11,2,0),""))</f>
        <v/>
      </c>
      <c r="L5" s="847"/>
      <c r="M5" s="846" t="str">
        <f>IF(OR(DAY(M2)=5,DAY(M2)=20),"Member Day",IFERROR(VLOOKUP(M2,Data!$A$1:$B$11,2,0),""))</f>
        <v/>
      </c>
      <c r="N5" s="847"/>
      <c r="O5" s="846" t="str">
        <f>IF(OR(DAY(O2)=5,DAY(O2)=20),"Member Day",IFERROR(VLOOKUP(O2,Data!$A$1:$B$11,2,0),""))</f>
        <v/>
      </c>
      <c r="P5" s="847"/>
      <c r="Q5" s="3"/>
      <c r="R5" s="3"/>
      <c r="S5" s="3"/>
      <c r="T5" s="3"/>
      <c r="U5" s="3"/>
      <c r="V5" s="3"/>
      <c r="W5" s="3"/>
      <c r="X5" s="3"/>
      <c r="Y5" s="3"/>
      <c r="Z5" s="3"/>
      <c r="AA5" s="3"/>
      <c r="AB5" s="209" t="s">
        <v>3</v>
      </c>
      <c r="AC5" s="871">
        <f>C3</f>
        <v>45775</v>
      </c>
      <c r="AD5" s="872"/>
      <c r="AE5" s="871">
        <f t="shared" ref="AE5" si="9">E2</f>
        <v>45776</v>
      </c>
      <c r="AF5" s="872"/>
      <c r="AG5" s="871">
        <f t="shared" ref="AG5" si="10">G2</f>
        <v>45777</v>
      </c>
      <c r="AH5" s="872"/>
      <c r="AI5" s="871">
        <f t="shared" ref="AI5" si="11">I2</f>
        <v>45778</v>
      </c>
      <c r="AJ5" s="872"/>
      <c r="AK5" s="871">
        <f t="shared" ref="AK5" si="12">K2</f>
        <v>45779</v>
      </c>
      <c r="AL5" s="872"/>
      <c r="AM5" s="871">
        <f t="shared" ref="AM5" si="13">M2</f>
        <v>45780</v>
      </c>
      <c r="AN5" s="872"/>
      <c r="AO5" s="871">
        <f t="shared" ref="AO5" si="14">O2</f>
        <v>45781</v>
      </c>
      <c r="AP5" s="872"/>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row>
    <row r="6" spans="1:92" s="4" customFormat="1" ht="40.5">
      <c r="A6" s="834"/>
      <c r="B6" s="383" t="s">
        <v>6</v>
      </c>
      <c r="C6" s="913"/>
      <c r="D6" s="914"/>
      <c r="E6" s="915"/>
      <c r="F6" s="916"/>
      <c r="G6" s="917"/>
      <c r="H6" s="918"/>
      <c r="I6" s="917"/>
      <c r="J6" s="918"/>
      <c r="K6" s="917"/>
      <c r="L6" s="918"/>
      <c r="M6" s="917"/>
      <c r="N6" s="918"/>
      <c r="O6" s="917"/>
      <c r="P6" s="918"/>
      <c r="Q6" s="3"/>
      <c r="R6" s="3"/>
      <c r="S6" s="3"/>
      <c r="T6" s="3"/>
      <c r="U6" s="3"/>
      <c r="V6" s="3"/>
      <c r="W6" s="3"/>
      <c r="X6" s="3"/>
      <c r="Y6" s="3"/>
      <c r="Z6" s="3"/>
      <c r="AA6" s="3"/>
      <c r="AB6" s="209" t="s">
        <v>4</v>
      </c>
      <c r="AC6" s="871" t="str">
        <f>C4</f>
        <v>01</v>
      </c>
      <c r="AD6" s="872"/>
      <c r="AE6" s="871" t="str">
        <f t="shared" ref="AE6:AE7" si="15">E4</f>
        <v>02</v>
      </c>
      <c r="AF6" s="872"/>
      <c r="AG6" s="871" t="str">
        <f t="shared" ref="AG6:AG7" si="16">G4</f>
        <v>03</v>
      </c>
      <c r="AH6" s="872"/>
      <c r="AI6" s="871" t="str">
        <f t="shared" ref="AI6:AI7" si="17">I4</f>
        <v>04</v>
      </c>
      <c r="AJ6" s="872"/>
      <c r="AK6" s="871" t="str">
        <f t="shared" ref="AK6:AK7" si="18">K4</f>
        <v>05</v>
      </c>
      <c r="AL6" s="872"/>
      <c r="AM6" s="871" t="str">
        <f t="shared" ref="AM6:AM7" si="19">M4</f>
        <v>06</v>
      </c>
      <c r="AN6" s="872"/>
      <c r="AO6" s="871" t="str">
        <f t="shared" ref="AO6:AO7" si="20">O4</f>
        <v>07</v>
      </c>
      <c r="AP6" s="872"/>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row>
    <row r="7" spans="1:92" s="4" customFormat="1" ht="33.950000000000003" customHeight="1">
      <c r="A7" s="834"/>
      <c r="B7" s="218" t="s">
        <v>8</v>
      </c>
      <c r="C7" s="831">
        <f>C10+D10+C12+D12+C14+D14+C16+D16+C18+D18+C20+D20+C22+D22+C24+D24+C26+D26+C28+D28+C30+D30</f>
        <v>10</v>
      </c>
      <c r="D7" s="832"/>
      <c r="E7" s="831">
        <f t="shared" ref="E7" si="21">E10+F10+E12+F12+E14+F14+E16+F16+E18+F18+E20+F20+E22+F22+E24+F24+E26+F26+E28+F28+E30+F30</f>
        <v>0</v>
      </c>
      <c r="F7" s="832"/>
      <c r="G7" s="831">
        <f t="shared" ref="G7" si="22">G10+H10+G12+H12+G14+H14+G16+H16+G18+H18+G20+H20+G22+H22+G24+H24+G26+H26+G28+H28+G30+H30</f>
        <v>0</v>
      </c>
      <c r="H7" s="832"/>
      <c r="I7" s="831">
        <f t="shared" ref="I7" si="23">I10+J10+I12+J12+I14+J14+I16+J16+I18+J18+I20+J20+I22+J22+I24+J24+I26+J26+I28+J28+I30+J30</f>
        <v>0</v>
      </c>
      <c r="J7" s="832"/>
      <c r="K7" s="831">
        <f t="shared" ref="K7" si="24">K10+L10+K12+L12+K14+L14+K16+L16+K18+L18+K20+L20+K22+L22+K24+L24+K26+L26+K28+L28+K30+L30</f>
        <v>0</v>
      </c>
      <c r="L7" s="832"/>
      <c r="M7" s="831">
        <f t="shared" ref="M7" si="25">M10+N10+M12+N12+M14+N14+M16+N16+M18+N18+M20+N20+M22+N22+M24+N24+M26+N26+M28+N28+M30+N30</f>
        <v>0</v>
      </c>
      <c r="N7" s="832"/>
      <c r="O7" s="831">
        <f t="shared" ref="O7" si="26">O10+P10+O12+P12+O14+P14+O16+P16+O18+P18+O20+P20+O22+P22+O24+P24+O26+P26+O28+P28+O30+P30</f>
        <v>0</v>
      </c>
      <c r="P7" s="832"/>
      <c r="Q7" s="3"/>
      <c r="R7" s="3"/>
      <c r="S7" s="3"/>
      <c r="T7" s="3"/>
      <c r="U7" s="3"/>
      <c r="V7" s="3"/>
      <c r="W7" s="3"/>
      <c r="X7" s="3"/>
      <c r="Y7" s="3"/>
      <c r="Z7" s="3"/>
      <c r="AA7" s="3"/>
      <c r="AB7" s="209" t="s">
        <v>5</v>
      </c>
      <c r="AC7" s="865" t="str">
        <f>C5</f>
        <v/>
      </c>
      <c r="AD7" s="866"/>
      <c r="AE7" s="865" t="str">
        <f t="shared" si="15"/>
        <v/>
      </c>
      <c r="AF7" s="866"/>
      <c r="AG7" s="865" t="str">
        <f t="shared" si="16"/>
        <v>Ngày thống nhất đất nước</v>
      </c>
      <c r="AH7" s="866"/>
      <c r="AI7" s="865" t="str">
        <f t="shared" si="17"/>
        <v>Quốc tế lao động</v>
      </c>
      <c r="AJ7" s="866"/>
      <c r="AK7" s="865" t="str">
        <f t="shared" si="18"/>
        <v/>
      </c>
      <c r="AL7" s="866"/>
      <c r="AM7" s="865" t="str">
        <f t="shared" si="19"/>
        <v/>
      </c>
      <c r="AN7" s="866"/>
      <c r="AO7" s="865" t="str">
        <f t="shared" si="20"/>
        <v/>
      </c>
      <c r="AP7" s="866"/>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row>
    <row r="8" spans="1:92" s="4" customFormat="1" ht="33.950000000000003" customHeight="1" thickBot="1">
      <c r="A8" s="835"/>
      <c r="B8" s="219" t="s">
        <v>298</v>
      </c>
      <c r="C8" s="220" t="s">
        <v>299</v>
      </c>
      <c r="D8" s="221" t="s">
        <v>300</v>
      </c>
      <c r="E8" s="220" t="s">
        <v>299</v>
      </c>
      <c r="F8" s="221" t="s">
        <v>300</v>
      </c>
      <c r="G8" s="220" t="s">
        <v>299</v>
      </c>
      <c r="H8" s="221" t="s">
        <v>300</v>
      </c>
      <c r="I8" s="220" t="s">
        <v>299</v>
      </c>
      <c r="J8" s="221" t="s">
        <v>300</v>
      </c>
      <c r="K8" s="220" t="s">
        <v>299</v>
      </c>
      <c r="L8" s="221" t="s">
        <v>300</v>
      </c>
      <c r="M8" s="220" t="s">
        <v>299</v>
      </c>
      <c r="N8" s="221" t="s">
        <v>300</v>
      </c>
      <c r="O8" s="220" t="s">
        <v>299</v>
      </c>
      <c r="P8" s="221" t="s">
        <v>300</v>
      </c>
      <c r="Q8" s="3"/>
      <c r="R8" s="3"/>
      <c r="S8" s="3"/>
      <c r="T8" s="3"/>
      <c r="U8" s="3"/>
      <c r="V8" s="3"/>
      <c r="W8" s="3"/>
      <c r="X8" s="3"/>
      <c r="Y8" s="3"/>
      <c r="Z8" s="3"/>
      <c r="AA8" s="3"/>
      <c r="AB8" s="210" t="s">
        <v>298</v>
      </c>
      <c r="AC8" s="211" t="s">
        <v>299</v>
      </c>
      <c r="AD8" s="212" t="s">
        <v>300</v>
      </c>
      <c r="AE8" s="211" t="s">
        <v>299</v>
      </c>
      <c r="AF8" s="212" t="s">
        <v>300</v>
      </c>
      <c r="AG8" s="211" t="s">
        <v>299</v>
      </c>
      <c r="AH8" s="212" t="s">
        <v>300</v>
      </c>
      <c r="AI8" s="211" t="s">
        <v>299</v>
      </c>
      <c r="AJ8" s="212" t="s">
        <v>300</v>
      </c>
      <c r="AK8" s="211" t="s">
        <v>299</v>
      </c>
      <c r="AL8" s="212" t="s">
        <v>300</v>
      </c>
      <c r="AM8" s="211" t="s">
        <v>299</v>
      </c>
      <c r="AN8" s="212" t="s">
        <v>300</v>
      </c>
      <c r="AO8" s="211" t="s">
        <v>299</v>
      </c>
      <c r="AP8" s="212" t="s">
        <v>300</v>
      </c>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row>
    <row r="9" spans="1:92" s="4" customFormat="1" ht="143.1" customHeight="1">
      <c r="A9" s="825" t="s">
        <v>301</v>
      </c>
      <c r="B9" s="203" t="s">
        <v>10</v>
      </c>
      <c r="C9" s="204" t="s">
        <v>354</v>
      </c>
      <c r="D9" s="205" t="s">
        <v>354</v>
      </c>
      <c r="E9" s="204" t="s">
        <v>354</v>
      </c>
      <c r="F9" s="205" t="s">
        <v>354</v>
      </c>
      <c r="G9" s="204" t="s">
        <v>354</v>
      </c>
      <c r="H9" s="205" t="s">
        <v>354</v>
      </c>
      <c r="I9" s="204" t="s">
        <v>354</v>
      </c>
      <c r="J9" s="205" t="s">
        <v>354</v>
      </c>
      <c r="K9" s="204" t="s">
        <v>354</v>
      </c>
      <c r="L9" s="205" t="s">
        <v>354</v>
      </c>
      <c r="M9" s="204" t="s">
        <v>354</v>
      </c>
      <c r="N9" s="205" t="s">
        <v>354</v>
      </c>
      <c r="O9" s="204" t="s">
        <v>354</v>
      </c>
      <c r="P9" s="205" t="s">
        <v>354</v>
      </c>
      <c r="Q9" s="3"/>
      <c r="R9" s="3"/>
      <c r="S9" s="3"/>
      <c r="T9" s="3"/>
      <c r="U9" s="3"/>
      <c r="V9" s="3"/>
      <c r="W9" s="3"/>
      <c r="X9" s="3"/>
      <c r="Y9" s="3"/>
      <c r="Z9" s="3"/>
      <c r="AA9" s="3"/>
      <c r="AB9" s="869" t="s">
        <v>10</v>
      </c>
      <c r="AC9" s="921"/>
      <c r="AD9" s="919"/>
      <c r="AE9" s="921"/>
      <c r="AF9" s="919"/>
      <c r="AG9" s="921"/>
      <c r="AH9" s="919"/>
      <c r="AI9" s="921"/>
      <c r="AJ9" s="919"/>
      <c r="AK9" s="921"/>
      <c r="AL9" s="919"/>
      <c r="AM9" s="921"/>
      <c r="AN9" s="919"/>
      <c r="AO9" s="921"/>
      <c r="AP9" s="919"/>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row>
    <row r="10" spans="1:92" s="4" customFormat="1" ht="27" thickBot="1">
      <c r="A10" s="826"/>
      <c r="B10" s="384" t="s">
        <v>302</v>
      </c>
      <c r="C10" s="385"/>
      <c r="D10" s="386"/>
      <c r="E10" s="387"/>
      <c r="F10" s="388"/>
      <c r="G10" s="387"/>
      <c r="H10" s="388"/>
      <c r="I10" s="387"/>
      <c r="J10" s="388"/>
      <c r="K10" s="387"/>
      <c r="L10" s="388"/>
      <c r="M10" s="387"/>
      <c r="N10" s="388"/>
      <c r="O10" s="387"/>
      <c r="P10" s="388"/>
      <c r="Q10" s="3"/>
      <c r="R10" s="3"/>
      <c r="S10" s="3"/>
      <c r="T10" s="3"/>
      <c r="U10" s="3"/>
      <c r="V10" s="3"/>
      <c r="W10" s="3"/>
      <c r="X10" s="3"/>
      <c r="Y10" s="3"/>
      <c r="Z10" s="3"/>
      <c r="AA10" s="3"/>
      <c r="AB10" s="870"/>
      <c r="AC10" s="922"/>
      <c r="AD10" s="920"/>
      <c r="AE10" s="922"/>
      <c r="AF10" s="920"/>
      <c r="AG10" s="922"/>
      <c r="AH10" s="920"/>
      <c r="AI10" s="922"/>
      <c r="AJ10" s="920"/>
      <c r="AK10" s="922"/>
      <c r="AL10" s="920"/>
      <c r="AM10" s="922"/>
      <c r="AN10" s="920"/>
      <c r="AO10" s="922"/>
      <c r="AP10" s="920"/>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row>
    <row r="11" spans="1:92" s="4" customFormat="1" ht="143.1" customHeight="1">
      <c r="A11" s="826"/>
      <c r="B11" s="206" t="s">
        <v>14</v>
      </c>
      <c r="C11" s="204" t="s">
        <v>522</v>
      </c>
      <c r="D11" s="205" t="s">
        <v>523</v>
      </c>
      <c r="E11" s="204" t="s">
        <v>354</v>
      </c>
      <c r="F11" s="205" t="s">
        <v>354</v>
      </c>
      <c r="G11" s="204" t="s">
        <v>354</v>
      </c>
      <c r="H11" s="205" t="s">
        <v>354</v>
      </c>
      <c r="I11" s="204" t="s">
        <v>354</v>
      </c>
      <c r="J11" s="205" t="s">
        <v>354</v>
      </c>
      <c r="K11" s="204" t="s">
        <v>354</v>
      </c>
      <c r="L11" s="205" t="s">
        <v>354</v>
      </c>
      <c r="M11" s="204" t="s">
        <v>354</v>
      </c>
      <c r="N11" s="205" t="s">
        <v>354</v>
      </c>
      <c r="O11" s="204" t="s">
        <v>354</v>
      </c>
      <c r="P11" s="205" t="s">
        <v>354</v>
      </c>
      <c r="Q11" s="3"/>
      <c r="R11" s="3"/>
      <c r="S11" s="3"/>
      <c r="T11" s="3"/>
      <c r="U11" s="3"/>
      <c r="V11" s="3"/>
      <c r="W11" s="3"/>
      <c r="X11" s="3"/>
      <c r="Y11" s="3"/>
      <c r="Z11" s="3"/>
      <c r="AA11" s="3"/>
      <c r="AB11" s="869" t="s">
        <v>14</v>
      </c>
      <c r="AC11" s="921"/>
      <c r="AD11" s="919"/>
      <c r="AE11" s="921"/>
      <c r="AF11" s="919"/>
      <c r="AG11" s="921"/>
      <c r="AH11" s="919"/>
      <c r="AI11" s="921"/>
      <c r="AJ11" s="919"/>
      <c r="AK11" s="921"/>
      <c r="AL11" s="919"/>
      <c r="AM11" s="921"/>
      <c r="AN11" s="919"/>
      <c r="AO11" s="921"/>
      <c r="AP11" s="919"/>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row>
    <row r="12" spans="1:92" s="4" customFormat="1" ht="20.100000000000001" customHeight="1" thickBot="1">
      <c r="A12" s="826"/>
      <c r="B12" s="384" t="s">
        <v>302</v>
      </c>
      <c r="C12" s="389"/>
      <c r="D12" s="390">
        <v>10</v>
      </c>
      <c r="E12" s="389"/>
      <c r="F12" s="390"/>
      <c r="G12" s="389"/>
      <c r="H12" s="390"/>
      <c r="I12" s="389"/>
      <c r="J12" s="390"/>
      <c r="K12" s="389"/>
      <c r="L12" s="390"/>
      <c r="M12" s="389"/>
      <c r="N12" s="390"/>
      <c r="O12" s="389"/>
      <c r="P12" s="390"/>
      <c r="Q12" s="3"/>
      <c r="R12" s="3"/>
      <c r="S12" s="3"/>
      <c r="T12" s="3"/>
      <c r="U12" s="3"/>
      <c r="V12" s="3"/>
      <c r="W12" s="3"/>
      <c r="X12" s="3"/>
      <c r="Y12" s="3"/>
      <c r="Z12" s="3"/>
      <c r="AA12" s="3"/>
      <c r="AB12" s="870"/>
      <c r="AC12" s="922"/>
      <c r="AD12" s="920"/>
      <c r="AE12" s="922"/>
      <c r="AF12" s="920"/>
      <c r="AG12" s="922"/>
      <c r="AH12" s="920"/>
      <c r="AI12" s="922"/>
      <c r="AJ12" s="920"/>
      <c r="AK12" s="922"/>
      <c r="AL12" s="920"/>
      <c r="AM12" s="922"/>
      <c r="AN12" s="920"/>
      <c r="AO12" s="922"/>
      <c r="AP12" s="920"/>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row>
    <row r="13" spans="1:92" s="4" customFormat="1" ht="143.1" customHeight="1">
      <c r="A13" s="826"/>
      <c r="B13" s="206" t="s">
        <v>308</v>
      </c>
      <c r="C13" s="204" t="s">
        <v>524</v>
      </c>
      <c r="D13" s="205" t="s">
        <v>354</v>
      </c>
      <c r="E13" s="204" t="s">
        <v>354</v>
      </c>
      <c r="F13" s="391" t="s">
        <v>525</v>
      </c>
      <c r="G13" s="204" t="s">
        <v>354</v>
      </c>
      <c r="H13" s="205" t="s">
        <v>354</v>
      </c>
      <c r="I13" s="204" t="s">
        <v>354</v>
      </c>
      <c r="J13" s="205" t="s">
        <v>354</v>
      </c>
      <c r="K13" s="204" t="s">
        <v>354</v>
      </c>
      <c r="L13" s="205" t="s">
        <v>526</v>
      </c>
      <c r="M13" s="204" t="s">
        <v>354</v>
      </c>
      <c r="N13" s="205" t="s">
        <v>354</v>
      </c>
      <c r="O13" s="204" t="s">
        <v>354</v>
      </c>
      <c r="P13" s="205" t="s">
        <v>354</v>
      </c>
      <c r="Q13" s="3"/>
      <c r="R13" s="3"/>
      <c r="S13" s="3"/>
      <c r="T13" s="3"/>
      <c r="U13" s="3"/>
      <c r="V13" s="3"/>
      <c r="W13" s="3"/>
      <c r="X13" s="3"/>
      <c r="Y13" s="3"/>
      <c r="Z13" s="3"/>
      <c r="AA13" s="3"/>
      <c r="AB13" s="867" t="s">
        <v>308</v>
      </c>
      <c r="AC13" s="921"/>
      <c r="AD13" s="919"/>
      <c r="AE13" s="921"/>
      <c r="AF13" s="919"/>
      <c r="AG13" s="921"/>
      <c r="AH13" s="919"/>
      <c r="AI13" s="921"/>
      <c r="AJ13" s="919"/>
      <c r="AK13" s="921"/>
      <c r="AL13" s="919"/>
      <c r="AM13" s="921"/>
      <c r="AN13" s="919"/>
      <c r="AO13" s="921"/>
      <c r="AP13" s="919"/>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row>
    <row r="14" spans="1:92" s="4" customFormat="1" ht="20.100000000000001" customHeight="1" thickBot="1">
      <c r="A14" s="826"/>
      <c r="B14" s="384" t="s">
        <v>302</v>
      </c>
      <c r="C14" s="389"/>
      <c r="D14" s="390"/>
      <c r="E14" s="389"/>
      <c r="F14" s="390"/>
      <c r="G14" s="389"/>
      <c r="H14" s="390"/>
      <c r="I14" s="389"/>
      <c r="J14" s="390"/>
      <c r="K14" s="389"/>
      <c r="L14" s="390"/>
      <c r="M14" s="389"/>
      <c r="N14" s="390"/>
      <c r="O14" s="389"/>
      <c r="P14" s="390"/>
      <c r="Q14" s="3"/>
      <c r="R14" s="3"/>
      <c r="S14" s="3"/>
      <c r="T14" s="3"/>
      <c r="U14" s="3"/>
      <c r="V14" s="3"/>
      <c r="W14" s="3"/>
      <c r="X14" s="3"/>
      <c r="Y14" s="3"/>
      <c r="Z14" s="3"/>
      <c r="AA14" s="3"/>
      <c r="AB14" s="868"/>
      <c r="AC14" s="922"/>
      <c r="AD14" s="920"/>
      <c r="AE14" s="922"/>
      <c r="AF14" s="920"/>
      <c r="AG14" s="922"/>
      <c r="AH14" s="920"/>
      <c r="AI14" s="922"/>
      <c r="AJ14" s="920"/>
      <c r="AK14" s="922"/>
      <c r="AL14" s="920"/>
      <c r="AM14" s="922"/>
      <c r="AN14" s="920"/>
      <c r="AO14" s="922"/>
      <c r="AP14" s="920"/>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row>
    <row r="15" spans="1:92" s="4" customFormat="1" ht="143.1" customHeight="1">
      <c r="A15" s="826"/>
      <c r="B15" s="206" t="s">
        <v>116</v>
      </c>
      <c r="C15" s="204" t="s">
        <v>527</v>
      </c>
      <c r="D15" s="205" t="s">
        <v>528</v>
      </c>
      <c r="E15" s="204" t="s">
        <v>354</v>
      </c>
      <c r="F15" s="205" t="s">
        <v>354</v>
      </c>
      <c r="G15" s="204" t="s">
        <v>354</v>
      </c>
      <c r="H15" s="205" t="s">
        <v>354</v>
      </c>
      <c r="I15" s="204" t="s">
        <v>529</v>
      </c>
      <c r="J15" s="205" t="s">
        <v>530</v>
      </c>
      <c r="K15" s="204" t="s">
        <v>354</v>
      </c>
      <c r="L15" s="205"/>
      <c r="M15" s="204" t="s">
        <v>354</v>
      </c>
      <c r="N15" s="205" t="s">
        <v>354</v>
      </c>
      <c r="O15" s="204" t="s">
        <v>354</v>
      </c>
      <c r="P15" s="205" t="s">
        <v>354</v>
      </c>
      <c r="Q15" s="3"/>
      <c r="R15" s="3"/>
      <c r="S15" s="3"/>
      <c r="T15" s="3"/>
      <c r="U15" s="3"/>
      <c r="V15" s="3"/>
      <c r="W15" s="3"/>
      <c r="X15" s="3"/>
      <c r="Y15" s="3"/>
      <c r="Z15" s="3"/>
      <c r="AA15" s="3"/>
      <c r="AB15" s="867" t="s">
        <v>116</v>
      </c>
      <c r="AC15" s="921"/>
      <c r="AD15" s="919"/>
      <c r="AE15" s="921"/>
      <c r="AF15" s="919"/>
      <c r="AG15" s="921"/>
      <c r="AH15" s="919"/>
      <c r="AI15" s="921"/>
      <c r="AJ15" s="919"/>
      <c r="AK15" s="921"/>
      <c r="AL15" s="919"/>
      <c r="AM15" s="921"/>
      <c r="AN15" s="919"/>
      <c r="AO15" s="921"/>
      <c r="AP15" s="919"/>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row>
    <row r="16" spans="1:92" s="4" customFormat="1" ht="20.100000000000001" customHeight="1" thickBot="1">
      <c r="A16" s="826"/>
      <c r="B16" s="384" t="s">
        <v>302</v>
      </c>
      <c r="C16" s="389"/>
      <c r="D16" s="390"/>
      <c r="E16" s="389"/>
      <c r="F16" s="390"/>
      <c r="G16" s="389"/>
      <c r="H16" s="390"/>
      <c r="I16" s="389"/>
      <c r="J16" s="390"/>
      <c r="K16" s="389"/>
      <c r="L16" s="390"/>
      <c r="M16" s="389"/>
      <c r="N16" s="390"/>
      <c r="O16" s="389"/>
      <c r="P16" s="390"/>
      <c r="Q16" s="3"/>
      <c r="R16" s="3"/>
      <c r="S16" s="3"/>
      <c r="T16" s="3"/>
      <c r="U16" s="3"/>
      <c r="V16" s="3"/>
      <c r="W16" s="3"/>
      <c r="X16" s="3"/>
      <c r="Y16" s="3"/>
      <c r="Z16" s="3"/>
      <c r="AA16" s="3"/>
      <c r="AB16" s="868"/>
      <c r="AC16" s="922"/>
      <c r="AD16" s="920"/>
      <c r="AE16" s="922"/>
      <c r="AF16" s="920"/>
      <c r="AG16" s="922"/>
      <c r="AH16" s="920"/>
      <c r="AI16" s="922"/>
      <c r="AJ16" s="920"/>
      <c r="AK16" s="922"/>
      <c r="AL16" s="920"/>
      <c r="AM16" s="922"/>
      <c r="AN16" s="920"/>
      <c r="AO16" s="922"/>
      <c r="AP16" s="920"/>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row>
    <row r="17" spans="1:92" s="4" customFormat="1" ht="143.1" customHeight="1">
      <c r="A17" s="826"/>
      <c r="B17" s="206" t="s">
        <v>20</v>
      </c>
      <c r="C17" s="204" t="s">
        <v>531</v>
      </c>
      <c r="D17" s="205"/>
      <c r="E17" s="204" t="s">
        <v>354</v>
      </c>
      <c r="F17" s="205" t="s">
        <v>438</v>
      </c>
      <c r="G17" s="204" t="s">
        <v>354</v>
      </c>
      <c r="H17" s="205" t="s">
        <v>354</v>
      </c>
      <c r="I17" s="204" t="s">
        <v>354</v>
      </c>
      <c r="J17" s="205" t="s">
        <v>354</v>
      </c>
      <c r="K17" s="204" t="s">
        <v>354</v>
      </c>
      <c r="L17" s="205" t="s">
        <v>354</v>
      </c>
      <c r="M17" s="204" t="s">
        <v>354</v>
      </c>
      <c r="N17" s="205" t="s">
        <v>354</v>
      </c>
      <c r="O17" s="204" t="s">
        <v>354</v>
      </c>
      <c r="P17" s="205" t="s">
        <v>354</v>
      </c>
      <c r="Q17" s="3"/>
      <c r="R17" s="3"/>
      <c r="S17" s="3"/>
      <c r="T17" s="3"/>
      <c r="U17" s="3"/>
      <c r="V17" s="3"/>
      <c r="W17" s="3"/>
      <c r="X17" s="3"/>
      <c r="Y17" s="3"/>
      <c r="Z17" s="3"/>
      <c r="AA17" s="3"/>
      <c r="AB17" s="867" t="s">
        <v>20</v>
      </c>
      <c r="AC17" s="921"/>
      <c r="AD17" s="919"/>
      <c r="AE17" s="921"/>
      <c r="AF17" s="919"/>
      <c r="AG17" s="921"/>
      <c r="AH17" s="919"/>
      <c r="AI17" s="921"/>
      <c r="AJ17" s="919"/>
      <c r="AK17" s="921"/>
      <c r="AL17" s="919"/>
      <c r="AM17" s="921"/>
      <c r="AN17" s="919"/>
      <c r="AO17" s="921"/>
      <c r="AP17" s="919"/>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row>
    <row r="18" spans="1:92" s="4" customFormat="1" ht="20.100000000000001" customHeight="1" thickBot="1">
      <c r="A18" s="826"/>
      <c r="B18" s="384" t="s">
        <v>302</v>
      </c>
      <c r="C18" s="389"/>
      <c r="D18" s="390"/>
      <c r="E18" s="389"/>
      <c r="F18" s="390"/>
      <c r="G18" s="389"/>
      <c r="H18" s="390"/>
      <c r="I18" s="389"/>
      <c r="J18" s="390"/>
      <c r="K18" s="389"/>
      <c r="L18" s="390"/>
      <c r="M18" s="389"/>
      <c r="N18" s="390"/>
      <c r="O18" s="389"/>
      <c r="P18" s="390"/>
      <c r="Q18" s="3"/>
      <c r="R18" s="3"/>
      <c r="S18" s="3"/>
      <c r="T18" s="3"/>
      <c r="U18" s="3"/>
      <c r="V18" s="3"/>
      <c r="W18" s="3"/>
      <c r="X18" s="3"/>
      <c r="Y18" s="3"/>
      <c r="Z18" s="3"/>
      <c r="AA18" s="3"/>
      <c r="AB18" s="868"/>
      <c r="AC18" s="922"/>
      <c r="AD18" s="920"/>
      <c r="AE18" s="922"/>
      <c r="AF18" s="920"/>
      <c r="AG18" s="922"/>
      <c r="AH18" s="920"/>
      <c r="AI18" s="922"/>
      <c r="AJ18" s="920"/>
      <c r="AK18" s="922"/>
      <c r="AL18" s="920"/>
      <c r="AM18" s="922"/>
      <c r="AN18" s="920"/>
      <c r="AO18" s="922"/>
      <c r="AP18" s="920"/>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row>
    <row r="19" spans="1:92" s="4" customFormat="1" ht="143.1" customHeight="1">
      <c r="A19" s="826"/>
      <c r="B19" s="206" t="s">
        <v>22</v>
      </c>
      <c r="C19" s="204" t="s">
        <v>354</v>
      </c>
      <c r="D19" s="205" t="s">
        <v>354</v>
      </c>
      <c r="E19" s="204" t="s">
        <v>354</v>
      </c>
      <c r="F19" s="205" t="s">
        <v>354</v>
      </c>
      <c r="G19" s="204" t="s">
        <v>354</v>
      </c>
      <c r="H19" s="205" t="s">
        <v>354</v>
      </c>
      <c r="I19" s="204" t="s">
        <v>354</v>
      </c>
      <c r="J19" s="205" t="s">
        <v>354</v>
      </c>
      <c r="K19" s="204" t="s">
        <v>354</v>
      </c>
      <c r="L19" s="205" t="s">
        <v>354</v>
      </c>
      <c r="M19" s="204" t="s">
        <v>354</v>
      </c>
      <c r="N19" s="205" t="s">
        <v>354</v>
      </c>
      <c r="O19" s="204" t="s">
        <v>354</v>
      </c>
      <c r="P19" s="205" t="s">
        <v>354</v>
      </c>
      <c r="Q19" s="3"/>
      <c r="R19" s="3"/>
      <c r="S19" s="3"/>
      <c r="T19" s="3"/>
      <c r="U19" s="3"/>
      <c r="V19" s="3"/>
      <c r="W19" s="3"/>
      <c r="X19" s="3"/>
      <c r="Y19" s="3"/>
      <c r="Z19" s="3"/>
      <c r="AA19" s="3"/>
      <c r="AB19" s="867" t="s">
        <v>22</v>
      </c>
      <c r="AC19" s="921"/>
      <c r="AD19" s="919"/>
      <c r="AE19" s="921"/>
      <c r="AF19" s="919"/>
      <c r="AG19" s="921"/>
      <c r="AH19" s="919"/>
      <c r="AI19" s="921"/>
      <c r="AJ19" s="919"/>
      <c r="AK19" s="921"/>
      <c r="AL19" s="919"/>
      <c r="AM19" s="921"/>
      <c r="AN19" s="919"/>
      <c r="AO19" s="921"/>
      <c r="AP19" s="919"/>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row>
    <row r="20" spans="1:92" s="4" customFormat="1" ht="20.100000000000001" customHeight="1" thickBot="1">
      <c r="A20" s="826"/>
      <c r="B20" s="384" t="s">
        <v>302</v>
      </c>
      <c r="C20" s="389"/>
      <c r="D20" s="390"/>
      <c r="E20" s="389"/>
      <c r="F20" s="390"/>
      <c r="G20" s="389"/>
      <c r="H20" s="390"/>
      <c r="I20" s="389"/>
      <c r="J20" s="390"/>
      <c r="K20" s="389"/>
      <c r="L20" s="390"/>
      <c r="M20" s="389"/>
      <c r="N20" s="390"/>
      <c r="O20" s="389"/>
      <c r="P20" s="390"/>
      <c r="Q20" s="3"/>
      <c r="R20" s="3"/>
      <c r="S20" s="3"/>
      <c r="T20" s="3"/>
      <c r="U20" s="3"/>
      <c r="V20" s="3"/>
      <c r="W20" s="3"/>
      <c r="X20" s="3"/>
      <c r="Y20" s="3"/>
      <c r="Z20" s="3"/>
      <c r="AA20" s="3"/>
      <c r="AB20" s="868"/>
      <c r="AC20" s="922"/>
      <c r="AD20" s="920"/>
      <c r="AE20" s="922"/>
      <c r="AF20" s="920"/>
      <c r="AG20" s="922"/>
      <c r="AH20" s="920"/>
      <c r="AI20" s="922"/>
      <c r="AJ20" s="920"/>
      <c r="AK20" s="922"/>
      <c r="AL20" s="920"/>
      <c r="AM20" s="922"/>
      <c r="AN20" s="920"/>
      <c r="AO20" s="922"/>
      <c r="AP20" s="920"/>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row>
    <row r="21" spans="1:92" s="4" customFormat="1" ht="143.1" customHeight="1">
      <c r="A21" s="826"/>
      <c r="B21" s="206" t="s">
        <v>26</v>
      </c>
      <c r="C21" s="204" t="s">
        <v>354</v>
      </c>
      <c r="D21" s="205" t="s">
        <v>532</v>
      </c>
      <c r="E21" s="204" t="s">
        <v>354</v>
      </c>
      <c r="F21" s="205" t="s">
        <v>354</v>
      </c>
      <c r="G21" s="204" t="s">
        <v>354</v>
      </c>
      <c r="H21" s="205" t="s">
        <v>354</v>
      </c>
      <c r="I21" s="204" t="s">
        <v>354</v>
      </c>
      <c r="J21" s="205" t="s">
        <v>354</v>
      </c>
      <c r="K21" s="204" t="s">
        <v>354</v>
      </c>
      <c r="L21" s="205" t="s">
        <v>354</v>
      </c>
      <c r="M21" s="204" t="s">
        <v>354</v>
      </c>
      <c r="N21" s="205" t="s">
        <v>354</v>
      </c>
      <c r="O21" s="204" t="s">
        <v>354</v>
      </c>
      <c r="P21" s="205" t="s">
        <v>354</v>
      </c>
      <c r="Q21" s="3"/>
      <c r="R21" s="3"/>
      <c r="S21" s="3"/>
      <c r="T21" s="3"/>
      <c r="U21" s="3"/>
      <c r="V21" s="3"/>
      <c r="W21" s="3"/>
      <c r="X21" s="3"/>
      <c r="Y21" s="3"/>
      <c r="Z21" s="3"/>
      <c r="AA21" s="3"/>
      <c r="AB21" s="867" t="s">
        <v>26</v>
      </c>
      <c r="AC21" s="921"/>
      <c r="AD21" s="919"/>
      <c r="AE21" s="921"/>
      <c r="AF21" s="919"/>
      <c r="AG21" s="921"/>
      <c r="AH21" s="919"/>
      <c r="AI21" s="921"/>
      <c r="AJ21" s="919"/>
      <c r="AK21" s="921"/>
      <c r="AL21" s="919"/>
      <c r="AM21" s="921"/>
      <c r="AN21" s="919"/>
      <c r="AO21" s="921"/>
      <c r="AP21" s="919"/>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row>
    <row r="22" spans="1:92" s="6" customFormat="1" ht="20.100000000000001" customHeight="1" thickBot="1">
      <c r="A22" s="826"/>
      <c r="B22" s="384" t="s">
        <v>302</v>
      </c>
      <c r="C22" s="389"/>
      <c r="D22" s="390"/>
      <c r="E22" s="389"/>
      <c r="F22" s="390"/>
      <c r="G22" s="389"/>
      <c r="H22" s="390"/>
      <c r="I22" s="389"/>
      <c r="J22" s="390"/>
      <c r="K22" s="389"/>
      <c r="L22" s="390"/>
      <c r="M22" s="389"/>
      <c r="N22" s="390"/>
      <c r="O22" s="389"/>
      <c r="P22" s="390"/>
      <c r="Q22" s="5"/>
      <c r="R22" s="5"/>
      <c r="S22" s="5"/>
      <c r="T22" s="5"/>
      <c r="U22" s="5"/>
      <c r="V22" s="5"/>
      <c r="W22" s="5"/>
      <c r="X22" s="5"/>
      <c r="Y22" s="5"/>
      <c r="Z22" s="5"/>
      <c r="AA22" s="5"/>
      <c r="AB22" s="868"/>
      <c r="AC22" s="922"/>
      <c r="AD22" s="920"/>
      <c r="AE22" s="922"/>
      <c r="AF22" s="920"/>
      <c r="AG22" s="922"/>
      <c r="AH22" s="920"/>
      <c r="AI22" s="922"/>
      <c r="AJ22" s="920"/>
      <c r="AK22" s="922"/>
      <c r="AL22" s="920"/>
      <c r="AM22" s="922"/>
      <c r="AN22" s="920"/>
      <c r="AO22" s="922"/>
      <c r="AP22" s="920"/>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row>
    <row r="23" spans="1:92" s="4" customFormat="1" ht="143.1" customHeight="1">
      <c r="A23" s="826"/>
      <c r="B23" s="207" t="s">
        <v>315</v>
      </c>
      <c r="C23" s="204" t="s">
        <v>533</v>
      </c>
      <c r="D23" s="205"/>
      <c r="E23" s="204" t="s">
        <v>534</v>
      </c>
      <c r="F23" s="205"/>
      <c r="G23" s="204" t="s">
        <v>354</v>
      </c>
      <c r="H23" s="205" t="s">
        <v>354</v>
      </c>
      <c r="I23" s="204" t="s">
        <v>354</v>
      </c>
      <c r="J23" s="205" t="s">
        <v>354</v>
      </c>
      <c r="K23" s="204" t="s">
        <v>354</v>
      </c>
      <c r="L23" s="205" t="s">
        <v>354</v>
      </c>
      <c r="M23" s="204" t="s">
        <v>354</v>
      </c>
      <c r="N23" s="205" t="s">
        <v>354</v>
      </c>
      <c r="O23" s="204" t="s">
        <v>354</v>
      </c>
      <c r="P23" s="205" t="s">
        <v>354</v>
      </c>
      <c r="Q23" s="3"/>
      <c r="R23" s="3"/>
      <c r="S23" s="3"/>
      <c r="T23" s="3"/>
      <c r="U23" s="3"/>
      <c r="V23" s="3"/>
      <c r="W23" s="3"/>
      <c r="X23" s="3"/>
      <c r="Y23" s="3"/>
      <c r="Z23" s="3"/>
      <c r="AA23" s="3"/>
      <c r="AB23" s="867" t="s">
        <v>315</v>
      </c>
      <c r="AC23" s="921"/>
      <c r="AD23" s="919"/>
      <c r="AE23" s="921"/>
      <c r="AF23" s="919"/>
      <c r="AG23" s="921"/>
      <c r="AH23" s="919"/>
      <c r="AI23" s="921"/>
      <c r="AJ23" s="919"/>
      <c r="AK23" s="921"/>
      <c r="AL23" s="919"/>
      <c r="AM23" s="921"/>
      <c r="AN23" s="919"/>
      <c r="AO23" s="921"/>
      <c r="AP23" s="919"/>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row>
    <row r="24" spans="1:92" s="6" customFormat="1" ht="20.100000000000001" customHeight="1" thickBot="1">
      <c r="A24" s="826"/>
      <c r="B24" s="384" t="s">
        <v>302</v>
      </c>
      <c r="C24" s="389"/>
      <c r="D24" s="390"/>
      <c r="E24" s="389"/>
      <c r="F24" s="390"/>
      <c r="G24" s="389"/>
      <c r="H24" s="390"/>
      <c r="I24" s="389"/>
      <c r="J24" s="390"/>
      <c r="K24" s="389"/>
      <c r="L24" s="390"/>
      <c r="M24" s="389"/>
      <c r="N24" s="390"/>
      <c r="O24" s="389"/>
      <c r="P24" s="390"/>
      <c r="Q24" s="5"/>
      <c r="R24" s="5"/>
      <c r="S24" s="5"/>
      <c r="T24" s="5"/>
      <c r="U24" s="5"/>
      <c r="V24" s="5"/>
      <c r="W24" s="5"/>
      <c r="X24" s="5"/>
      <c r="Y24" s="5"/>
      <c r="Z24" s="5"/>
      <c r="AA24" s="5"/>
      <c r="AB24" s="868"/>
      <c r="AC24" s="922"/>
      <c r="AD24" s="920"/>
      <c r="AE24" s="922"/>
      <c r="AF24" s="920"/>
      <c r="AG24" s="922"/>
      <c r="AH24" s="920"/>
      <c r="AI24" s="922"/>
      <c r="AJ24" s="920"/>
      <c r="AK24" s="922"/>
      <c r="AL24" s="920"/>
      <c r="AM24" s="922"/>
      <c r="AN24" s="920"/>
      <c r="AO24" s="922"/>
      <c r="AP24" s="920"/>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row>
    <row r="25" spans="1:92" s="4" customFormat="1" ht="143.1" customHeight="1">
      <c r="A25" s="826"/>
      <c r="B25" s="207" t="s">
        <v>32</v>
      </c>
      <c r="C25" s="204" t="s">
        <v>354</v>
      </c>
      <c r="D25" s="205" t="s">
        <v>354</v>
      </c>
      <c r="E25" s="204" t="s">
        <v>354</v>
      </c>
      <c r="F25" s="205" t="s">
        <v>354</v>
      </c>
      <c r="G25" s="204" t="s">
        <v>354</v>
      </c>
      <c r="H25" s="205" t="s">
        <v>354</v>
      </c>
      <c r="I25" s="204" t="s">
        <v>354</v>
      </c>
      <c r="J25" s="205" t="s">
        <v>354</v>
      </c>
      <c r="K25" s="204" t="s">
        <v>354</v>
      </c>
      <c r="L25" s="205" t="s">
        <v>354</v>
      </c>
      <c r="M25" s="204" t="s">
        <v>354</v>
      </c>
      <c r="N25" s="205" t="s">
        <v>354</v>
      </c>
      <c r="O25" s="204" t="s">
        <v>354</v>
      </c>
      <c r="P25" s="205" t="s">
        <v>354</v>
      </c>
      <c r="Q25" s="3"/>
      <c r="R25" s="3"/>
      <c r="S25" s="3"/>
      <c r="T25" s="3"/>
      <c r="U25" s="3"/>
      <c r="V25" s="3"/>
      <c r="W25" s="3"/>
      <c r="X25" s="3"/>
      <c r="Y25" s="3"/>
      <c r="Z25" s="3"/>
      <c r="AA25" s="3"/>
      <c r="AB25" s="867" t="s">
        <v>32</v>
      </c>
      <c r="AC25" s="921"/>
      <c r="AD25" s="919"/>
      <c r="AE25" s="921"/>
      <c r="AF25" s="919"/>
      <c r="AG25" s="921"/>
      <c r="AH25" s="919"/>
      <c r="AI25" s="921"/>
      <c r="AJ25" s="919"/>
      <c r="AK25" s="921"/>
      <c r="AL25" s="919"/>
      <c r="AM25" s="921"/>
      <c r="AN25" s="919"/>
      <c r="AO25" s="921"/>
      <c r="AP25" s="919"/>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row>
    <row r="26" spans="1:92" s="6" customFormat="1" ht="20.100000000000001" customHeight="1" thickBot="1">
      <c r="A26" s="826"/>
      <c r="B26" s="384" t="s">
        <v>302</v>
      </c>
      <c r="C26" s="389"/>
      <c r="D26" s="390"/>
      <c r="E26" s="389"/>
      <c r="F26" s="390"/>
      <c r="G26" s="389"/>
      <c r="H26" s="390"/>
      <c r="I26" s="389"/>
      <c r="J26" s="390"/>
      <c r="K26" s="389"/>
      <c r="L26" s="390"/>
      <c r="M26" s="389"/>
      <c r="N26" s="390"/>
      <c r="O26" s="389"/>
      <c r="P26" s="390"/>
      <c r="Q26" s="5"/>
      <c r="R26" s="5"/>
      <c r="S26" s="5"/>
      <c r="T26" s="5"/>
      <c r="U26" s="5"/>
      <c r="V26" s="5"/>
      <c r="W26" s="5"/>
      <c r="X26" s="5"/>
      <c r="Y26" s="5"/>
      <c r="Z26" s="5"/>
      <c r="AA26" s="5"/>
      <c r="AB26" s="868"/>
      <c r="AC26" s="922"/>
      <c r="AD26" s="920"/>
      <c r="AE26" s="922"/>
      <c r="AF26" s="920"/>
      <c r="AG26" s="922"/>
      <c r="AH26" s="920"/>
      <c r="AI26" s="922"/>
      <c r="AJ26" s="920"/>
      <c r="AK26" s="922"/>
      <c r="AL26" s="920"/>
      <c r="AM26" s="922"/>
      <c r="AN26" s="920"/>
      <c r="AO26" s="922"/>
      <c r="AP26" s="920"/>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row>
    <row r="27" spans="1:92" s="4" customFormat="1" ht="171.95" customHeight="1">
      <c r="A27" s="826"/>
      <c r="B27" s="207" t="s">
        <v>319</v>
      </c>
      <c r="C27" s="204" t="s">
        <v>354</v>
      </c>
      <c r="D27" s="205" t="s">
        <v>535</v>
      </c>
      <c r="E27" s="204" t="s">
        <v>354</v>
      </c>
      <c r="F27" s="205"/>
      <c r="G27" s="204" t="s">
        <v>354</v>
      </c>
      <c r="H27" s="205" t="s">
        <v>354</v>
      </c>
      <c r="I27" s="204" t="s">
        <v>536</v>
      </c>
      <c r="J27" s="205" t="s">
        <v>354</v>
      </c>
      <c r="K27" s="204" t="s">
        <v>354</v>
      </c>
      <c r="L27" s="205" t="s">
        <v>354</v>
      </c>
      <c r="M27" s="204" t="s">
        <v>354</v>
      </c>
      <c r="N27" s="205" t="s">
        <v>354</v>
      </c>
      <c r="O27" s="204" t="s">
        <v>537</v>
      </c>
      <c r="P27" s="205" t="s">
        <v>354</v>
      </c>
      <c r="Q27" s="3"/>
      <c r="R27" s="3"/>
      <c r="S27" s="3"/>
      <c r="T27" s="3"/>
      <c r="U27" s="3"/>
      <c r="V27" s="3"/>
      <c r="W27" s="3"/>
      <c r="X27" s="3"/>
      <c r="Y27" s="3"/>
      <c r="Z27" s="3"/>
      <c r="AA27" s="3"/>
      <c r="AB27" s="867" t="s">
        <v>319</v>
      </c>
      <c r="AC27" s="921"/>
      <c r="AD27" s="919"/>
      <c r="AE27" s="921"/>
      <c r="AF27" s="919"/>
      <c r="AG27" s="921"/>
      <c r="AH27" s="919"/>
      <c r="AI27" s="921"/>
      <c r="AJ27" s="919"/>
      <c r="AK27" s="921"/>
      <c r="AL27" s="919"/>
      <c r="AM27" s="921"/>
      <c r="AN27" s="919"/>
      <c r="AO27" s="921"/>
      <c r="AP27" s="919"/>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row>
    <row r="28" spans="1:92" s="4" customFormat="1" ht="20.100000000000001" customHeight="1" thickBot="1">
      <c r="A28" s="826"/>
      <c r="B28" s="384" t="s">
        <v>302</v>
      </c>
      <c r="C28" s="389"/>
      <c r="D28" s="390"/>
      <c r="E28" s="389"/>
      <c r="F28" s="390"/>
      <c r="G28" s="389"/>
      <c r="H28" s="390"/>
      <c r="I28" s="389"/>
      <c r="J28" s="390"/>
      <c r="K28" s="389"/>
      <c r="L28" s="390"/>
      <c r="M28" s="389"/>
      <c r="N28" s="390"/>
      <c r="O28" s="389"/>
      <c r="P28" s="390"/>
      <c r="Q28" s="3"/>
      <c r="R28" s="3"/>
      <c r="S28" s="3"/>
      <c r="T28" s="3"/>
      <c r="U28" s="3"/>
      <c r="V28" s="3"/>
      <c r="W28" s="3"/>
      <c r="X28" s="3"/>
      <c r="Y28" s="3"/>
      <c r="Z28" s="3"/>
      <c r="AA28" s="3"/>
      <c r="AB28" s="868"/>
      <c r="AC28" s="922"/>
      <c r="AD28" s="920"/>
      <c r="AE28" s="922"/>
      <c r="AF28" s="920"/>
      <c r="AG28" s="922"/>
      <c r="AH28" s="920"/>
      <c r="AI28" s="922"/>
      <c r="AJ28" s="920"/>
      <c r="AK28" s="922"/>
      <c r="AL28" s="920"/>
      <c r="AM28" s="922"/>
      <c r="AN28" s="920"/>
      <c r="AO28" s="922"/>
      <c r="AP28" s="920"/>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row>
    <row r="29" spans="1:92" s="4" customFormat="1" ht="143.1" customHeight="1">
      <c r="A29" s="826"/>
      <c r="B29" s="207" t="s">
        <v>36</v>
      </c>
      <c r="C29" s="204"/>
      <c r="D29" s="205" t="s">
        <v>538</v>
      </c>
      <c r="E29" s="208" t="s">
        <v>354</v>
      </c>
      <c r="F29" s="205" t="s">
        <v>354</v>
      </c>
      <c r="G29" s="204" t="s">
        <v>354</v>
      </c>
      <c r="H29" s="205" t="s">
        <v>354</v>
      </c>
      <c r="I29" s="204" t="s">
        <v>354</v>
      </c>
      <c r="J29" s="205" t="s">
        <v>354</v>
      </c>
      <c r="K29" s="204" t="s">
        <v>354</v>
      </c>
      <c r="L29" s="205" t="s">
        <v>354</v>
      </c>
      <c r="M29" s="204" t="s">
        <v>354</v>
      </c>
      <c r="N29" s="205" t="s">
        <v>354</v>
      </c>
      <c r="O29" s="204" t="s">
        <v>354</v>
      </c>
      <c r="P29" s="205" t="s">
        <v>354</v>
      </c>
      <c r="Q29" s="3"/>
      <c r="R29" s="3"/>
      <c r="S29" s="3"/>
      <c r="T29" s="3"/>
      <c r="U29" s="3"/>
      <c r="V29" s="3"/>
      <c r="W29" s="3"/>
      <c r="X29" s="3"/>
      <c r="Y29" s="3"/>
      <c r="Z29" s="3"/>
      <c r="AA29" s="3"/>
      <c r="AB29" s="867" t="s">
        <v>36</v>
      </c>
      <c r="AC29" s="921"/>
      <c r="AD29" s="919"/>
      <c r="AE29" s="921"/>
      <c r="AF29" s="919"/>
      <c r="AG29" s="921"/>
      <c r="AH29" s="919"/>
      <c r="AI29" s="921"/>
      <c r="AJ29" s="919"/>
      <c r="AK29" s="921"/>
      <c r="AL29" s="919"/>
      <c r="AM29" s="921"/>
      <c r="AN29" s="919"/>
      <c r="AO29" s="921"/>
      <c r="AP29" s="919"/>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row>
    <row r="30" spans="1:92" s="4" customFormat="1" ht="20.100000000000001" customHeight="1" thickBot="1">
      <c r="A30" s="827"/>
      <c r="B30" s="384" t="s">
        <v>302</v>
      </c>
      <c r="C30" s="389"/>
      <c r="D30" s="390"/>
      <c r="E30" s="389"/>
      <c r="F30" s="392"/>
      <c r="G30" s="389"/>
      <c r="H30" s="390"/>
      <c r="I30" s="389"/>
      <c r="J30" s="390"/>
      <c r="K30" s="389"/>
      <c r="L30" s="390"/>
      <c r="M30" s="389"/>
      <c r="N30" s="390"/>
      <c r="O30" s="389"/>
      <c r="P30" s="390"/>
      <c r="Q30" s="3"/>
      <c r="R30" s="3"/>
      <c r="S30" s="3"/>
      <c r="T30" s="3"/>
      <c r="U30" s="3"/>
      <c r="V30" s="3"/>
      <c r="W30" s="3"/>
      <c r="X30" s="3"/>
      <c r="Y30" s="3"/>
      <c r="Z30" s="3"/>
      <c r="AA30" s="3"/>
      <c r="AB30" s="868"/>
      <c r="AC30" s="922"/>
      <c r="AD30" s="920"/>
      <c r="AE30" s="922"/>
      <c r="AF30" s="920"/>
      <c r="AG30" s="922"/>
      <c r="AH30" s="920"/>
      <c r="AI30" s="922"/>
      <c r="AJ30" s="920"/>
      <c r="AK30" s="922"/>
      <c r="AL30" s="920"/>
      <c r="AM30" s="922"/>
      <c r="AN30" s="920"/>
      <c r="AO30" s="922"/>
      <c r="AP30" s="920"/>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row>
    <row r="31" spans="1:92" s="4" customFormat="1" ht="50.1" customHeight="1">
      <c r="A31" s="822" t="s">
        <v>38</v>
      </c>
      <c r="B31" s="393" t="s">
        <v>39</v>
      </c>
      <c r="C31" s="929"/>
      <c r="D31" s="930"/>
      <c r="E31" s="929"/>
      <c r="F31" s="930"/>
      <c r="G31" s="929"/>
      <c r="H31" s="930"/>
      <c r="I31" s="929"/>
      <c r="J31" s="930"/>
      <c r="K31" s="929"/>
      <c r="L31" s="930"/>
      <c r="M31" s="929"/>
      <c r="N31" s="930"/>
      <c r="O31" s="929"/>
      <c r="P31" s="930"/>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row>
    <row r="32" spans="1:92" ht="50.1" customHeight="1">
      <c r="A32" s="823"/>
      <c r="B32" s="394" t="s">
        <v>41</v>
      </c>
      <c r="C32" s="927"/>
      <c r="D32" s="928"/>
      <c r="E32" s="927"/>
      <c r="F32" s="928"/>
      <c r="G32" s="927"/>
      <c r="H32" s="928"/>
      <c r="I32" s="927"/>
      <c r="J32" s="928"/>
      <c r="K32" s="927"/>
      <c r="L32" s="928"/>
      <c r="M32" s="927"/>
      <c r="N32" s="928"/>
      <c r="O32" s="927"/>
      <c r="P32" s="928"/>
      <c r="CK32" s="2"/>
      <c r="CL32" s="2"/>
      <c r="CM32" s="2"/>
      <c r="CN32" s="2"/>
    </row>
    <row r="33" spans="1:92" ht="50.1" customHeight="1">
      <c r="A33" s="823"/>
      <c r="B33" s="395" t="s">
        <v>44</v>
      </c>
      <c r="C33" s="925"/>
      <c r="D33" s="926"/>
      <c r="E33" s="925"/>
      <c r="F33" s="926"/>
      <c r="G33" s="925"/>
      <c r="H33" s="926"/>
      <c r="I33" s="925"/>
      <c r="J33" s="926"/>
      <c r="K33" s="925"/>
      <c r="L33" s="926"/>
      <c r="M33" s="925"/>
      <c r="N33" s="926"/>
      <c r="O33" s="925"/>
      <c r="P33" s="926"/>
      <c r="CK33" s="2"/>
      <c r="CL33" s="2"/>
      <c r="CM33" s="2"/>
      <c r="CN33" s="2"/>
    </row>
    <row r="34" spans="1:92" ht="50.1" customHeight="1" thickBot="1">
      <c r="A34" s="824"/>
      <c r="B34" s="396" t="s">
        <v>46</v>
      </c>
      <c r="C34" s="923"/>
      <c r="D34" s="924"/>
      <c r="E34" s="923"/>
      <c r="F34" s="924"/>
      <c r="G34" s="923"/>
      <c r="H34" s="924"/>
      <c r="I34" s="923"/>
      <c r="J34" s="924"/>
      <c r="K34" s="923"/>
      <c r="L34" s="924"/>
      <c r="M34" s="923"/>
      <c r="N34" s="924"/>
      <c r="O34" s="923"/>
      <c r="P34" s="924"/>
      <c r="CK34" s="2"/>
      <c r="CL34" s="2"/>
      <c r="CM34" s="2"/>
      <c r="CN34" s="2"/>
    </row>
    <row r="36" spans="1:92" s="1" customFormat="1" ht="42" customHeight="1">
      <c r="A36" s="133"/>
      <c r="B36" s="2"/>
      <c r="C36" s="2"/>
      <c r="D36" s="2"/>
      <c r="E36" s="2"/>
      <c r="F36" s="2"/>
      <c r="G36" s="2"/>
      <c r="H36" s="2"/>
      <c r="I36" s="2"/>
      <c r="J36" s="2"/>
      <c r="K36" s="2"/>
      <c r="L36" s="2"/>
      <c r="M36" s="2"/>
      <c r="N36" s="2"/>
      <c r="O36" s="2"/>
      <c r="P36" s="2"/>
    </row>
  </sheetData>
  <mergeCells count="270">
    <mergeCell ref="E34:F34"/>
    <mergeCell ref="G34:H34"/>
    <mergeCell ref="I34:J34"/>
    <mergeCell ref="K34:L34"/>
    <mergeCell ref="M34:N34"/>
    <mergeCell ref="O34:P34"/>
    <mergeCell ref="E33:F33"/>
    <mergeCell ref="G33:H33"/>
    <mergeCell ref="I33:J33"/>
    <mergeCell ref="K33:L33"/>
    <mergeCell ref="M33:N33"/>
    <mergeCell ref="O33:P33"/>
    <mergeCell ref="AF29:AF30"/>
    <mergeCell ref="AG29:AG30"/>
    <mergeCell ref="I31:J31"/>
    <mergeCell ref="K31:L31"/>
    <mergeCell ref="M31:N31"/>
    <mergeCell ref="O31:P31"/>
    <mergeCell ref="E32:F32"/>
    <mergeCell ref="G32:H32"/>
    <mergeCell ref="I32:J32"/>
    <mergeCell ref="K32:L32"/>
    <mergeCell ref="M32:N32"/>
    <mergeCell ref="O32:P32"/>
    <mergeCell ref="AD25:AD26"/>
    <mergeCell ref="AE25:AE26"/>
    <mergeCell ref="AF25:AF26"/>
    <mergeCell ref="AG25:AG26"/>
    <mergeCell ref="AN29:AN30"/>
    <mergeCell ref="AO29:AO30"/>
    <mergeCell ref="AP29:AP30"/>
    <mergeCell ref="A31:A34"/>
    <mergeCell ref="C34:D34"/>
    <mergeCell ref="C33:D33"/>
    <mergeCell ref="C32:D32"/>
    <mergeCell ref="C31:D31"/>
    <mergeCell ref="E31:F31"/>
    <mergeCell ref="G31:H31"/>
    <mergeCell ref="AH29:AH30"/>
    <mergeCell ref="AI29:AI30"/>
    <mergeCell ref="AJ29:AJ30"/>
    <mergeCell ref="AK29:AK30"/>
    <mergeCell ref="AL29:AL30"/>
    <mergeCell ref="AM29:AM30"/>
    <mergeCell ref="AB29:AB30"/>
    <mergeCell ref="AC29:AC30"/>
    <mergeCell ref="AD29:AD30"/>
    <mergeCell ref="AE29:AE30"/>
    <mergeCell ref="AK27:AK28"/>
    <mergeCell ref="AL27:AL28"/>
    <mergeCell ref="AM27:AM28"/>
    <mergeCell ref="AN27:AN28"/>
    <mergeCell ref="AO27:AO28"/>
    <mergeCell ref="AP27:AP28"/>
    <mergeCell ref="AP25:AP26"/>
    <mergeCell ref="AB27:AB28"/>
    <mergeCell ref="AC27:AC28"/>
    <mergeCell ref="AD27:AD28"/>
    <mergeCell ref="AE27:AE28"/>
    <mergeCell ref="AF27:AF28"/>
    <mergeCell ref="AG27:AG28"/>
    <mergeCell ref="AH27:AH28"/>
    <mergeCell ref="AI27:AI28"/>
    <mergeCell ref="AJ27:AJ28"/>
    <mergeCell ref="AJ25:AJ26"/>
    <mergeCell ref="AK25:AK26"/>
    <mergeCell ref="AL25:AL26"/>
    <mergeCell ref="AM25:AM26"/>
    <mergeCell ref="AN25:AN26"/>
    <mergeCell ref="AO25:AO26"/>
    <mergeCell ref="AB25:AB26"/>
    <mergeCell ref="AC25:AC26"/>
    <mergeCell ref="AH25:AH26"/>
    <mergeCell ref="AI25:AI26"/>
    <mergeCell ref="AI23:AI24"/>
    <mergeCell ref="AN21:AN22"/>
    <mergeCell ref="AO21:AO22"/>
    <mergeCell ref="AP21:AP22"/>
    <mergeCell ref="AB23:AB24"/>
    <mergeCell ref="AC23:AC24"/>
    <mergeCell ref="AD23:AD24"/>
    <mergeCell ref="AE23:AE24"/>
    <mergeCell ref="AF23:AF24"/>
    <mergeCell ref="AG23:AG24"/>
    <mergeCell ref="AH23:AH24"/>
    <mergeCell ref="AH21:AH22"/>
    <mergeCell ref="AI21:AI22"/>
    <mergeCell ref="AJ21:AJ22"/>
    <mergeCell ref="AK21:AK22"/>
    <mergeCell ref="AL21:AL22"/>
    <mergeCell ref="AM21:AM22"/>
    <mergeCell ref="AB21:AB22"/>
    <mergeCell ref="AC21:AC22"/>
    <mergeCell ref="AD21:AD22"/>
    <mergeCell ref="AE21:AE22"/>
    <mergeCell ref="AF21:AF22"/>
    <mergeCell ref="AG21:AG22"/>
    <mergeCell ref="AO23:AO24"/>
    <mergeCell ref="AP23:AP24"/>
    <mergeCell ref="AK19:AK20"/>
    <mergeCell ref="AL19:AL20"/>
    <mergeCell ref="AM19:AM20"/>
    <mergeCell ref="AN19:AN20"/>
    <mergeCell ref="AO19:AO20"/>
    <mergeCell ref="AP19:AP20"/>
    <mergeCell ref="AJ23:AJ24"/>
    <mergeCell ref="AK23:AK24"/>
    <mergeCell ref="AL23:AL24"/>
    <mergeCell ref="AM23:AM24"/>
    <mergeCell ref="AN23:AN24"/>
    <mergeCell ref="AP17:AP18"/>
    <mergeCell ref="AB19:AB20"/>
    <mergeCell ref="AC19:AC20"/>
    <mergeCell ref="AD19:AD20"/>
    <mergeCell ref="AE19:AE20"/>
    <mergeCell ref="AF19:AF20"/>
    <mergeCell ref="AG19:AG20"/>
    <mergeCell ref="AH19:AH20"/>
    <mergeCell ref="AI19:AI20"/>
    <mergeCell ref="AJ19:AJ20"/>
    <mergeCell ref="AJ17:AJ18"/>
    <mergeCell ref="AK17:AK18"/>
    <mergeCell ref="AL17:AL18"/>
    <mergeCell ref="AM17:AM18"/>
    <mergeCell ref="AN17:AN18"/>
    <mergeCell ref="AO17:AO18"/>
    <mergeCell ref="AM13:AM14"/>
    <mergeCell ref="AO15:AO16"/>
    <mergeCell ref="AP15:AP16"/>
    <mergeCell ref="AB17:AB18"/>
    <mergeCell ref="AC17:AC18"/>
    <mergeCell ref="AD17:AD18"/>
    <mergeCell ref="AE17:AE18"/>
    <mergeCell ref="AF17:AF18"/>
    <mergeCell ref="AG17:AG18"/>
    <mergeCell ref="AH17:AH18"/>
    <mergeCell ref="AI17:AI18"/>
    <mergeCell ref="AI15:AI16"/>
    <mergeCell ref="AJ15:AJ16"/>
    <mergeCell ref="AK15:AK16"/>
    <mergeCell ref="AL15:AL16"/>
    <mergeCell ref="AM15:AM16"/>
    <mergeCell ref="AN15:AN16"/>
    <mergeCell ref="AB15:AB16"/>
    <mergeCell ref="AC15:AC16"/>
    <mergeCell ref="AD15:AD16"/>
    <mergeCell ref="AE15:AE16"/>
    <mergeCell ref="AF15:AF16"/>
    <mergeCell ref="AG15:AG16"/>
    <mergeCell ref="AH15:AH16"/>
    <mergeCell ref="AH13:AH14"/>
    <mergeCell ref="AI13:AI14"/>
    <mergeCell ref="AJ9:AJ10"/>
    <mergeCell ref="AK9:AK10"/>
    <mergeCell ref="AM11:AM12"/>
    <mergeCell ref="AN11:AN12"/>
    <mergeCell ref="AO11:AO12"/>
    <mergeCell ref="AP11:AP12"/>
    <mergeCell ref="AB13:AB14"/>
    <mergeCell ref="AC13:AC14"/>
    <mergeCell ref="AD13:AD14"/>
    <mergeCell ref="AE13:AE14"/>
    <mergeCell ref="AF13:AF14"/>
    <mergeCell ref="AG13:AG14"/>
    <mergeCell ref="AG11:AG12"/>
    <mergeCell ref="AH11:AH12"/>
    <mergeCell ref="AI11:AI12"/>
    <mergeCell ref="AJ11:AJ12"/>
    <mergeCell ref="AK11:AK12"/>
    <mergeCell ref="AL11:AL12"/>
    <mergeCell ref="AN13:AN14"/>
    <mergeCell ref="AO13:AO14"/>
    <mergeCell ref="AP13:AP14"/>
    <mergeCell ref="AJ13:AJ14"/>
    <mergeCell ref="AK13:AK14"/>
    <mergeCell ref="AL13:AL14"/>
    <mergeCell ref="AG7:AH7"/>
    <mergeCell ref="AI7:AJ7"/>
    <mergeCell ref="AK7:AL7"/>
    <mergeCell ref="AM7:AN7"/>
    <mergeCell ref="AO7:AP7"/>
    <mergeCell ref="A9:A30"/>
    <mergeCell ref="AB9:AB10"/>
    <mergeCell ref="AC9:AC10"/>
    <mergeCell ref="AD9:AD10"/>
    <mergeCell ref="AE9:AE10"/>
    <mergeCell ref="AL9:AL10"/>
    <mergeCell ref="AM9:AM10"/>
    <mergeCell ref="AN9:AN10"/>
    <mergeCell ref="AO9:AO10"/>
    <mergeCell ref="AP9:AP10"/>
    <mergeCell ref="AB11:AB12"/>
    <mergeCell ref="AC11:AC12"/>
    <mergeCell ref="AD11:AD12"/>
    <mergeCell ref="AE11:AE12"/>
    <mergeCell ref="AF11:AF12"/>
    <mergeCell ref="AF9:AF10"/>
    <mergeCell ref="AG9:AG10"/>
    <mergeCell ref="AH9:AH10"/>
    <mergeCell ref="AI9:AI10"/>
    <mergeCell ref="E7:F7"/>
    <mergeCell ref="G7:H7"/>
    <mergeCell ref="I7:J7"/>
    <mergeCell ref="K7:L7"/>
    <mergeCell ref="M7:N7"/>
    <mergeCell ref="O7:P7"/>
    <mergeCell ref="AC7:AD7"/>
    <mergeCell ref="AE7:AF7"/>
    <mergeCell ref="AC6:AD6"/>
    <mergeCell ref="AE6:AF6"/>
    <mergeCell ref="AK5:AL5"/>
    <mergeCell ref="AM5:AN5"/>
    <mergeCell ref="AO5:AP5"/>
    <mergeCell ref="C6:D6"/>
    <mergeCell ref="E6:F6"/>
    <mergeCell ref="G6:H6"/>
    <mergeCell ref="I6:J6"/>
    <mergeCell ref="K6:L6"/>
    <mergeCell ref="M6:N6"/>
    <mergeCell ref="O6:P6"/>
    <mergeCell ref="M5:N5"/>
    <mergeCell ref="O5:P5"/>
    <mergeCell ref="AC5:AD5"/>
    <mergeCell ref="AE5:AF5"/>
    <mergeCell ref="AG5:AH5"/>
    <mergeCell ref="AI5:AJ5"/>
    <mergeCell ref="AO6:AP6"/>
    <mergeCell ref="AG6:AH6"/>
    <mergeCell ref="AI6:AJ6"/>
    <mergeCell ref="AK6:AL6"/>
    <mergeCell ref="AM6:AN6"/>
    <mergeCell ref="AB3:AP3"/>
    <mergeCell ref="C4:D4"/>
    <mergeCell ref="E4:F4"/>
    <mergeCell ref="G4:H4"/>
    <mergeCell ref="I4:J4"/>
    <mergeCell ref="K4:L4"/>
    <mergeCell ref="M4:N4"/>
    <mergeCell ref="O4:P4"/>
    <mergeCell ref="AC4:AD4"/>
    <mergeCell ref="AE4:AF4"/>
    <mergeCell ref="AG4:AH4"/>
    <mergeCell ref="AI4:AJ4"/>
    <mergeCell ref="AK4:AL4"/>
    <mergeCell ref="AM4:AN4"/>
    <mergeCell ref="AO4:AP4"/>
    <mergeCell ref="O2:P2"/>
    <mergeCell ref="C3:D3"/>
    <mergeCell ref="E3:F3"/>
    <mergeCell ref="G3:H3"/>
    <mergeCell ref="I3:J3"/>
    <mergeCell ref="K3:L3"/>
    <mergeCell ref="M3:N3"/>
    <mergeCell ref="O3:P3"/>
    <mergeCell ref="A1:F1"/>
    <mergeCell ref="G1:J1"/>
    <mergeCell ref="K1:P1"/>
    <mergeCell ref="A2:A8"/>
    <mergeCell ref="C2:D2"/>
    <mergeCell ref="E2:F2"/>
    <mergeCell ref="G2:H2"/>
    <mergeCell ref="I2:J2"/>
    <mergeCell ref="K2:L2"/>
    <mergeCell ref="M2:N2"/>
    <mergeCell ref="C5:D5"/>
    <mergeCell ref="E5:F5"/>
    <mergeCell ref="G5:H5"/>
    <mergeCell ref="I5:J5"/>
    <mergeCell ref="K5:L5"/>
    <mergeCell ref="C7:D7"/>
  </mergeCells>
  <conditionalFormatting sqref="C4 E4 G4 I4 K4 M4 O4">
    <cfRule type="expression" dxfId="123" priority="3">
      <formula>OR(DAY(C4)=30, DAY(C4)=1, DAY(C4)=14, DAY(C4)=15)</formula>
    </cfRule>
  </conditionalFormatting>
  <conditionalFormatting sqref="C5 E5 G5 I5 K5 M5 O5">
    <cfRule type="expression" dxfId="122" priority="2">
      <formula>C5&lt;&gt;""</formula>
    </cfRule>
  </conditionalFormatting>
  <conditionalFormatting sqref="AC7:AP7">
    <cfRule type="expression" dxfId="121" priority="1">
      <formula>AC7&lt;&gt;""</formula>
    </cfRule>
  </conditionalFormatting>
  <printOptions verticalCentered="1"/>
  <pageMargins left="0" right="0" top="0" bottom="0" header="0" footer="0"/>
  <pageSetup paperSize="8" scale="38" fitToWidth="0" fitToHeight="0" orientation="landscape" r:id="rId1"/>
  <colBreaks count="1" manualBreakCount="1">
    <brk id="16" max="43" man="1"/>
  </col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6D1E6-9C38-42AD-BDDF-925CDF409FF0}">
  <dimension ref="A1:AJ26"/>
  <sheetViews>
    <sheetView zoomScale="80" zoomScaleNormal="80" workbookViewId="0">
      <pane xSplit="6" ySplit="2" topLeftCell="AA5" activePane="bottomRight" state="frozen"/>
      <selection pane="topRight" activeCell="E27" sqref="E27"/>
      <selection pane="bottomLeft" activeCell="E27" sqref="E27"/>
      <selection pane="bottomRight" activeCell="E27" sqref="E27"/>
    </sheetView>
  </sheetViews>
  <sheetFormatPr defaultColWidth="8.75" defaultRowHeight="13.5" customHeight="1"/>
  <cols>
    <col min="1" max="1" width="3.125" style="13" bestFit="1" customWidth="1"/>
    <col min="2" max="2" width="5.125" style="79" bestFit="1" customWidth="1"/>
    <col min="3" max="3" width="13.5" bestFit="1" customWidth="1"/>
    <col min="5" max="5" width="9.875" customWidth="1"/>
    <col min="6" max="6" width="20.75" customWidth="1"/>
    <col min="7" max="7" width="5.5" customWidth="1"/>
    <col min="8" max="8" width="10.5" customWidth="1"/>
    <col min="10" max="10" width="5.875" style="13" customWidth="1"/>
    <col min="11" max="11" width="10.25" customWidth="1"/>
    <col min="12" max="12" width="11.125" customWidth="1"/>
    <col min="14" max="14" width="10.125" customWidth="1"/>
    <col min="15" max="15" width="11" customWidth="1"/>
    <col min="16" max="16" width="5" style="13" bestFit="1" customWidth="1"/>
    <col min="17" max="17" width="9.875" style="13" bestFit="1" customWidth="1"/>
    <col min="19" max="19" width="5" style="13" bestFit="1" customWidth="1"/>
    <col min="20" max="20" width="9.875" customWidth="1"/>
    <col min="22" max="22" width="5" customWidth="1"/>
    <col min="23" max="23" width="10.125" customWidth="1"/>
    <col min="25" max="25" width="5" customWidth="1"/>
    <col min="26" max="26" width="13.5" customWidth="1"/>
    <col min="28" max="28" width="5" customWidth="1"/>
    <col min="29" max="29" width="9.875" bestFit="1" customWidth="1"/>
    <col min="31" max="31" width="5" bestFit="1" customWidth="1"/>
    <col min="32" max="32" width="10.875" customWidth="1"/>
    <col min="33" max="33" width="10.75" bestFit="1" customWidth="1"/>
    <col min="34" max="34" width="5" bestFit="1" customWidth="1"/>
    <col min="35" max="35" width="9.875" bestFit="1" customWidth="1"/>
    <col min="36" max="36" width="10.75" bestFit="1" customWidth="1"/>
  </cols>
  <sheetData>
    <row r="1" spans="1:36" ht="12.95" customHeight="1">
      <c r="A1" s="754" t="s">
        <v>48</v>
      </c>
      <c r="B1" s="756" t="s">
        <v>49</v>
      </c>
      <c r="C1" s="758" t="s">
        <v>50</v>
      </c>
      <c r="D1" s="760" t="s">
        <v>51</v>
      </c>
      <c r="E1" s="760"/>
      <c r="F1" s="761"/>
      <c r="G1" s="762" t="s">
        <v>52</v>
      </c>
      <c r="H1" s="763"/>
      <c r="I1" s="886"/>
      <c r="J1" s="751" t="s">
        <v>53</v>
      </c>
      <c r="K1" s="752"/>
      <c r="L1" s="753"/>
      <c r="M1" s="809" t="s">
        <v>116</v>
      </c>
      <c r="N1" s="809"/>
      <c r="O1" s="810"/>
      <c r="P1" s="768" t="s">
        <v>54</v>
      </c>
      <c r="Q1" s="769"/>
      <c r="R1" s="770"/>
      <c r="S1" s="771" t="s">
        <v>55</v>
      </c>
      <c r="T1" s="772"/>
      <c r="U1" s="773"/>
      <c r="V1" s="774" t="s">
        <v>26</v>
      </c>
      <c r="W1" s="775"/>
      <c r="X1" s="776"/>
      <c r="Y1" s="777" t="s">
        <v>196</v>
      </c>
      <c r="Z1" s="778"/>
      <c r="AA1" s="779"/>
      <c r="AB1" s="780" t="s">
        <v>57</v>
      </c>
      <c r="AC1" s="781"/>
      <c r="AD1" s="782"/>
      <c r="AE1" s="783" t="s">
        <v>197</v>
      </c>
      <c r="AF1" s="784"/>
      <c r="AG1" s="785"/>
      <c r="AH1" s="765" t="s">
        <v>36</v>
      </c>
      <c r="AI1" s="766"/>
      <c r="AJ1" s="767"/>
    </row>
    <row r="2" spans="1:36" ht="30.75" thickBot="1">
      <c r="A2" s="755"/>
      <c r="B2" s="807"/>
      <c r="C2" s="808"/>
      <c r="D2" s="252" t="s">
        <v>51</v>
      </c>
      <c r="E2" s="253" t="s">
        <v>58</v>
      </c>
      <c r="F2" s="254" t="s">
        <v>59</v>
      </c>
      <c r="G2" s="303" t="s">
        <v>51</v>
      </c>
      <c r="H2" s="93" t="s">
        <v>58</v>
      </c>
      <c r="I2" s="95" t="s">
        <v>59</v>
      </c>
      <c r="J2" s="304" t="s">
        <v>51</v>
      </c>
      <c r="K2" s="94" t="s">
        <v>58</v>
      </c>
      <c r="L2" s="108" t="s">
        <v>59</v>
      </c>
      <c r="M2" s="305" t="s">
        <v>51</v>
      </c>
      <c r="N2" s="243" t="s">
        <v>58</v>
      </c>
      <c r="O2" s="244" t="s">
        <v>59</v>
      </c>
      <c r="P2" s="304" t="s">
        <v>51</v>
      </c>
      <c r="Q2" s="92" t="s">
        <v>58</v>
      </c>
      <c r="R2" s="108" t="s">
        <v>59</v>
      </c>
      <c r="S2" s="304" t="s">
        <v>51</v>
      </c>
      <c r="T2" s="93" t="s">
        <v>58</v>
      </c>
      <c r="U2" s="108" t="s">
        <v>59</v>
      </c>
      <c r="V2" s="250" t="s">
        <v>51</v>
      </c>
      <c r="W2" s="251" t="s">
        <v>58</v>
      </c>
      <c r="X2" s="244" t="s">
        <v>59</v>
      </c>
      <c r="Y2" s="112" t="s">
        <v>51</v>
      </c>
      <c r="Z2" s="94" t="s">
        <v>58</v>
      </c>
      <c r="AA2" s="95" t="s">
        <v>59</v>
      </c>
      <c r="AB2" s="112" t="s">
        <v>51</v>
      </c>
      <c r="AC2" s="93" t="s">
        <v>58</v>
      </c>
      <c r="AD2" s="108" t="s">
        <v>59</v>
      </c>
      <c r="AE2" s="112" t="s">
        <v>51</v>
      </c>
      <c r="AF2" s="93" t="s">
        <v>58</v>
      </c>
      <c r="AG2" s="108" t="s">
        <v>59</v>
      </c>
      <c r="AH2" s="112" t="s">
        <v>51</v>
      </c>
      <c r="AI2" s="93" t="s">
        <v>58</v>
      </c>
      <c r="AJ2" s="95" t="s">
        <v>59</v>
      </c>
    </row>
    <row r="3" spans="1:36" ht="15.6" customHeight="1">
      <c r="A3" s="306">
        <v>1</v>
      </c>
      <c r="B3" s="255">
        <v>3002</v>
      </c>
      <c r="C3" s="256" t="s">
        <v>60</v>
      </c>
      <c r="D3" s="256">
        <f t="shared" ref="D3:E24" si="0">G3+J3+M3+P3+S3+V3+Y3+AB3+AE3+AH3</f>
        <v>15</v>
      </c>
      <c r="E3" s="256">
        <f t="shared" si="0"/>
        <v>15</v>
      </c>
      <c r="F3" s="351">
        <f>E3/D3</f>
        <v>1</v>
      </c>
      <c r="G3" s="307">
        <v>2</v>
      </c>
      <c r="H3" s="246">
        <v>2</v>
      </c>
      <c r="I3" s="347">
        <f>H3/G3</f>
        <v>1</v>
      </c>
      <c r="J3" s="245">
        <v>4</v>
      </c>
      <c r="K3" s="246">
        <v>4</v>
      </c>
      <c r="L3" s="343">
        <f>K3/J3</f>
        <v>1</v>
      </c>
      <c r="M3" s="245">
        <v>3</v>
      </c>
      <c r="N3" s="246">
        <v>3</v>
      </c>
      <c r="O3" s="347">
        <f t="shared" ref="O3:O26" si="1">N3/M3</f>
        <v>1</v>
      </c>
      <c r="P3" s="307">
        <v>2</v>
      </c>
      <c r="Q3" s="246">
        <v>2</v>
      </c>
      <c r="R3" s="343">
        <f>Q3/P3</f>
        <v>1</v>
      </c>
      <c r="S3" s="245">
        <v>0</v>
      </c>
      <c r="T3" s="246">
        <v>0</v>
      </c>
      <c r="U3" s="309" t="e">
        <f>T3/S3</f>
        <v>#DIV/0!</v>
      </c>
      <c r="V3" s="245">
        <v>0</v>
      </c>
      <c r="W3" s="246">
        <v>0</v>
      </c>
      <c r="X3" s="347" t="e">
        <f>W3/V3</f>
        <v>#DIV/0!</v>
      </c>
      <c r="Y3" s="307">
        <v>0</v>
      </c>
      <c r="Z3" s="246">
        <v>0</v>
      </c>
      <c r="AA3" s="347" t="e">
        <f>Z3/Y3</f>
        <v>#DIV/0!</v>
      </c>
      <c r="AB3" s="245">
        <v>0</v>
      </c>
      <c r="AC3" s="246">
        <v>0</v>
      </c>
      <c r="AD3" s="343" t="e">
        <f>AC3/AB3</f>
        <v>#DIV/0!</v>
      </c>
      <c r="AE3" s="245">
        <v>3</v>
      </c>
      <c r="AF3" s="246">
        <v>3</v>
      </c>
      <c r="AG3" s="343">
        <f>AF3/AE3</f>
        <v>1</v>
      </c>
      <c r="AH3" s="245">
        <v>1</v>
      </c>
      <c r="AI3" s="246">
        <v>1</v>
      </c>
      <c r="AJ3" s="347">
        <f>AI3/AH3</f>
        <v>1</v>
      </c>
    </row>
    <row r="4" spans="1:36" ht="15">
      <c r="A4" s="310">
        <v>2</v>
      </c>
      <c r="B4" s="121">
        <v>3003</v>
      </c>
      <c r="C4" s="119" t="s">
        <v>61</v>
      </c>
      <c r="D4" s="118">
        <f t="shared" si="0"/>
        <v>14</v>
      </c>
      <c r="E4" s="118">
        <f t="shared" si="0"/>
        <v>11</v>
      </c>
      <c r="F4" s="352">
        <f t="shared" ref="F4:F23" si="2">E4/D4</f>
        <v>0.7857142857142857</v>
      </c>
      <c r="G4" s="247">
        <v>2</v>
      </c>
      <c r="H4" s="83">
        <v>1</v>
      </c>
      <c r="I4" s="348">
        <f t="shared" ref="I4:I23" si="3">H4/G4</f>
        <v>0.5</v>
      </c>
      <c r="J4" s="89">
        <v>4</v>
      </c>
      <c r="K4" s="85">
        <v>3</v>
      </c>
      <c r="L4" s="344">
        <f t="shared" ref="L4:L23" si="4">K4/J4</f>
        <v>0.75</v>
      </c>
      <c r="M4" s="89">
        <v>3</v>
      </c>
      <c r="N4" s="85">
        <v>3</v>
      </c>
      <c r="O4" s="348">
        <f t="shared" si="1"/>
        <v>1</v>
      </c>
      <c r="P4" s="248">
        <v>2</v>
      </c>
      <c r="Q4" s="85">
        <v>1</v>
      </c>
      <c r="R4" s="344">
        <f t="shared" ref="R4:R23" si="5">Q4/P4</f>
        <v>0.5</v>
      </c>
      <c r="S4" s="90">
        <v>0</v>
      </c>
      <c r="T4" s="83">
        <v>0</v>
      </c>
      <c r="U4" s="312" t="e">
        <f t="shared" ref="U4:U23" si="6">T4/S4</f>
        <v>#DIV/0!</v>
      </c>
      <c r="V4" s="90">
        <v>0</v>
      </c>
      <c r="W4" s="83">
        <v>0</v>
      </c>
      <c r="X4" s="348" t="e">
        <f t="shared" ref="X4:X26" si="7">W4/V4</f>
        <v>#DIV/0!</v>
      </c>
      <c r="Y4" s="248">
        <v>0</v>
      </c>
      <c r="Z4" s="83">
        <v>0</v>
      </c>
      <c r="AA4" s="348" t="e">
        <f t="shared" ref="AA4:AA23" si="8">Z4/Y4</f>
        <v>#DIV/0!</v>
      </c>
      <c r="AB4" s="89">
        <v>0</v>
      </c>
      <c r="AC4" s="85">
        <v>0</v>
      </c>
      <c r="AD4" s="344" t="e">
        <f t="shared" ref="AD4:AD23" si="9">AC4/AB4</f>
        <v>#DIV/0!</v>
      </c>
      <c r="AE4" s="90">
        <v>2</v>
      </c>
      <c r="AF4" s="83">
        <v>2</v>
      </c>
      <c r="AG4" s="344">
        <f t="shared" ref="AG4:AG26" si="10">AF4/AE4</f>
        <v>1</v>
      </c>
      <c r="AH4" s="89">
        <v>1</v>
      </c>
      <c r="AI4" s="85">
        <v>1</v>
      </c>
      <c r="AJ4" s="349">
        <f t="shared" ref="AJ4:AJ26" si="11">AI4/AH4</f>
        <v>1</v>
      </c>
    </row>
    <row r="5" spans="1:36" ht="15">
      <c r="A5" s="310">
        <v>3</v>
      </c>
      <c r="B5" s="121">
        <v>3005</v>
      </c>
      <c r="C5" s="118" t="s">
        <v>62</v>
      </c>
      <c r="D5" s="118">
        <f t="shared" si="0"/>
        <v>14</v>
      </c>
      <c r="E5" s="118">
        <f t="shared" si="0"/>
        <v>13</v>
      </c>
      <c r="F5" s="352">
        <f t="shared" si="2"/>
        <v>0.9285714285714286</v>
      </c>
      <c r="G5" s="247">
        <v>2</v>
      </c>
      <c r="H5" s="83">
        <v>2</v>
      </c>
      <c r="I5" s="348">
        <f t="shared" si="3"/>
        <v>1</v>
      </c>
      <c r="J5" s="89">
        <v>4</v>
      </c>
      <c r="K5" s="85">
        <v>4</v>
      </c>
      <c r="L5" s="344">
        <f t="shared" si="4"/>
        <v>1</v>
      </c>
      <c r="M5" s="89">
        <v>3</v>
      </c>
      <c r="N5" s="85">
        <v>3</v>
      </c>
      <c r="O5" s="348">
        <f t="shared" si="1"/>
        <v>1</v>
      </c>
      <c r="P5" s="248">
        <v>2</v>
      </c>
      <c r="Q5" s="85">
        <v>2</v>
      </c>
      <c r="R5" s="344">
        <f t="shared" si="5"/>
        <v>1</v>
      </c>
      <c r="S5" s="90">
        <v>0</v>
      </c>
      <c r="T5" s="83">
        <v>0</v>
      </c>
      <c r="U5" s="312" t="e">
        <f t="shared" si="6"/>
        <v>#DIV/0!</v>
      </c>
      <c r="V5" s="90">
        <v>0</v>
      </c>
      <c r="W5" s="83">
        <v>0</v>
      </c>
      <c r="X5" s="348" t="e">
        <f t="shared" si="7"/>
        <v>#DIV/0!</v>
      </c>
      <c r="Y5" s="248">
        <v>0</v>
      </c>
      <c r="Z5" s="83">
        <v>0</v>
      </c>
      <c r="AA5" s="348" t="e">
        <f t="shared" si="8"/>
        <v>#DIV/0!</v>
      </c>
      <c r="AB5" s="89">
        <v>0</v>
      </c>
      <c r="AC5" s="85">
        <v>0</v>
      </c>
      <c r="AD5" s="344" t="e">
        <f t="shared" si="9"/>
        <v>#DIV/0!</v>
      </c>
      <c r="AE5" s="90">
        <v>2</v>
      </c>
      <c r="AF5" s="83">
        <v>2</v>
      </c>
      <c r="AG5" s="344">
        <f t="shared" si="10"/>
        <v>1</v>
      </c>
      <c r="AH5" s="89">
        <v>1</v>
      </c>
      <c r="AI5" s="85">
        <v>0</v>
      </c>
      <c r="AJ5" s="349">
        <f t="shared" si="11"/>
        <v>0</v>
      </c>
    </row>
    <row r="6" spans="1:36" ht="15">
      <c r="A6" s="310">
        <v>4</v>
      </c>
      <c r="B6" s="121">
        <v>3008</v>
      </c>
      <c r="C6" s="118" t="s">
        <v>63</v>
      </c>
      <c r="D6" s="118">
        <f t="shared" si="0"/>
        <v>13</v>
      </c>
      <c r="E6" s="118">
        <f t="shared" si="0"/>
        <v>12</v>
      </c>
      <c r="F6" s="352">
        <f t="shared" si="2"/>
        <v>0.92307692307692313</v>
      </c>
      <c r="G6" s="247">
        <v>2</v>
      </c>
      <c r="H6" s="83">
        <v>1</v>
      </c>
      <c r="I6" s="348">
        <f t="shared" si="3"/>
        <v>0.5</v>
      </c>
      <c r="J6" s="89">
        <v>3</v>
      </c>
      <c r="K6" s="85">
        <v>3</v>
      </c>
      <c r="L6" s="344">
        <f t="shared" si="4"/>
        <v>1</v>
      </c>
      <c r="M6" s="89">
        <v>3</v>
      </c>
      <c r="N6" s="85">
        <v>3</v>
      </c>
      <c r="O6" s="348">
        <f t="shared" si="1"/>
        <v>1</v>
      </c>
      <c r="P6" s="248">
        <v>2</v>
      </c>
      <c r="Q6" s="85">
        <v>2</v>
      </c>
      <c r="R6" s="344">
        <f t="shared" si="5"/>
        <v>1</v>
      </c>
      <c r="S6" s="90">
        <v>0</v>
      </c>
      <c r="T6" s="83">
        <v>0</v>
      </c>
      <c r="U6" s="312" t="e">
        <f t="shared" si="6"/>
        <v>#DIV/0!</v>
      </c>
      <c r="V6" s="90">
        <v>0</v>
      </c>
      <c r="W6" s="83">
        <v>0</v>
      </c>
      <c r="X6" s="348" t="e">
        <f t="shared" si="7"/>
        <v>#DIV/0!</v>
      </c>
      <c r="Y6" s="248">
        <v>0</v>
      </c>
      <c r="Z6" s="83">
        <v>0</v>
      </c>
      <c r="AA6" s="348" t="e">
        <f t="shared" si="8"/>
        <v>#DIV/0!</v>
      </c>
      <c r="AB6" s="89">
        <v>0</v>
      </c>
      <c r="AC6" s="85">
        <v>0</v>
      </c>
      <c r="AD6" s="344" t="e">
        <f t="shared" si="9"/>
        <v>#DIV/0!</v>
      </c>
      <c r="AE6" s="90">
        <v>2</v>
      </c>
      <c r="AF6" s="83">
        <v>2</v>
      </c>
      <c r="AG6" s="344">
        <f t="shared" si="10"/>
        <v>1</v>
      </c>
      <c r="AH6" s="89">
        <v>1</v>
      </c>
      <c r="AI6" s="85">
        <v>1</v>
      </c>
      <c r="AJ6" s="349">
        <f t="shared" si="11"/>
        <v>1</v>
      </c>
    </row>
    <row r="7" spans="1:36" ht="14.1" customHeight="1">
      <c r="A7" s="310">
        <v>2</v>
      </c>
      <c r="B7" s="121">
        <v>3011</v>
      </c>
      <c r="C7" s="118" t="s">
        <v>64</v>
      </c>
      <c r="D7" s="118">
        <f t="shared" si="0"/>
        <v>14</v>
      </c>
      <c r="E7" s="118">
        <f t="shared" si="0"/>
        <v>13</v>
      </c>
      <c r="F7" s="352">
        <f t="shared" si="2"/>
        <v>0.9285714285714286</v>
      </c>
      <c r="G7" s="247">
        <v>2</v>
      </c>
      <c r="H7" s="83">
        <v>2</v>
      </c>
      <c r="I7" s="348">
        <f t="shared" si="3"/>
        <v>1</v>
      </c>
      <c r="J7" s="89">
        <v>4</v>
      </c>
      <c r="K7" s="85">
        <v>4</v>
      </c>
      <c r="L7" s="344">
        <f t="shared" si="4"/>
        <v>1</v>
      </c>
      <c r="M7" s="89">
        <v>3</v>
      </c>
      <c r="N7" s="85">
        <v>2</v>
      </c>
      <c r="O7" s="348">
        <f t="shared" si="1"/>
        <v>0.66666666666666663</v>
      </c>
      <c r="P7" s="248">
        <v>2</v>
      </c>
      <c r="Q7" s="85">
        <v>2</v>
      </c>
      <c r="R7" s="344">
        <f t="shared" si="5"/>
        <v>1</v>
      </c>
      <c r="S7" s="90">
        <v>0</v>
      </c>
      <c r="T7" s="83">
        <v>0</v>
      </c>
      <c r="U7" s="312" t="e">
        <f t="shared" si="6"/>
        <v>#DIV/0!</v>
      </c>
      <c r="V7" s="90">
        <v>0</v>
      </c>
      <c r="W7" s="83">
        <v>0</v>
      </c>
      <c r="X7" s="348" t="e">
        <f t="shared" si="7"/>
        <v>#DIV/0!</v>
      </c>
      <c r="Y7" s="248">
        <v>0</v>
      </c>
      <c r="Z7" s="83">
        <v>0</v>
      </c>
      <c r="AA7" s="348" t="e">
        <f t="shared" si="8"/>
        <v>#DIV/0!</v>
      </c>
      <c r="AB7" s="89">
        <v>0</v>
      </c>
      <c r="AC7" s="85">
        <v>0</v>
      </c>
      <c r="AD7" s="344" t="e">
        <f t="shared" si="9"/>
        <v>#DIV/0!</v>
      </c>
      <c r="AE7" s="90">
        <v>2</v>
      </c>
      <c r="AF7" s="83">
        <v>2</v>
      </c>
      <c r="AG7" s="344">
        <f t="shared" si="10"/>
        <v>1</v>
      </c>
      <c r="AH7" s="89">
        <v>1</v>
      </c>
      <c r="AI7" s="85">
        <v>1</v>
      </c>
      <c r="AJ7" s="349">
        <f t="shared" si="11"/>
        <v>1</v>
      </c>
    </row>
    <row r="8" spans="1:36" ht="15">
      <c r="A8" s="314">
        <v>6</v>
      </c>
      <c r="B8" s="123">
        <v>3013</v>
      </c>
      <c r="C8" s="119" t="s">
        <v>65</v>
      </c>
      <c r="D8" s="118">
        <f t="shared" si="0"/>
        <v>14</v>
      </c>
      <c r="E8" s="118">
        <f t="shared" si="0"/>
        <v>11</v>
      </c>
      <c r="F8" s="352">
        <f t="shared" si="2"/>
        <v>0.7857142857142857</v>
      </c>
      <c r="G8" s="247">
        <v>2</v>
      </c>
      <c r="H8" s="83">
        <v>2</v>
      </c>
      <c r="I8" s="348">
        <f t="shared" si="3"/>
        <v>1</v>
      </c>
      <c r="J8" s="89">
        <v>4</v>
      </c>
      <c r="K8" s="85">
        <v>3</v>
      </c>
      <c r="L8" s="344">
        <f t="shared" si="4"/>
        <v>0.75</v>
      </c>
      <c r="M8" s="89">
        <v>3</v>
      </c>
      <c r="N8" s="85">
        <v>2</v>
      </c>
      <c r="O8" s="348">
        <f t="shared" si="1"/>
        <v>0.66666666666666663</v>
      </c>
      <c r="P8" s="248">
        <v>2</v>
      </c>
      <c r="Q8" s="85">
        <v>2</v>
      </c>
      <c r="R8" s="344">
        <f t="shared" si="5"/>
        <v>1</v>
      </c>
      <c r="S8" s="90">
        <v>0</v>
      </c>
      <c r="T8" s="83">
        <v>0</v>
      </c>
      <c r="U8" s="312" t="e">
        <f t="shared" si="6"/>
        <v>#DIV/0!</v>
      </c>
      <c r="V8" s="90">
        <v>0</v>
      </c>
      <c r="W8" s="83">
        <v>0</v>
      </c>
      <c r="X8" s="348" t="e">
        <f t="shared" si="7"/>
        <v>#DIV/0!</v>
      </c>
      <c r="Y8" s="248">
        <v>0</v>
      </c>
      <c r="Z8" s="83">
        <v>0</v>
      </c>
      <c r="AA8" s="348" t="e">
        <f t="shared" si="8"/>
        <v>#DIV/0!</v>
      </c>
      <c r="AB8" s="89">
        <v>0</v>
      </c>
      <c r="AC8" s="85">
        <v>0</v>
      </c>
      <c r="AD8" s="344" t="e">
        <f t="shared" si="9"/>
        <v>#DIV/0!</v>
      </c>
      <c r="AE8" s="90">
        <v>2</v>
      </c>
      <c r="AF8" s="83">
        <v>2</v>
      </c>
      <c r="AG8" s="344">
        <f t="shared" si="10"/>
        <v>1</v>
      </c>
      <c r="AH8" s="89">
        <v>1</v>
      </c>
      <c r="AI8" s="85">
        <v>0</v>
      </c>
      <c r="AJ8" s="349">
        <f t="shared" si="11"/>
        <v>0</v>
      </c>
    </row>
    <row r="9" spans="1:36" ht="15">
      <c r="A9" s="310">
        <v>7</v>
      </c>
      <c r="B9" s="121">
        <v>3014</v>
      </c>
      <c r="C9" s="119" t="s">
        <v>66</v>
      </c>
      <c r="D9" s="118">
        <f t="shared" si="0"/>
        <v>14</v>
      </c>
      <c r="E9" s="118">
        <f t="shared" si="0"/>
        <v>13</v>
      </c>
      <c r="F9" s="352">
        <f t="shared" si="2"/>
        <v>0.9285714285714286</v>
      </c>
      <c r="G9" s="247">
        <v>2</v>
      </c>
      <c r="H9" s="83">
        <v>1</v>
      </c>
      <c r="I9" s="348">
        <f t="shared" si="3"/>
        <v>0.5</v>
      </c>
      <c r="J9" s="89">
        <v>4</v>
      </c>
      <c r="K9" s="85">
        <v>4</v>
      </c>
      <c r="L9" s="344">
        <f t="shared" si="4"/>
        <v>1</v>
      </c>
      <c r="M9" s="89">
        <v>3</v>
      </c>
      <c r="N9" s="85">
        <v>3</v>
      </c>
      <c r="O9" s="348">
        <f t="shared" si="1"/>
        <v>1</v>
      </c>
      <c r="P9" s="248">
        <v>2</v>
      </c>
      <c r="Q9" s="85">
        <v>2</v>
      </c>
      <c r="R9" s="344">
        <f t="shared" si="5"/>
        <v>1</v>
      </c>
      <c r="S9" s="90">
        <v>0</v>
      </c>
      <c r="T9" s="83">
        <v>0</v>
      </c>
      <c r="U9" s="312" t="e">
        <f t="shared" si="6"/>
        <v>#DIV/0!</v>
      </c>
      <c r="V9" s="90">
        <v>0</v>
      </c>
      <c r="W9" s="83">
        <v>0</v>
      </c>
      <c r="X9" s="348" t="e">
        <f t="shared" si="7"/>
        <v>#DIV/0!</v>
      </c>
      <c r="Y9" s="248">
        <v>0</v>
      </c>
      <c r="Z9" s="83">
        <v>0</v>
      </c>
      <c r="AA9" s="348" t="e">
        <f t="shared" si="8"/>
        <v>#DIV/0!</v>
      </c>
      <c r="AB9" s="89">
        <v>0</v>
      </c>
      <c r="AC9" s="85">
        <v>0</v>
      </c>
      <c r="AD9" s="344" t="e">
        <f t="shared" si="9"/>
        <v>#DIV/0!</v>
      </c>
      <c r="AE9" s="90">
        <v>2</v>
      </c>
      <c r="AF9" s="83">
        <v>2</v>
      </c>
      <c r="AG9" s="344">
        <f t="shared" si="10"/>
        <v>1</v>
      </c>
      <c r="AH9" s="89">
        <v>1</v>
      </c>
      <c r="AI9" s="85">
        <v>1</v>
      </c>
      <c r="AJ9" s="349">
        <f t="shared" si="11"/>
        <v>1</v>
      </c>
    </row>
    <row r="10" spans="1:36" ht="15">
      <c r="A10" s="310">
        <v>8</v>
      </c>
      <c r="B10" s="121">
        <v>3015</v>
      </c>
      <c r="C10" s="118" t="s">
        <v>67</v>
      </c>
      <c r="D10" s="118">
        <f t="shared" si="0"/>
        <v>14</v>
      </c>
      <c r="E10" s="118">
        <f t="shared" si="0"/>
        <v>14</v>
      </c>
      <c r="F10" s="352">
        <f t="shared" si="2"/>
        <v>1</v>
      </c>
      <c r="G10" s="247">
        <v>2</v>
      </c>
      <c r="H10" s="83">
        <v>2</v>
      </c>
      <c r="I10" s="348">
        <f t="shared" si="3"/>
        <v>1</v>
      </c>
      <c r="J10" s="89">
        <v>3</v>
      </c>
      <c r="K10" s="85">
        <v>3</v>
      </c>
      <c r="L10" s="344">
        <f t="shared" si="4"/>
        <v>1</v>
      </c>
      <c r="M10" s="89">
        <v>3</v>
      </c>
      <c r="N10" s="85">
        <v>3</v>
      </c>
      <c r="O10" s="348">
        <f t="shared" si="1"/>
        <v>1</v>
      </c>
      <c r="P10" s="248">
        <v>2</v>
      </c>
      <c r="Q10" s="85">
        <v>2</v>
      </c>
      <c r="R10" s="344">
        <f t="shared" si="5"/>
        <v>1</v>
      </c>
      <c r="S10" s="90">
        <v>0</v>
      </c>
      <c r="T10" s="83">
        <v>0</v>
      </c>
      <c r="U10" s="312" t="e">
        <f t="shared" si="6"/>
        <v>#DIV/0!</v>
      </c>
      <c r="V10" s="90">
        <v>0</v>
      </c>
      <c r="W10" s="83">
        <v>0</v>
      </c>
      <c r="X10" s="348" t="e">
        <f t="shared" si="7"/>
        <v>#DIV/0!</v>
      </c>
      <c r="Y10" s="248">
        <v>0</v>
      </c>
      <c r="Z10" s="83">
        <v>0</v>
      </c>
      <c r="AA10" s="348" t="e">
        <f t="shared" si="8"/>
        <v>#DIV/0!</v>
      </c>
      <c r="AB10" s="89">
        <v>0</v>
      </c>
      <c r="AC10" s="85">
        <v>0</v>
      </c>
      <c r="AD10" s="344" t="e">
        <f t="shared" si="9"/>
        <v>#DIV/0!</v>
      </c>
      <c r="AE10" s="90">
        <v>3</v>
      </c>
      <c r="AF10" s="83">
        <v>3</v>
      </c>
      <c r="AG10" s="344">
        <f t="shared" si="10"/>
        <v>1</v>
      </c>
      <c r="AH10" s="89">
        <v>1</v>
      </c>
      <c r="AI10" s="85">
        <v>1</v>
      </c>
      <c r="AJ10" s="349">
        <f t="shared" si="11"/>
        <v>1</v>
      </c>
    </row>
    <row r="11" spans="1:36" ht="15">
      <c r="A11" s="310">
        <v>9</v>
      </c>
      <c r="B11" s="121">
        <v>3016</v>
      </c>
      <c r="C11" s="118" t="s">
        <v>68</v>
      </c>
      <c r="D11" s="118">
        <f t="shared" si="0"/>
        <v>14</v>
      </c>
      <c r="E11" s="118">
        <f t="shared" si="0"/>
        <v>14</v>
      </c>
      <c r="F11" s="352">
        <f t="shared" si="2"/>
        <v>1</v>
      </c>
      <c r="G11" s="247">
        <v>2</v>
      </c>
      <c r="H11" s="83">
        <v>2</v>
      </c>
      <c r="I11" s="348">
        <f t="shared" si="3"/>
        <v>1</v>
      </c>
      <c r="J11" s="89">
        <v>4</v>
      </c>
      <c r="K11" s="85">
        <v>4</v>
      </c>
      <c r="L11" s="344">
        <f t="shared" si="4"/>
        <v>1</v>
      </c>
      <c r="M11" s="89">
        <v>3</v>
      </c>
      <c r="N11" s="85">
        <v>3</v>
      </c>
      <c r="O11" s="348">
        <f t="shared" si="1"/>
        <v>1</v>
      </c>
      <c r="P11" s="248">
        <v>2</v>
      </c>
      <c r="Q11" s="85">
        <v>2</v>
      </c>
      <c r="R11" s="344">
        <f t="shared" si="5"/>
        <v>1</v>
      </c>
      <c r="S11" s="90">
        <v>0</v>
      </c>
      <c r="T11" s="83">
        <v>0</v>
      </c>
      <c r="U11" s="312" t="e">
        <f t="shared" si="6"/>
        <v>#DIV/0!</v>
      </c>
      <c r="V11" s="90">
        <v>0</v>
      </c>
      <c r="W11" s="83">
        <v>0</v>
      </c>
      <c r="X11" s="348" t="e">
        <f t="shared" si="7"/>
        <v>#DIV/0!</v>
      </c>
      <c r="Y11" s="248">
        <v>0</v>
      </c>
      <c r="Z11" s="83">
        <v>0</v>
      </c>
      <c r="AA11" s="348" t="e">
        <f t="shared" si="8"/>
        <v>#DIV/0!</v>
      </c>
      <c r="AB11" s="89">
        <v>0</v>
      </c>
      <c r="AC11" s="85">
        <v>0</v>
      </c>
      <c r="AD11" s="344" t="e">
        <f t="shared" si="9"/>
        <v>#DIV/0!</v>
      </c>
      <c r="AE11" s="90">
        <v>2</v>
      </c>
      <c r="AF11" s="83">
        <v>2</v>
      </c>
      <c r="AG11" s="344">
        <f t="shared" si="10"/>
        <v>1</v>
      </c>
      <c r="AH11" s="89">
        <v>1</v>
      </c>
      <c r="AI11" s="85">
        <v>1</v>
      </c>
      <c r="AJ11" s="349">
        <f t="shared" si="11"/>
        <v>1</v>
      </c>
    </row>
    <row r="12" spans="1:36" ht="15">
      <c r="A12" s="310">
        <v>10</v>
      </c>
      <c r="B12" s="121">
        <v>3018</v>
      </c>
      <c r="C12" s="118" t="s">
        <v>69</v>
      </c>
      <c r="D12" s="118">
        <f t="shared" si="0"/>
        <v>14</v>
      </c>
      <c r="E12" s="118">
        <f t="shared" si="0"/>
        <v>14</v>
      </c>
      <c r="F12" s="352">
        <f t="shared" si="2"/>
        <v>1</v>
      </c>
      <c r="G12" s="247">
        <v>2</v>
      </c>
      <c r="H12" s="83">
        <v>2</v>
      </c>
      <c r="I12" s="348">
        <f t="shared" si="3"/>
        <v>1</v>
      </c>
      <c r="J12" s="89">
        <v>4</v>
      </c>
      <c r="K12" s="85">
        <v>4</v>
      </c>
      <c r="L12" s="344">
        <f t="shared" si="4"/>
        <v>1</v>
      </c>
      <c r="M12" s="89">
        <v>3</v>
      </c>
      <c r="N12" s="85">
        <v>3</v>
      </c>
      <c r="O12" s="348">
        <f t="shared" si="1"/>
        <v>1</v>
      </c>
      <c r="P12" s="248">
        <v>2</v>
      </c>
      <c r="Q12" s="85">
        <v>2</v>
      </c>
      <c r="R12" s="344">
        <f t="shared" si="5"/>
        <v>1</v>
      </c>
      <c r="S12" s="90">
        <v>0</v>
      </c>
      <c r="T12" s="83">
        <v>0</v>
      </c>
      <c r="U12" s="312" t="e">
        <f t="shared" si="6"/>
        <v>#DIV/0!</v>
      </c>
      <c r="V12" s="90">
        <v>0</v>
      </c>
      <c r="W12" s="83">
        <v>0</v>
      </c>
      <c r="X12" s="348" t="e">
        <f t="shared" si="7"/>
        <v>#DIV/0!</v>
      </c>
      <c r="Y12" s="248">
        <v>0</v>
      </c>
      <c r="Z12" s="83">
        <v>0</v>
      </c>
      <c r="AA12" s="348" t="e">
        <f t="shared" si="8"/>
        <v>#DIV/0!</v>
      </c>
      <c r="AB12" s="89">
        <v>0</v>
      </c>
      <c r="AC12" s="85">
        <v>0</v>
      </c>
      <c r="AD12" s="344" t="e">
        <f t="shared" si="9"/>
        <v>#DIV/0!</v>
      </c>
      <c r="AE12" s="90">
        <v>2</v>
      </c>
      <c r="AF12" s="83">
        <v>2</v>
      </c>
      <c r="AG12" s="344">
        <f t="shared" si="10"/>
        <v>1</v>
      </c>
      <c r="AH12" s="89">
        <v>1</v>
      </c>
      <c r="AI12" s="85">
        <v>1</v>
      </c>
      <c r="AJ12" s="349">
        <f t="shared" si="11"/>
        <v>1</v>
      </c>
    </row>
    <row r="13" spans="1:36" ht="15">
      <c r="A13" s="310">
        <v>11</v>
      </c>
      <c r="B13" s="121">
        <v>3019</v>
      </c>
      <c r="C13" s="118" t="s">
        <v>70</v>
      </c>
      <c r="D13" s="118">
        <f t="shared" si="0"/>
        <v>14</v>
      </c>
      <c r="E13" s="118">
        <f t="shared" si="0"/>
        <v>14</v>
      </c>
      <c r="F13" s="352">
        <f t="shared" si="2"/>
        <v>1</v>
      </c>
      <c r="G13" s="247">
        <v>2</v>
      </c>
      <c r="H13" s="83">
        <v>2</v>
      </c>
      <c r="I13" s="348">
        <f t="shared" si="3"/>
        <v>1</v>
      </c>
      <c r="J13" s="89">
        <v>4</v>
      </c>
      <c r="K13" s="85">
        <v>4</v>
      </c>
      <c r="L13" s="344">
        <f t="shared" si="4"/>
        <v>1</v>
      </c>
      <c r="M13" s="89">
        <v>3</v>
      </c>
      <c r="N13" s="85">
        <v>3</v>
      </c>
      <c r="O13" s="348">
        <f t="shared" si="1"/>
        <v>1</v>
      </c>
      <c r="P13" s="248">
        <v>2</v>
      </c>
      <c r="Q13" s="85">
        <v>2</v>
      </c>
      <c r="R13" s="344">
        <f t="shared" si="5"/>
        <v>1</v>
      </c>
      <c r="S13" s="90">
        <v>0</v>
      </c>
      <c r="T13" s="83">
        <v>0</v>
      </c>
      <c r="U13" s="312" t="e">
        <f t="shared" si="6"/>
        <v>#DIV/0!</v>
      </c>
      <c r="V13" s="90">
        <v>0</v>
      </c>
      <c r="W13" s="83">
        <v>0</v>
      </c>
      <c r="X13" s="348" t="e">
        <f t="shared" si="7"/>
        <v>#DIV/0!</v>
      </c>
      <c r="Y13" s="248">
        <v>0</v>
      </c>
      <c r="Z13" s="83">
        <v>0</v>
      </c>
      <c r="AA13" s="348" t="e">
        <f t="shared" si="8"/>
        <v>#DIV/0!</v>
      </c>
      <c r="AB13" s="89">
        <v>0</v>
      </c>
      <c r="AC13" s="85">
        <v>0</v>
      </c>
      <c r="AD13" s="344" t="e">
        <f t="shared" si="9"/>
        <v>#DIV/0!</v>
      </c>
      <c r="AE13" s="90">
        <v>2</v>
      </c>
      <c r="AF13" s="83">
        <v>2</v>
      </c>
      <c r="AG13" s="344">
        <f t="shared" si="10"/>
        <v>1</v>
      </c>
      <c r="AH13" s="89">
        <v>1</v>
      </c>
      <c r="AI13" s="85">
        <v>1</v>
      </c>
      <c r="AJ13" s="349">
        <f t="shared" si="11"/>
        <v>1</v>
      </c>
    </row>
    <row r="14" spans="1:36" ht="15">
      <c r="A14" s="310">
        <v>12</v>
      </c>
      <c r="B14" s="121">
        <v>3020</v>
      </c>
      <c r="C14" s="119" t="s">
        <v>71</v>
      </c>
      <c r="D14" s="118">
        <f t="shared" si="0"/>
        <v>15</v>
      </c>
      <c r="E14" s="118">
        <f t="shared" si="0"/>
        <v>15</v>
      </c>
      <c r="F14" s="352">
        <f t="shared" si="2"/>
        <v>1</v>
      </c>
      <c r="G14" s="247">
        <v>2</v>
      </c>
      <c r="H14" s="83">
        <v>2</v>
      </c>
      <c r="I14" s="348">
        <f t="shared" si="3"/>
        <v>1</v>
      </c>
      <c r="J14" s="89">
        <v>4</v>
      </c>
      <c r="K14" s="85">
        <v>4</v>
      </c>
      <c r="L14" s="344">
        <f t="shared" si="4"/>
        <v>1</v>
      </c>
      <c r="M14" s="89">
        <v>3</v>
      </c>
      <c r="N14" s="85">
        <v>3</v>
      </c>
      <c r="O14" s="348">
        <f t="shared" si="1"/>
        <v>1</v>
      </c>
      <c r="P14" s="248">
        <v>2</v>
      </c>
      <c r="Q14" s="85">
        <v>2</v>
      </c>
      <c r="R14" s="344">
        <f t="shared" si="5"/>
        <v>1</v>
      </c>
      <c r="S14" s="90">
        <v>0</v>
      </c>
      <c r="T14" s="83">
        <v>0</v>
      </c>
      <c r="U14" s="312" t="e">
        <f t="shared" si="6"/>
        <v>#DIV/0!</v>
      </c>
      <c r="V14" s="90">
        <v>0</v>
      </c>
      <c r="W14" s="83">
        <v>0</v>
      </c>
      <c r="X14" s="348" t="e">
        <f t="shared" si="7"/>
        <v>#DIV/0!</v>
      </c>
      <c r="Y14" s="248">
        <v>0</v>
      </c>
      <c r="Z14" s="83">
        <v>0</v>
      </c>
      <c r="AA14" s="348" t="e">
        <f t="shared" si="8"/>
        <v>#DIV/0!</v>
      </c>
      <c r="AB14" s="89">
        <v>0</v>
      </c>
      <c r="AC14" s="85">
        <v>0</v>
      </c>
      <c r="AD14" s="344" t="e">
        <f t="shared" si="9"/>
        <v>#DIV/0!</v>
      </c>
      <c r="AE14" s="90">
        <v>3</v>
      </c>
      <c r="AF14" s="83">
        <v>3</v>
      </c>
      <c r="AG14" s="344">
        <f t="shared" si="10"/>
        <v>1</v>
      </c>
      <c r="AH14" s="89">
        <v>1</v>
      </c>
      <c r="AI14" s="85">
        <v>1</v>
      </c>
      <c r="AJ14" s="349">
        <f t="shared" si="11"/>
        <v>1</v>
      </c>
    </row>
    <row r="15" spans="1:36" ht="15">
      <c r="A15" s="310">
        <v>13</v>
      </c>
      <c r="B15" s="121">
        <v>3022</v>
      </c>
      <c r="C15" s="119" t="s">
        <v>72</v>
      </c>
      <c r="D15" s="118">
        <f t="shared" si="0"/>
        <v>14</v>
      </c>
      <c r="E15" s="118">
        <f t="shared" si="0"/>
        <v>13</v>
      </c>
      <c r="F15" s="352">
        <f t="shared" si="2"/>
        <v>0.9285714285714286</v>
      </c>
      <c r="G15" s="247">
        <v>2</v>
      </c>
      <c r="H15" s="83">
        <v>2</v>
      </c>
      <c r="I15" s="348">
        <f t="shared" si="3"/>
        <v>1</v>
      </c>
      <c r="J15" s="89">
        <v>4</v>
      </c>
      <c r="K15" s="85">
        <v>4</v>
      </c>
      <c r="L15" s="344">
        <f t="shared" si="4"/>
        <v>1</v>
      </c>
      <c r="M15" s="89">
        <v>3</v>
      </c>
      <c r="N15" s="85">
        <v>3</v>
      </c>
      <c r="O15" s="348">
        <f t="shared" si="1"/>
        <v>1</v>
      </c>
      <c r="P15" s="248">
        <v>2</v>
      </c>
      <c r="Q15" s="85">
        <v>2</v>
      </c>
      <c r="R15" s="344">
        <f t="shared" si="5"/>
        <v>1</v>
      </c>
      <c r="S15" s="90">
        <v>0</v>
      </c>
      <c r="T15" s="83">
        <v>0</v>
      </c>
      <c r="U15" s="312" t="e">
        <f t="shared" si="6"/>
        <v>#DIV/0!</v>
      </c>
      <c r="V15" s="90">
        <v>0</v>
      </c>
      <c r="W15" s="83">
        <v>0</v>
      </c>
      <c r="X15" s="348" t="e">
        <f t="shared" si="7"/>
        <v>#DIV/0!</v>
      </c>
      <c r="Y15" s="248">
        <v>0</v>
      </c>
      <c r="Z15" s="83">
        <v>0</v>
      </c>
      <c r="AA15" s="348" t="e">
        <f t="shared" si="8"/>
        <v>#DIV/0!</v>
      </c>
      <c r="AB15" s="89">
        <v>0</v>
      </c>
      <c r="AC15" s="85">
        <v>0</v>
      </c>
      <c r="AD15" s="344" t="e">
        <f t="shared" si="9"/>
        <v>#DIV/0!</v>
      </c>
      <c r="AE15" s="90">
        <v>2</v>
      </c>
      <c r="AF15" s="83">
        <v>2</v>
      </c>
      <c r="AG15" s="344">
        <f t="shared" si="10"/>
        <v>1</v>
      </c>
      <c r="AH15" s="89">
        <v>1</v>
      </c>
      <c r="AI15" s="85">
        <v>0</v>
      </c>
      <c r="AJ15" s="349">
        <f t="shared" si="11"/>
        <v>0</v>
      </c>
    </row>
    <row r="16" spans="1:36" ht="14.1" customHeight="1">
      <c r="A16" s="314">
        <v>14</v>
      </c>
      <c r="B16" s="123">
        <v>3023</v>
      </c>
      <c r="C16" s="119" t="s">
        <v>73</v>
      </c>
      <c r="D16" s="118">
        <f t="shared" si="0"/>
        <v>14</v>
      </c>
      <c r="E16" s="118">
        <f t="shared" si="0"/>
        <v>11</v>
      </c>
      <c r="F16" s="352">
        <f t="shared" si="2"/>
        <v>0.7857142857142857</v>
      </c>
      <c r="G16" s="247">
        <v>2</v>
      </c>
      <c r="H16" s="83">
        <v>2</v>
      </c>
      <c r="I16" s="348">
        <f t="shared" si="3"/>
        <v>1</v>
      </c>
      <c r="J16" s="89">
        <v>4</v>
      </c>
      <c r="K16" s="85">
        <v>3</v>
      </c>
      <c r="L16" s="344">
        <f t="shared" si="4"/>
        <v>0.75</v>
      </c>
      <c r="M16" s="89">
        <v>3</v>
      </c>
      <c r="N16" s="85">
        <v>3</v>
      </c>
      <c r="O16" s="348">
        <f t="shared" si="1"/>
        <v>1</v>
      </c>
      <c r="P16" s="248">
        <v>2</v>
      </c>
      <c r="Q16" s="85">
        <v>2</v>
      </c>
      <c r="R16" s="344">
        <f t="shared" si="5"/>
        <v>1</v>
      </c>
      <c r="S16" s="90">
        <v>0</v>
      </c>
      <c r="T16" s="83">
        <v>0</v>
      </c>
      <c r="U16" s="312" t="e">
        <f t="shared" si="6"/>
        <v>#DIV/0!</v>
      </c>
      <c r="V16" s="90">
        <v>0</v>
      </c>
      <c r="W16" s="83">
        <v>0</v>
      </c>
      <c r="X16" s="348" t="e">
        <f t="shared" si="7"/>
        <v>#DIV/0!</v>
      </c>
      <c r="Y16" s="248">
        <v>0</v>
      </c>
      <c r="Z16" s="83">
        <v>0</v>
      </c>
      <c r="AA16" s="348" t="e">
        <f t="shared" si="8"/>
        <v>#DIV/0!</v>
      </c>
      <c r="AB16" s="89">
        <v>0</v>
      </c>
      <c r="AC16" s="85">
        <v>0</v>
      </c>
      <c r="AD16" s="344" t="e">
        <f t="shared" si="9"/>
        <v>#DIV/0!</v>
      </c>
      <c r="AE16" s="90">
        <v>2</v>
      </c>
      <c r="AF16" s="83">
        <v>1</v>
      </c>
      <c r="AG16" s="344">
        <f t="shared" si="10"/>
        <v>0.5</v>
      </c>
      <c r="AH16" s="89">
        <v>1</v>
      </c>
      <c r="AI16" s="85">
        <v>0</v>
      </c>
      <c r="AJ16" s="349">
        <f t="shared" si="11"/>
        <v>0</v>
      </c>
    </row>
    <row r="17" spans="1:36" ht="15">
      <c r="A17" s="310">
        <v>15</v>
      </c>
      <c r="B17" s="121">
        <v>3024</v>
      </c>
      <c r="C17" s="118" t="s">
        <v>74</v>
      </c>
      <c r="D17" s="118">
        <f t="shared" si="0"/>
        <v>15</v>
      </c>
      <c r="E17" s="118">
        <f t="shared" si="0"/>
        <v>13</v>
      </c>
      <c r="F17" s="352">
        <f t="shared" si="2"/>
        <v>0.8666666666666667</v>
      </c>
      <c r="G17" s="247">
        <v>2</v>
      </c>
      <c r="H17" s="83">
        <v>2</v>
      </c>
      <c r="I17" s="348">
        <f t="shared" si="3"/>
        <v>1</v>
      </c>
      <c r="J17" s="89">
        <v>4</v>
      </c>
      <c r="K17" s="85">
        <v>3</v>
      </c>
      <c r="L17" s="344">
        <f t="shared" si="4"/>
        <v>0.75</v>
      </c>
      <c r="M17" s="89">
        <v>3</v>
      </c>
      <c r="N17" s="85">
        <v>3</v>
      </c>
      <c r="O17" s="348">
        <f t="shared" si="1"/>
        <v>1</v>
      </c>
      <c r="P17" s="248">
        <v>2</v>
      </c>
      <c r="Q17" s="85">
        <v>1</v>
      </c>
      <c r="R17" s="344">
        <f t="shared" si="5"/>
        <v>0.5</v>
      </c>
      <c r="S17" s="90">
        <v>0</v>
      </c>
      <c r="T17" s="83">
        <v>0</v>
      </c>
      <c r="U17" s="312" t="e">
        <f t="shared" si="6"/>
        <v>#DIV/0!</v>
      </c>
      <c r="V17" s="90">
        <v>0</v>
      </c>
      <c r="W17" s="83">
        <v>0</v>
      </c>
      <c r="X17" s="348" t="e">
        <f t="shared" si="7"/>
        <v>#DIV/0!</v>
      </c>
      <c r="Y17" s="248">
        <v>0</v>
      </c>
      <c r="Z17" s="83">
        <v>0</v>
      </c>
      <c r="AA17" s="348" t="e">
        <f t="shared" si="8"/>
        <v>#DIV/0!</v>
      </c>
      <c r="AB17" s="89">
        <v>0</v>
      </c>
      <c r="AC17" s="85">
        <v>0</v>
      </c>
      <c r="AD17" s="344" t="e">
        <f t="shared" si="9"/>
        <v>#DIV/0!</v>
      </c>
      <c r="AE17" s="90">
        <v>3</v>
      </c>
      <c r="AF17" s="83">
        <v>3</v>
      </c>
      <c r="AG17" s="344">
        <f t="shared" si="10"/>
        <v>1</v>
      </c>
      <c r="AH17" s="89">
        <v>1</v>
      </c>
      <c r="AI17" s="85">
        <v>1</v>
      </c>
      <c r="AJ17" s="349">
        <f t="shared" si="11"/>
        <v>1</v>
      </c>
    </row>
    <row r="18" spans="1:36" ht="15">
      <c r="A18" s="310">
        <v>16</v>
      </c>
      <c r="B18" s="121">
        <v>3027</v>
      </c>
      <c r="C18" s="118" t="s">
        <v>75</v>
      </c>
      <c r="D18" s="118">
        <f t="shared" si="0"/>
        <v>14</v>
      </c>
      <c r="E18" s="118">
        <f t="shared" si="0"/>
        <v>13</v>
      </c>
      <c r="F18" s="352">
        <f t="shared" si="2"/>
        <v>0.9285714285714286</v>
      </c>
      <c r="G18" s="247">
        <v>2</v>
      </c>
      <c r="H18" s="83">
        <v>2</v>
      </c>
      <c r="I18" s="348">
        <f t="shared" si="3"/>
        <v>1</v>
      </c>
      <c r="J18" s="89">
        <v>4</v>
      </c>
      <c r="K18" s="85">
        <v>3</v>
      </c>
      <c r="L18" s="344">
        <f t="shared" si="4"/>
        <v>0.75</v>
      </c>
      <c r="M18" s="89">
        <v>3</v>
      </c>
      <c r="N18" s="85">
        <v>3</v>
      </c>
      <c r="O18" s="348">
        <f t="shared" si="1"/>
        <v>1</v>
      </c>
      <c r="P18" s="248">
        <v>2</v>
      </c>
      <c r="Q18" s="85">
        <v>2</v>
      </c>
      <c r="R18" s="344">
        <f t="shared" si="5"/>
        <v>1</v>
      </c>
      <c r="S18" s="90">
        <v>0</v>
      </c>
      <c r="T18" s="83">
        <v>0</v>
      </c>
      <c r="U18" s="312" t="e">
        <f t="shared" si="6"/>
        <v>#DIV/0!</v>
      </c>
      <c r="V18" s="90">
        <v>0</v>
      </c>
      <c r="W18" s="83">
        <v>0</v>
      </c>
      <c r="X18" s="348" t="e">
        <f t="shared" si="7"/>
        <v>#DIV/0!</v>
      </c>
      <c r="Y18" s="248">
        <v>0</v>
      </c>
      <c r="Z18" s="83">
        <v>0</v>
      </c>
      <c r="AA18" s="348" t="e">
        <f t="shared" si="8"/>
        <v>#DIV/0!</v>
      </c>
      <c r="AB18" s="89">
        <v>0</v>
      </c>
      <c r="AC18" s="85">
        <v>0</v>
      </c>
      <c r="AD18" s="344" t="e">
        <f t="shared" si="9"/>
        <v>#DIV/0!</v>
      </c>
      <c r="AE18" s="90">
        <v>2</v>
      </c>
      <c r="AF18" s="83">
        <v>2</v>
      </c>
      <c r="AG18" s="344">
        <f t="shared" si="10"/>
        <v>1</v>
      </c>
      <c r="AH18" s="89">
        <v>1</v>
      </c>
      <c r="AI18" s="85">
        <v>1</v>
      </c>
      <c r="AJ18" s="349">
        <f t="shared" si="11"/>
        <v>1</v>
      </c>
    </row>
    <row r="19" spans="1:36" ht="15">
      <c r="A19" s="310">
        <v>17</v>
      </c>
      <c r="B19" s="121">
        <v>3028</v>
      </c>
      <c r="C19" s="119" t="s">
        <v>76</v>
      </c>
      <c r="D19" s="118">
        <f t="shared" si="0"/>
        <v>14</v>
      </c>
      <c r="E19" s="118">
        <f t="shared" si="0"/>
        <v>13</v>
      </c>
      <c r="F19" s="352">
        <f t="shared" si="2"/>
        <v>0.9285714285714286</v>
      </c>
      <c r="G19" s="247">
        <v>2</v>
      </c>
      <c r="H19" s="83">
        <v>1</v>
      </c>
      <c r="I19" s="348">
        <f t="shared" si="3"/>
        <v>0.5</v>
      </c>
      <c r="J19" s="89">
        <v>4</v>
      </c>
      <c r="K19" s="85">
        <v>4</v>
      </c>
      <c r="L19" s="344">
        <f t="shared" si="4"/>
        <v>1</v>
      </c>
      <c r="M19" s="89">
        <v>3</v>
      </c>
      <c r="N19" s="85">
        <v>3</v>
      </c>
      <c r="O19" s="348">
        <f t="shared" si="1"/>
        <v>1</v>
      </c>
      <c r="P19" s="248">
        <v>2</v>
      </c>
      <c r="Q19" s="85">
        <v>2</v>
      </c>
      <c r="R19" s="344">
        <f t="shared" si="5"/>
        <v>1</v>
      </c>
      <c r="S19" s="90">
        <v>0</v>
      </c>
      <c r="T19" s="83">
        <v>0</v>
      </c>
      <c r="U19" s="312" t="e">
        <f t="shared" si="6"/>
        <v>#DIV/0!</v>
      </c>
      <c r="V19" s="90">
        <v>0</v>
      </c>
      <c r="W19" s="83">
        <v>0</v>
      </c>
      <c r="X19" s="348" t="e">
        <f t="shared" si="7"/>
        <v>#DIV/0!</v>
      </c>
      <c r="Y19" s="248">
        <v>0</v>
      </c>
      <c r="Z19" s="83">
        <v>0</v>
      </c>
      <c r="AA19" s="348" t="e">
        <f t="shared" si="8"/>
        <v>#DIV/0!</v>
      </c>
      <c r="AB19" s="89">
        <v>0</v>
      </c>
      <c r="AC19" s="85">
        <v>0</v>
      </c>
      <c r="AD19" s="344" t="e">
        <f t="shared" si="9"/>
        <v>#DIV/0!</v>
      </c>
      <c r="AE19" s="90">
        <v>2</v>
      </c>
      <c r="AF19" s="83">
        <v>2</v>
      </c>
      <c r="AG19" s="344">
        <f t="shared" si="10"/>
        <v>1</v>
      </c>
      <c r="AH19" s="89">
        <v>1</v>
      </c>
      <c r="AI19" s="85">
        <v>1</v>
      </c>
      <c r="AJ19" s="349">
        <f t="shared" si="11"/>
        <v>1</v>
      </c>
    </row>
    <row r="20" spans="1:36" ht="14.1" customHeight="1">
      <c r="A20" s="310">
        <v>18</v>
      </c>
      <c r="B20" s="121">
        <v>3030</v>
      </c>
      <c r="C20" s="118" t="s">
        <v>77</v>
      </c>
      <c r="D20" s="118">
        <f t="shared" si="0"/>
        <v>14</v>
      </c>
      <c r="E20" s="118">
        <f t="shared" si="0"/>
        <v>11</v>
      </c>
      <c r="F20" s="352">
        <f t="shared" si="2"/>
        <v>0.7857142857142857</v>
      </c>
      <c r="G20" s="247">
        <v>2</v>
      </c>
      <c r="H20" s="83">
        <v>1</v>
      </c>
      <c r="I20" s="348">
        <f t="shared" si="3"/>
        <v>0.5</v>
      </c>
      <c r="J20" s="89">
        <v>4</v>
      </c>
      <c r="K20" s="85">
        <v>3</v>
      </c>
      <c r="L20" s="344">
        <f t="shared" si="4"/>
        <v>0.75</v>
      </c>
      <c r="M20" s="89">
        <v>3</v>
      </c>
      <c r="N20" s="85">
        <v>2</v>
      </c>
      <c r="O20" s="348">
        <f t="shared" si="1"/>
        <v>0.66666666666666663</v>
      </c>
      <c r="P20" s="248">
        <v>2</v>
      </c>
      <c r="Q20" s="85">
        <v>2</v>
      </c>
      <c r="R20" s="344">
        <f t="shared" si="5"/>
        <v>1</v>
      </c>
      <c r="S20" s="90">
        <v>0</v>
      </c>
      <c r="T20" s="83">
        <v>0</v>
      </c>
      <c r="U20" s="312" t="e">
        <f t="shared" si="6"/>
        <v>#DIV/0!</v>
      </c>
      <c r="V20" s="90">
        <v>0</v>
      </c>
      <c r="W20" s="83">
        <v>0</v>
      </c>
      <c r="X20" s="348" t="e">
        <f t="shared" si="7"/>
        <v>#DIV/0!</v>
      </c>
      <c r="Y20" s="248">
        <v>0</v>
      </c>
      <c r="Z20" s="83">
        <v>0</v>
      </c>
      <c r="AA20" s="348" t="e">
        <f t="shared" si="8"/>
        <v>#DIV/0!</v>
      </c>
      <c r="AB20" s="89">
        <v>0</v>
      </c>
      <c r="AC20" s="85">
        <v>0</v>
      </c>
      <c r="AD20" s="344" t="e">
        <f t="shared" si="9"/>
        <v>#DIV/0!</v>
      </c>
      <c r="AE20" s="90">
        <v>2</v>
      </c>
      <c r="AF20" s="83">
        <v>2</v>
      </c>
      <c r="AG20" s="344">
        <f>AF20/AE20</f>
        <v>1</v>
      </c>
      <c r="AH20" s="89">
        <v>1</v>
      </c>
      <c r="AI20" s="85">
        <v>1</v>
      </c>
      <c r="AJ20" s="349">
        <f t="shared" si="11"/>
        <v>1</v>
      </c>
    </row>
    <row r="21" spans="1:36" ht="15">
      <c r="A21" s="310">
        <v>19</v>
      </c>
      <c r="B21" s="121">
        <v>3031</v>
      </c>
      <c r="C21" s="118" t="s">
        <v>78</v>
      </c>
      <c r="D21" s="118">
        <f t="shared" si="0"/>
        <v>14</v>
      </c>
      <c r="E21" s="118">
        <f t="shared" si="0"/>
        <v>12</v>
      </c>
      <c r="F21" s="352">
        <f t="shared" si="2"/>
        <v>0.8571428571428571</v>
      </c>
      <c r="G21" s="247">
        <v>2</v>
      </c>
      <c r="H21" s="83">
        <v>2</v>
      </c>
      <c r="I21" s="348">
        <f t="shared" si="3"/>
        <v>1</v>
      </c>
      <c r="J21" s="89">
        <v>4</v>
      </c>
      <c r="K21" s="85">
        <v>3</v>
      </c>
      <c r="L21" s="344">
        <f t="shared" si="4"/>
        <v>0.75</v>
      </c>
      <c r="M21" s="89">
        <v>3</v>
      </c>
      <c r="N21" s="85">
        <v>3</v>
      </c>
      <c r="O21" s="348">
        <f t="shared" si="1"/>
        <v>1</v>
      </c>
      <c r="P21" s="248">
        <v>2</v>
      </c>
      <c r="Q21" s="85">
        <v>1</v>
      </c>
      <c r="R21" s="344">
        <f t="shared" si="5"/>
        <v>0.5</v>
      </c>
      <c r="S21" s="90">
        <v>0</v>
      </c>
      <c r="T21" s="83">
        <v>0</v>
      </c>
      <c r="U21" s="312" t="e">
        <f t="shared" si="6"/>
        <v>#DIV/0!</v>
      </c>
      <c r="V21" s="90">
        <v>0</v>
      </c>
      <c r="W21" s="83">
        <v>0</v>
      </c>
      <c r="X21" s="348" t="e">
        <f t="shared" si="7"/>
        <v>#DIV/0!</v>
      </c>
      <c r="Y21" s="248">
        <v>0</v>
      </c>
      <c r="Z21" s="83">
        <v>0</v>
      </c>
      <c r="AA21" s="348" t="e">
        <f t="shared" si="8"/>
        <v>#DIV/0!</v>
      </c>
      <c r="AB21" s="89">
        <v>0</v>
      </c>
      <c r="AC21" s="85">
        <v>0</v>
      </c>
      <c r="AD21" s="344" t="e">
        <f t="shared" si="9"/>
        <v>#DIV/0!</v>
      </c>
      <c r="AE21" s="90">
        <v>2</v>
      </c>
      <c r="AF21" s="83">
        <v>2</v>
      </c>
      <c r="AG21" s="344">
        <f t="shared" si="10"/>
        <v>1</v>
      </c>
      <c r="AH21" s="89">
        <v>1</v>
      </c>
      <c r="AI21" s="85">
        <v>1</v>
      </c>
      <c r="AJ21" s="349">
        <f t="shared" si="11"/>
        <v>1</v>
      </c>
    </row>
    <row r="22" spans="1:36" ht="15">
      <c r="A22" s="310">
        <v>20</v>
      </c>
      <c r="B22" s="121">
        <v>3032</v>
      </c>
      <c r="C22" s="118" t="s">
        <v>79</v>
      </c>
      <c r="D22" s="118">
        <f t="shared" si="0"/>
        <v>14</v>
      </c>
      <c r="E22" s="118">
        <f t="shared" si="0"/>
        <v>14</v>
      </c>
      <c r="F22" s="352">
        <f t="shared" si="2"/>
        <v>1</v>
      </c>
      <c r="G22" s="247">
        <v>2</v>
      </c>
      <c r="H22" s="83">
        <v>2</v>
      </c>
      <c r="I22" s="348">
        <f t="shared" si="3"/>
        <v>1</v>
      </c>
      <c r="J22" s="89">
        <v>4</v>
      </c>
      <c r="K22" s="85">
        <v>4</v>
      </c>
      <c r="L22" s="344">
        <f t="shared" si="4"/>
        <v>1</v>
      </c>
      <c r="M22" s="89">
        <v>3</v>
      </c>
      <c r="N22" s="85">
        <v>3</v>
      </c>
      <c r="O22" s="348">
        <f t="shared" si="1"/>
        <v>1</v>
      </c>
      <c r="P22" s="248">
        <v>2</v>
      </c>
      <c r="Q22" s="85">
        <v>2</v>
      </c>
      <c r="R22" s="344">
        <f t="shared" si="5"/>
        <v>1</v>
      </c>
      <c r="S22" s="90">
        <v>0</v>
      </c>
      <c r="T22" s="83">
        <v>0</v>
      </c>
      <c r="U22" s="312" t="e">
        <f t="shared" si="6"/>
        <v>#DIV/0!</v>
      </c>
      <c r="V22" s="90">
        <v>0</v>
      </c>
      <c r="W22" s="83">
        <v>0</v>
      </c>
      <c r="X22" s="348" t="e">
        <f t="shared" si="7"/>
        <v>#DIV/0!</v>
      </c>
      <c r="Y22" s="248">
        <v>0</v>
      </c>
      <c r="Z22" s="83">
        <v>0</v>
      </c>
      <c r="AA22" s="348" t="e">
        <f t="shared" si="8"/>
        <v>#DIV/0!</v>
      </c>
      <c r="AB22" s="89">
        <v>0</v>
      </c>
      <c r="AC22" s="85">
        <v>0</v>
      </c>
      <c r="AD22" s="344" t="e">
        <f t="shared" si="9"/>
        <v>#DIV/0!</v>
      </c>
      <c r="AE22" s="90">
        <v>2</v>
      </c>
      <c r="AF22" s="83">
        <v>2</v>
      </c>
      <c r="AG22" s="344">
        <f t="shared" si="10"/>
        <v>1</v>
      </c>
      <c r="AH22" s="89">
        <v>1</v>
      </c>
      <c r="AI22" s="85">
        <v>1</v>
      </c>
      <c r="AJ22" s="349">
        <f t="shared" si="11"/>
        <v>1</v>
      </c>
    </row>
    <row r="23" spans="1:36" ht="15">
      <c r="A23" s="315">
        <v>21</v>
      </c>
      <c r="B23" s="316">
        <v>3033</v>
      </c>
      <c r="C23" s="317" t="s">
        <v>80</v>
      </c>
      <c r="D23" s="318">
        <f t="shared" si="0"/>
        <v>14</v>
      </c>
      <c r="E23" s="318">
        <f t="shared" si="0"/>
        <v>13</v>
      </c>
      <c r="F23" s="353">
        <f t="shared" si="2"/>
        <v>0.9285714285714286</v>
      </c>
      <c r="G23" s="247">
        <v>2</v>
      </c>
      <c r="H23" s="83">
        <v>1</v>
      </c>
      <c r="I23" s="348">
        <f t="shared" si="3"/>
        <v>0.5</v>
      </c>
      <c r="J23" s="89">
        <v>4</v>
      </c>
      <c r="K23" s="85">
        <v>4</v>
      </c>
      <c r="L23" s="344">
        <f t="shared" si="4"/>
        <v>1</v>
      </c>
      <c r="M23" s="89">
        <v>3</v>
      </c>
      <c r="N23" s="85">
        <v>3</v>
      </c>
      <c r="O23" s="348">
        <f t="shared" si="1"/>
        <v>1</v>
      </c>
      <c r="P23" s="248">
        <v>2</v>
      </c>
      <c r="Q23" s="85">
        <v>2</v>
      </c>
      <c r="R23" s="344">
        <f t="shared" si="5"/>
        <v>1</v>
      </c>
      <c r="S23" s="90">
        <v>0</v>
      </c>
      <c r="T23" s="83">
        <v>0</v>
      </c>
      <c r="U23" s="312" t="e">
        <f t="shared" si="6"/>
        <v>#DIV/0!</v>
      </c>
      <c r="V23" s="90">
        <v>0</v>
      </c>
      <c r="W23" s="83">
        <v>0</v>
      </c>
      <c r="X23" s="348" t="e">
        <f t="shared" si="7"/>
        <v>#DIV/0!</v>
      </c>
      <c r="Y23" s="248">
        <v>0</v>
      </c>
      <c r="Z23" s="83">
        <v>0</v>
      </c>
      <c r="AA23" s="348" t="e">
        <f t="shared" si="8"/>
        <v>#DIV/0!</v>
      </c>
      <c r="AB23" s="89">
        <v>0</v>
      </c>
      <c r="AC23" s="85">
        <v>0</v>
      </c>
      <c r="AD23" s="344" t="e">
        <f t="shared" si="9"/>
        <v>#DIV/0!</v>
      </c>
      <c r="AE23" s="90">
        <v>2</v>
      </c>
      <c r="AF23" s="83">
        <v>2</v>
      </c>
      <c r="AG23" s="344">
        <f t="shared" si="10"/>
        <v>1</v>
      </c>
      <c r="AH23" s="89">
        <v>1</v>
      </c>
      <c r="AI23" s="85">
        <v>1</v>
      </c>
      <c r="AJ23" s="349">
        <f t="shared" si="11"/>
        <v>1</v>
      </c>
    </row>
    <row r="24" spans="1:36" ht="15">
      <c r="A24" s="319">
        <v>22</v>
      </c>
      <c r="B24" s="121">
        <v>3034</v>
      </c>
      <c r="C24" s="118" t="s">
        <v>81</v>
      </c>
      <c r="D24" s="118">
        <f t="shared" si="0"/>
        <v>15</v>
      </c>
      <c r="E24" s="118">
        <f t="shared" si="0"/>
        <v>14</v>
      </c>
      <c r="F24" s="354">
        <f>E24/D24</f>
        <v>0.93333333333333335</v>
      </c>
      <c r="G24" s="247">
        <v>2</v>
      </c>
      <c r="H24" s="83">
        <v>2</v>
      </c>
      <c r="I24" s="349">
        <f>H24/G24</f>
        <v>1</v>
      </c>
      <c r="J24" s="89">
        <v>4</v>
      </c>
      <c r="K24" s="85">
        <v>3</v>
      </c>
      <c r="L24" s="345">
        <f>K24/J24</f>
        <v>0.75</v>
      </c>
      <c r="M24" s="89">
        <v>3</v>
      </c>
      <c r="N24" s="85">
        <v>3</v>
      </c>
      <c r="O24" s="349">
        <f t="shared" si="1"/>
        <v>1</v>
      </c>
      <c r="P24" s="248">
        <v>2</v>
      </c>
      <c r="Q24" s="85">
        <v>2</v>
      </c>
      <c r="R24" s="345">
        <f>Q24/P24</f>
        <v>1</v>
      </c>
      <c r="S24" s="90">
        <v>0</v>
      </c>
      <c r="T24" s="83">
        <v>0</v>
      </c>
      <c r="U24" s="320" t="e">
        <f>T24/S24</f>
        <v>#DIV/0!</v>
      </c>
      <c r="V24" s="90">
        <v>0</v>
      </c>
      <c r="W24" s="83">
        <v>0</v>
      </c>
      <c r="X24" s="349" t="e">
        <f t="shared" si="7"/>
        <v>#DIV/0!</v>
      </c>
      <c r="Y24" s="248">
        <v>0</v>
      </c>
      <c r="Z24" s="83">
        <v>0</v>
      </c>
      <c r="AA24" s="349" t="e">
        <f>Z24/Y24</f>
        <v>#DIV/0!</v>
      </c>
      <c r="AB24" s="89">
        <v>0</v>
      </c>
      <c r="AC24" s="85">
        <v>0</v>
      </c>
      <c r="AD24" s="345" t="e">
        <f>AC24/AB24</f>
        <v>#DIV/0!</v>
      </c>
      <c r="AE24" s="90">
        <v>3</v>
      </c>
      <c r="AF24" s="83">
        <v>3</v>
      </c>
      <c r="AG24" s="345">
        <f t="shared" si="10"/>
        <v>1</v>
      </c>
      <c r="AH24" s="89">
        <v>1</v>
      </c>
      <c r="AI24" s="85">
        <v>1</v>
      </c>
      <c r="AJ24" s="349">
        <f t="shared" si="11"/>
        <v>1</v>
      </c>
    </row>
    <row r="25" spans="1:36" ht="15">
      <c r="A25" s="371">
        <v>23</v>
      </c>
      <c r="B25" s="316">
        <v>3035</v>
      </c>
      <c r="C25" s="318" t="s">
        <v>403</v>
      </c>
      <c r="D25" s="118">
        <f t="shared" ref="D25:E26" si="12">G25+J25+M25+P25+S25+V25+Y25+AB25+AE25+AH25</f>
        <v>14</v>
      </c>
      <c r="E25" s="118">
        <f t="shared" si="12"/>
        <v>13</v>
      </c>
      <c r="F25" s="354">
        <f>E25/D25</f>
        <v>0.9285714285714286</v>
      </c>
      <c r="G25" s="247">
        <v>2</v>
      </c>
      <c r="H25" s="83">
        <v>1</v>
      </c>
      <c r="I25" s="376">
        <f>H25/G25</f>
        <v>0.5</v>
      </c>
      <c r="J25" s="89">
        <v>4</v>
      </c>
      <c r="K25" s="85">
        <v>4</v>
      </c>
      <c r="L25" s="345">
        <f>K25/J25</f>
        <v>1</v>
      </c>
      <c r="M25" s="89">
        <v>3</v>
      </c>
      <c r="N25" s="85">
        <v>3</v>
      </c>
      <c r="O25" s="376">
        <f>N25/M25</f>
        <v>1</v>
      </c>
      <c r="P25" s="248">
        <v>2</v>
      </c>
      <c r="Q25" s="85">
        <v>2</v>
      </c>
      <c r="R25" s="375">
        <f>Q25/P25</f>
        <v>1</v>
      </c>
      <c r="S25" s="90">
        <v>0</v>
      </c>
      <c r="T25" s="83">
        <v>0</v>
      </c>
      <c r="U25" s="377" t="e">
        <f>T25/S25</f>
        <v>#DIV/0!</v>
      </c>
      <c r="V25" s="90">
        <v>0</v>
      </c>
      <c r="W25" s="83">
        <v>0</v>
      </c>
      <c r="X25" s="376" t="e">
        <f>W25/V25</f>
        <v>#DIV/0!</v>
      </c>
      <c r="Y25" s="248">
        <v>0</v>
      </c>
      <c r="Z25" s="83">
        <v>0</v>
      </c>
      <c r="AA25" s="376" t="e">
        <f>Z25/Y25</f>
        <v>#DIV/0!</v>
      </c>
      <c r="AB25" s="89">
        <v>0</v>
      </c>
      <c r="AC25" s="85">
        <v>0</v>
      </c>
      <c r="AD25" s="345" t="e">
        <f>AC25/AB25</f>
        <v>#DIV/0!</v>
      </c>
      <c r="AE25" s="90">
        <v>2</v>
      </c>
      <c r="AF25" s="83">
        <v>2</v>
      </c>
      <c r="AG25" s="345">
        <f>AF25/AE25</f>
        <v>1</v>
      </c>
      <c r="AH25" s="89">
        <v>1</v>
      </c>
      <c r="AI25" s="85">
        <v>1</v>
      </c>
      <c r="AJ25" s="376">
        <f>AI25/AH25</f>
        <v>1</v>
      </c>
    </row>
    <row r="26" spans="1:36" ht="14.1" customHeight="1" thickBot="1">
      <c r="A26" s="321">
        <v>24</v>
      </c>
      <c r="B26" s="124">
        <v>3036</v>
      </c>
      <c r="C26" s="125" t="s">
        <v>370</v>
      </c>
      <c r="D26" s="125">
        <f t="shared" si="12"/>
        <v>14</v>
      </c>
      <c r="E26" s="125">
        <f t="shared" si="12"/>
        <v>9</v>
      </c>
      <c r="F26" s="355">
        <f>E26/D26</f>
        <v>0.6428571428571429</v>
      </c>
      <c r="G26" s="322">
        <v>2</v>
      </c>
      <c r="H26" s="323">
        <v>1</v>
      </c>
      <c r="I26" s="350">
        <f>H26/G26</f>
        <v>0.5</v>
      </c>
      <c r="J26" s="325">
        <v>4</v>
      </c>
      <c r="K26" s="323">
        <v>3</v>
      </c>
      <c r="L26" s="346">
        <f>K26/J26</f>
        <v>0.75</v>
      </c>
      <c r="M26" s="325">
        <v>3</v>
      </c>
      <c r="N26" s="323">
        <v>3</v>
      </c>
      <c r="O26" s="350">
        <f t="shared" si="1"/>
        <v>1</v>
      </c>
      <c r="P26" s="322">
        <v>2</v>
      </c>
      <c r="Q26" s="323">
        <v>0</v>
      </c>
      <c r="R26" s="346">
        <f>Q26/P26</f>
        <v>0</v>
      </c>
      <c r="S26" s="325">
        <v>0</v>
      </c>
      <c r="T26" s="323">
        <v>0</v>
      </c>
      <c r="U26" s="326" t="e">
        <f>T26/S26</f>
        <v>#DIV/0!</v>
      </c>
      <c r="V26" s="325">
        <v>0</v>
      </c>
      <c r="W26" s="323">
        <v>0</v>
      </c>
      <c r="X26" s="350" t="e">
        <f t="shared" si="7"/>
        <v>#DIV/0!</v>
      </c>
      <c r="Y26" s="322">
        <v>0</v>
      </c>
      <c r="Z26" s="323">
        <v>0</v>
      </c>
      <c r="AA26" s="350" t="e">
        <f>Z26/Y26</f>
        <v>#DIV/0!</v>
      </c>
      <c r="AB26" s="325">
        <v>0</v>
      </c>
      <c r="AC26" s="323">
        <v>0</v>
      </c>
      <c r="AD26" s="346" t="e">
        <f>AC26/AB26</f>
        <v>#DIV/0!</v>
      </c>
      <c r="AE26" s="325">
        <v>2</v>
      </c>
      <c r="AF26" s="323">
        <v>2</v>
      </c>
      <c r="AG26" s="346">
        <f t="shared" si="10"/>
        <v>1</v>
      </c>
      <c r="AH26" s="325">
        <v>1</v>
      </c>
      <c r="AI26" s="323">
        <v>0</v>
      </c>
      <c r="AJ26" s="350">
        <f t="shared" si="11"/>
        <v>0</v>
      </c>
    </row>
  </sheetData>
  <mergeCells count="14">
    <mergeCell ref="J1:L1"/>
    <mergeCell ref="A1:A2"/>
    <mergeCell ref="B1:B2"/>
    <mergeCell ref="C1:C2"/>
    <mergeCell ref="D1:F1"/>
    <mergeCell ref="G1:I1"/>
    <mergeCell ref="AE1:AG1"/>
    <mergeCell ref="AH1:AJ1"/>
    <mergeCell ref="M1:O1"/>
    <mergeCell ref="P1:R1"/>
    <mergeCell ref="S1:U1"/>
    <mergeCell ref="V1:X1"/>
    <mergeCell ref="Y1:AA1"/>
    <mergeCell ref="AB1:AD1"/>
  </mergeCells>
  <conditionalFormatting sqref="F3:F26">
    <cfRule type="cellIs" dxfId="120" priority="1" operator="lessThan">
      <formula>1</formula>
    </cfRule>
  </conditionalFormatting>
  <conditionalFormatting sqref="I3:I26 L3:L26 O3:O26 R3:R26">
    <cfRule type="cellIs" dxfId="119" priority="3" operator="lessThan">
      <formula>1</formula>
    </cfRule>
  </conditionalFormatting>
  <conditionalFormatting sqref="U3:U26 X3:X26">
    <cfRule type="cellIs" dxfId="118" priority="2" operator="lessThan">
      <formula>1</formula>
    </cfRule>
  </conditionalFormatting>
  <conditionalFormatting sqref="AA3:AA26 AD3:AD26">
    <cfRule type="cellIs" dxfId="117" priority="4" operator="lessThan">
      <formula>1</formula>
    </cfRule>
  </conditionalFormatting>
  <conditionalFormatting sqref="AG3:AG26 AJ3:AJ26">
    <cfRule type="cellIs" dxfId="116" priority="5" operator="lessThan">
      <formula>1</formula>
    </cfRule>
  </conditionalFormatting>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24157-96DE-447E-920C-96D54A58E5F5}">
  <dimension ref="A1:J19"/>
  <sheetViews>
    <sheetView zoomScale="80" zoomScaleNormal="80" workbookViewId="0">
      <selection activeCell="E27" sqref="E27"/>
    </sheetView>
  </sheetViews>
  <sheetFormatPr defaultColWidth="8.75" defaultRowHeight="13.5"/>
  <cols>
    <col min="1" max="1" width="8.75" style="13"/>
    <col min="2" max="2" width="61.5" customWidth="1"/>
    <col min="3" max="3" width="18.875" bestFit="1" customWidth="1"/>
    <col min="4" max="4" width="9.75" bestFit="1" customWidth="1"/>
    <col min="5" max="5" width="16.25" style="336" bestFit="1" customWidth="1"/>
    <col min="6" max="6" width="16.5" style="336" bestFit="1" customWidth="1"/>
    <col min="7" max="7" width="14.125" bestFit="1" customWidth="1"/>
    <col min="8" max="8" width="20.5" bestFit="1" customWidth="1"/>
    <col min="9" max="9" width="17.5" bestFit="1" customWidth="1"/>
    <col min="10" max="10" width="17.75" bestFit="1" customWidth="1"/>
  </cols>
  <sheetData>
    <row r="1" spans="1:10" ht="82.5" customHeight="1">
      <c r="A1" s="267" t="s">
        <v>48</v>
      </c>
      <c r="B1" s="266" t="s">
        <v>82</v>
      </c>
      <c r="C1" s="261" t="s">
        <v>83</v>
      </c>
      <c r="D1" s="261" t="s">
        <v>84</v>
      </c>
      <c r="E1" s="327" t="s">
        <v>85</v>
      </c>
      <c r="F1" s="327" t="s">
        <v>86</v>
      </c>
      <c r="G1" s="261" t="s">
        <v>87</v>
      </c>
      <c r="H1" s="262" t="s">
        <v>88</v>
      </c>
      <c r="I1" s="262" t="s">
        <v>539</v>
      </c>
      <c r="J1" s="263" t="s">
        <v>540</v>
      </c>
    </row>
    <row r="2" spans="1:10" ht="15">
      <c r="A2" s="268">
        <v>1</v>
      </c>
      <c r="B2" s="270" t="s">
        <v>530</v>
      </c>
      <c r="C2" s="264" t="s">
        <v>116</v>
      </c>
      <c r="D2" s="358" t="s">
        <v>98</v>
      </c>
      <c r="E2" s="328">
        <v>45779</v>
      </c>
      <c r="F2" s="328">
        <v>45779</v>
      </c>
      <c r="G2" s="278">
        <f>(F2-E2)+1</f>
        <v>1</v>
      </c>
      <c r="H2" s="279" t="s">
        <v>99</v>
      </c>
      <c r="I2" s="278" t="s">
        <v>455</v>
      </c>
      <c r="J2" s="404" t="s">
        <v>101</v>
      </c>
    </row>
    <row r="3" spans="1:10" ht="15">
      <c r="A3" s="269">
        <v>2</v>
      </c>
      <c r="B3" s="270" t="s">
        <v>529</v>
      </c>
      <c r="C3" s="271" t="s">
        <v>116</v>
      </c>
      <c r="D3" s="359" t="s">
        <v>98</v>
      </c>
      <c r="E3" s="329">
        <v>45778</v>
      </c>
      <c r="F3" s="329">
        <v>45779</v>
      </c>
      <c r="G3" s="278">
        <f t="shared" ref="G3:G19" si="0">(F3-E3)+1</f>
        <v>2</v>
      </c>
      <c r="H3" s="279" t="s">
        <v>99</v>
      </c>
      <c r="I3" s="279" t="s">
        <v>416</v>
      </c>
      <c r="J3" s="404" t="s">
        <v>101</v>
      </c>
    </row>
    <row r="4" spans="1:10" ht="15">
      <c r="A4" s="268">
        <v>3</v>
      </c>
      <c r="B4" s="274" t="s">
        <v>541</v>
      </c>
      <c r="C4" s="272" t="s">
        <v>176</v>
      </c>
      <c r="D4" s="356" t="s">
        <v>98</v>
      </c>
      <c r="E4" s="331">
        <v>45776</v>
      </c>
      <c r="F4" s="331">
        <v>45776</v>
      </c>
      <c r="G4" s="278">
        <f t="shared" si="0"/>
        <v>1</v>
      </c>
      <c r="H4" s="284" t="s">
        <v>99</v>
      </c>
      <c r="I4" s="279" t="s">
        <v>465</v>
      </c>
      <c r="J4" s="404" t="s">
        <v>101</v>
      </c>
    </row>
    <row r="5" spans="1:10" ht="15">
      <c r="A5" s="269">
        <v>4</v>
      </c>
      <c r="B5" s="270" t="s">
        <v>538</v>
      </c>
      <c r="C5" s="271" t="s">
        <v>123</v>
      </c>
      <c r="D5" s="359" t="s">
        <v>98</v>
      </c>
      <c r="E5" s="329">
        <v>45779</v>
      </c>
      <c r="F5" s="329">
        <v>45781</v>
      </c>
      <c r="G5" s="278">
        <f t="shared" si="0"/>
        <v>3</v>
      </c>
      <c r="H5" s="284" t="s">
        <v>99</v>
      </c>
      <c r="I5" s="279" t="s">
        <v>376</v>
      </c>
      <c r="J5" s="404" t="s">
        <v>101</v>
      </c>
    </row>
    <row r="6" spans="1:10" ht="15">
      <c r="A6" s="268">
        <v>5</v>
      </c>
      <c r="B6" s="270" t="s">
        <v>542</v>
      </c>
      <c r="C6" s="271" t="s">
        <v>121</v>
      </c>
      <c r="D6" s="359" t="s">
        <v>98</v>
      </c>
      <c r="E6" s="329">
        <v>45778</v>
      </c>
      <c r="F6" s="329">
        <v>45778</v>
      </c>
      <c r="G6" s="278">
        <f t="shared" si="0"/>
        <v>1</v>
      </c>
      <c r="H6" s="284" t="s">
        <v>99</v>
      </c>
      <c r="I6" s="279" t="s">
        <v>414</v>
      </c>
      <c r="J6" s="404" t="s">
        <v>101</v>
      </c>
    </row>
    <row r="7" spans="1:10" ht="15">
      <c r="A7" s="269">
        <v>6</v>
      </c>
      <c r="B7" s="270" t="s">
        <v>543</v>
      </c>
      <c r="C7" s="271" t="s">
        <v>53</v>
      </c>
      <c r="D7" s="359" t="s">
        <v>98</v>
      </c>
      <c r="E7" s="329">
        <v>45775</v>
      </c>
      <c r="F7" s="329">
        <v>45777</v>
      </c>
      <c r="G7" s="278">
        <f t="shared" si="0"/>
        <v>3</v>
      </c>
      <c r="H7" s="284" t="s">
        <v>99</v>
      </c>
      <c r="I7" s="330" t="s">
        <v>455</v>
      </c>
      <c r="J7" s="404" t="s">
        <v>101</v>
      </c>
    </row>
    <row r="8" spans="1:10" ht="15">
      <c r="A8" s="268">
        <v>7</v>
      </c>
      <c r="B8" s="270" t="s">
        <v>544</v>
      </c>
      <c r="C8" s="271" t="s">
        <v>53</v>
      </c>
      <c r="D8" s="359" t="s">
        <v>98</v>
      </c>
      <c r="E8" s="329">
        <v>45775</v>
      </c>
      <c r="F8" s="329">
        <v>45775</v>
      </c>
      <c r="G8" s="278">
        <f t="shared" si="0"/>
        <v>1</v>
      </c>
      <c r="H8" s="284" t="s">
        <v>99</v>
      </c>
      <c r="I8" s="279" t="s">
        <v>414</v>
      </c>
      <c r="J8" s="404" t="s">
        <v>101</v>
      </c>
    </row>
    <row r="9" spans="1:10" ht="15">
      <c r="A9" s="269">
        <v>8</v>
      </c>
      <c r="B9" s="274" t="s">
        <v>545</v>
      </c>
      <c r="C9" s="272" t="s">
        <v>53</v>
      </c>
      <c r="D9" s="360" t="s">
        <v>98</v>
      </c>
      <c r="E9" s="331">
        <v>45776</v>
      </c>
      <c r="F9" s="331">
        <v>45777</v>
      </c>
      <c r="G9" s="278">
        <f t="shared" si="0"/>
        <v>2</v>
      </c>
      <c r="H9" s="284" t="s">
        <v>99</v>
      </c>
      <c r="I9" s="279" t="s">
        <v>455</v>
      </c>
      <c r="J9" s="404" t="s">
        <v>101</v>
      </c>
    </row>
    <row r="10" spans="1:10" ht="15">
      <c r="A10" s="268">
        <v>9</v>
      </c>
      <c r="B10" s="274" t="s">
        <v>522</v>
      </c>
      <c r="C10" s="272" t="s">
        <v>276</v>
      </c>
      <c r="D10" s="360" t="s">
        <v>98</v>
      </c>
      <c r="E10" s="331">
        <v>45775</v>
      </c>
      <c r="F10" s="331">
        <v>45775</v>
      </c>
      <c r="G10" s="278">
        <f t="shared" si="0"/>
        <v>1</v>
      </c>
      <c r="H10" s="284" t="s">
        <v>99</v>
      </c>
      <c r="I10" s="279" t="s">
        <v>546</v>
      </c>
      <c r="J10" s="404" t="s">
        <v>101</v>
      </c>
    </row>
    <row r="11" spans="1:10" ht="15">
      <c r="A11" s="269">
        <v>10</v>
      </c>
      <c r="B11" s="270" t="s">
        <v>547</v>
      </c>
      <c r="C11" s="271" t="s">
        <v>121</v>
      </c>
      <c r="D11" s="356" t="s">
        <v>98</v>
      </c>
      <c r="E11" s="331">
        <v>45775</v>
      </c>
      <c r="F11" s="331">
        <v>45775</v>
      </c>
      <c r="G11" s="278">
        <f t="shared" si="0"/>
        <v>1</v>
      </c>
      <c r="H11" s="284" t="s">
        <v>99</v>
      </c>
      <c r="I11" s="287" t="s">
        <v>548</v>
      </c>
      <c r="J11" s="404" t="s">
        <v>101</v>
      </c>
    </row>
    <row r="12" spans="1:10" ht="15">
      <c r="A12" s="268">
        <v>11</v>
      </c>
      <c r="B12" s="270" t="s">
        <v>549</v>
      </c>
      <c r="C12" s="271" t="s">
        <v>121</v>
      </c>
      <c r="D12" s="359" t="s">
        <v>98</v>
      </c>
      <c r="E12" s="329">
        <v>45775</v>
      </c>
      <c r="F12" s="329">
        <v>45776</v>
      </c>
      <c r="G12" s="278">
        <f t="shared" si="0"/>
        <v>2</v>
      </c>
      <c r="H12" s="284" t="s">
        <v>99</v>
      </c>
      <c r="I12" s="332" t="s">
        <v>426</v>
      </c>
      <c r="J12" s="404" t="s">
        <v>101</v>
      </c>
    </row>
    <row r="13" spans="1:10" ht="15">
      <c r="A13" s="269">
        <v>12</v>
      </c>
      <c r="B13" s="270" t="s">
        <v>550</v>
      </c>
      <c r="C13" s="271" t="s">
        <v>121</v>
      </c>
      <c r="D13" s="359" t="s">
        <v>98</v>
      </c>
      <c r="E13" s="329">
        <v>45775</v>
      </c>
      <c r="F13" s="329">
        <v>45777</v>
      </c>
      <c r="G13" s="278">
        <f t="shared" si="0"/>
        <v>3</v>
      </c>
      <c r="H13" s="284" t="s">
        <v>99</v>
      </c>
      <c r="I13" s="284" t="s">
        <v>134</v>
      </c>
      <c r="J13" s="404" t="s">
        <v>101</v>
      </c>
    </row>
    <row r="14" spans="1:10" ht="15">
      <c r="A14" s="268">
        <v>13</v>
      </c>
      <c r="B14" s="270" t="s">
        <v>527</v>
      </c>
      <c r="C14" s="271" t="s">
        <v>116</v>
      </c>
      <c r="D14" s="357" t="s">
        <v>98</v>
      </c>
      <c r="E14" s="329">
        <v>45775</v>
      </c>
      <c r="F14" s="329">
        <v>45775</v>
      </c>
      <c r="G14" s="278">
        <f t="shared" si="0"/>
        <v>1</v>
      </c>
      <c r="H14" s="284" t="s">
        <v>99</v>
      </c>
      <c r="I14" s="284" t="s">
        <v>414</v>
      </c>
      <c r="J14" s="404" t="s">
        <v>101</v>
      </c>
    </row>
    <row r="15" spans="1:10" ht="15">
      <c r="A15" s="269">
        <v>14</v>
      </c>
      <c r="B15" s="270" t="s">
        <v>551</v>
      </c>
      <c r="C15" s="271" t="s">
        <v>53</v>
      </c>
      <c r="D15" s="359" t="s">
        <v>98</v>
      </c>
      <c r="E15" s="329">
        <v>45775</v>
      </c>
      <c r="F15" s="329">
        <v>45776</v>
      </c>
      <c r="G15" s="278">
        <f t="shared" si="0"/>
        <v>2</v>
      </c>
      <c r="H15" s="284" t="s">
        <v>99</v>
      </c>
      <c r="I15" s="284" t="s">
        <v>552</v>
      </c>
      <c r="J15" s="404" t="s">
        <v>101</v>
      </c>
    </row>
    <row r="16" spans="1:10" ht="15">
      <c r="A16" s="268">
        <v>15</v>
      </c>
      <c r="B16" s="270" t="s">
        <v>462</v>
      </c>
      <c r="C16" s="271" t="s">
        <v>112</v>
      </c>
      <c r="D16" s="357" t="s">
        <v>98</v>
      </c>
      <c r="E16" s="329">
        <v>45773</v>
      </c>
      <c r="F16" s="329">
        <v>45778</v>
      </c>
      <c r="G16" s="278">
        <f t="shared" si="0"/>
        <v>6</v>
      </c>
      <c r="H16" s="284" t="s">
        <v>94</v>
      </c>
      <c r="I16" s="330" t="s">
        <v>416</v>
      </c>
      <c r="J16" s="404" t="s">
        <v>101</v>
      </c>
    </row>
    <row r="17" spans="1:10" ht="15">
      <c r="A17" s="269">
        <v>16</v>
      </c>
      <c r="B17" s="280" t="s">
        <v>531</v>
      </c>
      <c r="C17" s="281" t="s">
        <v>176</v>
      </c>
      <c r="D17" s="357" t="s">
        <v>98</v>
      </c>
      <c r="E17" s="329">
        <v>45775</v>
      </c>
      <c r="F17" s="329">
        <v>45775</v>
      </c>
      <c r="G17" s="278">
        <f t="shared" si="0"/>
        <v>1</v>
      </c>
      <c r="H17" s="284" t="s">
        <v>99</v>
      </c>
      <c r="I17" s="285" t="s">
        <v>414</v>
      </c>
      <c r="J17" s="404" t="s">
        <v>101</v>
      </c>
    </row>
    <row r="18" spans="1:10" ht="15">
      <c r="A18" s="268">
        <v>17</v>
      </c>
      <c r="B18" s="280" t="s">
        <v>553</v>
      </c>
      <c r="C18" s="281" t="s">
        <v>554</v>
      </c>
      <c r="D18" s="357" t="s">
        <v>93</v>
      </c>
      <c r="E18" s="329">
        <v>45416</v>
      </c>
      <c r="F18" s="329">
        <v>45417</v>
      </c>
      <c r="G18" s="278">
        <f t="shared" si="0"/>
        <v>2</v>
      </c>
      <c r="H18" s="284" t="s">
        <v>94</v>
      </c>
      <c r="I18" s="285" t="s">
        <v>555</v>
      </c>
      <c r="J18" s="404" t="s">
        <v>556</v>
      </c>
    </row>
    <row r="19" spans="1:10" ht="15.75" thickBot="1">
      <c r="A19" s="397">
        <v>18</v>
      </c>
      <c r="B19" s="94" t="s">
        <v>557</v>
      </c>
      <c r="C19" s="398" t="s">
        <v>112</v>
      </c>
      <c r="D19" s="399" t="s">
        <v>93</v>
      </c>
      <c r="E19" s="402">
        <v>45409</v>
      </c>
      <c r="F19" s="402">
        <v>45413</v>
      </c>
      <c r="G19" s="400">
        <f t="shared" si="0"/>
        <v>5</v>
      </c>
      <c r="H19" s="403" t="s">
        <v>94</v>
      </c>
      <c r="I19" s="401" t="s">
        <v>113</v>
      </c>
      <c r="J19" s="405" t="s">
        <v>101</v>
      </c>
    </row>
  </sheetData>
  <conditionalFormatting sqref="D2:D19">
    <cfRule type="cellIs" dxfId="115" priority="2" operator="equal">
      <formula>"Unplaned"</formula>
    </cfRule>
  </conditionalFormatting>
  <conditionalFormatting sqref="H2:H19">
    <cfRule type="cellIs" dxfId="114" priority="1" operator="equal">
      <formula>"giao task nối tuần"</formula>
    </cfRule>
  </conditionalFormatting>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17396-5EA4-42B3-83B3-2995BC4D3033}">
  <dimension ref="A1:CN36"/>
  <sheetViews>
    <sheetView zoomScale="40" zoomScaleNormal="40" zoomScaleSheetLayoutView="25" workbookViewId="0">
      <selection activeCell="C27" sqref="C27"/>
    </sheetView>
  </sheetViews>
  <sheetFormatPr defaultColWidth="8.875" defaultRowHeight="13.5"/>
  <cols>
    <col min="1" max="1" width="20" style="133" customWidth="1"/>
    <col min="2" max="2" width="41.875" style="2" bestFit="1" customWidth="1"/>
    <col min="3" max="16" width="35.125" style="2" customWidth="1"/>
    <col min="17" max="27" width="9" style="1" customWidth="1"/>
    <col min="28" max="28" width="23.125" style="1" hidden="1" customWidth="1"/>
    <col min="29" max="42" width="39.875" style="1" hidden="1" customWidth="1"/>
    <col min="43" max="92" width="9" style="1" customWidth="1"/>
    <col min="93" max="16384" width="8.875" style="2"/>
  </cols>
  <sheetData>
    <row r="1" spans="1:92" ht="42.6" customHeight="1" thickBot="1">
      <c r="A1" s="852" t="s">
        <v>0</v>
      </c>
      <c r="B1" s="853"/>
      <c r="C1" s="854"/>
      <c r="D1" s="854"/>
      <c r="E1" s="854"/>
      <c r="F1" s="855"/>
      <c r="G1" s="858" t="str">
        <f>"Tháng " &amp; MONTH(E2)</f>
        <v>Tháng 5</v>
      </c>
      <c r="H1" s="859"/>
      <c r="I1" s="859"/>
      <c r="J1" s="860"/>
      <c r="K1" s="828" t="str">
        <f>"W"&amp;WEEKNUM(C2)</f>
        <v>W19</v>
      </c>
      <c r="L1" s="828"/>
      <c r="M1" s="828"/>
      <c r="N1" s="829"/>
      <c r="O1" s="829"/>
      <c r="P1" s="830"/>
    </row>
    <row r="2" spans="1:92" s="4" customFormat="1" ht="33.950000000000003" customHeight="1">
      <c r="A2" s="889" t="s">
        <v>1</v>
      </c>
      <c r="B2" s="213" t="s">
        <v>2</v>
      </c>
      <c r="C2" s="842">
        <v>45782</v>
      </c>
      <c r="D2" s="843"/>
      <c r="E2" s="848">
        <f>C2+1</f>
        <v>45783</v>
      </c>
      <c r="F2" s="849"/>
      <c r="G2" s="848">
        <f>E2+1</f>
        <v>45784</v>
      </c>
      <c r="H2" s="849"/>
      <c r="I2" s="848">
        <f>G2+1</f>
        <v>45785</v>
      </c>
      <c r="J2" s="849"/>
      <c r="K2" s="848">
        <f>I2+1</f>
        <v>45786</v>
      </c>
      <c r="L2" s="849"/>
      <c r="M2" s="848">
        <f>K2+1</f>
        <v>45787</v>
      </c>
      <c r="N2" s="849"/>
      <c r="O2" s="848">
        <f>M2+1</f>
        <v>45788</v>
      </c>
      <c r="P2" s="849"/>
      <c r="Q2" s="3"/>
      <c r="R2" s="3"/>
      <c r="S2" s="3"/>
      <c r="T2" s="3"/>
      <c r="U2" s="3"/>
      <c r="V2" s="3"/>
      <c r="W2" s="3"/>
      <c r="X2" s="3"/>
      <c r="Y2" s="3"/>
      <c r="Z2" s="1"/>
      <c r="AA2" s="1"/>
      <c r="AB2" s="1"/>
      <c r="AC2" s="1"/>
      <c r="AD2" s="1"/>
      <c r="AE2" s="1"/>
      <c r="AF2" s="1"/>
      <c r="AG2" s="1"/>
      <c r="AH2" s="1"/>
      <c r="AI2" s="1"/>
      <c r="AJ2" s="1"/>
      <c r="AK2" s="1"/>
      <c r="AL2" s="1"/>
      <c r="AM2" s="1"/>
      <c r="AN2" s="1"/>
      <c r="AO2" s="1"/>
      <c r="AP2" s="1"/>
      <c r="AQ2" s="1"/>
      <c r="AR2" s="1"/>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row>
    <row r="3" spans="1:92" s="4" customFormat="1" ht="33.950000000000003" customHeight="1" thickBot="1">
      <c r="A3" s="890"/>
      <c r="B3" s="214" t="s">
        <v>3</v>
      </c>
      <c r="C3" s="840">
        <f t="shared" ref="C3:E3" si="0">C2</f>
        <v>45782</v>
      </c>
      <c r="D3" s="841"/>
      <c r="E3" s="850">
        <f t="shared" si="0"/>
        <v>45783</v>
      </c>
      <c r="F3" s="851"/>
      <c r="G3" s="850">
        <f>G2</f>
        <v>45784</v>
      </c>
      <c r="H3" s="851"/>
      <c r="I3" s="850">
        <f>I2</f>
        <v>45785</v>
      </c>
      <c r="J3" s="851"/>
      <c r="K3" s="850">
        <f t="shared" ref="K3:M3" si="1">K2</f>
        <v>45786</v>
      </c>
      <c r="L3" s="851"/>
      <c r="M3" s="863">
        <f t="shared" si="1"/>
        <v>45787</v>
      </c>
      <c r="N3" s="864"/>
      <c r="O3" s="863">
        <f>O2</f>
        <v>45788</v>
      </c>
      <c r="P3" s="864"/>
      <c r="Q3" s="3"/>
      <c r="R3" s="3"/>
      <c r="S3" s="3"/>
      <c r="T3" s="3"/>
      <c r="U3" s="3"/>
      <c r="V3" s="3"/>
      <c r="W3" s="3"/>
      <c r="X3" s="3"/>
      <c r="Y3" s="3"/>
      <c r="Z3" s="1"/>
      <c r="AA3" s="1"/>
      <c r="AB3" s="877" t="str">
        <f>K1</f>
        <v>W19</v>
      </c>
      <c r="AC3" s="877"/>
      <c r="AD3" s="877"/>
      <c r="AE3" s="877"/>
      <c r="AF3" s="877"/>
      <c r="AG3" s="877"/>
      <c r="AH3" s="877"/>
      <c r="AI3" s="877"/>
      <c r="AJ3" s="877"/>
      <c r="AK3" s="877"/>
      <c r="AL3" s="877"/>
      <c r="AM3" s="877"/>
      <c r="AN3" s="877"/>
      <c r="AO3" s="877"/>
      <c r="AP3" s="877"/>
      <c r="AQ3" s="1"/>
      <c r="AR3" s="1"/>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row>
    <row r="4" spans="1:92" s="4" customFormat="1" ht="33.950000000000003" customHeight="1">
      <c r="A4" s="890"/>
      <c r="B4" s="214" t="s">
        <v>4</v>
      </c>
      <c r="C4" s="838" t="str">
        <f>TEXT(C2,"[$-0011042A]dd")</f>
        <v>08</v>
      </c>
      <c r="D4" s="839"/>
      <c r="E4" s="846" t="str">
        <f t="shared" ref="E4:M4" si="2">TEXT(E2,"[$-0011042A]dd")</f>
        <v>09</v>
      </c>
      <c r="F4" s="847"/>
      <c r="G4" s="846" t="str">
        <f t="shared" si="2"/>
        <v>10</v>
      </c>
      <c r="H4" s="847"/>
      <c r="I4" s="846" t="str">
        <f t="shared" si="2"/>
        <v>11</v>
      </c>
      <c r="J4" s="847"/>
      <c r="K4" s="846" t="str">
        <f t="shared" si="2"/>
        <v>12</v>
      </c>
      <c r="L4" s="847"/>
      <c r="M4" s="846" t="str">
        <f t="shared" si="2"/>
        <v>13</v>
      </c>
      <c r="N4" s="847"/>
      <c r="O4" s="846" t="str">
        <f>TEXT(O2,"[$-0011042A]dd")</f>
        <v>14</v>
      </c>
      <c r="P4" s="847"/>
      <c r="Q4" s="3"/>
      <c r="R4" s="3"/>
      <c r="S4" s="3"/>
      <c r="T4" s="3"/>
      <c r="U4" s="3"/>
      <c r="V4" s="3"/>
      <c r="W4" s="3"/>
      <c r="X4" s="3"/>
      <c r="Y4" s="3"/>
      <c r="Z4" s="3"/>
      <c r="AA4" s="3"/>
      <c r="AB4" s="209" t="s">
        <v>2</v>
      </c>
      <c r="AC4" s="861">
        <f>C2</f>
        <v>45782</v>
      </c>
      <c r="AD4" s="862"/>
      <c r="AE4" s="861">
        <f t="shared" ref="AE4" si="3">E2</f>
        <v>45783</v>
      </c>
      <c r="AF4" s="862"/>
      <c r="AG4" s="861">
        <f t="shared" ref="AG4" si="4">G2</f>
        <v>45784</v>
      </c>
      <c r="AH4" s="862"/>
      <c r="AI4" s="861">
        <f t="shared" ref="AI4" si="5">I2</f>
        <v>45785</v>
      </c>
      <c r="AJ4" s="862"/>
      <c r="AK4" s="861">
        <f t="shared" ref="AK4" si="6">K2</f>
        <v>45786</v>
      </c>
      <c r="AL4" s="862"/>
      <c r="AM4" s="861">
        <f t="shared" ref="AM4" si="7">M2</f>
        <v>45787</v>
      </c>
      <c r="AN4" s="862"/>
      <c r="AO4" s="861">
        <f t="shared" ref="AO4" si="8">O2</f>
        <v>45788</v>
      </c>
      <c r="AP4" s="862"/>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row>
    <row r="5" spans="1:92" s="4" customFormat="1" ht="33.950000000000003" customHeight="1">
      <c r="A5" s="890"/>
      <c r="B5" s="214" t="s">
        <v>5</v>
      </c>
      <c r="C5" s="838" t="str">
        <f>IF(OR(DAY(C2)=5,DAY(C2)=20),"Member Day",IFERROR(VLOOKUP(C2,Data!$A$1:$B$11,2,0),""))</f>
        <v>Member Day</v>
      </c>
      <c r="D5" s="839"/>
      <c r="E5" s="846" t="str">
        <f>IF(OR(DAY(E2)=5,DAY(E2)=20),"Member Day",IFERROR(VLOOKUP(E2,Data!$A$1:$B$11,2,0),""))</f>
        <v/>
      </c>
      <c r="F5" s="847"/>
      <c r="G5" s="846" t="str">
        <f>IF(OR(DAY(G2)=5,DAY(G2)=20),"Member Day",IFERROR(VLOOKUP(G2,Data!$A$1:$B$11,2,0),""))</f>
        <v/>
      </c>
      <c r="H5" s="847"/>
      <c r="I5" s="846" t="str">
        <f>IF(OR(DAY(I2)=5,DAY(I2)=20),"Member Day",IFERROR(VLOOKUP(I2,Data!$A$1:$B$11,2,0),""))</f>
        <v/>
      </c>
      <c r="J5" s="847"/>
      <c r="K5" s="846" t="str">
        <f>IF(OR(DAY(K2)=5,DAY(K2)=20),"Member Day",IFERROR(VLOOKUP(K2,Data!$A$1:$B$11,2,0),""))</f>
        <v/>
      </c>
      <c r="L5" s="847"/>
      <c r="M5" s="846" t="str">
        <f>IF(OR(DAY(M2)=5,DAY(M2)=20),"Member Day",IFERROR(VLOOKUP(M2,Data!$A$1:$B$11,2,0),""))</f>
        <v/>
      </c>
      <c r="N5" s="847"/>
      <c r="O5" s="846" t="str">
        <f>IF(OR(DAY(O2)=5,DAY(O2)=20),"Member Day",IFERROR(VLOOKUP(O2,Data!$A$1:$B$11,2,0),""))</f>
        <v/>
      </c>
      <c r="P5" s="847"/>
      <c r="Q5" s="3"/>
      <c r="R5" s="3"/>
      <c r="S5" s="3"/>
      <c r="T5" s="3"/>
      <c r="U5" s="3"/>
      <c r="V5" s="3"/>
      <c r="W5" s="3"/>
      <c r="X5" s="3"/>
      <c r="Y5" s="3"/>
      <c r="Z5" s="3"/>
      <c r="AA5" s="3"/>
      <c r="AB5" s="209" t="s">
        <v>3</v>
      </c>
      <c r="AC5" s="871">
        <f>C3</f>
        <v>45782</v>
      </c>
      <c r="AD5" s="872"/>
      <c r="AE5" s="871">
        <f t="shared" ref="AE5" si="9">E2</f>
        <v>45783</v>
      </c>
      <c r="AF5" s="872"/>
      <c r="AG5" s="871">
        <f t="shared" ref="AG5" si="10">G2</f>
        <v>45784</v>
      </c>
      <c r="AH5" s="872"/>
      <c r="AI5" s="871">
        <f t="shared" ref="AI5" si="11">I2</f>
        <v>45785</v>
      </c>
      <c r="AJ5" s="872"/>
      <c r="AK5" s="871">
        <f t="shared" ref="AK5" si="12">K2</f>
        <v>45786</v>
      </c>
      <c r="AL5" s="872"/>
      <c r="AM5" s="871">
        <f t="shared" ref="AM5" si="13">M2</f>
        <v>45787</v>
      </c>
      <c r="AN5" s="872"/>
      <c r="AO5" s="871">
        <f t="shared" ref="AO5" si="14">O2</f>
        <v>45788</v>
      </c>
      <c r="AP5" s="872"/>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row>
    <row r="6" spans="1:92" s="4" customFormat="1" ht="40.5">
      <c r="A6" s="890"/>
      <c r="B6" s="198" t="s">
        <v>6</v>
      </c>
      <c r="C6" s="836"/>
      <c r="D6" s="837"/>
      <c r="E6" s="844"/>
      <c r="F6" s="845"/>
      <c r="G6" s="856"/>
      <c r="H6" s="857"/>
      <c r="I6" s="856"/>
      <c r="J6" s="857"/>
      <c r="K6" s="856"/>
      <c r="L6" s="857"/>
      <c r="M6" s="856"/>
      <c r="N6" s="857"/>
      <c r="O6" s="856"/>
      <c r="P6" s="857"/>
      <c r="Q6" s="3"/>
      <c r="R6" s="3"/>
      <c r="S6" s="3"/>
      <c r="T6" s="3"/>
      <c r="U6" s="3"/>
      <c r="V6" s="3"/>
      <c r="W6" s="3"/>
      <c r="X6" s="3"/>
      <c r="Y6" s="3"/>
      <c r="Z6" s="3"/>
      <c r="AA6" s="3"/>
      <c r="AB6" s="209" t="s">
        <v>4</v>
      </c>
      <c r="AC6" s="871" t="str">
        <f>C4</f>
        <v>08</v>
      </c>
      <c r="AD6" s="872"/>
      <c r="AE6" s="871" t="str">
        <f t="shared" ref="AE6:AE7" si="15">E4</f>
        <v>09</v>
      </c>
      <c r="AF6" s="872"/>
      <c r="AG6" s="871" t="str">
        <f t="shared" ref="AG6:AG7" si="16">G4</f>
        <v>10</v>
      </c>
      <c r="AH6" s="872"/>
      <c r="AI6" s="871" t="str">
        <f t="shared" ref="AI6:AI7" si="17">I4</f>
        <v>11</v>
      </c>
      <c r="AJ6" s="872"/>
      <c r="AK6" s="871" t="str">
        <f t="shared" ref="AK6:AK7" si="18">K4</f>
        <v>12</v>
      </c>
      <c r="AL6" s="872"/>
      <c r="AM6" s="871" t="str">
        <f t="shared" ref="AM6:AM7" si="19">M4</f>
        <v>13</v>
      </c>
      <c r="AN6" s="872"/>
      <c r="AO6" s="871" t="str">
        <f t="shared" ref="AO6:AO7" si="20">O4</f>
        <v>14</v>
      </c>
      <c r="AP6" s="872"/>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row>
    <row r="7" spans="1:92" s="4" customFormat="1" ht="33.950000000000003" customHeight="1">
      <c r="A7" s="890"/>
      <c r="B7" s="218" t="s">
        <v>8</v>
      </c>
      <c r="C7" s="831">
        <f>C10+D10+C12+D12+C14+D14+C16+D16+C18+D18+C20+D20+C22+D22+C24+D24+C26+D26+C28+D28+C30+D30</f>
        <v>10</v>
      </c>
      <c r="D7" s="832"/>
      <c r="E7" s="831">
        <f t="shared" ref="E7" si="21">E10+F10+E12+F12+E14+F14+E16+F16+E18+F18+E20+F20+E22+F22+E24+F24+E26+F26+E28+F28+E30+F30</f>
        <v>0</v>
      </c>
      <c r="F7" s="832"/>
      <c r="G7" s="831">
        <f t="shared" ref="G7" si="22">G10+H10+G12+H12+G14+H14+G16+H16+G18+H18+G20+H20+G22+H22+G24+H24+G26+H26+G28+H28+G30+H30</f>
        <v>0</v>
      </c>
      <c r="H7" s="832"/>
      <c r="I7" s="831">
        <f t="shared" ref="I7" si="23">I10+J10+I12+J12+I14+J14+I16+J16+I18+J18+I20+J20+I22+J22+I24+J24+I26+J26+I28+J28+I30+J30</f>
        <v>0</v>
      </c>
      <c r="J7" s="832"/>
      <c r="K7" s="831">
        <f t="shared" ref="K7" si="24">K10+L10+K12+L12+K14+L14+K16+L16+K18+L18+K20+L20+K22+L22+K24+L24+K26+L26+K28+L28+K30+L30</f>
        <v>0</v>
      </c>
      <c r="L7" s="832"/>
      <c r="M7" s="831">
        <f t="shared" ref="M7" si="25">M10+N10+M12+N12+M14+N14+M16+N16+M18+N18+M20+N20+M22+N22+M24+N24+M26+N26+M28+N28+M30+N30</f>
        <v>0</v>
      </c>
      <c r="N7" s="832"/>
      <c r="O7" s="831">
        <f t="shared" ref="O7" si="26">O10+P10+O12+P12+O14+P14+O16+P16+O18+P18+O20+P20+O22+P22+O24+P24+O26+P26+O28+P28+O30+P30</f>
        <v>0</v>
      </c>
      <c r="P7" s="832"/>
      <c r="Q7" s="3"/>
      <c r="R7" s="3"/>
      <c r="S7" s="3"/>
      <c r="T7" s="3"/>
      <c r="U7" s="3"/>
      <c r="V7" s="3"/>
      <c r="W7" s="3"/>
      <c r="X7" s="3"/>
      <c r="Y7" s="3"/>
      <c r="Z7" s="3"/>
      <c r="AA7" s="3"/>
      <c r="AB7" s="209" t="s">
        <v>5</v>
      </c>
      <c r="AC7" s="865" t="str">
        <f>C5</f>
        <v>Member Day</v>
      </c>
      <c r="AD7" s="866"/>
      <c r="AE7" s="865" t="str">
        <f t="shared" si="15"/>
        <v/>
      </c>
      <c r="AF7" s="866"/>
      <c r="AG7" s="865" t="str">
        <f t="shared" si="16"/>
        <v/>
      </c>
      <c r="AH7" s="866"/>
      <c r="AI7" s="865" t="str">
        <f t="shared" si="17"/>
        <v/>
      </c>
      <c r="AJ7" s="866"/>
      <c r="AK7" s="865" t="str">
        <f t="shared" si="18"/>
        <v/>
      </c>
      <c r="AL7" s="866"/>
      <c r="AM7" s="865" t="str">
        <f t="shared" si="19"/>
        <v/>
      </c>
      <c r="AN7" s="866"/>
      <c r="AO7" s="865" t="str">
        <f t="shared" si="20"/>
        <v/>
      </c>
      <c r="AP7" s="866"/>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row>
    <row r="8" spans="1:92" s="4" customFormat="1" ht="33.950000000000003" customHeight="1" thickBot="1">
      <c r="A8" s="891"/>
      <c r="B8" s="219" t="s">
        <v>298</v>
      </c>
      <c r="C8" s="220" t="s">
        <v>299</v>
      </c>
      <c r="D8" s="221" t="s">
        <v>300</v>
      </c>
      <c r="E8" s="220" t="s">
        <v>299</v>
      </c>
      <c r="F8" s="221" t="s">
        <v>300</v>
      </c>
      <c r="G8" s="220" t="s">
        <v>299</v>
      </c>
      <c r="H8" s="221" t="s">
        <v>300</v>
      </c>
      <c r="I8" s="220" t="s">
        <v>299</v>
      </c>
      <c r="J8" s="221" t="s">
        <v>300</v>
      </c>
      <c r="K8" s="220" t="s">
        <v>299</v>
      </c>
      <c r="L8" s="221" t="s">
        <v>300</v>
      </c>
      <c r="M8" s="220" t="s">
        <v>299</v>
      </c>
      <c r="N8" s="221" t="s">
        <v>300</v>
      </c>
      <c r="O8" s="220" t="s">
        <v>299</v>
      </c>
      <c r="P8" s="221" t="s">
        <v>300</v>
      </c>
      <c r="Q8" s="3"/>
      <c r="R8" s="3"/>
      <c r="S8" s="3"/>
      <c r="T8" s="3"/>
      <c r="U8" s="3"/>
      <c r="V8" s="3"/>
      <c r="W8" s="3"/>
      <c r="X8" s="3"/>
      <c r="Y8" s="3"/>
      <c r="Z8" s="3"/>
      <c r="AA8" s="3"/>
      <c r="AB8" s="210" t="s">
        <v>298</v>
      </c>
      <c r="AC8" s="211" t="s">
        <v>299</v>
      </c>
      <c r="AD8" s="212" t="s">
        <v>300</v>
      </c>
      <c r="AE8" s="211" t="s">
        <v>299</v>
      </c>
      <c r="AF8" s="212" t="s">
        <v>300</v>
      </c>
      <c r="AG8" s="211" t="s">
        <v>299</v>
      </c>
      <c r="AH8" s="212" t="s">
        <v>300</v>
      </c>
      <c r="AI8" s="211" t="s">
        <v>299</v>
      </c>
      <c r="AJ8" s="212" t="s">
        <v>300</v>
      </c>
      <c r="AK8" s="211" t="s">
        <v>299</v>
      </c>
      <c r="AL8" s="212" t="s">
        <v>300</v>
      </c>
      <c r="AM8" s="211" t="s">
        <v>299</v>
      </c>
      <c r="AN8" s="212" t="s">
        <v>300</v>
      </c>
      <c r="AO8" s="211" t="s">
        <v>299</v>
      </c>
      <c r="AP8" s="212" t="s">
        <v>300</v>
      </c>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row>
    <row r="9" spans="1:92" s="4" customFormat="1" ht="121.5" customHeight="1">
      <c r="A9" s="892" t="s">
        <v>301</v>
      </c>
      <c r="B9" s="297" t="s">
        <v>10</v>
      </c>
      <c r="C9" s="298"/>
      <c r="D9" s="299" t="s">
        <v>354</v>
      </c>
      <c r="E9" s="298" t="s">
        <v>354</v>
      </c>
      <c r="F9" s="299" t="s">
        <v>354</v>
      </c>
      <c r="G9" s="298" t="s">
        <v>354</v>
      </c>
      <c r="H9" s="299" t="s">
        <v>354</v>
      </c>
      <c r="I9" s="298" t="s">
        <v>354</v>
      </c>
      <c r="J9" s="299" t="s">
        <v>354</v>
      </c>
      <c r="K9" s="298" t="s">
        <v>354</v>
      </c>
      <c r="L9" s="299" t="s">
        <v>354</v>
      </c>
      <c r="M9" s="298" t="s">
        <v>354</v>
      </c>
      <c r="N9" s="299" t="s">
        <v>354</v>
      </c>
      <c r="O9" s="298" t="s">
        <v>354</v>
      </c>
      <c r="P9" s="299" t="s">
        <v>354</v>
      </c>
      <c r="Q9" s="3"/>
      <c r="R9" s="3"/>
      <c r="S9" s="3"/>
      <c r="T9" s="3"/>
      <c r="U9" s="3"/>
      <c r="V9" s="3"/>
      <c r="W9" s="3"/>
      <c r="X9" s="3"/>
      <c r="Y9" s="3"/>
      <c r="Z9" s="3"/>
      <c r="AA9" s="3"/>
      <c r="AB9" s="869" t="s">
        <v>10</v>
      </c>
      <c r="AC9" s="873"/>
      <c r="AD9" s="875"/>
      <c r="AE9" s="873"/>
      <c r="AF9" s="875"/>
      <c r="AG9" s="873"/>
      <c r="AH9" s="875"/>
      <c r="AI9" s="873"/>
      <c r="AJ9" s="875"/>
      <c r="AK9" s="873"/>
      <c r="AL9" s="875"/>
      <c r="AM9" s="873"/>
      <c r="AN9" s="875"/>
      <c r="AO9" s="873"/>
      <c r="AP9" s="875"/>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row>
    <row r="10" spans="1:92" s="4" customFormat="1" ht="27" thickBot="1">
      <c r="A10" s="893"/>
      <c r="B10" s="200" t="s">
        <v>302</v>
      </c>
      <c r="C10" s="193"/>
      <c r="D10" s="201"/>
      <c r="E10" s="194"/>
      <c r="F10" s="202"/>
      <c r="G10" s="194"/>
      <c r="H10" s="202"/>
      <c r="I10" s="194"/>
      <c r="J10" s="202"/>
      <c r="K10" s="194"/>
      <c r="L10" s="202"/>
      <c r="M10" s="194"/>
      <c r="N10" s="202"/>
      <c r="O10" s="194"/>
      <c r="P10" s="202"/>
      <c r="Q10" s="3"/>
      <c r="R10" s="3"/>
      <c r="S10" s="3"/>
      <c r="T10" s="3"/>
      <c r="U10" s="3"/>
      <c r="V10" s="3"/>
      <c r="W10" s="3"/>
      <c r="X10" s="3"/>
      <c r="Y10" s="3"/>
      <c r="Z10" s="3"/>
      <c r="AA10" s="3"/>
      <c r="AB10" s="870"/>
      <c r="AC10" s="874"/>
      <c r="AD10" s="876"/>
      <c r="AE10" s="874"/>
      <c r="AF10" s="876"/>
      <c r="AG10" s="874"/>
      <c r="AH10" s="876"/>
      <c r="AI10" s="874"/>
      <c r="AJ10" s="876"/>
      <c r="AK10" s="874"/>
      <c r="AL10" s="876"/>
      <c r="AM10" s="874"/>
      <c r="AN10" s="876"/>
      <c r="AO10" s="874"/>
      <c r="AP10" s="876"/>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row>
    <row r="11" spans="1:92" s="4" customFormat="1" ht="143.1" customHeight="1">
      <c r="A11" s="893"/>
      <c r="B11" s="300" t="s">
        <v>14</v>
      </c>
      <c r="C11" s="298"/>
      <c r="D11" s="299" t="s">
        <v>558</v>
      </c>
      <c r="E11" s="298" t="s">
        <v>559</v>
      </c>
      <c r="F11" s="299" t="s">
        <v>354</v>
      </c>
      <c r="G11" s="298" t="s">
        <v>354</v>
      </c>
      <c r="H11" s="299" t="s">
        <v>354</v>
      </c>
      <c r="I11" s="298" t="s">
        <v>354</v>
      </c>
      <c r="J11" s="299" t="s">
        <v>354</v>
      </c>
      <c r="K11" s="298" t="s">
        <v>354</v>
      </c>
      <c r="L11" s="299" t="s">
        <v>354</v>
      </c>
      <c r="M11" s="298" t="s">
        <v>354</v>
      </c>
      <c r="N11" s="299" t="s">
        <v>354</v>
      </c>
      <c r="O11" s="298" t="s">
        <v>354</v>
      </c>
      <c r="P11" s="299" t="s">
        <v>354</v>
      </c>
      <c r="Q11" s="3"/>
      <c r="R11" s="3"/>
      <c r="S11" s="3"/>
      <c r="T11" s="3"/>
      <c r="U11" s="3"/>
      <c r="V11" s="3"/>
      <c r="W11" s="3"/>
      <c r="X11" s="3"/>
      <c r="Y11" s="3"/>
      <c r="Z11" s="3"/>
      <c r="AA11" s="3"/>
      <c r="AB11" s="869" t="s">
        <v>14</v>
      </c>
      <c r="AC11" s="873"/>
      <c r="AD11" s="875"/>
      <c r="AE11" s="873"/>
      <c r="AF11" s="875"/>
      <c r="AG11" s="873"/>
      <c r="AH11" s="875"/>
      <c r="AI11" s="873"/>
      <c r="AJ11" s="875"/>
      <c r="AK11" s="873"/>
      <c r="AL11" s="875"/>
      <c r="AM11" s="873"/>
      <c r="AN11" s="875"/>
      <c r="AO11" s="873"/>
      <c r="AP11" s="875"/>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row>
    <row r="12" spans="1:92" s="4" customFormat="1" ht="20.100000000000001" customHeight="1">
      <c r="A12" s="893"/>
      <c r="B12" s="200" t="s">
        <v>302</v>
      </c>
      <c r="C12" s="215"/>
      <c r="D12" s="216">
        <v>10</v>
      </c>
      <c r="E12" s="215"/>
      <c r="F12" s="216"/>
      <c r="G12" s="215"/>
      <c r="H12" s="216"/>
      <c r="I12" s="215"/>
      <c r="J12" s="216"/>
      <c r="K12" s="215"/>
      <c r="L12" s="216"/>
      <c r="M12" s="215"/>
      <c r="N12" s="216"/>
      <c r="O12" s="215"/>
      <c r="P12" s="216"/>
      <c r="Q12" s="3"/>
      <c r="R12" s="3"/>
      <c r="S12" s="3"/>
      <c r="T12" s="3"/>
      <c r="U12" s="3"/>
      <c r="V12" s="3"/>
      <c r="W12" s="3"/>
      <c r="X12" s="3"/>
      <c r="Y12" s="3"/>
      <c r="Z12" s="3"/>
      <c r="AA12" s="3"/>
      <c r="AB12" s="870"/>
      <c r="AC12" s="874"/>
      <c r="AD12" s="876"/>
      <c r="AE12" s="874"/>
      <c r="AF12" s="876"/>
      <c r="AG12" s="874"/>
      <c r="AH12" s="876"/>
      <c r="AI12" s="874"/>
      <c r="AJ12" s="876"/>
      <c r="AK12" s="874"/>
      <c r="AL12" s="876"/>
      <c r="AM12" s="874"/>
      <c r="AN12" s="876"/>
      <c r="AO12" s="874"/>
      <c r="AP12" s="876"/>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row>
    <row r="13" spans="1:92" s="4" customFormat="1" ht="143.1" customHeight="1">
      <c r="A13" s="893"/>
      <c r="B13" s="300" t="s">
        <v>308</v>
      </c>
      <c r="C13" s="482" t="s">
        <v>560</v>
      </c>
      <c r="D13" s="299"/>
      <c r="E13" s="298" t="s">
        <v>354</v>
      </c>
      <c r="F13" s="299" t="s">
        <v>561</v>
      </c>
      <c r="G13" s="298" t="s">
        <v>354</v>
      </c>
      <c r="H13" s="299" t="s">
        <v>354</v>
      </c>
      <c r="I13" s="298" t="s">
        <v>354</v>
      </c>
      <c r="J13" s="299" t="s">
        <v>354</v>
      </c>
      <c r="K13" s="298" t="s">
        <v>562</v>
      </c>
      <c r="L13" s="299" t="s">
        <v>563</v>
      </c>
      <c r="M13" s="298" t="s">
        <v>564</v>
      </c>
      <c r="N13" s="299" t="s">
        <v>354</v>
      </c>
      <c r="O13" s="298" t="s">
        <v>354</v>
      </c>
      <c r="P13" s="299" t="s">
        <v>354</v>
      </c>
      <c r="Q13" s="3"/>
      <c r="R13" s="3"/>
      <c r="S13" s="3"/>
      <c r="T13" s="3"/>
      <c r="U13" s="3"/>
      <c r="V13" s="3"/>
      <c r="W13" s="3"/>
      <c r="X13" s="3"/>
      <c r="Y13" s="3"/>
      <c r="Z13" s="3"/>
      <c r="AA13" s="3"/>
      <c r="AB13" s="867" t="s">
        <v>308</v>
      </c>
      <c r="AC13" s="873"/>
      <c r="AD13" s="875"/>
      <c r="AE13" s="873"/>
      <c r="AF13" s="875"/>
      <c r="AG13" s="873"/>
      <c r="AH13" s="875"/>
      <c r="AI13" s="873"/>
      <c r="AJ13" s="875"/>
      <c r="AK13" s="873"/>
      <c r="AL13" s="875"/>
      <c r="AM13" s="873"/>
      <c r="AN13" s="875"/>
      <c r="AO13" s="873"/>
      <c r="AP13" s="875"/>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row>
    <row r="14" spans="1:92" s="4" customFormat="1" ht="20.100000000000001" customHeight="1" thickBot="1">
      <c r="A14" s="893"/>
      <c r="B14" s="200" t="s">
        <v>302</v>
      </c>
      <c r="C14" s="215"/>
      <c r="D14" s="216"/>
      <c r="E14" s="215"/>
      <c r="F14" s="216"/>
      <c r="G14" s="215"/>
      <c r="H14" s="216"/>
      <c r="I14" s="215"/>
      <c r="J14" s="216"/>
      <c r="K14" s="215"/>
      <c r="L14" s="216"/>
      <c r="M14" s="215"/>
      <c r="N14" s="216"/>
      <c r="O14" s="215"/>
      <c r="P14" s="216"/>
      <c r="Q14" s="3"/>
      <c r="R14" s="3"/>
      <c r="S14" s="3"/>
      <c r="T14" s="3"/>
      <c r="U14" s="3"/>
      <c r="V14" s="3"/>
      <c r="W14" s="3"/>
      <c r="X14" s="3"/>
      <c r="Y14" s="3"/>
      <c r="Z14" s="3"/>
      <c r="AA14" s="3"/>
      <c r="AB14" s="868"/>
      <c r="AC14" s="874"/>
      <c r="AD14" s="876"/>
      <c r="AE14" s="874"/>
      <c r="AF14" s="876"/>
      <c r="AG14" s="874"/>
      <c r="AH14" s="876"/>
      <c r="AI14" s="874"/>
      <c r="AJ14" s="876"/>
      <c r="AK14" s="874"/>
      <c r="AL14" s="876"/>
      <c r="AM14" s="874"/>
      <c r="AN14" s="876"/>
      <c r="AO14" s="874"/>
      <c r="AP14" s="876"/>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row>
    <row r="15" spans="1:92" s="4" customFormat="1" ht="143.1" customHeight="1">
      <c r="A15" s="893"/>
      <c r="B15" s="300" t="s">
        <v>116</v>
      </c>
      <c r="C15" s="298" t="s">
        <v>565</v>
      </c>
      <c r="D15" s="299" t="s">
        <v>354</v>
      </c>
      <c r="E15" s="298" t="s">
        <v>354</v>
      </c>
      <c r="F15" s="299" t="s">
        <v>354</v>
      </c>
      <c r="G15" s="298" t="s">
        <v>354</v>
      </c>
      <c r="H15" s="299" t="s">
        <v>354</v>
      </c>
      <c r="I15" s="298" t="s">
        <v>354</v>
      </c>
      <c r="J15" s="299" t="s">
        <v>354</v>
      </c>
      <c r="K15" s="298" t="s">
        <v>354</v>
      </c>
      <c r="L15" s="299" t="s">
        <v>354</v>
      </c>
      <c r="M15" s="298" t="s">
        <v>566</v>
      </c>
      <c r="N15" s="299" t="s">
        <v>354</v>
      </c>
      <c r="O15" s="298" t="s">
        <v>354</v>
      </c>
      <c r="P15" s="299" t="s">
        <v>354</v>
      </c>
      <c r="Q15" s="3"/>
      <c r="R15" s="3"/>
      <c r="S15" s="3"/>
      <c r="T15" s="3"/>
      <c r="U15" s="3"/>
      <c r="V15" s="3"/>
      <c r="W15" s="3"/>
      <c r="X15" s="3"/>
      <c r="Y15" s="3"/>
      <c r="Z15" s="3"/>
      <c r="AA15" s="3"/>
      <c r="AB15" s="867" t="s">
        <v>116</v>
      </c>
      <c r="AC15" s="873"/>
      <c r="AD15" s="875"/>
      <c r="AE15" s="873"/>
      <c r="AF15" s="875"/>
      <c r="AG15" s="873"/>
      <c r="AH15" s="875"/>
      <c r="AI15" s="873"/>
      <c r="AJ15" s="875"/>
      <c r="AK15" s="873"/>
      <c r="AL15" s="875"/>
      <c r="AM15" s="873"/>
      <c r="AN15" s="875"/>
      <c r="AO15" s="873"/>
      <c r="AP15" s="875"/>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row>
    <row r="16" spans="1:92" s="4" customFormat="1" ht="20.100000000000001" customHeight="1" thickBot="1">
      <c r="A16" s="893"/>
      <c r="B16" s="200" t="s">
        <v>302</v>
      </c>
      <c r="C16" s="215"/>
      <c r="D16" s="216"/>
      <c r="E16" s="215"/>
      <c r="F16" s="216"/>
      <c r="G16" s="215"/>
      <c r="H16" s="216"/>
      <c r="I16" s="215"/>
      <c r="J16" s="216"/>
      <c r="K16" s="215"/>
      <c r="L16" s="216"/>
      <c r="M16" s="215"/>
      <c r="N16" s="216"/>
      <c r="O16" s="215"/>
      <c r="P16" s="216"/>
      <c r="Q16" s="3"/>
      <c r="R16" s="3"/>
      <c r="S16" s="3"/>
      <c r="T16" s="3"/>
      <c r="U16" s="3"/>
      <c r="V16" s="3"/>
      <c r="W16" s="3"/>
      <c r="X16" s="3"/>
      <c r="Y16" s="3"/>
      <c r="Z16" s="3"/>
      <c r="AA16" s="3"/>
      <c r="AB16" s="868"/>
      <c r="AC16" s="874"/>
      <c r="AD16" s="876"/>
      <c r="AE16" s="874"/>
      <c r="AF16" s="876"/>
      <c r="AG16" s="874"/>
      <c r="AH16" s="876"/>
      <c r="AI16" s="874"/>
      <c r="AJ16" s="876"/>
      <c r="AK16" s="874"/>
      <c r="AL16" s="876"/>
      <c r="AM16" s="874"/>
      <c r="AN16" s="876"/>
      <c r="AO16" s="874"/>
      <c r="AP16" s="876"/>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row>
    <row r="17" spans="1:92" s="4" customFormat="1" ht="143.1" customHeight="1">
      <c r="A17" s="893"/>
      <c r="B17" s="300" t="s">
        <v>20</v>
      </c>
      <c r="C17" s="298" t="s">
        <v>567</v>
      </c>
      <c r="D17" s="299" t="s">
        <v>354</v>
      </c>
      <c r="E17" s="298" t="s">
        <v>354</v>
      </c>
      <c r="F17" s="299" t="s">
        <v>354</v>
      </c>
      <c r="G17" s="298" t="s">
        <v>354</v>
      </c>
      <c r="H17" s="299" t="s">
        <v>354</v>
      </c>
      <c r="I17" s="298" t="s">
        <v>354</v>
      </c>
      <c r="J17" s="299" t="s">
        <v>354</v>
      </c>
      <c r="K17" s="298" t="s">
        <v>354</v>
      </c>
      <c r="L17" s="299" t="s">
        <v>354</v>
      </c>
      <c r="M17" s="298" t="s">
        <v>354</v>
      </c>
      <c r="N17" s="299" t="s">
        <v>354</v>
      </c>
      <c r="O17" s="298" t="s">
        <v>354</v>
      </c>
      <c r="P17" s="299" t="s">
        <v>354</v>
      </c>
      <c r="Q17" s="3"/>
      <c r="R17" s="3"/>
      <c r="S17" s="3"/>
      <c r="T17" s="3"/>
      <c r="U17" s="3"/>
      <c r="V17" s="3"/>
      <c r="W17" s="3"/>
      <c r="X17" s="3"/>
      <c r="Y17" s="3"/>
      <c r="Z17" s="3"/>
      <c r="AA17" s="3"/>
      <c r="AB17" s="867" t="s">
        <v>20</v>
      </c>
      <c r="AC17" s="873"/>
      <c r="AD17" s="875"/>
      <c r="AE17" s="873"/>
      <c r="AF17" s="875"/>
      <c r="AG17" s="873"/>
      <c r="AH17" s="875"/>
      <c r="AI17" s="873"/>
      <c r="AJ17" s="875"/>
      <c r="AK17" s="873"/>
      <c r="AL17" s="875"/>
      <c r="AM17" s="873"/>
      <c r="AN17" s="875"/>
      <c r="AO17" s="873"/>
      <c r="AP17" s="875"/>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row>
    <row r="18" spans="1:92" s="4" customFormat="1" ht="20.100000000000001" customHeight="1" thickBot="1">
      <c r="A18" s="893"/>
      <c r="B18" s="200" t="s">
        <v>302</v>
      </c>
      <c r="C18" s="215"/>
      <c r="D18" s="216"/>
      <c r="E18" s="215"/>
      <c r="F18" s="216"/>
      <c r="G18" s="215"/>
      <c r="H18" s="216"/>
      <c r="I18" s="215"/>
      <c r="J18" s="216"/>
      <c r="K18" s="215"/>
      <c r="L18" s="216"/>
      <c r="M18" s="215"/>
      <c r="N18" s="216"/>
      <c r="O18" s="215"/>
      <c r="P18" s="216"/>
      <c r="Q18" s="3"/>
      <c r="R18" s="3"/>
      <c r="S18" s="3"/>
      <c r="T18" s="3"/>
      <c r="U18" s="3"/>
      <c r="V18" s="3"/>
      <c r="W18" s="3"/>
      <c r="X18" s="3"/>
      <c r="Y18" s="3"/>
      <c r="Z18" s="3"/>
      <c r="AA18" s="3"/>
      <c r="AB18" s="868"/>
      <c r="AC18" s="874"/>
      <c r="AD18" s="876"/>
      <c r="AE18" s="874"/>
      <c r="AF18" s="876"/>
      <c r="AG18" s="874"/>
      <c r="AH18" s="876"/>
      <c r="AI18" s="874"/>
      <c r="AJ18" s="876"/>
      <c r="AK18" s="874"/>
      <c r="AL18" s="876"/>
      <c r="AM18" s="874"/>
      <c r="AN18" s="876"/>
      <c r="AO18" s="874"/>
      <c r="AP18" s="876"/>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row>
    <row r="19" spans="1:92" s="4" customFormat="1" ht="143.1" customHeight="1">
      <c r="A19" s="893"/>
      <c r="B19" s="300" t="s">
        <v>22</v>
      </c>
      <c r="C19" s="298" t="s">
        <v>354</v>
      </c>
      <c r="D19" s="299" t="s">
        <v>354</v>
      </c>
      <c r="E19" s="298" t="s">
        <v>354</v>
      </c>
      <c r="F19" s="299" t="s">
        <v>354</v>
      </c>
      <c r="G19" s="298" t="s">
        <v>354</v>
      </c>
      <c r="H19" s="299" t="s">
        <v>354</v>
      </c>
      <c r="I19" s="298" t="s">
        <v>354</v>
      </c>
      <c r="J19" s="299" t="s">
        <v>354</v>
      </c>
      <c r="K19" s="298" t="s">
        <v>354</v>
      </c>
      <c r="L19" s="299" t="s">
        <v>354</v>
      </c>
      <c r="M19" s="298" t="s">
        <v>354</v>
      </c>
      <c r="N19" s="299" t="s">
        <v>354</v>
      </c>
      <c r="O19" s="298" t="s">
        <v>354</v>
      </c>
      <c r="P19" s="299" t="s">
        <v>354</v>
      </c>
      <c r="Q19" s="3"/>
      <c r="R19" s="3"/>
      <c r="S19" s="3"/>
      <c r="T19" s="3"/>
      <c r="U19" s="3"/>
      <c r="V19" s="3"/>
      <c r="W19" s="3"/>
      <c r="X19" s="3"/>
      <c r="Y19" s="3"/>
      <c r="Z19" s="3"/>
      <c r="AA19" s="3"/>
      <c r="AB19" s="867" t="s">
        <v>22</v>
      </c>
      <c r="AC19" s="873"/>
      <c r="AD19" s="875"/>
      <c r="AE19" s="873"/>
      <c r="AF19" s="875"/>
      <c r="AG19" s="873"/>
      <c r="AH19" s="875"/>
      <c r="AI19" s="873"/>
      <c r="AJ19" s="875"/>
      <c r="AK19" s="873"/>
      <c r="AL19" s="875"/>
      <c r="AM19" s="873"/>
      <c r="AN19" s="875"/>
      <c r="AO19" s="873"/>
      <c r="AP19" s="875"/>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row>
    <row r="20" spans="1:92" s="4" customFormat="1" ht="20.100000000000001" customHeight="1" thickBot="1">
      <c r="A20" s="893"/>
      <c r="B20" s="200" t="s">
        <v>302</v>
      </c>
      <c r="C20" s="215"/>
      <c r="D20" s="216"/>
      <c r="E20" s="215"/>
      <c r="F20" s="216"/>
      <c r="G20" s="215"/>
      <c r="H20" s="216"/>
      <c r="I20" s="215"/>
      <c r="J20" s="216"/>
      <c r="K20" s="215"/>
      <c r="L20" s="216"/>
      <c r="M20" s="215"/>
      <c r="N20" s="216"/>
      <c r="O20" s="215"/>
      <c r="P20" s="216"/>
      <c r="Q20" s="3"/>
      <c r="R20" s="3"/>
      <c r="S20" s="3"/>
      <c r="T20" s="3"/>
      <c r="U20" s="3"/>
      <c r="V20" s="3"/>
      <c r="W20" s="3"/>
      <c r="X20" s="3"/>
      <c r="Y20" s="3"/>
      <c r="Z20" s="3"/>
      <c r="AA20" s="3"/>
      <c r="AB20" s="868"/>
      <c r="AC20" s="874"/>
      <c r="AD20" s="876"/>
      <c r="AE20" s="874"/>
      <c r="AF20" s="876"/>
      <c r="AG20" s="874"/>
      <c r="AH20" s="876"/>
      <c r="AI20" s="874"/>
      <c r="AJ20" s="876"/>
      <c r="AK20" s="874"/>
      <c r="AL20" s="876"/>
      <c r="AM20" s="874"/>
      <c r="AN20" s="876"/>
      <c r="AO20" s="874"/>
      <c r="AP20" s="876"/>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row>
    <row r="21" spans="1:92" s="4" customFormat="1" ht="143.1" customHeight="1">
      <c r="A21" s="893"/>
      <c r="B21" s="300" t="s">
        <v>26</v>
      </c>
      <c r="C21" s="298" t="s">
        <v>354</v>
      </c>
      <c r="D21" s="299" t="s">
        <v>354</v>
      </c>
      <c r="E21" s="298" t="s">
        <v>354</v>
      </c>
      <c r="F21" s="299" t="s">
        <v>354</v>
      </c>
      <c r="G21" s="298" t="s">
        <v>568</v>
      </c>
      <c r="H21" s="299" t="s">
        <v>354</v>
      </c>
      <c r="I21" s="298" t="s">
        <v>354</v>
      </c>
      <c r="J21" s="299" t="s">
        <v>569</v>
      </c>
      <c r="K21" s="298"/>
      <c r="L21" s="299" t="s">
        <v>354</v>
      </c>
      <c r="M21" s="298" t="s">
        <v>354</v>
      </c>
      <c r="N21" s="299" t="s">
        <v>354</v>
      </c>
      <c r="O21" s="298" t="s">
        <v>354</v>
      </c>
      <c r="P21" s="299" t="s">
        <v>354</v>
      </c>
      <c r="Q21" s="3"/>
      <c r="R21" s="3"/>
      <c r="S21" s="3"/>
      <c r="T21" s="3"/>
      <c r="U21" s="3"/>
      <c r="V21" s="3"/>
      <c r="W21" s="3"/>
      <c r="X21" s="3"/>
      <c r="Y21" s="3"/>
      <c r="Z21" s="3"/>
      <c r="AA21" s="3"/>
      <c r="AB21" s="867" t="s">
        <v>26</v>
      </c>
      <c r="AC21" s="873"/>
      <c r="AD21" s="875"/>
      <c r="AE21" s="873"/>
      <c r="AF21" s="875"/>
      <c r="AG21" s="873"/>
      <c r="AH21" s="875"/>
      <c r="AI21" s="873"/>
      <c r="AJ21" s="875"/>
      <c r="AK21" s="873"/>
      <c r="AL21" s="875"/>
      <c r="AM21" s="873"/>
      <c r="AN21" s="875"/>
      <c r="AO21" s="873"/>
      <c r="AP21" s="875"/>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row>
    <row r="22" spans="1:92" s="6" customFormat="1" ht="20.100000000000001" customHeight="1">
      <c r="A22" s="893"/>
      <c r="B22" s="200" t="s">
        <v>302</v>
      </c>
      <c r="C22" s="215"/>
      <c r="D22" s="216"/>
      <c r="E22" s="215"/>
      <c r="F22" s="216"/>
      <c r="G22" s="215"/>
      <c r="H22" s="216"/>
      <c r="I22" s="215"/>
      <c r="J22" s="216"/>
      <c r="K22" s="215"/>
      <c r="L22" s="216"/>
      <c r="M22" s="215"/>
      <c r="N22" s="216"/>
      <c r="O22" s="215"/>
      <c r="P22" s="216"/>
      <c r="Q22" s="5"/>
      <c r="R22" s="5"/>
      <c r="S22" s="5"/>
      <c r="T22" s="5"/>
      <c r="U22" s="5"/>
      <c r="V22" s="5"/>
      <c r="W22" s="5"/>
      <c r="X22" s="5"/>
      <c r="Y22" s="5"/>
      <c r="Z22" s="5"/>
      <c r="AA22" s="5"/>
      <c r="AB22" s="868"/>
      <c r="AC22" s="874"/>
      <c r="AD22" s="876"/>
      <c r="AE22" s="874"/>
      <c r="AF22" s="876"/>
      <c r="AG22" s="874"/>
      <c r="AH22" s="876"/>
      <c r="AI22" s="874"/>
      <c r="AJ22" s="876"/>
      <c r="AK22" s="874"/>
      <c r="AL22" s="876"/>
      <c r="AM22" s="874"/>
      <c r="AN22" s="876"/>
      <c r="AO22" s="874"/>
      <c r="AP22" s="876"/>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row>
    <row r="23" spans="1:92" s="4" customFormat="1" ht="143.1" customHeight="1">
      <c r="A23" s="893"/>
      <c r="B23" s="301" t="s">
        <v>315</v>
      </c>
      <c r="C23" s="298" t="s">
        <v>570</v>
      </c>
      <c r="D23" s="299" t="s">
        <v>354</v>
      </c>
      <c r="E23" s="298" t="s">
        <v>354</v>
      </c>
      <c r="F23" s="299" t="s">
        <v>354</v>
      </c>
      <c r="G23" s="298" t="s">
        <v>354</v>
      </c>
      <c r="H23" s="299" t="s">
        <v>354</v>
      </c>
      <c r="I23" s="298" t="s">
        <v>354</v>
      </c>
      <c r="J23" s="299" t="s">
        <v>354</v>
      </c>
      <c r="K23" s="298" t="s">
        <v>354</v>
      </c>
      <c r="L23" s="299" t="s">
        <v>354</v>
      </c>
      <c r="M23" s="298" t="s">
        <v>354</v>
      </c>
      <c r="N23" s="299" t="s">
        <v>354</v>
      </c>
      <c r="O23" s="298" t="s">
        <v>354</v>
      </c>
      <c r="P23" s="299" t="s">
        <v>354</v>
      </c>
      <c r="Q23" s="3"/>
      <c r="R23" s="3"/>
      <c r="S23" s="3"/>
      <c r="T23" s="3"/>
      <c r="U23" s="3"/>
      <c r="V23" s="3"/>
      <c r="W23" s="3"/>
      <c r="X23" s="3"/>
      <c r="Y23" s="3"/>
      <c r="Z23" s="3"/>
      <c r="AA23" s="3"/>
      <c r="AB23" s="867" t="s">
        <v>315</v>
      </c>
      <c r="AC23" s="873"/>
      <c r="AD23" s="875"/>
      <c r="AE23" s="873"/>
      <c r="AF23" s="875"/>
      <c r="AG23" s="873"/>
      <c r="AH23" s="875"/>
      <c r="AI23" s="873"/>
      <c r="AJ23" s="875"/>
      <c r="AK23" s="873"/>
      <c r="AL23" s="875"/>
      <c r="AM23" s="873"/>
      <c r="AN23" s="875"/>
      <c r="AO23" s="873"/>
      <c r="AP23" s="875"/>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row>
    <row r="24" spans="1:92" s="6" customFormat="1" ht="20.100000000000001" customHeight="1" thickBot="1">
      <c r="A24" s="893"/>
      <c r="B24" s="200" t="s">
        <v>302</v>
      </c>
      <c r="C24" s="215"/>
      <c r="D24" s="216"/>
      <c r="E24" s="215"/>
      <c r="F24" s="216"/>
      <c r="G24" s="215"/>
      <c r="H24" s="216"/>
      <c r="I24" s="215"/>
      <c r="J24" s="216"/>
      <c r="K24" s="215"/>
      <c r="L24" s="216"/>
      <c r="M24" s="215"/>
      <c r="N24" s="216"/>
      <c r="O24" s="215"/>
      <c r="P24" s="216"/>
      <c r="Q24" s="5"/>
      <c r="R24" s="5"/>
      <c r="S24" s="5"/>
      <c r="T24" s="5"/>
      <c r="U24" s="5"/>
      <c r="V24" s="5"/>
      <c r="W24" s="5"/>
      <c r="X24" s="5"/>
      <c r="Y24" s="5"/>
      <c r="Z24" s="5"/>
      <c r="AA24" s="5"/>
      <c r="AB24" s="868"/>
      <c r="AC24" s="874"/>
      <c r="AD24" s="876"/>
      <c r="AE24" s="874"/>
      <c r="AF24" s="876"/>
      <c r="AG24" s="874"/>
      <c r="AH24" s="876"/>
      <c r="AI24" s="874"/>
      <c r="AJ24" s="876"/>
      <c r="AK24" s="874"/>
      <c r="AL24" s="876"/>
      <c r="AM24" s="874"/>
      <c r="AN24" s="876"/>
      <c r="AO24" s="874"/>
      <c r="AP24" s="876"/>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row>
    <row r="25" spans="1:92" s="4" customFormat="1" ht="143.1" customHeight="1">
      <c r="A25" s="893"/>
      <c r="B25" s="301" t="s">
        <v>32</v>
      </c>
      <c r="C25" s="298" t="s">
        <v>354</v>
      </c>
      <c r="D25" s="299" t="s">
        <v>354</v>
      </c>
      <c r="E25" s="298" t="s">
        <v>354</v>
      </c>
      <c r="F25" s="299" t="s">
        <v>354</v>
      </c>
      <c r="G25" s="298" t="s">
        <v>354</v>
      </c>
      <c r="H25" s="299" t="s">
        <v>354</v>
      </c>
      <c r="I25" s="298" t="s">
        <v>354</v>
      </c>
      <c r="J25" s="299" t="s">
        <v>354</v>
      </c>
      <c r="K25" s="298" t="s">
        <v>354</v>
      </c>
      <c r="L25" s="299" t="s">
        <v>354</v>
      </c>
      <c r="M25" s="298" t="s">
        <v>354</v>
      </c>
      <c r="N25" s="299" t="s">
        <v>354</v>
      </c>
      <c r="O25" s="298" t="s">
        <v>354</v>
      </c>
      <c r="P25" s="299" t="s">
        <v>354</v>
      </c>
      <c r="Q25" s="3"/>
      <c r="R25" s="3"/>
      <c r="S25" s="3"/>
      <c r="T25" s="3"/>
      <c r="U25" s="3"/>
      <c r="V25" s="3"/>
      <c r="W25" s="3"/>
      <c r="X25" s="3"/>
      <c r="Y25" s="3"/>
      <c r="Z25" s="3"/>
      <c r="AA25" s="3"/>
      <c r="AB25" s="867" t="s">
        <v>32</v>
      </c>
      <c r="AC25" s="873"/>
      <c r="AD25" s="875"/>
      <c r="AE25" s="873"/>
      <c r="AF25" s="875"/>
      <c r="AG25" s="873"/>
      <c r="AH25" s="875"/>
      <c r="AI25" s="873"/>
      <c r="AJ25" s="875"/>
      <c r="AK25" s="873"/>
      <c r="AL25" s="875"/>
      <c r="AM25" s="873"/>
      <c r="AN25" s="875"/>
      <c r="AO25" s="873"/>
      <c r="AP25" s="875"/>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row>
    <row r="26" spans="1:92" s="6" customFormat="1" ht="20.100000000000001" customHeight="1" thickBot="1">
      <c r="A26" s="893"/>
      <c r="B26" s="200" t="s">
        <v>302</v>
      </c>
      <c r="C26" s="215"/>
      <c r="D26" s="216"/>
      <c r="E26" s="215"/>
      <c r="F26" s="216"/>
      <c r="G26" s="215"/>
      <c r="H26" s="216"/>
      <c r="I26" s="215"/>
      <c r="J26" s="216"/>
      <c r="K26" s="215"/>
      <c r="L26" s="216"/>
      <c r="M26" s="215"/>
      <c r="N26" s="216"/>
      <c r="O26" s="215"/>
      <c r="P26" s="216"/>
      <c r="Q26" s="5"/>
      <c r="R26" s="5"/>
      <c r="S26" s="5"/>
      <c r="T26" s="5"/>
      <c r="U26" s="5"/>
      <c r="V26" s="5"/>
      <c r="W26" s="5"/>
      <c r="X26" s="5"/>
      <c r="Y26" s="5"/>
      <c r="Z26" s="5"/>
      <c r="AA26" s="5"/>
      <c r="AB26" s="868"/>
      <c r="AC26" s="874"/>
      <c r="AD26" s="876"/>
      <c r="AE26" s="874"/>
      <c r="AF26" s="876"/>
      <c r="AG26" s="874"/>
      <c r="AH26" s="876"/>
      <c r="AI26" s="874"/>
      <c r="AJ26" s="876"/>
      <c r="AK26" s="874"/>
      <c r="AL26" s="876"/>
      <c r="AM26" s="874"/>
      <c r="AN26" s="876"/>
      <c r="AO26" s="874"/>
      <c r="AP26" s="876"/>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row>
    <row r="27" spans="1:92" s="4" customFormat="1" ht="143.1" customHeight="1">
      <c r="A27" s="893"/>
      <c r="B27" s="301" t="s">
        <v>319</v>
      </c>
      <c r="C27" s="298" t="s">
        <v>354</v>
      </c>
      <c r="D27" s="299" t="s">
        <v>571</v>
      </c>
      <c r="E27" s="298" t="s">
        <v>354</v>
      </c>
      <c r="F27" s="299"/>
      <c r="G27" s="298" t="s">
        <v>354</v>
      </c>
      <c r="H27" s="299" t="s">
        <v>354</v>
      </c>
      <c r="I27" s="298"/>
      <c r="J27" s="299" t="s">
        <v>354</v>
      </c>
      <c r="K27" s="298" t="s">
        <v>354</v>
      </c>
      <c r="L27" s="299" t="s">
        <v>354</v>
      </c>
      <c r="M27" s="298" t="s">
        <v>354</v>
      </c>
      <c r="N27" s="299" t="s">
        <v>354</v>
      </c>
      <c r="O27" s="298" t="s">
        <v>572</v>
      </c>
      <c r="P27" s="299" t="s">
        <v>354</v>
      </c>
      <c r="Q27" s="3"/>
      <c r="R27" s="3"/>
      <c r="S27" s="3"/>
      <c r="T27" s="3"/>
      <c r="U27" s="3"/>
      <c r="V27" s="3"/>
      <c r="W27" s="3"/>
      <c r="X27" s="3"/>
      <c r="Y27" s="3"/>
      <c r="Z27" s="3"/>
      <c r="AA27" s="3"/>
      <c r="AB27" s="867" t="s">
        <v>319</v>
      </c>
      <c r="AC27" s="873"/>
      <c r="AD27" s="875"/>
      <c r="AE27" s="873"/>
      <c r="AF27" s="875"/>
      <c r="AG27" s="873"/>
      <c r="AH27" s="875"/>
      <c r="AI27" s="873"/>
      <c r="AJ27" s="875"/>
      <c r="AK27" s="873"/>
      <c r="AL27" s="875"/>
      <c r="AM27" s="873"/>
      <c r="AN27" s="875"/>
      <c r="AO27" s="873"/>
      <c r="AP27" s="875"/>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row>
    <row r="28" spans="1:92" s="4" customFormat="1" ht="20.100000000000001" customHeight="1" thickBot="1">
      <c r="A28" s="893"/>
      <c r="B28" s="200" t="s">
        <v>302</v>
      </c>
      <c r="C28" s="215"/>
      <c r="D28" s="216"/>
      <c r="E28" s="215"/>
      <c r="F28" s="216"/>
      <c r="G28" s="215"/>
      <c r="H28" s="216"/>
      <c r="I28" s="215"/>
      <c r="J28" s="216"/>
      <c r="K28" s="215"/>
      <c r="L28" s="216"/>
      <c r="M28" s="215"/>
      <c r="N28" s="216"/>
      <c r="O28" s="215"/>
      <c r="P28" s="216"/>
      <c r="Q28" s="3"/>
      <c r="R28" s="3"/>
      <c r="S28" s="3"/>
      <c r="T28" s="3"/>
      <c r="U28" s="3"/>
      <c r="V28" s="3"/>
      <c r="W28" s="3"/>
      <c r="X28" s="3"/>
      <c r="Y28" s="3"/>
      <c r="Z28" s="3"/>
      <c r="AA28" s="3"/>
      <c r="AB28" s="868"/>
      <c r="AC28" s="874"/>
      <c r="AD28" s="876"/>
      <c r="AE28" s="874"/>
      <c r="AF28" s="876"/>
      <c r="AG28" s="874"/>
      <c r="AH28" s="876"/>
      <c r="AI28" s="874"/>
      <c r="AJ28" s="876"/>
      <c r="AK28" s="874"/>
      <c r="AL28" s="876"/>
      <c r="AM28" s="874"/>
      <c r="AN28" s="876"/>
      <c r="AO28" s="874"/>
      <c r="AP28" s="876"/>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row>
    <row r="29" spans="1:92" s="4" customFormat="1" ht="143.1" customHeight="1">
      <c r="A29" s="893"/>
      <c r="B29" s="301" t="s">
        <v>36</v>
      </c>
      <c r="C29" s="298" t="s">
        <v>573</v>
      </c>
      <c r="D29" s="299"/>
      <c r="E29" s="302" t="s">
        <v>354</v>
      </c>
      <c r="F29" s="299" t="s">
        <v>354</v>
      </c>
      <c r="G29" s="298" t="s">
        <v>354</v>
      </c>
      <c r="H29" s="299" t="s">
        <v>354</v>
      </c>
      <c r="I29" s="298" t="s">
        <v>354</v>
      </c>
      <c r="J29" s="299" t="s">
        <v>354</v>
      </c>
      <c r="K29" s="298" t="s">
        <v>354</v>
      </c>
      <c r="L29" s="299" t="s">
        <v>354</v>
      </c>
      <c r="M29" s="298" t="s">
        <v>354</v>
      </c>
      <c r="N29" s="299" t="s">
        <v>354</v>
      </c>
      <c r="O29" s="298" t="s">
        <v>354</v>
      </c>
      <c r="P29" s="299" t="s">
        <v>354</v>
      </c>
      <c r="Q29" s="3"/>
      <c r="R29" s="3"/>
      <c r="S29" s="3"/>
      <c r="T29" s="3"/>
      <c r="U29" s="3"/>
      <c r="V29" s="3"/>
      <c r="W29" s="3"/>
      <c r="X29" s="3"/>
      <c r="Y29" s="3"/>
      <c r="Z29" s="3"/>
      <c r="AA29" s="3"/>
      <c r="AB29" s="867" t="s">
        <v>36</v>
      </c>
      <c r="AC29" s="873"/>
      <c r="AD29" s="875"/>
      <c r="AE29" s="873"/>
      <c r="AF29" s="875"/>
      <c r="AG29" s="873"/>
      <c r="AH29" s="875"/>
      <c r="AI29" s="873"/>
      <c r="AJ29" s="875"/>
      <c r="AK29" s="873"/>
      <c r="AL29" s="875"/>
      <c r="AM29" s="873"/>
      <c r="AN29" s="875"/>
      <c r="AO29" s="873"/>
      <c r="AP29" s="875"/>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row>
    <row r="30" spans="1:92" s="4" customFormat="1" ht="20.100000000000001" customHeight="1" thickBot="1">
      <c r="A30" s="894"/>
      <c r="B30" s="200" t="s">
        <v>302</v>
      </c>
      <c r="C30" s="215"/>
      <c r="D30" s="216"/>
      <c r="E30" s="215"/>
      <c r="F30" s="217"/>
      <c r="G30" s="215"/>
      <c r="H30" s="216"/>
      <c r="I30" s="215"/>
      <c r="J30" s="216"/>
      <c r="K30" s="215"/>
      <c r="L30" s="216"/>
      <c r="M30" s="215"/>
      <c r="N30" s="216"/>
      <c r="O30" s="215"/>
      <c r="P30" s="216"/>
      <c r="Q30" s="3"/>
      <c r="R30" s="3"/>
      <c r="S30" s="3"/>
      <c r="T30" s="3"/>
      <c r="U30" s="3"/>
      <c r="V30" s="3"/>
      <c r="W30" s="3"/>
      <c r="X30" s="3"/>
      <c r="Y30" s="3"/>
      <c r="Z30" s="3"/>
      <c r="AA30" s="3"/>
      <c r="AB30" s="868"/>
      <c r="AC30" s="874"/>
      <c r="AD30" s="876"/>
      <c r="AE30" s="874"/>
      <c r="AF30" s="876"/>
      <c r="AG30" s="874"/>
      <c r="AH30" s="876"/>
      <c r="AI30" s="874"/>
      <c r="AJ30" s="876"/>
      <c r="AK30" s="874"/>
      <c r="AL30" s="876"/>
      <c r="AM30" s="874"/>
      <c r="AN30" s="876"/>
      <c r="AO30" s="874"/>
      <c r="AP30" s="876"/>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row>
    <row r="31" spans="1:92" s="4" customFormat="1" ht="50.1" customHeight="1">
      <c r="A31" s="895" t="s">
        <v>38</v>
      </c>
      <c r="B31" s="195" t="s">
        <v>39</v>
      </c>
      <c r="C31" s="884"/>
      <c r="D31" s="885"/>
      <c r="E31" s="884"/>
      <c r="F31" s="885"/>
      <c r="G31" s="884"/>
      <c r="H31" s="885"/>
      <c r="I31" s="884"/>
      <c r="J31" s="885"/>
      <c r="K31" s="884"/>
      <c r="L31" s="885"/>
      <c r="M31" s="884"/>
      <c r="N31" s="885"/>
      <c r="O31" s="884"/>
      <c r="P31" s="885"/>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row>
    <row r="32" spans="1:92" ht="50.1" customHeight="1">
      <c r="A32" s="896"/>
      <c r="B32" s="196" t="s">
        <v>41</v>
      </c>
      <c r="C32" s="882"/>
      <c r="D32" s="883"/>
      <c r="E32" s="882"/>
      <c r="F32" s="883"/>
      <c r="G32" s="882"/>
      <c r="H32" s="883"/>
      <c r="I32" s="882"/>
      <c r="J32" s="883"/>
      <c r="K32" s="882"/>
      <c r="L32" s="883"/>
      <c r="M32" s="882"/>
      <c r="N32" s="883"/>
      <c r="O32" s="882"/>
      <c r="P32" s="883"/>
      <c r="CK32" s="2"/>
      <c r="CL32" s="2"/>
      <c r="CM32" s="2"/>
      <c r="CN32" s="2"/>
    </row>
    <row r="33" spans="1:92" ht="50.1" customHeight="1">
      <c r="A33" s="896"/>
      <c r="B33" s="197" t="s">
        <v>44</v>
      </c>
      <c r="C33" s="880"/>
      <c r="D33" s="881"/>
      <c r="E33" s="880"/>
      <c r="F33" s="881"/>
      <c r="G33" s="880"/>
      <c r="H33" s="881"/>
      <c r="I33" s="880"/>
      <c r="J33" s="881"/>
      <c r="K33" s="880"/>
      <c r="L33" s="881"/>
      <c r="M33" s="880"/>
      <c r="N33" s="881"/>
      <c r="O33" s="880"/>
      <c r="P33" s="881"/>
      <c r="CK33" s="2"/>
      <c r="CL33" s="2"/>
      <c r="CM33" s="2"/>
      <c r="CN33" s="2"/>
    </row>
    <row r="34" spans="1:92" ht="50.1" customHeight="1" thickBot="1">
      <c r="A34" s="897"/>
      <c r="B34" s="199" t="s">
        <v>46</v>
      </c>
      <c r="C34" s="878"/>
      <c r="D34" s="879"/>
      <c r="E34" s="878"/>
      <c r="F34" s="879"/>
      <c r="G34" s="878"/>
      <c r="H34" s="879"/>
      <c r="I34" s="878"/>
      <c r="J34" s="879"/>
      <c r="K34" s="878"/>
      <c r="L34" s="879"/>
      <c r="M34" s="878"/>
      <c r="N34" s="879"/>
      <c r="O34" s="878"/>
      <c r="P34" s="879"/>
      <c r="CK34" s="2"/>
      <c r="CL34" s="2"/>
      <c r="CM34" s="2"/>
      <c r="CN34" s="2"/>
    </row>
    <row r="36" spans="1:92" s="1" customFormat="1" ht="42" customHeight="1">
      <c r="A36" s="133"/>
      <c r="B36" s="2"/>
      <c r="C36" s="2"/>
      <c r="D36" s="2"/>
      <c r="E36" s="2"/>
      <c r="F36" s="2"/>
      <c r="G36" s="2"/>
      <c r="H36" s="2"/>
      <c r="I36" s="2"/>
      <c r="J36" s="2"/>
      <c r="K36" s="2"/>
      <c r="L36" s="2"/>
      <c r="M36" s="2"/>
      <c r="N36" s="2"/>
      <c r="O36" s="2"/>
      <c r="P36" s="2"/>
    </row>
  </sheetData>
  <mergeCells count="270">
    <mergeCell ref="O2:P2"/>
    <mergeCell ref="C3:D3"/>
    <mergeCell ref="E3:F3"/>
    <mergeCell ref="G3:H3"/>
    <mergeCell ref="I3:J3"/>
    <mergeCell ref="K3:L3"/>
    <mergeCell ref="M3:N3"/>
    <mergeCell ref="O3:P3"/>
    <mergeCell ref="A1:F1"/>
    <mergeCell ref="G1:J1"/>
    <mergeCell ref="K1:P1"/>
    <mergeCell ref="A2:A8"/>
    <mergeCell ref="C2:D2"/>
    <mergeCell ref="E2:F2"/>
    <mergeCell ref="G2:H2"/>
    <mergeCell ref="I2:J2"/>
    <mergeCell ref="K2:L2"/>
    <mergeCell ref="M2:N2"/>
    <mergeCell ref="C5:D5"/>
    <mergeCell ref="E5:F5"/>
    <mergeCell ref="G5:H5"/>
    <mergeCell ref="I5:J5"/>
    <mergeCell ref="K5:L5"/>
    <mergeCell ref="C7:D7"/>
    <mergeCell ref="AB3:AP3"/>
    <mergeCell ref="C4:D4"/>
    <mergeCell ref="E4:F4"/>
    <mergeCell ref="G4:H4"/>
    <mergeCell ref="I4:J4"/>
    <mergeCell ref="K4:L4"/>
    <mergeCell ref="M4:N4"/>
    <mergeCell ref="O4:P4"/>
    <mergeCell ref="AC4:AD4"/>
    <mergeCell ref="AE4:AF4"/>
    <mergeCell ref="AG4:AH4"/>
    <mergeCell ref="AI4:AJ4"/>
    <mergeCell ref="AK4:AL4"/>
    <mergeCell ref="AM4:AN4"/>
    <mergeCell ref="AO4:AP4"/>
    <mergeCell ref="AC6:AD6"/>
    <mergeCell ref="AE6:AF6"/>
    <mergeCell ref="AK5:AL5"/>
    <mergeCell ref="AM5:AN5"/>
    <mergeCell ref="AO5:AP5"/>
    <mergeCell ref="C6:D6"/>
    <mergeCell ref="E6:F6"/>
    <mergeCell ref="G6:H6"/>
    <mergeCell ref="I6:J6"/>
    <mergeCell ref="K6:L6"/>
    <mergeCell ref="M6:N6"/>
    <mergeCell ref="O6:P6"/>
    <mergeCell ref="M5:N5"/>
    <mergeCell ref="O5:P5"/>
    <mergeCell ref="AC5:AD5"/>
    <mergeCell ref="AE5:AF5"/>
    <mergeCell ref="AG5:AH5"/>
    <mergeCell ref="AI5:AJ5"/>
    <mergeCell ref="AO6:AP6"/>
    <mergeCell ref="AG6:AH6"/>
    <mergeCell ref="AI6:AJ6"/>
    <mergeCell ref="AK6:AL6"/>
    <mergeCell ref="AM6:AN6"/>
    <mergeCell ref="AH9:AH10"/>
    <mergeCell ref="AI9:AI10"/>
    <mergeCell ref="E7:F7"/>
    <mergeCell ref="G7:H7"/>
    <mergeCell ref="I7:J7"/>
    <mergeCell ref="K7:L7"/>
    <mergeCell ref="M7:N7"/>
    <mergeCell ref="O7:P7"/>
    <mergeCell ref="AC7:AD7"/>
    <mergeCell ref="AE7:AF7"/>
    <mergeCell ref="AK13:AK14"/>
    <mergeCell ref="AL13:AL14"/>
    <mergeCell ref="AG7:AH7"/>
    <mergeCell ref="AI7:AJ7"/>
    <mergeCell ref="AK7:AL7"/>
    <mergeCell ref="AM7:AN7"/>
    <mergeCell ref="AO7:AP7"/>
    <mergeCell ref="A9:A30"/>
    <mergeCell ref="AB9:AB10"/>
    <mergeCell ref="AC9:AC10"/>
    <mergeCell ref="AD9:AD10"/>
    <mergeCell ref="AE9:AE10"/>
    <mergeCell ref="AL9:AL10"/>
    <mergeCell ref="AM9:AM10"/>
    <mergeCell ref="AN9:AN10"/>
    <mergeCell ref="AO9:AO10"/>
    <mergeCell ref="AP9:AP10"/>
    <mergeCell ref="AB11:AB12"/>
    <mergeCell ref="AC11:AC12"/>
    <mergeCell ref="AD11:AD12"/>
    <mergeCell ref="AE11:AE12"/>
    <mergeCell ref="AF11:AF12"/>
    <mergeCell ref="AF9:AF10"/>
    <mergeCell ref="AG9:AG10"/>
    <mergeCell ref="AH13:AH14"/>
    <mergeCell ref="AI13:AI14"/>
    <mergeCell ref="AJ9:AJ10"/>
    <mergeCell ref="AK9:AK10"/>
    <mergeCell ref="AM11:AM12"/>
    <mergeCell ref="AN11:AN12"/>
    <mergeCell ref="AO11:AO12"/>
    <mergeCell ref="AP11:AP12"/>
    <mergeCell ref="AB13:AB14"/>
    <mergeCell ref="AC13:AC14"/>
    <mergeCell ref="AD13:AD14"/>
    <mergeCell ref="AE13:AE14"/>
    <mergeCell ref="AF13:AF14"/>
    <mergeCell ref="AG13:AG14"/>
    <mergeCell ref="AG11:AG12"/>
    <mergeCell ref="AH11:AH12"/>
    <mergeCell ref="AI11:AI12"/>
    <mergeCell ref="AJ11:AJ12"/>
    <mergeCell ref="AK11:AK12"/>
    <mergeCell ref="AL11:AL12"/>
    <mergeCell ref="AN13:AN14"/>
    <mergeCell ref="AO13:AO14"/>
    <mergeCell ref="AP13:AP14"/>
    <mergeCell ref="AJ13:AJ14"/>
    <mergeCell ref="AM13:AM14"/>
    <mergeCell ref="AO15:AO16"/>
    <mergeCell ref="AP15:AP16"/>
    <mergeCell ref="AB17:AB18"/>
    <mergeCell ref="AC17:AC18"/>
    <mergeCell ref="AD17:AD18"/>
    <mergeCell ref="AE17:AE18"/>
    <mergeCell ref="AF17:AF18"/>
    <mergeCell ref="AG17:AG18"/>
    <mergeCell ref="AH17:AH18"/>
    <mergeCell ref="AI17:AI18"/>
    <mergeCell ref="AI15:AI16"/>
    <mergeCell ref="AJ15:AJ16"/>
    <mergeCell ref="AK15:AK16"/>
    <mergeCell ref="AL15:AL16"/>
    <mergeCell ref="AM15:AM16"/>
    <mergeCell ref="AN15:AN16"/>
    <mergeCell ref="AB15:AB16"/>
    <mergeCell ref="AC15:AC16"/>
    <mergeCell ref="AD15:AD16"/>
    <mergeCell ref="AE15:AE16"/>
    <mergeCell ref="AF15:AF16"/>
    <mergeCell ref="AG15:AG16"/>
    <mergeCell ref="AH15:AH16"/>
    <mergeCell ref="AP17:AP18"/>
    <mergeCell ref="AB19:AB20"/>
    <mergeCell ref="AC19:AC20"/>
    <mergeCell ref="AD19:AD20"/>
    <mergeCell ref="AE19:AE20"/>
    <mergeCell ref="AF19:AF20"/>
    <mergeCell ref="AG19:AG20"/>
    <mergeCell ref="AH19:AH20"/>
    <mergeCell ref="AI19:AI20"/>
    <mergeCell ref="AJ19:AJ20"/>
    <mergeCell ref="AJ17:AJ18"/>
    <mergeCell ref="AK17:AK18"/>
    <mergeCell ref="AL17:AL18"/>
    <mergeCell ref="AM17:AM18"/>
    <mergeCell ref="AN17:AN18"/>
    <mergeCell ref="AO17:AO18"/>
    <mergeCell ref="AG21:AG22"/>
    <mergeCell ref="AO23:AO24"/>
    <mergeCell ref="AP23:AP24"/>
    <mergeCell ref="AK19:AK20"/>
    <mergeCell ref="AL19:AL20"/>
    <mergeCell ref="AM19:AM20"/>
    <mergeCell ref="AN19:AN20"/>
    <mergeCell ref="AO19:AO20"/>
    <mergeCell ref="AP19:AP20"/>
    <mergeCell ref="AJ23:AJ24"/>
    <mergeCell ref="AK23:AK24"/>
    <mergeCell ref="AL23:AL24"/>
    <mergeCell ref="AM23:AM24"/>
    <mergeCell ref="AN23:AN24"/>
    <mergeCell ref="AH25:AH26"/>
    <mergeCell ref="AI25:AI26"/>
    <mergeCell ref="AI23:AI24"/>
    <mergeCell ref="AN21:AN22"/>
    <mergeCell ref="AO21:AO22"/>
    <mergeCell ref="AP21:AP22"/>
    <mergeCell ref="AB23:AB24"/>
    <mergeCell ref="AC23:AC24"/>
    <mergeCell ref="AD23:AD24"/>
    <mergeCell ref="AE23:AE24"/>
    <mergeCell ref="AF23:AF24"/>
    <mergeCell ref="AG23:AG24"/>
    <mergeCell ref="AH23:AH24"/>
    <mergeCell ref="AH21:AH22"/>
    <mergeCell ref="AI21:AI22"/>
    <mergeCell ref="AJ21:AJ22"/>
    <mergeCell ref="AK21:AK22"/>
    <mergeCell ref="AL21:AL22"/>
    <mergeCell ref="AM21:AM22"/>
    <mergeCell ref="AB21:AB22"/>
    <mergeCell ref="AC21:AC22"/>
    <mergeCell ref="AD21:AD22"/>
    <mergeCell ref="AE21:AE22"/>
    <mergeCell ref="AF21:AF22"/>
    <mergeCell ref="AK27:AK28"/>
    <mergeCell ref="AL27:AL28"/>
    <mergeCell ref="AM27:AM28"/>
    <mergeCell ref="AN27:AN28"/>
    <mergeCell ref="AO27:AO28"/>
    <mergeCell ref="AP27:AP28"/>
    <mergeCell ref="AP25:AP26"/>
    <mergeCell ref="AB27:AB28"/>
    <mergeCell ref="AC27:AC28"/>
    <mergeCell ref="AD27:AD28"/>
    <mergeCell ref="AE27:AE28"/>
    <mergeCell ref="AF27:AF28"/>
    <mergeCell ref="AG27:AG28"/>
    <mergeCell ref="AH27:AH28"/>
    <mergeCell ref="AI27:AI28"/>
    <mergeCell ref="AJ27:AJ28"/>
    <mergeCell ref="AJ25:AJ26"/>
    <mergeCell ref="AK25:AK26"/>
    <mergeCell ref="AL25:AL26"/>
    <mergeCell ref="AM25:AM26"/>
    <mergeCell ref="AN25:AN26"/>
    <mergeCell ref="AO25:AO26"/>
    <mergeCell ref="AB25:AB26"/>
    <mergeCell ref="AC25:AC26"/>
    <mergeCell ref="AD25:AD26"/>
    <mergeCell ref="AE25:AE26"/>
    <mergeCell ref="AF25:AF26"/>
    <mergeCell ref="AG25:AG26"/>
    <mergeCell ref="AO29:AO30"/>
    <mergeCell ref="AP29:AP30"/>
    <mergeCell ref="A31:A34"/>
    <mergeCell ref="C31:D31"/>
    <mergeCell ref="E31:F31"/>
    <mergeCell ref="G31:H31"/>
    <mergeCell ref="I31:J31"/>
    <mergeCell ref="K31:L31"/>
    <mergeCell ref="M31:N31"/>
    <mergeCell ref="AH29:AH30"/>
    <mergeCell ref="AI29:AI30"/>
    <mergeCell ref="AJ29:AJ30"/>
    <mergeCell ref="AK29:AK30"/>
    <mergeCell ref="AL29:AL30"/>
    <mergeCell ref="AM29:AM30"/>
    <mergeCell ref="AB29:AB30"/>
    <mergeCell ref="AC29:AC30"/>
    <mergeCell ref="AD29:AD30"/>
    <mergeCell ref="AE29:AE30"/>
    <mergeCell ref="AF29:AF30"/>
    <mergeCell ref="AN29:AN30"/>
    <mergeCell ref="O33:P33"/>
    <mergeCell ref="C34:D34"/>
    <mergeCell ref="E34:F34"/>
    <mergeCell ref="G34:H34"/>
    <mergeCell ref="I34:J34"/>
    <mergeCell ref="K34:L34"/>
    <mergeCell ref="M34:N34"/>
    <mergeCell ref="O34:P34"/>
    <mergeCell ref="C33:D33"/>
    <mergeCell ref="E33:F33"/>
    <mergeCell ref="G33:H33"/>
    <mergeCell ref="I33:J33"/>
    <mergeCell ref="K33:L33"/>
    <mergeCell ref="M33:N33"/>
    <mergeCell ref="AG29:AG30"/>
    <mergeCell ref="O31:P31"/>
    <mergeCell ref="C32:D32"/>
    <mergeCell ref="E32:F32"/>
    <mergeCell ref="G32:H32"/>
    <mergeCell ref="I32:J32"/>
    <mergeCell ref="K32:L32"/>
    <mergeCell ref="M32:N32"/>
    <mergeCell ref="O32:P32"/>
  </mergeCells>
  <conditionalFormatting sqref="C4 E4 G4 I4 K4 M4 O4">
    <cfRule type="expression" dxfId="113" priority="3">
      <formula>OR(DAY(C4)=30, DAY(C4)=1, DAY(C4)=14, DAY(C4)=15)</formula>
    </cfRule>
  </conditionalFormatting>
  <conditionalFormatting sqref="C5 E5 G5 I5 K5 M5 O5">
    <cfRule type="expression" dxfId="112" priority="2">
      <formula>C5&lt;&gt;""</formula>
    </cfRule>
  </conditionalFormatting>
  <conditionalFormatting sqref="AC7:AP7">
    <cfRule type="expression" dxfId="111" priority="1">
      <formula>AC7&lt;&gt;""</formula>
    </cfRule>
  </conditionalFormatting>
  <printOptions verticalCentered="1"/>
  <pageMargins left="0" right="0" top="0" bottom="0" header="0" footer="0"/>
  <pageSetup paperSize="8" scale="38" fitToWidth="0" fitToHeight="0" orientation="landscape" r:id="rId1"/>
  <colBreaks count="1" manualBreakCount="1">
    <brk id="16" max="43" man="1"/>
  </col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F292B-233D-441E-BD86-45380450E0E1}">
  <dimension ref="A1:AJ26"/>
  <sheetViews>
    <sheetView zoomScale="80" zoomScaleNormal="80" workbookViewId="0">
      <pane xSplit="6" ySplit="2" topLeftCell="G3" activePane="bottomRight" state="frozen"/>
      <selection pane="topRight" activeCell="C27" sqref="C27"/>
      <selection pane="bottomLeft" activeCell="C27" sqref="C27"/>
      <selection pane="bottomRight" activeCell="C27" sqref="C27"/>
    </sheetView>
  </sheetViews>
  <sheetFormatPr defaultColWidth="8.75" defaultRowHeight="13.5" customHeight="1"/>
  <cols>
    <col min="1" max="1" width="3.125" style="13" bestFit="1" customWidth="1"/>
    <col min="2" max="2" width="5.125" style="79" bestFit="1" customWidth="1"/>
    <col min="3" max="3" width="13.5" bestFit="1" customWidth="1"/>
    <col min="5" max="5" width="9.875" customWidth="1"/>
    <col min="6" max="6" width="20.75" customWidth="1"/>
    <col min="7" max="7" width="5.5" customWidth="1"/>
    <col min="8" max="8" width="10.5" customWidth="1"/>
    <col min="10" max="10" width="5.875" style="13" customWidth="1"/>
    <col min="11" max="11" width="10.25" customWidth="1"/>
    <col min="12" max="12" width="11.125" customWidth="1"/>
    <col min="14" max="14" width="10.125" customWidth="1"/>
    <col min="15" max="15" width="11" customWidth="1"/>
    <col min="16" max="16" width="5" style="13" bestFit="1" customWidth="1"/>
    <col min="17" max="17" width="9.875" style="13" bestFit="1" customWidth="1"/>
    <col min="19" max="19" width="5" style="13" bestFit="1" customWidth="1"/>
    <col min="20" max="20" width="9.875" customWidth="1"/>
    <col min="22" max="22" width="5" customWidth="1"/>
    <col min="23" max="23" width="10.125" customWidth="1"/>
    <col min="25" max="25" width="5" customWidth="1"/>
    <col min="26" max="26" width="13.5" customWidth="1"/>
    <col min="28" max="28" width="5" customWidth="1"/>
    <col min="29" max="29" width="9.875" bestFit="1" customWidth="1"/>
    <col min="31" max="31" width="5" bestFit="1" customWidth="1"/>
    <col min="32" max="32" width="10.875" customWidth="1"/>
    <col min="33" max="33" width="10.75" bestFit="1" customWidth="1"/>
    <col min="34" max="34" width="5" bestFit="1" customWidth="1"/>
    <col min="35" max="35" width="9.875" bestFit="1" customWidth="1"/>
    <col min="36" max="36" width="10.75" bestFit="1" customWidth="1"/>
  </cols>
  <sheetData>
    <row r="1" spans="1:36" ht="12.95" customHeight="1">
      <c r="A1" s="754" t="s">
        <v>48</v>
      </c>
      <c r="B1" s="756" t="s">
        <v>49</v>
      </c>
      <c r="C1" s="758" t="s">
        <v>50</v>
      </c>
      <c r="D1" s="760" t="s">
        <v>51</v>
      </c>
      <c r="E1" s="760"/>
      <c r="F1" s="761"/>
      <c r="G1" s="762" t="s">
        <v>52</v>
      </c>
      <c r="H1" s="763"/>
      <c r="I1" s="886"/>
      <c r="J1" s="751" t="s">
        <v>53</v>
      </c>
      <c r="K1" s="752"/>
      <c r="L1" s="753"/>
      <c r="M1" s="809" t="s">
        <v>116</v>
      </c>
      <c r="N1" s="809"/>
      <c r="O1" s="810"/>
      <c r="P1" s="768" t="s">
        <v>54</v>
      </c>
      <c r="Q1" s="769"/>
      <c r="R1" s="770"/>
      <c r="S1" s="771" t="s">
        <v>55</v>
      </c>
      <c r="T1" s="772"/>
      <c r="U1" s="773"/>
      <c r="V1" s="774" t="s">
        <v>26</v>
      </c>
      <c r="W1" s="775"/>
      <c r="X1" s="776"/>
      <c r="Y1" s="777" t="s">
        <v>196</v>
      </c>
      <c r="Z1" s="778"/>
      <c r="AA1" s="779"/>
      <c r="AB1" s="780" t="s">
        <v>57</v>
      </c>
      <c r="AC1" s="781"/>
      <c r="AD1" s="782"/>
      <c r="AE1" s="783" t="s">
        <v>197</v>
      </c>
      <c r="AF1" s="784"/>
      <c r="AG1" s="785"/>
      <c r="AH1" s="765" t="s">
        <v>36</v>
      </c>
      <c r="AI1" s="766"/>
      <c r="AJ1" s="767"/>
    </row>
    <row r="2" spans="1:36" ht="30.75" thickBot="1">
      <c r="A2" s="755"/>
      <c r="B2" s="807"/>
      <c r="C2" s="808"/>
      <c r="D2" s="252" t="s">
        <v>51</v>
      </c>
      <c r="E2" s="253" t="s">
        <v>58</v>
      </c>
      <c r="F2" s="254" t="s">
        <v>59</v>
      </c>
      <c r="G2" s="303" t="s">
        <v>51</v>
      </c>
      <c r="H2" s="93" t="s">
        <v>58</v>
      </c>
      <c r="I2" s="95" t="s">
        <v>59</v>
      </c>
      <c r="J2" s="304" t="s">
        <v>51</v>
      </c>
      <c r="K2" s="94" t="s">
        <v>58</v>
      </c>
      <c r="L2" s="108" t="s">
        <v>59</v>
      </c>
      <c r="M2" s="305" t="s">
        <v>51</v>
      </c>
      <c r="N2" s="243" t="s">
        <v>58</v>
      </c>
      <c r="O2" s="244" t="s">
        <v>59</v>
      </c>
      <c r="P2" s="304" t="s">
        <v>51</v>
      </c>
      <c r="Q2" s="92" t="s">
        <v>58</v>
      </c>
      <c r="R2" s="108" t="s">
        <v>59</v>
      </c>
      <c r="S2" s="304" t="s">
        <v>51</v>
      </c>
      <c r="T2" s="93" t="s">
        <v>58</v>
      </c>
      <c r="U2" s="108" t="s">
        <v>59</v>
      </c>
      <c r="V2" s="250" t="s">
        <v>51</v>
      </c>
      <c r="W2" s="251" t="s">
        <v>58</v>
      </c>
      <c r="X2" s="244" t="s">
        <v>59</v>
      </c>
      <c r="Y2" s="112" t="s">
        <v>51</v>
      </c>
      <c r="Z2" s="94" t="s">
        <v>58</v>
      </c>
      <c r="AA2" s="95" t="s">
        <v>59</v>
      </c>
      <c r="AB2" s="112" t="s">
        <v>51</v>
      </c>
      <c r="AC2" s="93" t="s">
        <v>58</v>
      </c>
      <c r="AD2" s="108" t="s">
        <v>59</v>
      </c>
      <c r="AE2" s="112" t="s">
        <v>51</v>
      </c>
      <c r="AF2" s="93" t="s">
        <v>58</v>
      </c>
      <c r="AG2" s="108" t="s">
        <v>59</v>
      </c>
      <c r="AH2" s="112" t="s">
        <v>51</v>
      </c>
      <c r="AI2" s="93" t="s">
        <v>58</v>
      </c>
      <c r="AJ2" s="95" t="s">
        <v>59</v>
      </c>
    </row>
    <row r="3" spans="1:36" ht="15.6" customHeight="1">
      <c r="A3" s="306">
        <v>1</v>
      </c>
      <c r="B3" s="255">
        <v>3002</v>
      </c>
      <c r="C3" s="489" t="s">
        <v>60</v>
      </c>
      <c r="D3" s="500">
        <f>G3+J3+M3+P3+S3+V3+Y3+AB3+AE3+AH3</f>
        <v>14</v>
      </c>
      <c r="E3" s="501">
        <f>H3+K3+N3+Q3+T3+W3+Z3+AC3+AF3+AI3</f>
        <v>14</v>
      </c>
      <c r="F3" s="495">
        <f>E3/D3</f>
        <v>1</v>
      </c>
      <c r="G3" s="307">
        <v>2</v>
      </c>
      <c r="H3" s="246">
        <v>2</v>
      </c>
      <c r="I3" s="347">
        <f>H3/G3</f>
        <v>1</v>
      </c>
      <c r="J3" s="245">
        <v>3</v>
      </c>
      <c r="K3" s="246">
        <v>3</v>
      </c>
      <c r="L3" s="343">
        <f>K3/J3</f>
        <v>1</v>
      </c>
      <c r="M3" s="245">
        <v>2</v>
      </c>
      <c r="N3" s="246">
        <v>2</v>
      </c>
      <c r="O3" s="347">
        <f t="shared" ref="O3:O26" si="0">N3/M3</f>
        <v>1</v>
      </c>
      <c r="P3" s="307">
        <v>1</v>
      </c>
      <c r="Q3" s="246">
        <v>1</v>
      </c>
      <c r="R3" s="343">
        <f>Q3/P3</f>
        <v>1</v>
      </c>
      <c r="S3" s="245">
        <v>0</v>
      </c>
      <c r="T3" s="246">
        <v>0</v>
      </c>
      <c r="U3" s="309" t="e">
        <f>T3/S3</f>
        <v>#DIV/0!</v>
      </c>
      <c r="V3" s="245">
        <v>1</v>
      </c>
      <c r="W3" s="246">
        <v>1</v>
      </c>
      <c r="X3" s="347">
        <f>W3/V3</f>
        <v>1</v>
      </c>
      <c r="Y3" s="307">
        <v>0</v>
      </c>
      <c r="Z3" s="246">
        <v>0</v>
      </c>
      <c r="AA3" s="347" t="e">
        <f>Z3/Y3</f>
        <v>#DIV/0!</v>
      </c>
      <c r="AB3" s="245">
        <v>1</v>
      </c>
      <c r="AC3" s="246">
        <v>1</v>
      </c>
      <c r="AD3" s="343">
        <f>AC3/AB3</f>
        <v>1</v>
      </c>
      <c r="AE3" s="245">
        <v>3</v>
      </c>
      <c r="AF3" s="246">
        <v>3</v>
      </c>
      <c r="AG3" s="343">
        <f>AF3/AE3</f>
        <v>1</v>
      </c>
      <c r="AH3" s="245">
        <v>1</v>
      </c>
      <c r="AI3" s="246">
        <v>1</v>
      </c>
      <c r="AJ3" s="347">
        <f>AI3/AH3</f>
        <v>1</v>
      </c>
    </row>
    <row r="4" spans="1:36" ht="15">
      <c r="A4" s="310">
        <v>2</v>
      </c>
      <c r="B4" s="121">
        <v>3003</v>
      </c>
      <c r="C4" s="490" t="s">
        <v>61</v>
      </c>
      <c r="D4" s="502">
        <f t="shared" ref="D4:D26" si="1">G4+J4+M4+P4+S4+V4+Y4+AB4+AE4+AH4</f>
        <v>14</v>
      </c>
      <c r="E4" s="503">
        <f t="shared" ref="E4:E26" si="2">H4+K4+N4+Q4+T4+W4+Z4+AC4+AF4+AI4</f>
        <v>13</v>
      </c>
      <c r="F4" s="496">
        <f t="shared" ref="F4:F23" si="3">E4/D4</f>
        <v>0.9285714285714286</v>
      </c>
      <c r="G4" s="247">
        <v>2</v>
      </c>
      <c r="H4" s="83">
        <v>1</v>
      </c>
      <c r="I4" s="348">
        <f t="shared" ref="I4:I23" si="4">H4/G4</f>
        <v>0.5</v>
      </c>
      <c r="J4" s="89">
        <v>3</v>
      </c>
      <c r="K4" s="85">
        <v>3</v>
      </c>
      <c r="L4" s="344">
        <f t="shared" ref="L4:L23" si="5">K4/J4</f>
        <v>1</v>
      </c>
      <c r="M4" s="89">
        <v>2</v>
      </c>
      <c r="N4" s="85">
        <v>2</v>
      </c>
      <c r="O4" s="348">
        <f t="shared" si="0"/>
        <v>1</v>
      </c>
      <c r="P4" s="248">
        <v>1</v>
      </c>
      <c r="Q4" s="85">
        <v>1</v>
      </c>
      <c r="R4" s="344">
        <f t="shared" ref="R4:R23" si="6">Q4/P4</f>
        <v>1</v>
      </c>
      <c r="S4" s="90">
        <v>0</v>
      </c>
      <c r="T4" s="83">
        <v>0</v>
      </c>
      <c r="U4" s="312" t="e">
        <f t="shared" ref="U4:U23" si="7">T4/S4</f>
        <v>#DIV/0!</v>
      </c>
      <c r="V4" s="90">
        <v>1</v>
      </c>
      <c r="W4" s="83">
        <v>1</v>
      </c>
      <c r="X4" s="348">
        <f t="shared" ref="X4:X26" si="8">W4/V4</f>
        <v>1</v>
      </c>
      <c r="Y4" s="248">
        <v>1</v>
      </c>
      <c r="Z4" s="83">
        <v>1</v>
      </c>
      <c r="AA4" s="348">
        <f t="shared" ref="AA4:AA23" si="9">Z4/Y4</f>
        <v>1</v>
      </c>
      <c r="AB4" s="89">
        <v>1</v>
      </c>
      <c r="AC4" s="85">
        <v>1</v>
      </c>
      <c r="AD4" s="344">
        <f t="shared" ref="AD4:AD23" si="10">AC4/AB4</f>
        <v>1</v>
      </c>
      <c r="AE4" s="90">
        <v>2</v>
      </c>
      <c r="AF4" s="83">
        <v>2</v>
      </c>
      <c r="AG4" s="344">
        <f t="shared" ref="AG4:AG26" si="11">AF4/AE4</f>
        <v>1</v>
      </c>
      <c r="AH4" s="89">
        <v>1</v>
      </c>
      <c r="AI4" s="85">
        <v>1</v>
      </c>
      <c r="AJ4" s="349">
        <f t="shared" ref="AJ4:AJ26" si="12">AI4/AH4</f>
        <v>1</v>
      </c>
    </row>
    <row r="5" spans="1:36" ht="15">
      <c r="A5" s="310">
        <v>3</v>
      </c>
      <c r="B5" s="121">
        <v>3005</v>
      </c>
      <c r="C5" s="491" t="s">
        <v>62</v>
      </c>
      <c r="D5" s="502">
        <f t="shared" si="1"/>
        <v>12</v>
      </c>
      <c r="E5" s="503">
        <f t="shared" si="2"/>
        <v>12</v>
      </c>
      <c r="F5" s="496">
        <f t="shared" si="3"/>
        <v>1</v>
      </c>
      <c r="G5" s="247">
        <v>2</v>
      </c>
      <c r="H5" s="83">
        <v>2</v>
      </c>
      <c r="I5" s="348">
        <f t="shared" si="4"/>
        <v>1</v>
      </c>
      <c r="J5" s="89">
        <v>2</v>
      </c>
      <c r="K5" s="85">
        <v>2</v>
      </c>
      <c r="L5" s="344">
        <f t="shared" si="5"/>
        <v>1</v>
      </c>
      <c r="M5" s="89">
        <v>2</v>
      </c>
      <c r="N5" s="85">
        <v>2</v>
      </c>
      <c r="O5" s="348">
        <f t="shared" si="0"/>
        <v>1</v>
      </c>
      <c r="P5" s="248">
        <v>1</v>
      </c>
      <c r="Q5" s="85">
        <v>1</v>
      </c>
      <c r="R5" s="344">
        <f t="shared" si="6"/>
        <v>1</v>
      </c>
      <c r="S5" s="90">
        <v>0</v>
      </c>
      <c r="T5" s="83">
        <v>0</v>
      </c>
      <c r="U5" s="312" t="e">
        <f t="shared" si="7"/>
        <v>#DIV/0!</v>
      </c>
      <c r="V5" s="90">
        <v>1</v>
      </c>
      <c r="W5" s="83">
        <v>1</v>
      </c>
      <c r="X5" s="348">
        <f t="shared" si="8"/>
        <v>1</v>
      </c>
      <c r="Y5" s="248">
        <v>0</v>
      </c>
      <c r="Z5" s="83">
        <v>0</v>
      </c>
      <c r="AA5" s="348" t="e">
        <f t="shared" si="9"/>
        <v>#DIV/0!</v>
      </c>
      <c r="AB5" s="89">
        <v>1</v>
      </c>
      <c r="AC5" s="85">
        <v>1</v>
      </c>
      <c r="AD5" s="344">
        <f t="shared" si="10"/>
        <v>1</v>
      </c>
      <c r="AE5" s="90">
        <v>2</v>
      </c>
      <c r="AF5" s="83">
        <v>2</v>
      </c>
      <c r="AG5" s="344">
        <f t="shared" si="11"/>
        <v>1</v>
      </c>
      <c r="AH5" s="89">
        <v>1</v>
      </c>
      <c r="AI5" s="85">
        <v>1</v>
      </c>
      <c r="AJ5" s="349">
        <f t="shared" si="12"/>
        <v>1</v>
      </c>
    </row>
    <row r="6" spans="1:36" ht="15">
      <c r="A6" s="310">
        <v>4</v>
      </c>
      <c r="B6" s="121">
        <v>3008</v>
      </c>
      <c r="C6" s="491" t="s">
        <v>63</v>
      </c>
      <c r="D6" s="502">
        <f t="shared" si="1"/>
        <v>13</v>
      </c>
      <c r="E6" s="503">
        <f t="shared" si="2"/>
        <v>13</v>
      </c>
      <c r="F6" s="496">
        <f t="shared" si="3"/>
        <v>1</v>
      </c>
      <c r="G6" s="247">
        <v>2</v>
      </c>
      <c r="H6" s="83">
        <v>2</v>
      </c>
      <c r="I6" s="348">
        <f t="shared" si="4"/>
        <v>1</v>
      </c>
      <c r="J6" s="89">
        <v>3</v>
      </c>
      <c r="K6" s="85">
        <v>3</v>
      </c>
      <c r="L6" s="344">
        <f t="shared" si="5"/>
        <v>1</v>
      </c>
      <c r="M6" s="89">
        <v>2</v>
      </c>
      <c r="N6" s="85">
        <v>2</v>
      </c>
      <c r="O6" s="348">
        <f t="shared" si="0"/>
        <v>1</v>
      </c>
      <c r="P6" s="248">
        <v>1</v>
      </c>
      <c r="Q6" s="85">
        <v>1</v>
      </c>
      <c r="R6" s="344">
        <f t="shared" si="6"/>
        <v>1</v>
      </c>
      <c r="S6" s="90">
        <v>0</v>
      </c>
      <c r="T6" s="83">
        <v>0</v>
      </c>
      <c r="U6" s="312" t="e">
        <f t="shared" si="7"/>
        <v>#DIV/0!</v>
      </c>
      <c r="V6" s="90">
        <v>1</v>
      </c>
      <c r="W6" s="83">
        <v>1</v>
      </c>
      <c r="X6" s="348">
        <f t="shared" si="8"/>
        <v>1</v>
      </c>
      <c r="Y6" s="248">
        <v>0</v>
      </c>
      <c r="Z6" s="83">
        <v>0</v>
      </c>
      <c r="AA6" s="348" t="e">
        <f t="shared" si="9"/>
        <v>#DIV/0!</v>
      </c>
      <c r="AB6" s="89">
        <v>1</v>
      </c>
      <c r="AC6" s="85">
        <v>1</v>
      </c>
      <c r="AD6" s="344">
        <f t="shared" si="10"/>
        <v>1</v>
      </c>
      <c r="AE6" s="90">
        <v>2</v>
      </c>
      <c r="AF6" s="83">
        <v>2</v>
      </c>
      <c r="AG6" s="344">
        <f t="shared" si="11"/>
        <v>1</v>
      </c>
      <c r="AH6" s="89">
        <v>1</v>
      </c>
      <c r="AI6" s="85">
        <v>1</v>
      </c>
      <c r="AJ6" s="349">
        <f t="shared" si="12"/>
        <v>1</v>
      </c>
    </row>
    <row r="7" spans="1:36" ht="14.1" customHeight="1">
      <c r="A7" s="310">
        <v>2</v>
      </c>
      <c r="B7" s="121">
        <v>3011</v>
      </c>
      <c r="C7" s="491" t="s">
        <v>64</v>
      </c>
      <c r="D7" s="502">
        <f t="shared" si="1"/>
        <v>12</v>
      </c>
      <c r="E7" s="503">
        <f t="shared" si="2"/>
        <v>7</v>
      </c>
      <c r="F7" s="496">
        <f t="shared" si="3"/>
        <v>0.58333333333333337</v>
      </c>
      <c r="G7" s="247">
        <v>2</v>
      </c>
      <c r="H7" s="83">
        <v>1</v>
      </c>
      <c r="I7" s="348">
        <f t="shared" si="4"/>
        <v>0.5</v>
      </c>
      <c r="J7" s="89">
        <v>2</v>
      </c>
      <c r="K7" s="85">
        <v>1</v>
      </c>
      <c r="L7" s="344">
        <f t="shared" si="5"/>
        <v>0.5</v>
      </c>
      <c r="M7" s="89">
        <v>2</v>
      </c>
      <c r="N7" s="85">
        <v>1</v>
      </c>
      <c r="O7" s="348">
        <f t="shared" si="0"/>
        <v>0.5</v>
      </c>
      <c r="P7" s="248">
        <v>1</v>
      </c>
      <c r="Q7" s="85">
        <v>0</v>
      </c>
      <c r="R7" s="344">
        <f t="shared" si="6"/>
        <v>0</v>
      </c>
      <c r="S7" s="90">
        <v>0</v>
      </c>
      <c r="T7" s="83">
        <v>0</v>
      </c>
      <c r="U7" s="312" t="e">
        <f t="shared" si="7"/>
        <v>#DIV/0!</v>
      </c>
      <c r="V7" s="90">
        <v>1</v>
      </c>
      <c r="W7" s="83">
        <v>1</v>
      </c>
      <c r="X7" s="348">
        <f t="shared" si="8"/>
        <v>1</v>
      </c>
      <c r="Y7" s="248">
        <v>0</v>
      </c>
      <c r="Z7" s="83">
        <v>0</v>
      </c>
      <c r="AA7" s="348" t="e">
        <f t="shared" si="9"/>
        <v>#DIV/0!</v>
      </c>
      <c r="AB7" s="89">
        <v>1</v>
      </c>
      <c r="AC7" s="85">
        <v>0</v>
      </c>
      <c r="AD7" s="344">
        <f t="shared" si="10"/>
        <v>0</v>
      </c>
      <c r="AE7" s="90">
        <v>2</v>
      </c>
      <c r="AF7" s="83">
        <v>2</v>
      </c>
      <c r="AG7" s="344">
        <f t="shared" si="11"/>
        <v>1</v>
      </c>
      <c r="AH7" s="89">
        <v>1</v>
      </c>
      <c r="AI7" s="85">
        <v>1</v>
      </c>
      <c r="AJ7" s="349">
        <f t="shared" si="12"/>
        <v>1</v>
      </c>
    </row>
    <row r="8" spans="1:36" ht="15">
      <c r="A8" s="314">
        <v>6</v>
      </c>
      <c r="B8" s="123">
        <v>3013</v>
      </c>
      <c r="C8" s="490" t="s">
        <v>65</v>
      </c>
      <c r="D8" s="502">
        <f t="shared" si="1"/>
        <v>12</v>
      </c>
      <c r="E8" s="503">
        <f t="shared" si="2"/>
        <v>10</v>
      </c>
      <c r="F8" s="496">
        <f t="shared" si="3"/>
        <v>0.83333333333333337</v>
      </c>
      <c r="G8" s="247">
        <v>2</v>
      </c>
      <c r="H8" s="83">
        <v>2</v>
      </c>
      <c r="I8" s="348">
        <f t="shared" si="4"/>
        <v>1</v>
      </c>
      <c r="J8" s="89">
        <v>2</v>
      </c>
      <c r="K8" s="85">
        <v>2</v>
      </c>
      <c r="L8" s="344">
        <f t="shared" si="5"/>
        <v>1</v>
      </c>
      <c r="M8" s="89">
        <v>2</v>
      </c>
      <c r="N8" s="85">
        <v>1</v>
      </c>
      <c r="O8" s="348">
        <f t="shared" si="0"/>
        <v>0.5</v>
      </c>
      <c r="P8" s="248">
        <v>1</v>
      </c>
      <c r="Q8" s="85">
        <v>0</v>
      </c>
      <c r="R8" s="344">
        <f t="shared" si="6"/>
        <v>0</v>
      </c>
      <c r="S8" s="90">
        <v>0</v>
      </c>
      <c r="T8" s="83">
        <v>0</v>
      </c>
      <c r="U8" s="312" t="e">
        <f t="shared" si="7"/>
        <v>#DIV/0!</v>
      </c>
      <c r="V8" s="90">
        <v>1</v>
      </c>
      <c r="W8" s="83">
        <v>1</v>
      </c>
      <c r="X8" s="348">
        <f t="shared" si="8"/>
        <v>1</v>
      </c>
      <c r="Y8" s="248">
        <v>0</v>
      </c>
      <c r="Z8" s="83">
        <v>0</v>
      </c>
      <c r="AA8" s="348" t="e">
        <f t="shared" si="9"/>
        <v>#DIV/0!</v>
      </c>
      <c r="AB8" s="89">
        <v>1</v>
      </c>
      <c r="AC8" s="85">
        <v>1</v>
      </c>
      <c r="AD8" s="344">
        <f t="shared" si="10"/>
        <v>1</v>
      </c>
      <c r="AE8" s="90">
        <v>2</v>
      </c>
      <c r="AF8" s="83">
        <v>2</v>
      </c>
      <c r="AG8" s="344">
        <f t="shared" si="11"/>
        <v>1</v>
      </c>
      <c r="AH8" s="89">
        <v>1</v>
      </c>
      <c r="AI8" s="85">
        <v>1</v>
      </c>
      <c r="AJ8" s="349">
        <f t="shared" si="12"/>
        <v>1</v>
      </c>
    </row>
    <row r="9" spans="1:36" ht="15">
      <c r="A9" s="310">
        <v>7</v>
      </c>
      <c r="B9" s="121">
        <v>3014</v>
      </c>
      <c r="C9" s="490" t="s">
        <v>66</v>
      </c>
      <c r="D9" s="502">
        <f t="shared" si="1"/>
        <v>13</v>
      </c>
      <c r="E9" s="503">
        <f t="shared" si="2"/>
        <v>12</v>
      </c>
      <c r="F9" s="496">
        <f t="shared" si="3"/>
        <v>0.92307692307692313</v>
      </c>
      <c r="G9" s="247">
        <v>2</v>
      </c>
      <c r="H9" s="83">
        <v>2</v>
      </c>
      <c r="I9" s="348">
        <f t="shared" si="4"/>
        <v>1</v>
      </c>
      <c r="J9" s="89">
        <v>2</v>
      </c>
      <c r="K9" s="85">
        <v>1</v>
      </c>
      <c r="L9" s="344">
        <f t="shared" si="5"/>
        <v>0.5</v>
      </c>
      <c r="M9" s="89">
        <v>2</v>
      </c>
      <c r="N9" s="85">
        <v>2</v>
      </c>
      <c r="O9" s="348">
        <f t="shared" si="0"/>
        <v>1</v>
      </c>
      <c r="P9" s="248">
        <v>1</v>
      </c>
      <c r="Q9" s="85">
        <v>1</v>
      </c>
      <c r="R9" s="344">
        <f t="shared" si="6"/>
        <v>1</v>
      </c>
      <c r="S9" s="90">
        <v>0</v>
      </c>
      <c r="T9" s="83">
        <v>0</v>
      </c>
      <c r="U9" s="312" t="e">
        <f t="shared" si="7"/>
        <v>#DIV/0!</v>
      </c>
      <c r="V9" s="90">
        <v>1</v>
      </c>
      <c r="W9" s="83">
        <v>1</v>
      </c>
      <c r="X9" s="348">
        <f t="shared" si="8"/>
        <v>1</v>
      </c>
      <c r="Y9" s="248">
        <v>1</v>
      </c>
      <c r="Z9" s="83">
        <v>1</v>
      </c>
      <c r="AA9" s="348">
        <f t="shared" si="9"/>
        <v>1</v>
      </c>
      <c r="AB9" s="89">
        <v>1</v>
      </c>
      <c r="AC9" s="85">
        <v>1</v>
      </c>
      <c r="AD9" s="344">
        <f t="shared" si="10"/>
        <v>1</v>
      </c>
      <c r="AE9" s="90">
        <v>2</v>
      </c>
      <c r="AF9" s="83">
        <v>2</v>
      </c>
      <c r="AG9" s="344">
        <f t="shared" si="11"/>
        <v>1</v>
      </c>
      <c r="AH9" s="89">
        <v>1</v>
      </c>
      <c r="AI9" s="85">
        <v>1</v>
      </c>
      <c r="AJ9" s="349">
        <f t="shared" si="12"/>
        <v>1</v>
      </c>
    </row>
    <row r="10" spans="1:36" ht="15">
      <c r="A10" s="310">
        <v>8</v>
      </c>
      <c r="B10" s="121">
        <v>3015</v>
      </c>
      <c r="C10" s="491" t="s">
        <v>67</v>
      </c>
      <c r="D10" s="502">
        <f t="shared" si="1"/>
        <v>13</v>
      </c>
      <c r="E10" s="503">
        <f t="shared" si="2"/>
        <v>12</v>
      </c>
      <c r="F10" s="496">
        <f t="shared" si="3"/>
        <v>0.92307692307692313</v>
      </c>
      <c r="G10" s="247">
        <v>2</v>
      </c>
      <c r="H10" s="83">
        <v>2</v>
      </c>
      <c r="I10" s="348">
        <f t="shared" si="4"/>
        <v>1</v>
      </c>
      <c r="J10" s="89">
        <v>2</v>
      </c>
      <c r="K10" s="85">
        <v>2</v>
      </c>
      <c r="L10" s="344">
        <f t="shared" si="5"/>
        <v>1</v>
      </c>
      <c r="M10" s="89">
        <v>2</v>
      </c>
      <c r="N10" s="85">
        <v>2</v>
      </c>
      <c r="O10" s="348">
        <f t="shared" si="0"/>
        <v>1</v>
      </c>
      <c r="P10" s="248">
        <v>1</v>
      </c>
      <c r="Q10" s="85">
        <v>0</v>
      </c>
      <c r="R10" s="344">
        <f t="shared" si="6"/>
        <v>0</v>
      </c>
      <c r="S10" s="90">
        <v>0</v>
      </c>
      <c r="T10" s="83">
        <v>0</v>
      </c>
      <c r="U10" s="312" t="e">
        <f t="shared" si="7"/>
        <v>#DIV/0!</v>
      </c>
      <c r="V10" s="90">
        <v>1</v>
      </c>
      <c r="W10" s="83">
        <v>1</v>
      </c>
      <c r="X10" s="348">
        <f t="shared" si="8"/>
        <v>1</v>
      </c>
      <c r="Y10" s="248">
        <v>0</v>
      </c>
      <c r="Z10" s="83">
        <v>0</v>
      </c>
      <c r="AA10" s="348" t="e">
        <f t="shared" si="9"/>
        <v>#DIV/0!</v>
      </c>
      <c r="AB10" s="89">
        <v>1</v>
      </c>
      <c r="AC10" s="85">
        <v>1</v>
      </c>
      <c r="AD10" s="344">
        <f t="shared" si="10"/>
        <v>1</v>
      </c>
      <c r="AE10" s="90">
        <v>3</v>
      </c>
      <c r="AF10" s="83">
        <v>3</v>
      </c>
      <c r="AG10" s="344">
        <f t="shared" si="11"/>
        <v>1</v>
      </c>
      <c r="AH10" s="89">
        <v>1</v>
      </c>
      <c r="AI10" s="85">
        <v>1</v>
      </c>
      <c r="AJ10" s="349">
        <f t="shared" si="12"/>
        <v>1</v>
      </c>
    </row>
    <row r="11" spans="1:36" ht="15">
      <c r="A11" s="310">
        <v>9</v>
      </c>
      <c r="B11" s="121">
        <v>3016</v>
      </c>
      <c r="C11" s="491" t="s">
        <v>68</v>
      </c>
      <c r="D11" s="502">
        <f t="shared" si="1"/>
        <v>13</v>
      </c>
      <c r="E11" s="503">
        <f t="shared" si="2"/>
        <v>13</v>
      </c>
      <c r="F11" s="496">
        <f t="shared" si="3"/>
        <v>1</v>
      </c>
      <c r="G11" s="247">
        <v>2</v>
      </c>
      <c r="H11" s="83">
        <v>2</v>
      </c>
      <c r="I11" s="348">
        <f t="shared" si="4"/>
        <v>1</v>
      </c>
      <c r="J11" s="89">
        <v>2</v>
      </c>
      <c r="K11" s="85">
        <v>2</v>
      </c>
      <c r="L11" s="344">
        <f t="shared" si="5"/>
        <v>1</v>
      </c>
      <c r="M11" s="89">
        <v>2</v>
      </c>
      <c r="N11" s="85">
        <v>2</v>
      </c>
      <c r="O11" s="348">
        <f t="shared" si="0"/>
        <v>1</v>
      </c>
      <c r="P11" s="248">
        <v>1</v>
      </c>
      <c r="Q11" s="85">
        <v>1</v>
      </c>
      <c r="R11" s="344">
        <f t="shared" si="6"/>
        <v>1</v>
      </c>
      <c r="S11" s="90">
        <v>0</v>
      </c>
      <c r="T11" s="83">
        <v>0</v>
      </c>
      <c r="U11" s="312" t="e">
        <f t="shared" si="7"/>
        <v>#DIV/0!</v>
      </c>
      <c r="V11" s="90">
        <v>1</v>
      </c>
      <c r="W11" s="83">
        <v>1</v>
      </c>
      <c r="X11" s="348">
        <f t="shared" si="8"/>
        <v>1</v>
      </c>
      <c r="Y11" s="248">
        <v>1</v>
      </c>
      <c r="Z11" s="83">
        <v>1</v>
      </c>
      <c r="AA11" s="348">
        <f t="shared" si="9"/>
        <v>1</v>
      </c>
      <c r="AB11" s="89">
        <v>1</v>
      </c>
      <c r="AC11" s="85">
        <v>1</v>
      </c>
      <c r="AD11" s="344">
        <f t="shared" si="10"/>
        <v>1</v>
      </c>
      <c r="AE11" s="90">
        <v>2</v>
      </c>
      <c r="AF11" s="83">
        <v>2</v>
      </c>
      <c r="AG11" s="344">
        <f t="shared" si="11"/>
        <v>1</v>
      </c>
      <c r="AH11" s="89">
        <v>1</v>
      </c>
      <c r="AI11" s="85">
        <v>1</v>
      </c>
      <c r="AJ11" s="349">
        <f t="shared" si="12"/>
        <v>1</v>
      </c>
    </row>
    <row r="12" spans="1:36" ht="15">
      <c r="A12" s="310">
        <v>10</v>
      </c>
      <c r="B12" s="121">
        <v>3018</v>
      </c>
      <c r="C12" s="491" t="s">
        <v>69</v>
      </c>
      <c r="D12" s="502">
        <f t="shared" si="1"/>
        <v>13</v>
      </c>
      <c r="E12" s="503">
        <f t="shared" si="2"/>
        <v>12</v>
      </c>
      <c r="F12" s="496">
        <f t="shared" si="3"/>
        <v>0.92307692307692313</v>
      </c>
      <c r="G12" s="247">
        <v>2</v>
      </c>
      <c r="H12" s="83">
        <v>1</v>
      </c>
      <c r="I12" s="348">
        <f t="shared" si="4"/>
        <v>0.5</v>
      </c>
      <c r="J12" s="89">
        <v>3</v>
      </c>
      <c r="K12" s="85">
        <v>3</v>
      </c>
      <c r="L12" s="344">
        <f t="shared" si="5"/>
        <v>1</v>
      </c>
      <c r="M12" s="89">
        <v>2</v>
      </c>
      <c r="N12" s="85">
        <v>2</v>
      </c>
      <c r="O12" s="348">
        <f t="shared" si="0"/>
        <v>1</v>
      </c>
      <c r="P12" s="248">
        <v>1</v>
      </c>
      <c r="Q12" s="85">
        <v>1</v>
      </c>
      <c r="R12" s="344">
        <f t="shared" si="6"/>
        <v>1</v>
      </c>
      <c r="S12" s="90">
        <v>0</v>
      </c>
      <c r="T12" s="83">
        <v>0</v>
      </c>
      <c r="U12" s="312" t="e">
        <f t="shared" si="7"/>
        <v>#DIV/0!</v>
      </c>
      <c r="V12" s="90">
        <v>1</v>
      </c>
      <c r="W12" s="83">
        <v>1</v>
      </c>
      <c r="X12" s="348">
        <f t="shared" si="8"/>
        <v>1</v>
      </c>
      <c r="Y12" s="248">
        <v>0</v>
      </c>
      <c r="Z12" s="83">
        <v>0</v>
      </c>
      <c r="AA12" s="348" t="e">
        <f t="shared" si="9"/>
        <v>#DIV/0!</v>
      </c>
      <c r="AB12" s="89">
        <v>1</v>
      </c>
      <c r="AC12" s="85">
        <v>1</v>
      </c>
      <c r="AD12" s="344">
        <f t="shared" si="10"/>
        <v>1</v>
      </c>
      <c r="AE12" s="90">
        <v>2</v>
      </c>
      <c r="AF12" s="83">
        <v>2</v>
      </c>
      <c r="AG12" s="344">
        <f t="shared" si="11"/>
        <v>1</v>
      </c>
      <c r="AH12" s="89">
        <v>1</v>
      </c>
      <c r="AI12" s="85">
        <v>1</v>
      </c>
      <c r="AJ12" s="349">
        <f t="shared" si="12"/>
        <v>1</v>
      </c>
    </row>
    <row r="13" spans="1:36" ht="15">
      <c r="A13" s="310">
        <v>11</v>
      </c>
      <c r="B13" s="121">
        <v>3019</v>
      </c>
      <c r="C13" s="491" t="s">
        <v>70</v>
      </c>
      <c r="D13" s="502">
        <f t="shared" si="1"/>
        <v>12</v>
      </c>
      <c r="E13" s="503">
        <f t="shared" si="2"/>
        <v>12</v>
      </c>
      <c r="F13" s="496">
        <f t="shared" si="3"/>
        <v>1</v>
      </c>
      <c r="G13" s="247">
        <v>2</v>
      </c>
      <c r="H13" s="83">
        <v>2</v>
      </c>
      <c r="I13" s="348">
        <f t="shared" si="4"/>
        <v>1</v>
      </c>
      <c r="J13" s="89">
        <v>2</v>
      </c>
      <c r="K13" s="85">
        <v>2</v>
      </c>
      <c r="L13" s="344">
        <f t="shared" si="5"/>
        <v>1</v>
      </c>
      <c r="M13" s="89">
        <v>2</v>
      </c>
      <c r="N13" s="85">
        <v>2</v>
      </c>
      <c r="O13" s="348">
        <f t="shared" si="0"/>
        <v>1</v>
      </c>
      <c r="P13" s="248">
        <v>1</v>
      </c>
      <c r="Q13" s="85">
        <v>1</v>
      </c>
      <c r="R13" s="344">
        <f t="shared" si="6"/>
        <v>1</v>
      </c>
      <c r="S13" s="90">
        <v>0</v>
      </c>
      <c r="T13" s="83">
        <v>0</v>
      </c>
      <c r="U13" s="312" t="e">
        <f t="shared" si="7"/>
        <v>#DIV/0!</v>
      </c>
      <c r="V13" s="90">
        <v>1</v>
      </c>
      <c r="W13" s="83">
        <v>1</v>
      </c>
      <c r="X13" s="348">
        <f t="shared" si="8"/>
        <v>1</v>
      </c>
      <c r="Y13" s="248">
        <v>0</v>
      </c>
      <c r="Z13" s="83">
        <v>0</v>
      </c>
      <c r="AA13" s="348" t="e">
        <f t="shared" si="9"/>
        <v>#DIV/0!</v>
      </c>
      <c r="AB13" s="89">
        <v>1</v>
      </c>
      <c r="AC13" s="85">
        <v>1</v>
      </c>
      <c r="AD13" s="344">
        <f t="shared" si="10"/>
        <v>1</v>
      </c>
      <c r="AE13" s="90">
        <v>2</v>
      </c>
      <c r="AF13" s="83">
        <v>2</v>
      </c>
      <c r="AG13" s="344">
        <f t="shared" si="11"/>
        <v>1</v>
      </c>
      <c r="AH13" s="89">
        <v>1</v>
      </c>
      <c r="AI13" s="85">
        <v>1</v>
      </c>
      <c r="AJ13" s="349">
        <f t="shared" si="12"/>
        <v>1</v>
      </c>
    </row>
    <row r="14" spans="1:36" ht="15">
      <c r="A14" s="310">
        <v>12</v>
      </c>
      <c r="B14" s="121">
        <v>3020</v>
      </c>
      <c r="C14" s="490" t="s">
        <v>71</v>
      </c>
      <c r="D14" s="502">
        <f t="shared" si="1"/>
        <v>14</v>
      </c>
      <c r="E14" s="503">
        <f t="shared" si="2"/>
        <v>14</v>
      </c>
      <c r="F14" s="496">
        <f t="shared" si="3"/>
        <v>1</v>
      </c>
      <c r="G14" s="247">
        <v>2</v>
      </c>
      <c r="H14" s="83">
        <v>2</v>
      </c>
      <c r="I14" s="348">
        <f t="shared" si="4"/>
        <v>1</v>
      </c>
      <c r="J14" s="89">
        <v>3</v>
      </c>
      <c r="K14" s="85">
        <v>3</v>
      </c>
      <c r="L14" s="344">
        <f t="shared" si="5"/>
        <v>1</v>
      </c>
      <c r="M14" s="89">
        <v>2</v>
      </c>
      <c r="N14" s="85">
        <v>2</v>
      </c>
      <c r="O14" s="348">
        <f t="shared" si="0"/>
        <v>1</v>
      </c>
      <c r="P14" s="248">
        <v>1</v>
      </c>
      <c r="Q14" s="85">
        <v>1</v>
      </c>
      <c r="R14" s="344">
        <f t="shared" si="6"/>
        <v>1</v>
      </c>
      <c r="S14" s="90">
        <v>0</v>
      </c>
      <c r="T14" s="83">
        <v>0</v>
      </c>
      <c r="U14" s="312" t="e">
        <f t="shared" si="7"/>
        <v>#DIV/0!</v>
      </c>
      <c r="V14" s="90">
        <v>1</v>
      </c>
      <c r="W14" s="83">
        <v>1</v>
      </c>
      <c r="X14" s="348">
        <f t="shared" si="8"/>
        <v>1</v>
      </c>
      <c r="Y14" s="248">
        <v>0</v>
      </c>
      <c r="Z14" s="83">
        <v>0</v>
      </c>
      <c r="AA14" s="348" t="e">
        <f t="shared" si="9"/>
        <v>#DIV/0!</v>
      </c>
      <c r="AB14" s="89">
        <v>1</v>
      </c>
      <c r="AC14" s="85">
        <v>1</v>
      </c>
      <c r="AD14" s="344">
        <f t="shared" si="10"/>
        <v>1</v>
      </c>
      <c r="AE14" s="90">
        <v>3</v>
      </c>
      <c r="AF14" s="83">
        <v>3</v>
      </c>
      <c r="AG14" s="344">
        <f t="shared" si="11"/>
        <v>1</v>
      </c>
      <c r="AH14" s="89">
        <v>1</v>
      </c>
      <c r="AI14" s="85">
        <v>1</v>
      </c>
      <c r="AJ14" s="349">
        <f t="shared" si="12"/>
        <v>1</v>
      </c>
    </row>
    <row r="15" spans="1:36" ht="15">
      <c r="A15" s="310">
        <v>13</v>
      </c>
      <c r="B15" s="121">
        <v>3022</v>
      </c>
      <c r="C15" s="490" t="s">
        <v>72</v>
      </c>
      <c r="D15" s="502">
        <f t="shared" si="1"/>
        <v>11</v>
      </c>
      <c r="E15" s="503">
        <f t="shared" si="2"/>
        <v>11</v>
      </c>
      <c r="F15" s="496">
        <f t="shared" si="3"/>
        <v>1</v>
      </c>
      <c r="G15" s="247">
        <v>2</v>
      </c>
      <c r="H15" s="83">
        <v>2</v>
      </c>
      <c r="I15" s="348">
        <f t="shared" si="4"/>
        <v>1</v>
      </c>
      <c r="J15" s="89">
        <v>2</v>
      </c>
      <c r="K15" s="85">
        <v>2</v>
      </c>
      <c r="L15" s="344">
        <f t="shared" si="5"/>
        <v>1</v>
      </c>
      <c r="M15" s="89">
        <v>2</v>
      </c>
      <c r="N15" s="85">
        <v>2</v>
      </c>
      <c r="O15" s="348">
        <f t="shared" si="0"/>
        <v>1</v>
      </c>
      <c r="P15" s="248">
        <v>1</v>
      </c>
      <c r="Q15" s="85">
        <v>1</v>
      </c>
      <c r="R15" s="344">
        <f t="shared" si="6"/>
        <v>1</v>
      </c>
      <c r="S15" s="90">
        <v>0</v>
      </c>
      <c r="T15" s="83">
        <v>0</v>
      </c>
      <c r="U15" s="312" t="e">
        <f t="shared" si="7"/>
        <v>#DIV/0!</v>
      </c>
      <c r="V15" s="90">
        <v>1</v>
      </c>
      <c r="W15" s="83">
        <v>1</v>
      </c>
      <c r="X15" s="348">
        <f t="shared" si="8"/>
        <v>1</v>
      </c>
      <c r="Y15" s="248">
        <v>0</v>
      </c>
      <c r="Z15" s="83">
        <v>0</v>
      </c>
      <c r="AA15" s="348" t="e">
        <f t="shared" si="9"/>
        <v>#DIV/0!</v>
      </c>
      <c r="AB15" s="89">
        <v>1</v>
      </c>
      <c r="AC15" s="85">
        <v>1</v>
      </c>
      <c r="AD15" s="344">
        <f t="shared" si="10"/>
        <v>1</v>
      </c>
      <c r="AE15" s="90">
        <v>1</v>
      </c>
      <c r="AF15" s="83">
        <v>1</v>
      </c>
      <c r="AG15" s="344">
        <f t="shared" si="11"/>
        <v>1</v>
      </c>
      <c r="AH15" s="89">
        <v>1</v>
      </c>
      <c r="AI15" s="85">
        <v>1</v>
      </c>
      <c r="AJ15" s="349">
        <f t="shared" si="12"/>
        <v>1</v>
      </c>
    </row>
    <row r="16" spans="1:36" ht="14.1" customHeight="1">
      <c r="A16" s="314">
        <v>14</v>
      </c>
      <c r="B16" s="123">
        <v>3023</v>
      </c>
      <c r="C16" s="490" t="s">
        <v>73</v>
      </c>
      <c r="D16" s="502">
        <f t="shared" si="1"/>
        <v>11</v>
      </c>
      <c r="E16" s="503">
        <f t="shared" si="2"/>
        <v>11</v>
      </c>
      <c r="F16" s="496">
        <f t="shared" si="3"/>
        <v>1</v>
      </c>
      <c r="G16" s="247">
        <v>2</v>
      </c>
      <c r="H16" s="83">
        <v>2</v>
      </c>
      <c r="I16" s="348">
        <f t="shared" si="4"/>
        <v>1</v>
      </c>
      <c r="J16" s="89">
        <v>1</v>
      </c>
      <c r="K16" s="85">
        <v>1</v>
      </c>
      <c r="L16" s="344">
        <f t="shared" si="5"/>
        <v>1</v>
      </c>
      <c r="M16" s="89">
        <v>2</v>
      </c>
      <c r="N16" s="85">
        <v>2</v>
      </c>
      <c r="O16" s="348">
        <f t="shared" si="0"/>
        <v>1</v>
      </c>
      <c r="P16" s="248">
        <v>1</v>
      </c>
      <c r="Q16" s="85">
        <v>1</v>
      </c>
      <c r="R16" s="344">
        <f t="shared" si="6"/>
        <v>1</v>
      </c>
      <c r="S16" s="90">
        <v>0</v>
      </c>
      <c r="T16" s="83">
        <v>0</v>
      </c>
      <c r="U16" s="312" t="e">
        <f t="shared" si="7"/>
        <v>#DIV/0!</v>
      </c>
      <c r="V16" s="90">
        <v>1</v>
      </c>
      <c r="W16" s="83">
        <v>1</v>
      </c>
      <c r="X16" s="348">
        <f t="shared" si="8"/>
        <v>1</v>
      </c>
      <c r="Y16" s="248">
        <v>0</v>
      </c>
      <c r="Z16" s="83">
        <v>0</v>
      </c>
      <c r="AA16" s="348" t="e">
        <f t="shared" si="9"/>
        <v>#DIV/0!</v>
      </c>
      <c r="AB16" s="89">
        <v>1</v>
      </c>
      <c r="AC16" s="85">
        <v>1</v>
      </c>
      <c r="AD16" s="344">
        <f t="shared" si="10"/>
        <v>1</v>
      </c>
      <c r="AE16" s="90">
        <v>2</v>
      </c>
      <c r="AF16" s="83">
        <v>2</v>
      </c>
      <c r="AG16" s="344">
        <f t="shared" si="11"/>
        <v>1</v>
      </c>
      <c r="AH16" s="89">
        <v>1</v>
      </c>
      <c r="AI16" s="85">
        <v>1</v>
      </c>
      <c r="AJ16" s="349">
        <f t="shared" si="12"/>
        <v>1</v>
      </c>
    </row>
    <row r="17" spans="1:36" ht="15">
      <c r="A17" s="310">
        <v>15</v>
      </c>
      <c r="B17" s="121">
        <v>3024</v>
      </c>
      <c r="C17" s="491" t="s">
        <v>74</v>
      </c>
      <c r="D17" s="502">
        <f t="shared" si="1"/>
        <v>12</v>
      </c>
      <c r="E17" s="503">
        <f t="shared" si="2"/>
        <v>11</v>
      </c>
      <c r="F17" s="496">
        <f t="shared" si="3"/>
        <v>0.91666666666666663</v>
      </c>
      <c r="G17" s="247">
        <v>2</v>
      </c>
      <c r="H17" s="83">
        <v>2</v>
      </c>
      <c r="I17" s="348">
        <f t="shared" si="4"/>
        <v>1</v>
      </c>
      <c r="J17" s="89">
        <v>1</v>
      </c>
      <c r="K17" s="85">
        <v>1</v>
      </c>
      <c r="L17" s="344">
        <f t="shared" si="5"/>
        <v>1</v>
      </c>
      <c r="M17" s="89">
        <v>2</v>
      </c>
      <c r="N17" s="85">
        <v>2</v>
      </c>
      <c r="O17" s="348">
        <f t="shared" si="0"/>
        <v>1</v>
      </c>
      <c r="P17" s="248">
        <v>1</v>
      </c>
      <c r="Q17" s="85">
        <v>1</v>
      </c>
      <c r="R17" s="344">
        <f t="shared" si="6"/>
        <v>1</v>
      </c>
      <c r="S17" s="90">
        <v>0</v>
      </c>
      <c r="T17" s="83">
        <v>0</v>
      </c>
      <c r="U17" s="312" t="e">
        <f t="shared" si="7"/>
        <v>#DIV/0!</v>
      </c>
      <c r="V17" s="90">
        <v>1</v>
      </c>
      <c r="W17" s="83">
        <v>1</v>
      </c>
      <c r="X17" s="348">
        <f t="shared" si="8"/>
        <v>1</v>
      </c>
      <c r="Y17" s="248">
        <v>0</v>
      </c>
      <c r="Z17" s="83">
        <v>0</v>
      </c>
      <c r="AA17" s="348" t="e">
        <f t="shared" si="9"/>
        <v>#DIV/0!</v>
      </c>
      <c r="AB17" s="89">
        <v>1</v>
      </c>
      <c r="AC17" s="85">
        <v>1</v>
      </c>
      <c r="AD17" s="344">
        <f t="shared" si="10"/>
        <v>1</v>
      </c>
      <c r="AE17" s="90">
        <v>3</v>
      </c>
      <c r="AF17" s="83">
        <v>2</v>
      </c>
      <c r="AG17" s="344">
        <f t="shared" si="11"/>
        <v>0.66666666666666663</v>
      </c>
      <c r="AH17" s="89">
        <v>1</v>
      </c>
      <c r="AI17" s="85">
        <v>1</v>
      </c>
      <c r="AJ17" s="349">
        <f t="shared" si="12"/>
        <v>1</v>
      </c>
    </row>
    <row r="18" spans="1:36" ht="15">
      <c r="A18" s="310">
        <v>16</v>
      </c>
      <c r="B18" s="121">
        <v>3027</v>
      </c>
      <c r="C18" s="491" t="s">
        <v>75</v>
      </c>
      <c r="D18" s="502">
        <f t="shared" si="1"/>
        <v>11</v>
      </c>
      <c r="E18" s="503">
        <f t="shared" si="2"/>
        <v>8</v>
      </c>
      <c r="F18" s="496">
        <f t="shared" si="3"/>
        <v>0.72727272727272729</v>
      </c>
      <c r="G18" s="247">
        <v>2</v>
      </c>
      <c r="H18" s="83">
        <v>2</v>
      </c>
      <c r="I18" s="348">
        <f t="shared" si="4"/>
        <v>1</v>
      </c>
      <c r="J18" s="89">
        <v>2</v>
      </c>
      <c r="K18" s="85">
        <v>1</v>
      </c>
      <c r="L18" s="344">
        <f t="shared" si="5"/>
        <v>0.5</v>
      </c>
      <c r="M18" s="89">
        <v>2</v>
      </c>
      <c r="N18" s="85">
        <v>1</v>
      </c>
      <c r="O18" s="348">
        <f t="shared" si="0"/>
        <v>0.5</v>
      </c>
      <c r="P18" s="248">
        <v>1</v>
      </c>
      <c r="Q18" s="85">
        <v>1</v>
      </c>
      <c r="R18" s="344">
        <f t="shared" si="6"/>
        <v>1</v>
      </c>
      <c r="S18" s="90">
        <v>0</v>
      </c>
      <c r="T18" s="83">
        <v>0</v>
      </c>
      <c r="U18" s="312" t="e">
        <f t="shared" si="7"/>
        <v>#DIV/0!</v>
      </c>
      <c r="V18" s="90">
        <v>1</v>
      </c>
      <c r="W18" s="83">
        <v>1</v>
      </c>
      <c r="X18" s="348">
        <f t="shared" si="8"/>
        <v>1</v>
      </c>
      <c r="Y18" s="248">
        <v>0</v>
      </c>
      <c r="Z18" s="83">
        <v>0</v>
      </c>
      <c r="AA18" s="348" t="e">
        <f t="shared" si="9"/>
        <v>#DIV/0!</v>
      </c>
      <c r="AB18" s="89">
        <v>1</v>
      </c>
      <c r="AC18" s="85">
        <v>0</v>
      </c>
      <c r="AD18" s="344">
        <f t="shared" si="10"/>
        <v>0</v>
      </c>
      <c r="AE18" s="90">
        <v>1</v>
      </c>
      <c r="AF18" s="83">
        <v>1</v>
      </c>
      <c r="AG18" s="344">
        <f t="shared" si="11"/>
        <v>1</v>
      </c>
      <c r="AH18" s="89">
        <v>1</v>
      </c>
      <c r="AI18" s="85">
        <v>1</v>
      </c>
      <c r="AJ18" s="349">
        <f t="shared" si="12"/>
        <v>1</v>
      </c>
    </row>
    <row r="19" spans="1:36" ht="15">
      <c r="A19" s="310">
        <v>17</v>
      </c>
      <c r="B19" s="121">
        <v>3028</v>
      </c>
      <c r="C19" s="490" t="s">
        <v>76</v>
      </c>
      <c r="D19" s="502">
        <f t="shared" si="1"/>
        <v>12</v>
      </c>
      <c r="E19" s="503">
        <f t="shared" si="2"/>
        <v>12</v>
      </c>
      <c r="F19" s="496">
        <f t="shared" si="3"/>
        <v>1</v>
      </c>
      <c r="G19" s="247">
        <v>2</v>
      </c>
      <c r="H19" s="83">
        <v>2</v>
      </c>
      <c r="I19" s="348">
        <f t="shared" si="4"/>
        <v>1</v>
      </c>
      <c r="J19" s="89">
        <v>3</v>
      </c>
      <c r="K19" s="85">
        <v>3</v>
      </c>
      <c r="L19" s="344">
        <f t="shared" si="5"/>
        <v>1</v>
      </c>
      <c r="M19" s="89">
        <v>2</v>
      </c>
      <c r="N19" s="85">
        <v>2</v>
      </c>
      <c r="O19" s="348">
        <f t="shared" si="0"/>
        <v>1</v>
      </c>
      <c r="P19" s="248">
        <v>1</v>
      </c>
      <c r="Q19" s="85">
        <v>1</v>
      </c>
      <c r="R19" s="344">
        <f t="shared" si="6"/>
        <v>1</v>
      </c>
      <c r="S19" s="90">
        <v>0</v>
      </c>
      <c r="T19" s="83">
        <v>0</v>
      </c>
      <c r="U19" s="312" t="e">
        <f t="shared" si="7"/>
        <v>#DIV/0!</v>
      </c>
      <c r="V19" s="90">
        <v>1</v>
      </c>
      <c r="W19" s="83">
        <v>1</v>
      </c>
      <c r="X19" s="348">
        <f t="shared" si="8"/>
        <v>1</v>
      </c>
      <c r="Y19" s="248">
        <v>0</v>
      </c>
      <c r="Z19" s="83">
        <v>0</v>
      </c>
      <c r="AA19" s="348" t="e">
        <f t="shared" si="9"/>
        <v>#DIV/0!</v>
      </c>
      <c r="AB19" s="89">
        <v>1</v>
      </c>
      <c r="AC19" s="85">
        <v>1</v>
      </c>
      <c r="AD19" s="344">
        <f t="shared" si="10"/>
        <v>1</v>
      </c>
      <c r="AE19" s="90">
        <v>1</v>
      </c>
      <c r="AF19" s="83">
        <v>1</v>
      </c>
      <c r="AG19" s="344">
        <f t="shared" si="11"/>
        <v>1</v>
      </c>
      <c r="AH19" s="89">
        <v>1</v>
      </c>
      <c r="AI19" s="85">
        <v>1</v>
      </c>
      <c r="AJ19" s="349">
        <f t="shared" si="12"/>
        <v>1</v>
      </c>
    </row>
    <row r="20" spans="1:36" ht="14.1" customHeight="1">
      <c r="A20" s="310">
        <v>18</v>
      </c>
      <c r="B20" s="121">
        <v>3030</v>
      </c>
      <c r="C20" s="491" t="s">
        <v>77</v>
      </c>
      <c r="D20" s="502">
        <f t="shared" si="1"/>
        <v>12</v>
      </c>
      <c r="E20" s="503">
        <f t="shared" si="2"/>
        <v>9</v>
      </c>
      <c r="F20" s="496">
        <f t="shared" si="3"/>
        <v>0.75</v>
      </c>
      <c r="G20" s="247">
        <v>2</v>
      </c>
      <c r="H20" s="83">
        <v>2</v>
      </c>
      <c r="I20" s="348">
        <f t="shared" si="4"/>
        <v>1</v>
      </c>
      <c r="J20" s="89">
        <v>2</v>
      </c>
      <c r="K20" s="85">
        <v>2</v>
      </c>
      <c r="L20" s="344">
        <f t="shared" si="5"/>
        <v>1</v>
      </c>
      <c r="M20" s="89">
        <v>2</v>
      </c>
      <c r="N20" s="85">
        <v>1</v>
      </c>
      <c r="O20" s="348">
        <f t="shared" si="0"/>
        <v>0.5</v>
      </c>
      <c r="P20" s="248">
        <v>1</v>
      </c>
      <c r="Q20" s="85">
        <v>1</v>
      </c>
      <c r="R20" s="344">
        <f t="shared" si="6"/>
        <v>1</v>
      </c>
      <c r="S20" s="90">
        <v>0</v>
      </c>
      <c r="T20" s="83">
        <v>0</v>
      </c>
      <c r="U20" s="312" t="e">
        <f t="shared" si="7"/>
        <v>#DIV/0!</v>
      </c>
      <c r="V20" s="90">
        <v>1</v>
      </c>
      <c r="W20" s="83">
        <v>1</v>
      </c>
      <c r="X20" s="348">
        <f t="shared" si="8"/>
        <v>1</v>
      </c>
      <c r="Y20" s="248">
        <v>0</v>
      </c>
      <c r="Z20" s="83">
        <v>0</v>
      </c>
      <c r="AA20" s="348" t="e">
        <f t="shared" si="9"/>
        <v>#DIV/0!</v>
      </c>
      <c r="AB20" s="89">
        <v>1</v>
      </c>
      <c r="AC20" s="85">
        <v>0</v>
      </c>
      <c r="AD20" s="344">
        <f t="shared" si="10"/>
        <v>0</v>
      </c>
      <c r="AE20" s="90">
        <v>2</v>
      </c>
      <c r="AF20" s="83">
        <v>2</v>
      </c>
      <c r="AG20" s="344">
        <f>AF20/AE20</f>
        <v>1</v>
      </c>
      <c r="AH20" s="89">
        <v>1</v>
      </c>
      <c r="AI20" s="85">
        <v>0</v>
      </c>
      <c r="AJ20" s="349">
        <f t="shared" si="12"/>
        <v>0</v>
      </c>
    </row>
    <row r="21" spans="1:36" ht="15">
      <c r="A21" s="310">
        <v>19</v>
      </c>
      <c r="B21" s="121">
        <v>3031</v>
      </c>
      <c r="C21" s="491" t="s">
        <v>78</v>
      </c>
      <c r="D21" s="502">
        <f t="shared" si="1"/>
        <v>12</v>
      </c>
      <c r="E21" s="503">
        <f t="shared" si="2"/>
        <v>12</v>
      </c>
      <c r="F21" s="496">
        <f t="shared" si="3"/>
        <v>1</v>
      </c>
      <c r="G21" s="247">
        <v>2</v>
      </c>
      <c r="H21" s="83">
        <v>2</v>
      </c>
      <c r="I21" s="348">
        <f t="shared" si="4"/>
        <v>1</v>
      </c>
      <c r="J21" s="89">
        <v>2</v>
      </c>
      <c r="K21" s="85">
        <v>2</v>
      </c>
      <c r="L21" s="344">
        <f t="shared" si="5"/>
        <v>1</v>
      </c>
      <c r="M21" s="89">
        <v>2</v>
      </c>
      <c r="N21" s="85">
        <v>2</v>
      </c>
      <c r="O21" s="348">
        <f t="shared" si="0"/>
        <v>1</v>
      </c>
      <c r="P21" s="248">
        <v>1</v>
      </c>
      <c r="Q21" s="85">
        <v>1</v>
      </c>
      <c r="R21" s="344">
        <f t="shared" si="6"/>
        <v>1</v>
      </c>
      <c r="S21" s="90">
        <v>0</v>
      </c>
      <c r="T21" s="83">
        <v>0</v>
      </c>
      <c r="U21" s="312" t="e">
        <f t="shared" si="7"/>
        <v>#DIV/0!</v>
      </c>
      <c r="V21" s="90">
        <v>1</v>
      </c>
      <c r="W21" s="83">
        <v>1</v>
      </c>
      <c r="X21" s="348">
        <f t="shared" si="8"/>
        <v>1</v>
      </c>
      <c r="Y21" s="248">
        <v>0</v>
      </c>
      <c r="Z21" s="83">
        <v>0</v>
      </c>
      <c r="AA21" s="348" t="e">
        <f t="shared" si="9"/>
        <v>#DIV/0!</v>
      </c>
      <c r="AB21" s="89">
        <v>1</v>
      </c>
      <c r="AC21" s="85">
        <v>1</v>
      </c>
      <c r="AD21" s="344">
        <f t="shared" si="10"/>
        <v>1</v>
      </c>
      <c r="AE21" s="90">
        <v>2</v>
      </c>
      <c r="AF21" s="83">
        <v>2</v>
      </c>
      <c r="AG21" s="344">
        <f t="shared" si="11"/>
        <v>1</v>
      </c>
      <c r="AH21" s="89">
        <v>1</v>
      </c>
      <c r="AI21" s="85">
        <v>1</v>
      </c>
      <c r="AJ21" s="349">
        <f t="shared" si="12"/>
        <v>1</v>
      </c>
    </row>
    <row r="22" spans="1:36" ht="15">
      <c r="A22" s="310">
        <v>20</v>
      </c>
      <c r="B22" s="121">
        <v>3032</v>
      </c>
      <c r="C22" s="491" t="s">
        <v>79</v>
      </c>
      <c r="D22" s="502">
        <f t="shared" si="1"/>
        <v>11</v>
      </c>
      <c r="E22" s="503">
        <f t="shared" si="2"/>
        <v>11</v>
      </c>
      <c r="F22" s="496">
        <f t="shared" si="3"/>
        <v>1</v>
      </c>
      <c r="G22" s="247">
        <v>2</v>
      </c>
      <c r="H22" s="83">
        <v>2</v>
      </c>
      <c r="I22" s="348">
        <f t="shared" si="4"/>
        <v>1</v>
      </c>
      <c r="J22" s="89">
        <v>1</v>
      </c>
      <c r="K22" s="85">
        <v>1</v>
      </c>
      <c r="L22" s="344">
        <f t="shared" si="5"/>
        <v>1</v>
      </c>
      <c r="M22" s="89">
        <v>2</v>
      </c>
      <c r="N22" s="85">
        <v>2</v>
      </c>
      <c r="O22" s="348">
        <f t="shared" si="0"/>
        <v>1</v>
      </c>
      <c r="P22" s="248">
        <v>1</v>
      </c>
      <c r="Q22" s="85">
        <v>1</v>
      </c>
      <c r="R22" s="344">
        <f t="shared" si="6"/>
        <v>1</v>
      </c>
      <c r="S22" s="90">
        <v>0</v>
      </c>
      <c r="T22" s="83">
        <v>0</v>
      </c>
      <c r="U22" s="312" t="e">
        <f t="shared" si="7"/>
        <v>#DIV/0!</v>
      </c>
      <c r="V22" s="90">
        <v>1</v>
      </c>
      <c r="W22" s="83">
        <v>1</v>
      </c>
      <c r="X22" s="348">
        <f t="shared" si="8"/>
        <v>1</v>
      </c>
      <c r="Y22" s="248">
        <v>0</v>
      </c>
      <c r="Z22" s="83">
        <v>0</v>
      </c>
      <c r="AA22" s="348" t="e">
        <f t="shared" si="9"/>
        <v>#DIV/0!</v>
      </c>
      <c r="AB22" s="89">
        <v>1</v>
      </c>
      <c r="AC22" s="85">
        <v>1</v>
      </c>
      <c r="AD22" s="344">
        <f t="shared" si="10"/>
        <v>1</v>
      </c>
      <c r="AE22" s="90">
        <v>2</v>
      </c>
      <c r="AF22" s="83">
        <v>2</v>
      </c>
      <c r="AG22" s="344">
        <f t="shared" si="11"/>
        <v>1</v>
      </c>
      <c r="AH22" s="89">
        <v>1</v>
      </c>
      <c r="AI22" s="85">
        <v>1</v>
      </c>
      <c r="AJ22" s="349">
        <f t="shared" si="12"/>
        <v>1</v>
      </c>
    </row>
    <row r="23" spans="1:36" ht="15">
      <c r="A23" s="315">
        <v>21</v>
      </c>
      <c r="B23" s="316">
        <v>3033</v>
      </c>
      <c r="C23" s="492" t="s">
        <v>80</v>
      </c>
      <c r="D23" s="502">
        <f t="shared" si="1"/>
        <v>12</v>
      </c>
      <c r="E23" s="503">
        <f t="shared" si="2"/>
        <v>12</v>
      </c>
      <c r="F23" s="497">
        <f t="shared" si="3"/>
        <v>1</v>
      </c>
      <c r="G23" s="247">
        <v>2</v>
      </c>
      <c r="H23" s="83">
        <v>2</v>
      </c>
      <c r="I23" s="348">
        <f t="shared" si="4"/>
        <v>1</v>
      </c>
      <c r="J23" s="89">
        <v>2</v>
      </c>
      <c r="K23" s="85">
        <v>2</v>
      </c>
      <c r="L23" s="344">
        <f t="shared" si="5"/>
        <v>1</v>
      </c>
      <c r="M23" s="89">
        <v>2</v>
      </c>
      <c r="N23" s="85">
        <v>2</v>
      </c>
      <c r="O23" s="348">
        <f t="shared" si="0"/>
        <v>1</v>
      </c>
      <c r="P23" s="248">
        <v>1</v>
      </c>
      <c r="Q23" s="85">
        <v>1</v>
      </c>
      <c r="R23" s="344">
        <f t="shared" si="6"/>
        <v>1</v>
      </c>
      <c r="S23" s="90">
        <v>0</v>
      </c>
      <c r="T23" s="83">
        <v>0</v>
      </c>
      <c r="U23" s="312" t="e">
        <f t="shared" si="7"/>
        <v>#DIV/0!</v>
      </c>
      <c r="V23" s="90">
        <v>1</v>
      </c>
      <c r="W23" s="83">
        <v>1</v>
      </c>
      <c r="X23" s="348">
        <f t="shared" si="8"/>
        <v>1</v>
      </c>
      <c r="Y23" s="248">
        <v>0</v>
      </c>
      <c r="Z23" s="83">
        <v>0</v>
      </c>
      <c r="AA23" s="348" t="e">
        <f t="shared" si="9"/>
        <v>#DIV/0!</v>
      </c>
      <c r="AB23" s="89">
        <v>1</v>
      </c>
      <c r="AC23" s="85">
        <v>1</v>
      </c>
      <c r="AD23" s="344">
        <f t="shared" si="10"/>
        <v>1</v>
      </c>
      <c r="AE23" s="90">
        <v>2</v>
      </c>
      <c r="AF23" s="83">
        <v>2</v>
      </c>
      <c r="AG23" s="344">
        <f t="shared" si="11"/>
        <v>1</v>
      </c>
      <c r="AH23" s="89">
        <v>1</v>
      </c>
      <c r="AI23" s="85">
        <v>1</v>
      </c>
      <c r="AJ23" s="349">
        <f t="shared" si="12"/>
        <v>1</v>
      </c>
    </row>
    <row r="24" spans="1:36" ht="15">
      <c r="A24" s="319">
        <v>22</v>
      </c>
      <c r="B24" s="121">
        <v>3034</v>
      </c>
      <c r="C24" s="491" t="s">
        <v>81</v>
      </c>
      <c r="D24" s="502">
        <f t="shared" si="1"/>
        <v>13</v>
      </c>
      <c r="E24" s="503">
        <f t="shared" si="2"/>
        <v>12</v>
      </c>
      <c r="F24" s="498">
        <f>E24/D24</f>
        <v>0.92307692307692313</v>
      </c>
      <c r="G24" s="247">
        <v>2</v>
      </c>
      <c r="H24" s="83">
        <v>2</v>
      </c>
      <c r="I24" s="349">
        <f>H24/G24</f>
        <v>1</v>
      </c>
      <c r="J24" s="89">
        <v>2</v>
      </c>
      <c r="K24" s="85">
        <v>2</v>
      </c>
      <c r="L24" s="345">
        <f>K24/J24</f>
        <v>1</v>
      </c>
      <c r="M24" s="89">
        <v>2</v>
      </c>
      <c r="N24" s="85">
        <v>2</v>
      </c>
      <c r="O24" s="349">
        <f t="shared" si="0"/>
        <v>1</v>
      </c>
      <c r="P24" s="248">
        <v>1</v>
      </c>
      <c r="Q24" s="85">
        <v>1</v>
      </c>
      <c r="R24" s="345">
        <f>Q24/P24</f>
        <v>1</v>
      </c>
      <c r="S24" s="90">
        <v>0</v>
      </c>
      <c r="T24" s="83">
        <v>0</v>
      </c>
      <c r="U24" s="320" t="e">
        <f>T24/S24</f>
        <v>#DIV/0!</v>
      </c>
      <c r="V24" s="90">
        <v>1</v>
      </c>
      <c r="W24" s="83">
        <v>1</v>
      </c>
      <c r="X24" s="349">
        <f t="shared" si="8"/>
        <v>1</v>
      </c>
      <c r="Y24" s="248">
        <v>0</v>
      </c>
      <c r="Z24" s="83">
        <v>0</v>
      </c>
      <c r="AA24" s="349" t="e">
        <f>Z24/Y24</f>
        <v>#DIV/0!</v>
      </c>
      <c r="AB24" s="89">
        <v>1</v>
      </c>
      <c r="AC24" s="85">
        <v>1</v>
      </c>
      <c r="AD24" s="345">
        <f>AC24/AB24</f>
        <v>1</v>
      </c>
      <c r="AE24" s="90">
        <v>3</v>
      </c>
      <c r="AF24" s="83">
        <v>2</v>
      </c>
      <c r="AG24" s="345">
        <f t="shared" si="11"/>
        <v>0.66666666666666663</v>
      </c>
      <c r="AH24" s="89">
        <v>1</v>
      </c>
      <c r="AI24" s="85">
        <v>1</v>
      </c>
      <c r="AJ24" s="349">
        <f t="shared" si="12"/>
        <v>1</v>
      </c>
    </row>
    <row r="25" spans="1:36" ht="15">
      <c r="A25" s="371">
        <v>23</v>
      </c>
      <c r="B25" s="316">
        <v>3035</v>
      </c>
      <c r="C25" s="493" t="s">
        <v>403</v>
      </c>
      <c r="D25" s="502">
        <f t="shared" si="1"/>
        <v>11</v>
      </c>
      <c r="E25" s="503">
        <f t="shared" si="2"/>
        <v>8</v>
      </c>
      <c r="F25" s="498">
        <f>E25/D25</f>
        <v>0.72727272727272729</v>
      </c>
      <c r="G25" s="247">
        <v>2</v>
      </c>
      <c r="H25" s="83">
        <v>2</v>
      </c>
      <c r="I25" s="376">
        <f>H25/G25</f>
        <v>1</v>
      </c>
      <c r="J25" s="89">
        <v>1</v>
      </c>
      <c r="K25" s="85">
        <v>0</v>
      </c>
      <c r="L25" s="345">
        <f>K25/J25</f>
        <v>0</v>
      </c>
      <c r="M25" s="89">
        <v>2</v>
      </c>
      <c r="N25" s="85">
        <v>2</v>
      </c>
      <c r="O25" s="376">
        <f>N25/M25</f>
        <v>1</v>
      </c>
      <c r="P25" s="248">
        <v>1</v>
      </c>
      <c r="Q25" s="85">
        <v>1</v>
      </c>
      <c r="R25" s="375">
        <f>Q25/P25</f>
        <v>1</v>
      </c>
      <c r="S25" s="90">
        <v>0</v>
      </c>
      <c r="T25" s="83">
        <v>0</v>
      </c>
      <c r="U25" s="377" t="e">
        <f>T25/S25</f>
        <v>#DIV/0!</v>
      </c>
      <c r="V25" s="90">
        <v>1</v>
      </c>
      <c r="W25" s="83">
        <v>1</v>
      </c>
      <c r="X25" s="376">
        <f>W25/V25</f>
        <v>1</v>
      </c>
      <c r="Y25" s="248">
        <v>0</v>
      </c>
      <c r="Z25" s="83">
        <v>0</v>
      </c>
      <c r="AA25" s="376" t="e">
        <f>Z25/Y25</f>
        <v>#DIV/0!</v>
      </c>
      <c r="AB25" s="89">
        <v>1</v>
      </c>
      <c r="AC25" s="85">
        <v>0</v>
      </c>
      <c r="AD25" s="345">
        <f>AC25/AB25</f>
        <v>0</v>
      </c>
      <c r="AE25" s="90">
        <v>2</v>
      </c>
      <c r="AF25" s="83">
        <v>1</v>
      </c>
      <c r="AG25" s="345">
        <f>AF25/AE25</f>
        <v>0.5</v>
      </c>
      <c r="AH25" s="89">
        <v>1</v>
      </c>
      <c r="AI25" s="85">
        <v>1</v>
      </c>
      <c r="AJ25" s="376">
        <f>AI25/AH25</f>
        <v>1</v>
      </c>
    </row>
    <row r="26" spans="1:36" ht="14.1" customHeight="1" thickBot="1">
      <c r="A26" s="321">
        <v>24</v>
      </c>
      <c r="B26" s="124">
        <v>3036</v>
      </c>
      <c r="C26" s="494" t="s">
        <v>370</v>
      </c>
      <c r="D26" s="504">
        <f t="shared" si="1"/>
        <v>11</v>
      </c>
      <c r="E26" s="505">
        <f t="shared" si="2"/>
        <v>8</v>
      </c>
      <c r="F26" s="499">
        <f>E26/D26</f>
        <v>0.72727272727272729</v>
      </c>
      <c r="G26" s="322">
        <v>2</v>
      </c>
      <c r="H26" s="323">
        <v>1</v>
      </c>
      <c r="I26" s="350">
        <f>H26/G26</f>
        <v>0.5</v>
      </c>
      <c r="J26" s="325">
        <v>1</v>
      </c>
      <c r="K26" s="323">
        <v>1</v>
      </c>
      <c r="L26" s="346">
        <f>K26/J26</f>
        <v>1</v>
      </c>
      <c r="M26" s="325">
        <v>2</v>
      </c>
      <c r="N26" s="323">
        <v>1</v>
      </c>
      <c r="O26" s="350">
        <f t="shared" si="0"/>
        <v>0.5</v>
      </c>
      <c r="P26" s="322">
        <v>1</v>
      </c>
      <c r="Q26" s="323">
        <v>1</v>
      </c>
      <c r="R26" s="346">
        <f>Q26/P26</f>
        <v>1</v>
      </c>
      <c r="S26" s="325">
        <v>0</v>
      </c>
      <c r="T26" s="323">
        <v>0</v>
      </c>
      <c r="U26" s="326" t="e">
        <f>T26/S26</f>
        <v>#DIV/0!</v>
      </c>
      <c r="V26" s="325">
        <v>1</v>
      </c>
      <c r="W26" s="323">
        <v>1</v>
      </c>
      <c r="X26" s="350">
        <f t="shared" si="8"/>
        <v>1</v>
      </c>
      <c r="Y26" s="322">
        <v>0</v>
      </c>
      <c r="Z26" s="323">
        <v>0</v>
      </c>
      <c r="AA26" s="350" t="e">
        <f>Z26/Y26</f>
        <v>#DIV/0!</v>
      </c>
      <c r="AB26" s="325">
        <v>1</v>
      </c>
      <c r="AC26" s="323">
        <v>1</v>
      </c>
      <c r="AD26" s="346">
        <f>AC26/AB26</f>
        <v>1</v>
      </c>
      <c r="AE26" s="325">
        <v>2</v>
      </c>
      <c r="AF26" s="323">
        <v>1</v>
      </c>
      <c r="AG26" s="346">
        <f t="shared" si="11"/>
        <v>0.5</v>
      </c>
      <c r="AH26" s="325">
        <v>1</v>
      </c>
      <c r="AI26" s="323">
        <v>1</v>
      </c>
      <c r="AJ26" s="350">
        <f t="shared" si="12"/>
        <v>1</v>
      </c>
    </row>
  </sheetData>
  <mergeCells count="14">
    <mergeCell ref="AE1:AG1"/>
    <mergeCell ref="AH1:AJ1"/>
    <mergeCell ref="M1:O1"/>
    <mergeCell ref="P1:R1"/>
    <mergeCell ref="S1:U1"/>
    <mergeCell ref="V1:X1"/>
    <mergeCell ref="Y1:AA1"/>
    <mergeCell ref="AB1:AD1"/>
    <mergeCell ref="J1:L1"/>
    <mergeCell ref="A1:A2"/>
    <mergeCell ref="B1:B2"/>
    <mergeCell ref="C1:C2"/>
    <mergeCell ref="D1:F1"/>
    <mergeCell ref="G1:I1"/>
  </mergeCells>
  <conditionalFormatting sqref="F3:F26">
    <cfRule type="cellIs" dxfId="110" priority="1" operator="lessThan">
      <formula>1</formula>
    </cfRule>
  </conditionalFormatting>
  <conditionalFormatting sqref="I3:I26 L3:L26 O3:O26 R3:R26">
    <cfRule type="cellIs" dxfId="109" priority="3" operator="lessThan">
      <formula>1</formula>
    </cfRule>
  </conditionalFormatting>
  <conditionalFormatting sqref="U3:U26 X3:X26">
    <cfRule type="cellIs" dxfId="108" priority="2" operator="lessThan">
      <formula>1</formula>
    </cfRule>
  </conditionalFormatting>
  <conditionalFormatting sqref="AA3:AA26 AD3:AD26">
    <cfRule type="cellIs" dxfId="107" priority="4" operator="lessThan">
      <formula>1</formula>
    </cfRule>
  </conditionalFormatting>
  <conditionalFormatting sqref="AG3:AG26 AJ3:AJ26">
    <cfRule type="cellIs" dxfId="106" priority="5" operator="lessThan">
      <formula>1</formula>
    </cfRule>
  </conditionalFormatting>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142AC-E518-4ECB-B8B1-37B5F8E38B2F}">
  <dimension ref="A1:J16"/>
  <sheetViews>
    <sheetView zoomScale="80" zoomScaleNormal="80" workbookViewId="0">
      <selection activeCell="C27" sqref="C27"/>
    </sheetView>
  </sheetViews>
  <sheetFormatPr defaultColWidth="8.75" defaultRowHeight="13.5"/>
  <cols>
    <col min="1" max="1" width="8.75" style="13"/>
    <col min="2" max="2" width="61.5" customWidth="1"/>
    <col min="3" max="3" width="18.875" bestFit="1" customWidth="1"/>
    <col min="4" max="4" width="9.75" bestFit="1" customWidth="1"/>
    <col min="5" max="5" width="16.25" style="336" bestFit="1" customWidth="1"/>
    <col min="6" max="6" width="16.5" style="336" bestFit="1" customWidth="1"/>
    <col min="7" max="7" width="14.125" bestFit="1" customWidth="1"/>
    <col min="8" max="8" width="20.5" bestFit="1" customWidth="1"/>
    <col min="9" max="9" width="17.5" bestFit="1" customWidth="1"/>
    <col min="10" max="10" width="17.75" bestFit="1" customWidth="1"/>
  </cols>
  <sheetData>
    <row r="1" spans="1:10" ht="82.5" customHeight="1">
      <c r="A1" s="267" t="s">
        <v>48</v>
      </c>
      <c r="B1" s="266" t="s">
        <v>82</v>
      </c>
      <c r="C1" s="261" t="s">
        <v>83</v>
      </c>
      <c r="D1" s="261" t="s">
        <v>84</v>
      </c>
      <c r="E1" s="327" t="s">
        <v>85</v>
      </c>
      <c r="F1" s="327" t="s">
        <v>86</v>
      </c>
      <c r="G1" s="261" t="s">
        <v>87</v>
      </c>
      <c r="H1" s="262" t="s">
        <v>88</v>
      </c>
      <c r="I1" s="262" t="s">
        <v>574</v>
      </c>
      <c r="J1" s="263" t="s">
        <v>575</v>
      </c>
    </row>
    <row r="2" spans="1:10" ht="15">
      <c r="A2" s="268">
        <v>1</v>
      </c>
      <c r="B2" s="270" t="s">
        <v>576</v>
      </c>
      <c r="C2" s="271" t="s">
        <v>276</v>
      </c>
      <c r="D2" s="359" t="s">
        <v>98</v>
      </c>
      <c r="E2" s="329">
        <v>45783</v>
      </c>
      <c r="F2" s="329">
        <v>45787</v>
      </c>
      <c r="G2" s="278">
        <f t="shared" ref="G2:G16" si="0">(F2-E2)+1</f>
        <v>5</v>
      </c>
      <c r="H2" s="284" t="s">
        <v>99</v>
      </c>
      <c r="I2" s="284" t="s">
        <v>465</v>
      </c>
      <c r="J2" s="404" t="s">
        <v>101</v>
      </c>
    </row>
    <row r="3" spans="1:10" ht="15">
      <c r="A3" s="268">
        <v>2</v>
      </c>
      <c r="B3" s="274" t="s">
        <v>564</v>
      </c>
      <c r="C3" s="272" t="s">
        <v>53</v>
      </c>
      <c r="D3" s="360" t="s">
        <v>98</v>
      </c>
      <c r="E3" s="331">
        <v>45787</v>
      </c>
      <c r="F3" s="331">
        <v>45788</v>
      </c>
      <c r="G3" s="278">
        <f t="shared" si="0"/>
        <v>2</v>
      </c>
      <c r="H3" s="284" t="s">
        <v>99</v>
      </c>
      <c r="I3" s="279" t="s">
        <v>465</v>
      </c>
      <c r="J3" s="404" t="s">
        <v>101</v>
      </c>
    </row>
    <row r="4" spans="1:10" ht="15">
      <c r="A4" s="268">
        <v>3</v>
      </c>
      <c r="B4" s="270" t="s">
        <v>577</v>
      </c>
      <c r="C4" s="271" t="s">
        <v>53</v>
      </c>
      <c r="D4" s="357" t="s">
        <v>93</v>
      </c>
      <c r="E4" s="329">
        <v>45784</v>
      </c>
      <c r="F4" s="329">
        <v>45785</v>
      </c>
      <c r="G4" s="278">
        <f t="shared" si="0"/>
        <v>2</v>
      </c>
      <c r="H4" s="284" t="s">
        <v>99</v>
      </c>
      <c r="I4" s="279" t="s">
        <v>578</v>
      </c>
      <c r="J4" s="404" t="s">
        <v>101</v>
      </c>
    </row>
    <row r="5" spans="1:10" ht="15">
      <c r="A5" s="268">
        <v>4</v>
      </c>
      <c r="B5" s="270" t="s">
        <v>563</v>
      </c>
      <c r="C5" s="271" t="s">
        <v>53</v>
      </c>
      <c r="D5" s="359" t="s">
        <v>98</v>
      </c>
      <c r="E5" s="329">
        <v>45784</v>
      </c>
      <c r="F5" s="329">
        <v>45786</v>
      </c>
      <c r="G5" s="278">
        <f t="shared" si="0"/>
        <v>3</v>
      </c>
      <c r="H5" s="284" t="s">
        <v>99</v>
      </c>
      <c r="I5" s="330" t="s">
        <v>173</v>
      </c>
      <c r="J5" s="404" t="s">
        <v>101</v>
      </c>
    </row>
    <row r="6" spans="1:10" ht="15">
      <c r="A6" s="268">
        <v>5</v>
      </c>
      <c r="B6" s="270" t="s">
        <v>579</v>
      </c>
      <c r="C6" s="264" t="s">
        <v>112</v>
      </c>
      <c r="D6" s="358" t="s">
        <v>93</v>
      </c>
      <c r="E6" s="328">
        <v>45787</v>
      </c>
      <c r="F6" s="328">
        <v>45792</v>
      </c>
      <c r="G6" s="278">
        <f t="shared" si="0"/>
        <v>6</v>
      </c>
      <c r="H6" s="279" t="s">
        <v>94</v>
      </c>
      <c r="I6" s="278" t="s">
        <v>580</v>
      </c>
      <c r="J6" s="404" t="s">
        <v>96</v>
      </c>
    </row>
    <row r="7" spans="1:10" ht="15">
      <c r="A7" s="268">
        <v>6</v>
      </c>
      <c r="B7" s="270" t="s">
        <v>566</v>
      </c>
      <c r="C7" s="271" t="s">
        <v>116</v>
      </c>
      <c r="D7" s="359" t="s">
        <v>98</v>
      </c>
      <c r="E7" s="329">
        <v>45787</v>
      </c>
      <c r="F7" s="329">
        <v>45787</v>
      </c>
      <c r="G7" s="278">
        <f t="shared" si="0"/>
        <v>1</v>
      </c>
      <c r="H7" s="279" t="s">
        <v>99</v>
      </c>
      <c r="I7" s="279" t="s">
        <v>465</v>
      </c>
      <c r="J7" s="404" t="s">
        <v>101</v>
      </c>
    </row>
    <row r="8" spans="1:10" ht="15">
      <c r="A8" s="268">
        <v>7</v>
      </c>
      <c r="B8" s="270" t="s">
        <v>565</v>
      </c>
      <c r="C8" s="271" t="s">
        <v>116</v>
      </c>
      <c r="D8" s="359" t="s">
        <v>98</v>
      </c>
      <c r="E8" s="329">
        <v>45782</v>
      </c>
      <c r="F8" s="329">
        <v>45782</v>
      </c>
      <c r="G8" s="278">
        <f t="shared" si="0"/>
        <v>1</v>
      </c>
      <c r="H8" s="284" t="s">
        <v>99</v>
      </c>
      <c r="I8" s="330" t="s">
        <v>414</v>
      </c>
      <c r="J8" s="404" t="s">
        <v>101</v>
      </c>
    </row>
    <row r="9" spans="1:10" ht="15">
      <c r="A9" s="268">
        <v>8</v>
      </c>
      <c r="B9" s="270" t="s">
        <v>581</v>
      </c>
      <c r="C9" s="271" t="s">
        <v>121</v>
      </c>
      <c r="D9" s="360" t="s">
        <v>98</v>
      </c>
      <c r="E9" s="331">
        <v>45788</v>
      </c>
      <c r="F9" s="331">
        <v>45788</v>
      </c>
      <c r="G9" s="278">
        <f t="shared" si="0"/>
        <v>1</v>
      </c>
      <c r="H9" s="284" t="s">
        <v>99</v>
      </c>
      <c r="I9" s="287" t="s">
        <v>582</v>
      </c>
      <c r="J9" s="404" t="s">
        <v>101</v>
      </c>
    </row>
    <row r="10" spans="1:10" ht="15">
      <c r="A10" s="268">
        <v>9</v>
      </c>
      <c r="B10" s="270" t="s">
        <v>583</v>
      </c>
      <c r="C10" s="271" t="s">
        <v>121</v>
      </c>
      <c r="D10" s="359" t="s">
        <v>98</v>
      </c>
      <c r="E10" s="329">
        <v>45782</v>
      </c>
      <c r="F10" s="329">
        <v>45782</v>
      </c>
      <c r="G10" s="278">
        <f t="shared" si="0"/>
        <v>1</v>
      </c>
      <c r="H10" s="284" t="s">
        <v>99</v>
      </c>
      <c r="I10" s="332" t="s">
        <v>455</v>
      </c>
      <c r="J10" s="404" t="s">
        <v>101</v>
      </c>
    </row>
    <row r="11" spans="1:10" ht="15">
      <c r="A11" s="268">
        <v>10</v>
      </c>
      <c r="B11" s="270" t="s">
        <v>584</v>
      </c>
      <c r="C11" s="271" t="s">
        <v>121</v>
      </c>
      <c r="D11" s="357" t="s">
        <v>98</v>
      </c>
      <c r="E11" s="329">
        <v>45782</v>
      </c>
      <c r="F11" s="329">
        <v>45784</v>
      </c>
      <c r="G11" s="278">
        <f t="shared" si="0"/>
        <v>3</v>
      </c>
      <c r="H11" s="284" t="s">
        <v>99</v>
      </c>
      <c r="I11" s="284" t="s">
        <v>134</v>
      </c>
      <c r="J11" s="404" t="s">
        <v>101</v>
      </c>
    </row>
    <row r="12" spans="1:10" ht="15">
      <c r="A12" s="268">
        <v>11</v>
      </c>
      <c r="B12" s="270" t="s">
        <v>573</v>
      </c>
      <c r="C12" s="271" t="s">
        <v>123</v>
      </c>
      <c r="D12" s="359" t="s">
        <v>98</v>
      </c>
      <c r="E12" s="329">
        <v>45782</v>
      </c>
      <c r="F12" s="329">
        <v>45783</v>
      </c>
      <c r="G12" s="278">
        <f t="shared" si="0"/>
        <v>2</v>
      </c>
      <c r="H12" s="284" t="s">
        <v>99</v>
      </c>
      <c r="I12" s="284" t="s">
        <v>414</v>
      </c>
      <c r="J12" s="404" t="s">
        <v>101</v>
      </c>
    </row>
    <row r="13" spans="1:10" ht="15">
      <c r="A13" s="268">
        <v>12</v>
      </c>
      <c r="B13" s="270" t="s">
        <v>585</v>
      </c>
      <c r="C13" s="271" t="s">
        <v>125</v>
      </c>
      <c r="D13" s="359" t="s">
        <v>93</v>
      </c>
      <c r="E13" s="329">
        <v>45784</v>
      </c>
      <c r="F13" s="329">
        <v>45784</v>
      </c>
      <c r="G13" s="278">
        <f t="shared" si="0"/>
        <v>1</v>
      </c>
      <c r="H13" s="284" t="s">
        <v>99</v>
      </c>
      <c r="I13" s="279" t="s">
        <v>426</v>
      </c>
      <c r="J13" s="404" t="s">
        <v>101</v>
      </c>
    </row>
    <row r="14" spans="1:10" ht="15">
      <c r="A14" s="268">
        <v>13</v>
      </c>
      <c r="B14" s="274" t="s">
        <v>568</v>
      </c>
      <c r="C14" s="272" t="s">
        <v>129</v>
      </c>
      <c r="D14" s="356" t="s">
        <v>98</v>
      </c>
      <c r="E14" s="331">
        <v>45783</v>
      </c>
      <c r="F14" s="331">
        <v>45784</v>
      </c>
      <c r="G14" s="278">
        <f t="shared" si="0"/>
        <v>2</v>
      </c>
      <c r="H14" s="284" t="s">
        <v>99</v>
      </c>
      <c r="I14" s="279" t="s">
        <v>416</v>
      </c>
      <c r="J14" s="404" t="s">
        <v>101</v>
      </c>
    </row>
    <row r="15" spans="1:10" ht="15">
      <c r="A15" s="268">
        <v>14</v>
      </c>
      <c r="B15" s="270" t="s">
        <v>586</v>
      </c>
      <c r="C15" s="271" t="s">
        <v>132</v>
      </c>
      <c r="D15" s="359" t="s">
        <v>93</v>
      </c>
      <c r="E15" s="329">
        <v>45787</v>
      </c>
      <c r="F15" s="329">
        <v>45787</v>
      </c>
      <c r="G15" s="278">
        <f t="shared" si="0"/>
        <v>1</v>
      </c>
      <c r="H15" s="284" t="s">
        <v>99</v>
      </c>
      <c r="I15" s="279" t="s">
        <v>465</v>
      </c>
      <c r="J15" s="404" t="s">
        <v>101</v>
      </c>
    </row>
    <row r="16" spans="1:10" ht="15.75" thickBot="1">
      <c r="A16" s="483">
        <v>15</v>
      </c>
      <c r="B16" s="484" t="s">
        <v>567</v>
      </c>
      <c r="C16" s="485" t="s">
        <v>176</v>
      </c>
      <c r="D16" s="486" t="s">
        <v>98</v>
      </c>
      <c r="E16" s="487">
        <v>45783</v>
      </c>
      <c r="F16" s="487">
        <v>45783</v>
      </c>
      <c r="G16" s="400">
        <f t="shared" si="0"/>
        <v>1</v>
      </c>
      <c r="H16" s="403" t="s">
        <v>99</v>
      </c>
      <c r="I16" s="488" t="s">
        <v>372</v>
      </c>
      <c r="J16" s="405" t="s">
        <v>101</v>
      </c>
    </row>
  </sheetData>
  <sortState xmlns:xlrd2="http://schemas.microsoft.com/office/spreadsheetml/2017/richdata2" ref="A2:J16">
    <sortCondition ref="C1:C16"/>
  </sortState>
  <conditionalFormatting sqref="D2:D16">
    <cfRule type="cellIs" dxfId="105" priority="2" operator="equal">
      <formula>"Unplaned"</formula>
    </cfRule>
  </conditionalFormatting>
  <conditionalFormatting sqref="H2:H16">
    <cfRule type="cellIs" dxfId="104" priority="1" operator="equal">
      <formula>"giao task nối tuần"</formula>
    </cfRule>
  </conditionalFormatting>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AD5988-4D98-43A5-8A1A-2F6C9EEA90AE}">
  <dimension ref="A1:AJ26"/>
  <sheetViews>
    <sheetView zoomScale="80" zoomScaleNormal="80" workbookViewId="0">
      <pane xSplit="6" ySplit="2" topLeftCell="G3" activePane="bottomRight" state="frozen"/>
      <selection pane="topRight" activeCell="C27" sqref="C27"/>
      <selection pane="bottomLeft" activeCell="C27" sqref="C27"/>
      <selection pane="bottomRight" activeCell="C27" sqref="C27"/>
    </sheetView>
  </sheetViews>
  <sheetFormatPr defaultColWidth="8.75" defaultRowHeight="13.5" customHeight="1"/>
  <cols>
    <col min="1" max="1" width="3.125" style="13" bestFit="1" customWidth="1"/>
    <col min="2" max="2" width="5.125" style="79" bestFit="1" customWidth="1"/>
    <col min="3" max="3" width="13.5" bestFit="1" customWidth="1"/>
    <col min="5" max="5" width="9.875" customWidth="1"/>
    <col min="6" max="6" width="20.75" customWidth="1"/>
    <col min="7" max="7" width="5.5" customWidth="1"/>
    <col min="8" max="8" width="10.5" customWidth="1"/>
    <col min="10" max="10" width="5.875" style="13" customWidth="1"/>
    <col min="11" max="11" width="10.25" customWidth="1"/>
    <col min="12" max="12" width="11.125" customWidth="1"/>
    <col min="14" max="14" width="10.125" customWidth="1"/>
    <col min="15" max="15" width="11" customWidth="1"/>
    <col min="16" max="16" width="5" style="13" bestFit="1" customWidth="1"/>
    <col min="17" max="17" width="9.875" style="13" bestFit="1" customWidth="1"/>
    <col min="19" max="19" width="5" style="13" bestFit="1" customWidth="1"/>
    <col min="20" max="20" width="9.875" customWidth="1"/>
    <col min="22" max="22" width="5" customWidth="1"/>
    <col min="23" max="23" width="10.125" customWidth="1"/>
    <col min="25" max="25" width="5" customWidth="1"/>
    <col min="26" max="26" width="13.5" customWidth="1"/>
    <col min="28" max="28" width="5" customWidth="1"/>
    <col min="29" max="29" width="9.875" bestFit="1" customWidth="1"/>
    <col min="31" max="31" width="5" bestFit="1" customWidth="1"/>
    <col min="32" max="32" width="10.875" customWidth="1"/>
    <col min="33" max="33" width="10.75" bestFit="1" customWidth="1"/>
    <col min="34" max="34" width="5" bestFit="1" customWidth="1"/>
    <col min="35" max="35" width="9.875" bestFit="1" customWidth="1"/>
    <col min="36" max="36" width="10.75" bestFit="1" customWidth="1"/>
  </cols>
  <sheetData>
    <row r="1" spans="1:36" ht="12.95" customHeight="1">
      <c r="A1" s="754" t="s">
        <v>48</v>
      </c>
      <c r="B1" s="756" t="s">
        <v>49</v>
      </c>
      <c r="C1" s="758" t="s">
        <v>50</v>
      </c>
      <c r="D1" s="760" t="s">
        <v>51</v>
      </c>
      <c r="E1" s="760"/>
      <c r="F1" s="761"/>
      <c r="G1" s="762" t="s">
        <v>52</v>
      </c>
      <c r="H1" s="763"/>
      <c r="I1" s="886"/>
      <c r="J1" s="751" t="s">
        <v>53</v>
      </c>
      <c r="K1" s="752"/>
      <c r="L1" s="753"/>
      <c r="M1" s="809" t="s">
        <v>116</v>
      </c>
      <c r="N1" s="809"/>
      <c r="O1" s="810"/>
      <c r="P1" s="768" t="s">
        <v>54</v>
      </c>
      <c r="Q1" s="769"/>
      <c r="R1" s="770"/>
      <c r="S1" s="771" t="s">
        <v>55</v>
      </c>
      <c r="T1" s="772"/>
      <c r="U1" s="773"/>
      <c r="V1" s="774" t="s">
        <v>26</v>
      </c>
      <c r="W1" s="775"/>
      <c r="X1" s="776"/>
      <c r="Y1" s="777" t="s">
        <v>196</v>
      </c>
      <c r="Z1" s="778"/>
      <c r="AA1" s="779"/>
      <c r="AB1" s="780" t="s">
        <v>57</v>
      </c>
      <c r="AC1" s="781"/>
      <c r="AD1" s="782"/>
      <c r="AE1" s="783" t="s">
        <v>197</v>
      </c>
      <c r="AF1" s="784"/>
      <c r="AG1" s="785"/>
      <c r="AH1" s="765" t="s">
        <v>36</v>
      </c>
      <c r="AI1" s="766"/>
      <c r="AJ1" s="767"/>
    </row>
    <row r="2" spans="1:36" ht="30.75" thickBot="1">
      <c r="A2" s="755"/>
      <c r="B2" s="807"/>
      <c r="C2" s="808"/>
      <c r="D2" s="252" t="s">
        <v>51</v>
      </c>
      <c r="E2" s="253" t="s">
        <v>58</v>
      </c>
      <c r="F2" s="254" t="s">
        <v>59</v>
      </c>
      <c r="G2" s="303" t="s">
        <v>51</v>
      </c>
      <c r="H2" s="93" t="s">
        <v>58</v>
      </c>
      <c r="I2" s="95" t="s">
        <v>59</v>
      </c>
      <c r="J2" s="304" t="s">
        <v>51</v>
      </c>
      <c r="K2" s="94" t="s">
        <v>58</v>
      </c>
      <c r="L2" s="108" t="s">
        <v>59</v>
      </c>
      <c r="M2" s="305" t="s">
        <v>51</v>
      </c>
      <c r="N2" s="243" t="s">
        <v>58</v>
      </c>
      <c r="O2" s="244" t="s">
        <v>59</v>
      </c>
      <c r="P2" s="304" t="s">
        <v>51</v>
      </c>
      <c r="Q2" s="92" t="s">
        <v>58</v>
      </c>
      <c r="R2" s="108" t="s">
        <v>59</v>
      </c>
      <c r="S2" s="304" t="s">
        <v>51</v>
      </c>
      <c r="T2" s="93" t="s">
        <v>58</v>
      </c>
      <c r="U2" s="108" t="s">
        <v>59</v>
      </c>
      <c r="V2" s="250" t="s">
        <v>51</v>
      </c>
      <c r="W2" s="251" t="s">
        <v>58</v>
      </c>
      <c r="X2" s="244" t="s">
        <v>59</v>
      </c>
      <c r="Y2" s="112" t="s">
        <v>51</v>
      </c>
      <c r="Z2" s="94" t="s">
        <v>58</v>
      </c>
      <c r="AA2" s="95" t="s">
        <v>59</v>
      </c>
      <c r="AB2" s="112" t="s">
        <v>51</v>
      </c>
      <c r="AC2" s="93" t="s">
        <v>58</v>
      </c>
      <c r="AD2" s="108" t="s">
        <v>59</v>
      </c>
      <c r="AE2" s="112" t="s">
        <v>51</v>
      </c>
      <c r="AF2" s="93" t="s">
        <v>58</v>
      </c>
      <c r="AG2" s="108" t="s">
        <v>59</v>
      </c>
      <c r="AH2" s="112" t="s">
        <v>51</v>
      </c>
      <c r="AI2" s="93" t="s">
        <v>58</v>
      </c>
      <c r="AJ2" s="95" t="s">
        <v>59</v>
      </c>
    </row>
    <row r="3" spans="1:36" ht="15.6" customHeight="1">
      <c r="A3" s="306">
        <v>1</v>
      </c>
      <c r="B3" s="255">
        <v>3002</v>
      </c>
      <c r="C3" s="489" t="s">
        <v>60</v>
      </c>
      <c r="D3" s="500">
        <f>G3+J3+M3+P3+S3+V3+Y3+AB3+AE3+AH3</f>
        <v>17</v>
      </c>
      <c r="E3" s="501">
        <f>H3+K3+N3+Q3+T3+W3+Z3+AC3+AF3+AI3</f>
        <v>17</v>
      </c>
      <c r="F3" s="495">
        <f>E3/D3</f>
        <v>1</v>
      </c>
      <c r="G3" s="307">
        <v>2</v>
      </c>
      <c r="H3" s="246">
        <v>2</v>
      </c>
      <c r="I3" s="347">
        <f>H3/G3</f>
        <v>1</v>
      </c>
      <c r="J3" s="245">
        <v>3</v>
      </c>
      <c r="K3" s="246">
        <v>3</v>
      </c>
      <c r="L3" s="343">
        <f>K3/J3</f>
        <v>1</v>
      </c>
      <c r="M3" s="245">
        <v>2</v>
      </c>
      <c r="N3" s="246">
        <v>2</v>
      </c>
      <c r="O3" s="347">
        <f t="shared" ref="O3:O26" si="0">N3/M3</f>
        <v>1</v>
      </c>
      <c r="P3" s="307">
        <v>2</v>
      </c>
      <c r="Q3" s="246">
        <v>2</v>
      </c>
      <c r="R3" s="343">
        <f>Q3/P3</f>
        <v>1</v>
      </c>
      <c r="S3" s="245">
        <v>0</v>
      </c>
      <c r="T3" s="246">
        <v>0</v>
      </c>
      <c r="U3" s="309" t="e">
        <f>T3/S3</f>
        <v>#DIV/0!</v>
      </c>
      <c r="V3" s="245">
        <v>1</v>
      </c>
      <c r="W3" s="246">
        <v>1</v>
      </c>
      <c r="X3" s="347">
        <f>W3/V3</f>
        <v>1</v>
      </c>
      <c r="Y3" s="307">
        <v>2</v>
      </c>
      <c r="Z3" s="246">
        <v>2</v>
      </c>
      <c r="AA3" s="347">
        <f>Z3/Y3</f>
        <v>1</v>
      </c>
      <c r="AB3" s="245">
        <v>1</v>
      </c>
      <c r="AC3" s="246">
        <v>1</v>
      </c>
      <c r="AD3" s="343">
        <f>AC3/AB3</f>
        <v>1</v>
      </c>
      <c r="AE3" s="245">
        <v>4</v>
      </c>
      <c r="AF3" s="246">
        <v>4</v>
      </c>
      <c r="AG3" s="343">
        <f>AF3/AE3</f>
        <v>1</v>
      </c>
      <c r="AH3" s="245">
        <v>0</v>
      </c>
      <c r="AI3" s="246">
        <v>0</v>
      </c>
      <c r="AJ3" s="347" t="e">
        <f>AI3/AH3</f>
        <v>#DIV/0!</v>
      </c>
    </row>
    <row r="4" spans="1:36" ht="15">
      <c r="A4" s="310">
        <v>2</v>
      </c>
      <c r="B4" s="121">
        <v>3003</v>
      </c>
      <c r="C4" s="490" t="s">
        <v>61</v>
      </c>
      <c r="D4" s="502">
        <f>G4+J4+M4+P4+S4+V4+Y4+AB4+AE4+AH4</f>
        <v>16</v>
      </c>
      <c r="E4" s="503">
        <f>H4+K4+N4+Q4+T4+W4+Z4+AC4+AF4+AI4</f>
        <v>13</v>
      </c>
      <c r="F4" s="496">
        <f t="shared" ref="F4:F23" si="1">E4/D4</f>
        <v>0.8125</v>
      </c>
      <c r="G4" s="247">
        <v>2</v>
      </c>
      <c r="H4" s="83">
        <v>1</v>
      </c>
      <c r="I4" s="348">
        <f t="shared" ref="I4:I23" si="2">H4/G4</f>
        <v>0.5</v>
      </c>
      <c r="J4" s="89">
        <v>4</v>
      </c>
      <c r="K4" s="85">
        <v>3</v>
      </c>
      <c r="L4" s="344">
        <f t="shared" ref="L4:L23" si="3">K4/J4</f>
        <v>0.75</v>
      </c>
      <c r="M4" s="89">
        <v>2</v>
      </c>
      <c r="N4" s="85">
        <v>1</v>
      </c>
      <c r="O4" s="348">
        <f t="shared" si="0"/>
        <v>0.5</v>
      </c>
      <c r="P4" s="248">
        <v>2</v>
      </c>
      <c r="Q4" s="85">
        <v>2</v>
      </c>
      <c r="R4" s="344">
        <f t="shared" ref="R4:R23" si="4">Q4/P4</f>
        <v>1</v>
      </c>
      <c r="S4" s="90">
        <v>0</v>
      </c>
      <c r="T4" s="83">
        <v>0</v>
      </c>
      <c r="U4" s="312" t="e">
        <f t="shared" ref="U4:U23" si="5">T4/S4</f>
        <v>#DIV/0!</v>
      </c>
      <c r="V4" s="90">
        <v>1</v>
      </c>
      <c r="W4" s="83">
        <v>1</v>
      </c>
      <c r="X4" s="348">
        <f t="shared" ref="X4:X26" si="6">W4/V4</f>
        <v>1</v>
      </c>
      <c r="Y4" s="248">
        <v>1</v>
      </c>
      <c r="Z4" s="83">
        <v>1</v>
      </c>
      <c r="AA4" s="348">
        <f t="shared" ref="AA4:AA23" si="7">Z4/Y4</f>
        <v>1</v>
      </c>
      <c r="AB4" s="89">
        <v>1</v>
      </c>
      <c r="AC4" s="85">
        <v>1</v>
      </c>
      <c r="AD4" s="344">
        <f t="shared" ref="AD4:AD23" si="8">AC4/AB4</f>
        <v>1</v>
      </c>
      <c r="AE4" s="90">
        <v>3</v>
      </c>
      <c r="AF4" s="83">
        <v>3</v>
      </c>
      <c r="AG4" s="344">
        <f t="shared" ref="AG4:AG26" si="9">AF4/AE4</f>
        <v>1</v>
      </c>
      <c r="AH4" s="89">
        <v>0</v>
      </c>
      <c r="AI4" s="85">
        <v>0</v>
      </c>
      <c r="AJ4" s="349" t="e">
        <f>AI4/AH4</f>
        <v>#DIV/0!</v>
      </c>
    </row>
    <row r="5" spans="1:36" ht="15">
      <c r="A5" s="310">
        <v>3</v>
      </c>
      <c r="B5" s="121">
        <v>3005</v>
      </c>
      <c r="C5" s="491" t="s">
        <v>62</v>
      </c>
      <c r="D5" s="502">
        <f t="shared" ref="D5:E26" si="10">G5+J5+M5+P5+S5+V5+Y5+AB5+AE5+AH5</f>
        <v>15</v>
      </c>
      <c r="E5" s="503">
        <f t="shared" si="10"/>
        <v>15</v>
      </c>
      <c r="F5" s="496">
        <f t="shared" si="1"/>
        <v>1</v>
      </c>
      <c r="G5" s="247">
        <v>2</v>
      </c>
      <c r="H5" s="83">
        <v>2</v>
      </c>
      <c r="I5" s="348">
        <f t="shared" si="2"/>
        <v>1</v>
      </c>
      <c r="J5" s="89">
        <v>3</v>
      </c>
      <c r="K5" s="85">
        <v>3</v>
      </c>
      <c r="L5" s="344">
        <f t="shared" si="3"/>
        <v>1</v>
      </c>
      <c r="M5" s="89">
        <v>2</v>
      </c>
      <c r="N5" s="85">
        <v>2</v>
      </c>
      <c r="O5" s="348">
        <f t="shared" si="0"/>
        <v>1</v>
      </c>
      <c r="P5" s="248">
        <v>2</v>
      </c>
      <c r="Q5" s="85">
        <v>2</v>
      </c>
      <c r="R5" s="344">
        <f t="shared" si="4"/>
        <v>1</v>
      </c>
      <c r="S5" s="90">
        <v>0</v>
      </c>
      <c r="T5" s="83">
        <v>0</v>
      </c>
      <c r="U5" s="312" t="e">
        <f t="shared" si="5"/>
        <v>#DIV/0!</v>
      </c>
      <c r="V5" s="90">
        <v>1</v>
      </c>
      <c r="W5" s="83">
        <v>1</v>
      </c>
      <c r="X5" s="348">
        <f t="shared" si="6"/>
        <v>1</v>
      </c>
      <c r="Y5" s="248">
        <v>1</v>
      </c>
      <c r="Z5" s="83">
        <v>1</v>
      </c>
      <c r="AA5" s="348">
        <f t="shared" si="7"/>
        <v>1</v>
      </c>
      <c r="AB5" s="89">
        <v>1</v>
      </c>
      <c r="AC5" s="85">
        <v>1</v>
      </c>
      <c r="AD5" s="344">
        <f t="shared" si="8"/>
        <v>1</v>
      </c>
      <c r="AE5" s="90">
        <v>3</v>
      </c>
      <c r="AF5" s="83">
        <v>3</v>
      </c>
      <c r="AG5" s="344">
        <f t="shared" si="9"/>
        <v>1</v>
      </c>
      <c r="AH5" s="89">
        <v>0</v>
      </c>
      <c r="AI5" s="85">
        <v>0</v>
      </c>
      <c r="AJ5" s="349" t="e">
        <f t="shared" ref="AJ5:AJ26" si="11">AI5/AH5</f>
        <v>#DIV/0!</v>
      </c>
    </row>
    <row r="6" spans="1:36" ht="15">
      <c r="A6" s="310">
        <v>4</v>
      </c>
      <c r="B6" s="121">
        <v>3008</v>
      </c>
      <c r="C6" s="491" t="s">
        <v>63</v>
      </c>
      <c r="D6" s="502">
        <f t="shared" si="10"/>
        <v>15</v>
      </c>
      <c r="E6" s="503">
        <f t="shared" si="10"/>
        <v>15</v>
      </c>
      <c r="F6" s="496">
        <f t="shared" si="1"/>
        <v>1</v>
      </c>
      <c r="G6" s="247">
        <v>2</v>
      </c>
      <c r="H6" s="83">
        <v>2</v>
      </c>
      <c r="I6" s="348">
        <f t="shared" si="2"/>
        <v>1</v>
      </c>
      <c r="J6" s="89">
        <v>3</v>
      </c>
      <c r="K6" s="85">
        <v>3</v>
      </c>
      <c r="L6" s="344">
        <f t="shared" si="3"/>
        <v>1</v>
      </c>
      <c r="M6" s="89">
        <v>2</v>
      </c>
      <c r="N6" s="85">
        <v>2</v>
      </c>
      <c r="O6" s="348">
        <f t="shared" si="0"/>
        <v>1</v>
      </c>
      <c r="P6" s="248">
        <v>2</v>
      </c>
      <c r="Q6" s="85">
        <v>2</v>
      </c>
      <c r="R6" s="344">
        <f t="shared" si="4"/>
        <v>1</v>
      </c>
      <c r="S6" s="90">
        <v>0</v>
      </c>
      <c r="T6" s="83">
        <v>0</v>
      </c>
      <c r="U6" s="312" t="e">
        <f t="shared" si="5"/>
        <v>#DIV/0!</v>
      </c>
      <c r="V6" s="90">
        <v>1</v>
      </c>
      <c r="W6" s="83">
        <v>1</v>
      </c>
      <c r="X6" s="348">
        <f t="shared" si="6"/>
        <v>1</v>
      </c>
      <c r="Y6" s="248">
        <v>1</v>
      </c>
      <c r="Z6" s="83">
        <v>1</v>
      </c>
      <c r="AA6" s="348">
        <f t="shared" si="7"/>
        <v>1</v>
      </c>
      <c r="AB6" s="89">
        <v>1</v>
      </c>
      <c r="AC6" s="85">
        <v>1</v>
      </c>
      <c r="AD6" s="344">
        <f t="shared" si="8"/>
        <v>1</v>
      </c>
      <c r="AE6" s="90">
        <v>3</v>
      </c>
      <c r="AF6" s="83">
        <v>3</v>
      </c>
      <c r="AG6" s="344">
        <f t="shared" si="9"/>
        <v>1</v>
      </c>
      <c r="AH6" s="89">
        <v>0</v>
      </c>
      <c r="AI6" s="85">
        <v>0</v>
      </c>
      <c r="AJ6" s="349" t="e">
        <f t="shared" si="11"/>
        <v>#DIV/0!</v>
      </c>
    </row>
    <row r="7" spans="1:36" ht="14.1" customHeight="1">
      <c r="A7" s="310">
        <v>2</v>
      </c>
      <c r="B7" s="121">
        <v>3011</v>
      </c>
      <c r="C7" s="491" t="s">
        <v>64</v>
      </c>
      <c r="D7" s="502">
        <f t="shared" si="10"/>
        <v>15</v>
      </c>
      <c r="E7" s="503">
        <f t="shared" si="10"/>
        <v>15</v>
      </c>
      <c r="F7" s="496">
        <f t="shared" si="1"/>
        <v>1</v>
      </c>
      <c r="G7" s="247">
        <v>2</v>
      </c>
      <c r="H7" s="83">
        <v>2</v>
      </c>
      <c r="I7" s="348">
        <f t="shared" si="2"/>
        <v>1</v>
      </c>
      <c r="J7" s="89">
        <v>3</v>
      </c>
      <c r="K7" s="85">
        <v>3</v>
      </c>
      <c r="L7" s="344">
        <f t="shared" si="3"/>
        <v>1</v>
      </c>
      <c r="M7" s="89">
        <v>2</v>
      </c>
      <c r="N7" s="85">
        <v>2</v>
      </c>
      <c r="O7" s="348">
        <f t="shared" si="0"/>
        <v>1</v>
      </c>
      <c r="P7" s="248">
        <v>2</v>
      </c>
      <c r="Q7" s="85">
        <v>2</v>
      </c>
      <c r="R7" s="344">
        <f t="shared" si="4"/>
        <v>1</v>
      </c>
      <c r="S7" s="90">
        <v>0</v>
      </c>
      <c r="T7" s="83">
        <v>0</v>
      </c>
      <c r="U7" s="312" t="e">
        <f t="shared" si="5"/>
        <v>#DIV/0!</v>
      </c>
      <c r="V7" s="90">
        <v>1</v>
      </c>
      <c r="W7" s="83">
        <v>1</v>
      </c>
      <c r="X7" s="348">
        <f t="shared" si="6"/>
        <v>1</v>
      </c>
      <c r="Y7" s="248">
        <v>1</v>
      </c>
      <c r="Z7" s="83">
        <v>1</v>
      </c>
      <c r="AA7" s="348">
        <f t="shared" si="7"/>
        <v>1</v>
      </c>
      <c r="AB7" s="89">
        <v>1</v>
      </c>
      <c r="AC7" s="85">
        <v>1</v>
      </c>
      <c r="AD7" s="344">
        <f t="shared" si="8"/>
        <v>1</v>
      </c>
      <c r="AE7" s="90">
        <v>3</v>
      </c>
      <c r="AF7" s="83">
        <v>3</v>
      </c>
      <c r="AG7" s="344">
        <f t="shared" si="9"/>
        <v>1</v>
      </c>
      <c r="AH7" s="89">
        <v>0</v>
      </c>
      <c r="AI7" s="85">
        <v>0</v>
      </c>
      <c r="AJ7" s="349" t="e">
        <f t="shared" si="11"/>
        <v>#DIV/0!</v>
      </c>
    </row>
    <row r="8" spans="1:36" ht="15">
      <c r="A8" s="314">
        <v>6</v>
      </c>
      <c r="B8" s="123">
        <v>3013</v>
      </c>
      <c r="C8" s="490" t="s">
        <v>65</v>
      </c>
      <c r="D8" s="502">
        <f t="shared" si="10"/>
        <v>15</v>
      </c>
      <c r="E8" s="503">
        <f t="shared" si="10"/>
        <v>12</v>
      </c>
      <c r="F8" s="496">
        <f t="shared" si="1"/>
        <v>0.8</v>
      </c>
      <c r="G8" s="247">
        <v>2</v>
      </c>
      <c r="H8" s="83">
        <v>1</v>
      </c>
      <c r="I8" s="348">
        <f t="shared" si="2"/>
        <v>0.5</v>
      </c>
      <c r="J8" s="89">
        <v>3</v>
      </c>
      <c r="K8" s="85">
        <v>3</v>
      </c>
      <c r="L8" s="344">
        <f t="shared" si="3"/>
        <v>1</v>
      </c>
      <c r="M8" s="89">
        <v>2</v>
      </c>
      <c r="N8" s="85">
        <v>1</v>
      </c>
      <c r="O8" s="348">
        <f t="shared" si="0"/>
        <v>0.5</v>
      </c>
      <c r="P8" s="248">
        <v>2</v>
      </c>
      <c r="Q8" s="85">
        <v>2</v>
      </c>
      <c r="R8" s="344">
        <f t="shared" si="4"/>
        <v>1</v>
      </c>
      <c r="S8" s="90">
        <v>0</v>
      </c>
      <c r="T8" s="83">
        <v>0</v>
      </c>
      <c r="U8" s="312" t="e">
        <f t="shared" si="5"/>
        <v>#DIV/0!</v>
      </c>
      <c r="V8" s="90">
        <v>1</v>
      </c>
      <c r="W8" s="83">
        <v>0</v>
      </c>
      <c r="X8" s="348">
        <f t="shared" si="6"/>
        <v>0</v>
      </c>
      <c r="Y8" s="248">
        <v>1</v>
      </c>
      <c r="Z8" s="83">
        <v>1</v>
      </c>
      <c r="AA8" s="348">
        <f t="shared" si="7"/>
        <v>1</v>
      </c>
      <c r="AB8" s="89">
        <v>1</v>
      </c>
      <c r="AC8" s="85">
        <v>1</v>
      </c>
      <c r="AD8" s="344">
        <f t="shared" si="8"/>
        <v>1</v>
      </c>
      <c r="AE8" s="90">
        <v>3</v>
      </c>
      <c r="AF8" s="83">
        <v>3</v>
      </c>
      <c r="AG8" s="344">
        <f t="shared" si="9"/>
        <v>1</v>
      </c>
      <c r="AH8" s="89">
        <v>0</v>
      </c>
      <c r="AI8" s="85">
        <v>0</v>
      </c>
      <c r="AJ8" s="349" t="e">
        <f t="shared" si="11"/>
        <v>#DIV/0!</v>
      </c>
    </row>
    <row r="9" spans="1:36" ht="15">
      <c r="A9" s="310">
        <v>7</v>
      </c>
      <c r="B9" s="121">
        <v>3014</v>
      </c>
      <c r="C9" s="490" t="s">
        <v>66</v>
      </c>
      <c r="D9" s="502">
        <f t="shared" si="10"/>
        <v>15</v>
      </c>
      <c r="E9" s="503">
        <f t="shared" si="10"/>
        <v>15</v>
      </c>
      <c r="F9" s="496">
        <f t="shared" si="1"/>
        <v>1</v>
      </c>
      <c r="G9" s="247">
        <v>2</v>
      </c>
      <c r="H9" s="83">
        <v>2</v>
      </c>
      <c r="I9" s="348">
        <f t="shared" si="2"/>
        <v>1</v>
      </c>
      <c r="J9" s="89">
        <v>3</v>
      </c>
      <c r="K9" s="85">
        <v>3</v>
      </c>
      <c r="L9" s="344">
        <f t="shared" si="3"/>
        <v>1</v>
      </c>
      <c r="M9" s="89">
        <v>2</v>
      </c>
      <c r="N9" s="85">
        <v>2</v>
      </c>
      <c r="O9" s="348">
        <f t="shared" si="0"/>
        <v>1</v>
      </c>
      <c r="P9" s="248">
        <v>2</v>
      </c>
      <c r="Q9" s="85">
        <v>2</v>
      </c>
      <c r="R9" s="344">
        <f t="shared" si="4"/>
        <v>1</v>
      </c>
      <c r="S9" s="90">
        <v>0</v>
      </c>
      <c r="T9" s="83">
        <v>0</v>
      </c>
      <c r="U9" s="312" t="e">
        <f t="shared" si="5"/>
        <v>#DIV/0!</v>
      </c>
      <c r="V9" s="90">
        <v>1</v>
      </c>
      <c r="W9" s="83">
        <v>1</v>
      </c>
      <c r="X9" s="348">
        <f t="shared" si="6"/>
        <v>1</v>
      </c>
      <c r="Y9" s="248">
        <v>1</v>
      </c>
      <c r="Z9" s="83">
        <v>1</v>
      </c>
      <c r="AA9" s="348">
        <f t="shared" si="7"/>
        <v>1</v>
      </c>
      <c r="AB9" s="89">
        <v>1</v>
      </c>
      <c r="AC9" s="85">
        <v>1</v>
      </c>
      <c r="AD9" s="344">
        <f t="shared" si="8"/>
        <v>1</v>
      </c>
      <c r="AE9" s="90">
        <v>3</v>
      </c>
      <c r="AF9" s="83">
        <v>3</v>
      </c>
      <c r="AG9" s="344">
        <f t="shared" si="9"/>
        <v>1</v>
      </c>
      <c r="AH9" s="89">
        <v>0</v>
      </c>
      <c r="AI9" s="85">
        <v>0</v>
      </c>
      <c r="AJ9" s="349" t="e">
        <f t="shared" si="11"/>
        <v>#DIV/0!</v>
      </c>
    </row>
    <row r="10" spans="1:36" ht="15">
      <c r="A10" s="310">
        <v>8</v>
      </c>
      <c r="B10" s="121">
        <v>3015</v>
      </c>
      <c r="C10" s="491" t="s">
        <v>67</v>
      </c>
      <c r="D10" s="502">
        <f t="shared" si="10"/>
        <v>16</v>
      </c>
      <c r="E10" s="503">
        <f t="shared" si="10"/>
        <v>16</v>
      </c>
      <c r="F10" s="496">
        <f t="shared" si="1"/>
        <v>1</v>
      </c>
      <c r="G10" s="247">
        <v>2</v>
      </c>
      <c r="H10" s="83">
        <v>2</v>
      </c>
      <c r="I10" s="348">
        <f t="shared" si="2"/>
        <v>1</v>
      </c>
      <c r="J10" s="89">
        <v>3</v>
      </c>
      <c r="K10" s="85">
        <v>3</v>
      </c>
      <c r="L10" s="344">
        <f t="shared" si="3"/>
        <v>1</v>
      </c>
      <c r="M10" s="89">
        <v>2</v>
      </c>
      <c r="N10" s="85">
        <v>2</v>
      </c>
      <c r="O10" s="348">
        <f t="shared" si="0"/>
        <v>1</v>
      </c>
      <c r="P10" s="248">
        <v>2</v>
      </c>
      <c r="Q10" s="85">
        <v>2</v>
      </c>
      <c r="R10" s="344">
        <f t="shared" si="4"/>
        <v>1</v>
      </c>
      <c r="S10" s="90">
        <v>0</v>
      </c>
      <c r="T10" s="83">
        <v>0</v>
      </c>
      <c r="U10" s="312" t="e">
        <f t="shared" si="5"/>
        <v>#DIV/0!</v>
      </c>
      <c r="V10" s="90">
        <v>1</v>
      </c>
      <c r="W10" s="83">
        <v>1</v>
      </c>
      <c r="X10" s="348">
        <f t="shared" si="6"/>
        <v>1</v>
      </c>
      <c r="Y10" s="248">
        <v>1</v>
      </c>
      <c r="Z10" s="83">
        <v>1</v>
      </c>
      <c r="AA10" s="348">
        <f t="shared" si="7"/>
        <v>1</v>
      </c>
      <c r="AB10" s="89">
        <v>1</v>
      </c>
      <c r="AC10" s="85">
        <v>1</v>
      </c>
      <c r="AD10" s="344">
        <f t="shared" si="8"/>
        <v>1</v>
      </c>
      <c r="AE10" s="90">
        <v>4</v>
      </c>
      <c r="AF10" s="83">
        <v>4</v>
      </c>
      <c r="AG10" s="344">
        <f t="shared" si="9"/>
        <v>1</v>
      </c>
      <c r="AH10" s="89">
        <v>0</v>
      </c>
      <c r="AI10" s="85">
        <v>0</v>
      </c>
      <c r="AJ10" s="349" t="e">
        <f t="shared" si="11"/>
        <v>#DIV/0!</v>
      </c>
    </row>
    <row r="11" spans="1:36" ht="15">
      <c r="A11" s="310">
        <v>9</v>
      </c>
      <c r="B11" s="121">
        <v>3016</v>
      </c>
      <c r="C11" s="491" t="s">
        <v>68</v>
      </c>
      <c r="D11" s="502">
        <f t="shared" si="10"/>
        <v>16</v>
      </c>
      <c r="E11" s="503">
        <f t="shared" si="10"/>
        <v>16</v>
      </c>
      <c r="F11" s="496">
        <f t="shared" si="1"/>
        <v>1</v>
      </c>
      <c r="G11" s="247">
        <v>2</v>
      </c>
      <c r="H11" s="83">
        <v>2</v>
      </c>
      <c r="I11" s="348">
        <f t="shared" si="2"/>
        <v>1</v>
      </c>
      <c r="J11" s="89">
        <v>4</v>
      </c>
      <c r="K11" s="85">
        <v>4</v>
      </c>
      <c r="L11" s="344">
        <f t="shared" si="3"/>
        <v>1</v>
      </c>
      <c r="M11" s="89">
        <v>2</v>
      </c>
      <c r="N11" s="85">
        <v>2</v>
      </c>
      <c r="O11" s="348">
        <f t="shared" si="0"/>
        <v>1</v>
      </c>
      <c r="P11" s="248">
        <v>2</v>
      </c>
      <c r="Q11" s="85">
        <v>2</v>
      </c>
      <c r="R11" s="344">
        <f t="shared" si="4"/>
        <v>1</v>
      </c>
      <c r="S11" s="90">
        <v>0</v>
      </c>
      <c r="T11" s="83">
        <v>0</v>
      </c>
      <c r="U11" s="312" t="e">
        <f t="shared" si="5"/>
        <v>#DIV/0!</v>
      </c>
      <c r="V11" s="90">
        <v>1</v>
      </c>
      <c r="W11" s="83">
        <v>1</v>
      </c>
      <c r="X11" s="348">
        <f t="shared" si="6"/>
        <v>1</v>
      </c>
      <c r="Y11" s="248">
        <v>1</v>
      </c>
      <c r="Z11" s="83">
        <v>1</v>
      </c>
      <c r="AA11" s="348">
        <f t="shared" si="7"/>
        <v>1</v>
      </c>
      <c r="AB11" s="89">
        <v>1</v>
      </c>
      <c r="AC11" s="85">
        <v>1</v>
      </c>
      <c r="AD11" s="344">
        <f t="shared" si="8"/>
        <v>1</v>
      </c>
      <c r="AE11" s="90">
        <v>3</v>
      </c>
      <c r="AF11" s="83">
        <v>3</v>
      </c>
      <c r="AG11" s="344">
        <f t="shared" si="9"/>
        <v>1</v>
      </c>
      <c r="AH11" s="89">
        <v>0</v>
      </c>
      <c r="AI11" s="85">
        <v>0</v>
      </c>
      <c r="AJ11" s="349" t="e">
        <f t="shared" si="11"/>
        <v>#DIV/0!</v>
      </c>
    </row>
    <row r="12" spans="1:36" ht="15">
      <c r="A12" s="310">
        <v>10</v>
      </c>
      <c r="B12" s="121">
        <v>3018</v>
      </c>
      <c r="C12" s="491" t="s">
        <v>69</v>
      </c>
      <c r="D12" s="502">
        <f t="shared" si="10"/>
        <v>16</v>
      </c>
      <c r="E12" s="503">
        <f t="shared" si="10"/>
        <v>15</v>
      </c>
      <c r="F12" s="496">
        <f t="shared" si="1"/>
        <v>0.9375</v>
      </c>
      <c r="G12" s="247">
        <v>2</v>
      </c>
      <c r="H12" s="83">
        <v>1</v>
      </c>
      <c r="I12" s="348">
        <f t="shared" si="2"/>
        <v>0.5</v>
      </c>
      <c r="J12" s="89">
        <v>4</v>
      </c>
      <c r="K12" s="85">
        <v>4</v>
      </c>
      <c r="L12" s="344">
        <f t="shared" si="3"/>
        <v>1</v>
      </c>
      <c r="M12" s="89">
        <v>2</v>
      </c>
      <c r="N12" s="85">
        <v>2</v>
      </c>
      <c r="O12" s="348">
        <f t="shared" si="0"/>
        <v>1</v>
      </c>
      <c r="P12" s="248">
        <v>2</v>
      </c>
      <c r="Q12" s="85">
        <v>2</v>
      </c>
      <c r="R12" s="344">
        <f t="shared" si="4"/>
        <v>1</v>
      </c>
      <c r="S12" s="90">
        <v>0</v>
      </c>
      <c r="T12" s="83">
        <v>0</v>
      </c>
      <c r="U12" s="312" t="e">
        <f t="shared" si="5"/>
        <v>#DIV/0!</v>
      </c>
      <c r="V12" s="90">
        <v>1</v>
      </c>
      <c r="W12" s="83">
        <v>1</v>
      </c>
      <c r="X12" s="348">
        <f t="shared" si="6"/>
        <v>1</v>
      </c>
      <c r="Y12" s="248">
        <v>1</v>
      </c>
      <c r="Z12" s="83">
        <v>1</v>
      </c>
      <c r="AA12" s="348">
        <f t="shared" si="7"/>
        <v>1</v>
      </c>
      <c r="AB12" s="89">
        <v>1</v>
      </c>
      <c r="AC12" s="85">
        <v>1</v>
      </c>
      <c r="AD12" s="344">
        <f t="shared" si="8"/>
        <v>1</v>
      </c>
      <c r="AE12" s="90">
        <v>3</v>
      </c>
      <c r="AF12" s="83">
        <v>3</v>
      </c>
      <c r="AG12" s="344">
        <f t="shared" si="9"/>
        <v>1</v>
      </c>
      <c r="AH12" s="89">
        <v>0</v>
      </c>
      <c r="AI12" s="85">
        <v>0</v>
      </c>
      <c r="AJ12" s="349" t="e">
        <f t="shared" si="11"/>
        <v>#DIV/0!</v>
      </c>
    </row>
    <row r="13" spans="1:36" ht="15">
      <c r="A13" s="310">
        <v>11</v>
      </c>
      <c r="B13" s="121">
        <v>3019</v>
      </c>
      <c r="C13" s="491" t="s">
        <v>70</v>
      </c>
      <c r="D13" s="502">
        <f t="shared" si="10"/>
        <v>15</v>
      </c>
      <c r="E13" s="503">
        <f t="shared" si="10"/>
        <v>13</v>
      </c>
      <c r="F13" s="496">
        <f t="shared" si="1"/>
        <v>0.8666666666666667</v>
      </c>
      <c r="G13" s="247">
        <v>2</v>
      </c>
      <c r="H13" s="83">
        <v>2</v>
      </c>
      <c r="I13" s="348">
        <f t="shared" si="2"/>
        <v>1</v>
      </c>
      <c r="J13" s="89">
        <v>3</v>
      </c>
      <c r="K13" s="85">
        <v>3</v>
      </c>
      <c r="L13" s="344">
        <f t="shared" si="3"/>
        <v>1</v>
      </c>
      <c r="M13" s="89">
        <v>2</v>
      </c>
      <c r="N13" s="85">
        <v>2</v>
      </c>
      <c r="O13" s="348">
        <f t="shared" si="0"/>
        <v>1</v>
      </c>
      <c r="P13" s="248">
        <v>2</v>
      </c>
      <c r="Q13" s="85">
        <v>1</v>
      </c>
      <c r="R13" s="344">
        <f t="shared" si="4"/>
        <v>0.5</v>
      </c>
      <c r="S13" s="90">
        <v>0</v>
      </c>
      <c r="T13" s="83">
        <v>0</v>
      </c>
      <c r="U13" s="312" t="e">
        <f t="shared" si="5"/>
        <v>#DIV/0!</v>
      </c>
      <c r="V13" s="90">
        <v>1</v>
      </c>
      <c r="W13" s="83">
        <v>1</v>
      </c>
      <c r="X13" s="348">
        <f t="shared" si="6"/>
        <v>1</v>
      </c>
      <c r="Y13" s="248">
        <v>1</v>
      </c>
      <c r="Z13" s="83">
        <v>1</v>
      </c>
      <c r="AA13" s="348">
        <f t="shared" si="7"/>
        <v>1</v>
      </c>
      <c r="AB13" s="89">
        <v>1</v>
      </c>
      <c r="AC13" s="85">
        <v>0</v>
      </c>
      <c r="AD13" s="344">
        <f t="shared" si="8"/>
        <v>0</v>
      </c>
      <c r="AE13" s="90">
        <v>3</v>
      </c>
      <c r="AF13" s="83">
        <v>3</v>
      </c>
      <c r="AG13" s="344">
        <f t="shared" si="9"/>
        <v>1</v>
      </c>
      <c r="AH13" s="89">
        <v>0</v>
      </c>
      <c r="AI13" s="85">
        <v>0</v>
      </c>
      <c r="AJ13" s="349" t="e">
        <f t="shared" si="11"/>
        <v>#DIV/0!</v>
      </c>
    </row>
    <row r="14" spans="1:36" ht="15">
      <c r="A14" s="310">
        <v>12</v>
      </c>
      <c r="B14" s="121">
        <v>3020</v>
      </c>
      <c r="C14" s="490" t="s">
        <v>71</v>
      </c>
      <c r="D14" s="502">
        <f t="shared" si="10"/>
        <v>17</v>
      </c>
      <c r="E14" s="503">
        <f t="shared" si="10"/>
        <v>17</v>
      </c>
      <c r="F14" s="496">
        <f t="shared" si="1"/>
        <v>1</v>
      </c>
      <c r="G14" s="247">
        <v>2</v>
      </c>
      <c r="H14" s="83">
        <v>2</v>
      </c>
      <c r="I14" s="348">
        <f t="shared" si="2"/>
        <v>1</v>
      </c>
      <c r="J14" s="89">
        <v>4</v>
      </c>
      <c r="K14" s="85">
        <v>4</v>
      </c>
      <c r="L14" s="344">
        <f t="shared" si="3"/>
        <v>1</v>
      </c>
      <c r="M14" s="89">
        <v>2</v>
      </c>
      <c r="N14" s="85">
        <v>2</v>
      </c>
      <c r="O14" s="348">
        <f t="shared" si="0"/>
        <v>1</v>
      </c>
      <c r="P14" s="248">
        <v>2</v>
      </c>
      <c r="Q14" s="85">
        <v>2</v>
      </c>
      <c r="R14" s="344">
        <f t="shared" si="4"/>
        <v>1</v>
      </c>
      <c r="S14" s="90">
        <v>0</v>
      </c>
      <c r="T14" s="83">
        <v>0</v>
      </c>
      <c r="U14" s="312" t="e">
        <f t="shared" si="5"/>
        <v>#DIV/0!</v>
      </c>
      <c r="V14" s="90">
        <v>1</v>
      </c>
      <c r="W14" s="83">
        <v>1</v>
      </c>
      <c r="X14" s="348">
        <f t="shared" si="6"/>
        <v>1</v>
      </c>
      <c r="Y14" s="248">
        <v>1</v>
      </c>
      <c r="Z14" s="83">
        <v>1</v>
      </c>
      <c r="AA14" s="348">
        <f t="shared" si="7"/>
        <v>1</v>
      </c>
      <c r="AB14" s="89">
        <v>1</v>
      </c>
      <c r="AC14" s="85">
        <v>1</v>
      </c>
      <c r="AD14" s="344">
        <f t="shared" si="8"/>
        <v>1</v>
      </c>
      <c r="AE14" s="90">
        <v>4</v>
      </c>
      <c r="AF14" s="83">
        <v>4</v>
      </c>
      <c r="AG14" s="344">
        <f t="shared" si="9"/>
        <v>1</v>
      </c>
      <c r="AH14" s="89">
        <v>0</v>
      </c>
      <c r="AI14" s="85">
        <v>0</v>
      </c>
      <c r="AJ14" s="349" t="e">
        <f t="shared" si="11"/>
        <v>#DIV/0!</v>
      </c>
    </row>
    <row r="15" spans="1:36" ht="15">
      <c r="A15" s="310">
        <v>13</v>
      </c>
      <c r="B15" s="121">
        <v>3022</v>
      </c>
      <c r="C15" s="490" t="s">
        <v>72</v>
      </c>
      <c r="D15" s="502">
        <f t="shared" si="10"/>
        <v>17</v>
      </c>
      <c r="E15" s="503">
        <f t="shared" si="10"/>
        <v>17</v>
      </c>
      <c r="F15" s="496">
        <f t="shared" si="1"/>
        <v>1</v>
      </c>
      <c r="G15" s="247">
        <v>2</v>
      </c>
      <c r="H15" s="83">
        <v>2</v>
      </c>
      <c r="I15" s="348">
        <f t="shared" si="2"/>
        <v>1</v>
      </c>
      <c r="J15" s="89">
        <v>4</v>
      </c>
      <c r="K15" s="85">
        <v>4</v>
      </c>
      <c r="L15" s="344">
        <f t="shared" si="3"/>
        <v>1</v>
      </c>
      <c r="M15" s="89">
        <v>2</v>
      </c>
      <c r="N15" s="85">
        <v>2</v>
      </c>
      <c r="O15" s="348">
        <f t="shared" si="0"/>
        <v>1</v>
      </c>
      <c r="P15" s="248">
        <v>2</v>
      </c>
      <c r="Q15" s="85">
        <v>2</v>
      </c>
      <c r="R15" s="344">
        <f t="shared" si="4"/>
        <v>1</v>
      </c>
      <c r="S15" s="90">
        <v>0</v>
      </c>
      <c r="T15" s="83">
        <v>0</v>
      </c>
      <c r="U15" s="312" t="e">
        <f t="shared" si="5"/>
        <v>#DIV/0!</v>
      </c>
      <c r="V15" s="90">
        <v>1</v>
      </c>
      <c r="W15" s="83">
        <v>1</v>
      </c>
      <c r="X15" s="348">
        <f t="shared" si="6"/>
        <v>1</v>
      </c>
      <c r="Y15" s="248">
        <v>2</v>
      </c>
      <c r="Z15" s="83">
        <v>2</v>
      </c>
      <c r="AA15" s="348">
        <f t="shared" si="7"/>
        <v>1</v>
      </c>
      <c r="AB15" s="89">
        <v>1</v>
      </c>
      <c r="AC15" s="85">
        <v>1</v>
      </c>
      <c r="AD15" s="344">
        <f t="shared" si="8"/>
        <v>1</v>
      </c>
      <c r="AE15" s="90">
        <v>3</v>
      </c>
      <c r="AF15" s="83">
        <v>3</v>
      </c>
      <c r="AG15" s="344">
        <f t="shared" si="9"/>
        <v>1</v>
      </c>
      <c r="AH15" s="89">
        <v>0</v>
      </c>
      <c r="AI15" s="85">
        <v>0</v>
      </c>
      <c r="AJ15" s="349" t="e">
        <f t="shared" si="11"/>
        <v>#DIV/0!</v>
      </c>
    </row>
    <row r="16" spans="1:36" ht="14.1" customHeight="1">
      <c r="A16" s="314">
        <v>14</v>
      </c>
      <c r="B16" s="123">
        <v>3023</v>
      </c>
      <c r="C16" s="490" t="s">
        <v>73</v>
      </c>
      <c r="D16" s="502">
        <f t="shared" si="10"/>
        <v>15</v>
      </c>
      <c r="E16" s="503">
        <f t="shared" si="10"/>
        <v>15</v>
      </c>
      <c r="F16" s="496">
        <f t="shared" si="1"/>
        <v>1</v>
      </c>
      <c r="G16" s="247">
        <v>2</v>
      </c>
      <c r="H16" s="83">
        <v>2</v>
      </c>
      <c r="I16" s="348">
        <f t="shared" si="2"/>
        <v>1</v>
      </c>
      <c r="J16" s="89">
        <v>3</v>
      </c>
      <c r="K16" s="85">
        <v>3</v>
      </c>
      <c r="L16" s="344">
        <f t="shared" si="3"/>
        <v>1</v>
      </c>
      <c r="M16" s="89">
        <v>2</v>
      </c>
      <c r="N16" s="85">
        <v>2</v>
      </c>
      <c r="O16" s="348">
        <f t="shared" si="0"/>
        <v>1</v>
      </c>
      <c r="P16" s="248">
        <v>2</v>
      </c>
      <c r="Q16" s="85">
        <v>2</v>
      </c>
      <c r="R16" s="344">
        <f t="shared" si="4"/>
        <v>1</v>
      </c>
      <c r="S16" s="90">
        <v>0</v>
      </c>
      <c r="T16" s="83">
        <v>0</v>
      </c>
      <c r="U16" s="312" t="e">
        <f t="shared" si="5"/>
        <v>#DIV/0!</v>
      </c>
      <c r="V16" s="90">
        <v>1</v>
      </c>
      <c r="W16" s="83">
        <v>1</v>
      </c>
      <c r="X16" s="348">
        <f t="shared" si="6"/>
        <v>1</v>
      </c>
      <c r="Y16" s="248">
        <v>1</v>
      </c>
      <c r="Z16" s="83">
        <v>1</v>
      </c>
      <c r="AA16" s="348">
        <f t="shared" si="7"/>
        <v>1</v>
      </c>
      <c r="AB16" s="89">
        <v>1</v>
      </c>
      <c r="AC16" s="85">
        <v>1</v>
      </c>
      <c r="AD16" s="344">
        <f t="shared" si="8"/>
        <v>1</v>
      </c>
      <c r="AE16" s="90">
        <v>3</v>
      </c>
      <c r="AF16" s="83">
        <v>3</v>
      </c>
      <c r="AG16" s="344">
        <f t="shared" si="9"/>
        <v>1</v>
      </c>
      <c r="AH16" s="89">
        <v>0</v>
      </c>
      <c r="AI16" s="85">
        <v>0</v>
      </c>
      <c r="AJ16" s="349" t="e">
        <f t="shared" si="11"/>
        <v>#DIV/0!</v>
      </c>
    </row>
    <row r="17" spans="1:36" ht="15">
      <c r="A17" s="310">
        <v>15</v>
      </c>
      <c r="B17" s="121">
        <v>3024</v>
      </c>
      <c r="C17" s="491" t="s">
        <v>74</v>
      </c>
      <c r="D17" s="502">
        <f t="shared" si="10"/>
        <v>17</v>
      </c>
      <c r="E17" s="503">
        <f t="shared" si="10"/>
        <v>17</v>
      </c>
      <c r="F17" s="496">
        <f t="shared" si="1"/>
        <v>1</v>
      </c>
      <c r="G17" s="247">
        <v>2</v>
      </c>
      <c r="H17" s="83">
        <v>2</v>
      </c>
      <c r="I17" s="348">
        <f t="shared" si="2"/>
        <v>1</v>
      </c>
      <c r="J17" s="89">
        <v>4</v>
      </c>
      <c r="K17" s="85">
        <v>4</v>
      </c>
      <c r="L17" s="344">
        <f t="shared" si="3"/>
        <v>1</v>
      </c>
      <c r="M17" s="89">
        <v>2</v>
      </c>
      <c r="N17" s="85">
        <v>2</v>
      </c>
      <c r="O17" s="348">
        <f t="shared" si="0"/>
        <v>1</v>
      </c>
      <c r="P17" s="248">
        <v>2</v>
      </c>
      <c r="Q17" s="85">
        <v>2</v>
      </c>
      <c r="R17" s="344">
        <f t="shared" si="4"/>
        <v>1</v>
      </c>
      <c r="S17" s="90">
        <v>0</v>
      </c>
      <c r="T17" s="83">
        <v>0</v>
      </c>
      <c r="U17" s="312" t="e">
        <f t="shared" si="5"/>
        <v>#DIV/0!</v>
      </c>
      <c r="V17" s="90">
        <v>1</v>
      </c>
      <c r="W17" s="83">
        <v>1</v>
      </c>
      <c r="X17" s="348">
        <f t="shared" si="6"/>
        <v>1</v>
      </c>
      <c r="Y17" s="248">
        <v>1</v>
      </c>
      <c r="Z17" s="83">
        <v>1</v>
      </c>
      <c r="AA17" s="348">
        <f t="shared" si="7"/>
        <v>1</v>
      </c>
      <c r="AB17" s="89">
        <v>1</v>
      </c>
      <c r="AC17" s="85">
        <v>1</v>
      </c>
      <c r="AD17" s="344">
        <f t="shared" si="8"/>
        <v>1</v>
      </c>
      <c r="AE17" s="90">
        <v>4</v>
      </c>
      <c r="AF17" s="83">
        <v>4</v>
      </c>
      <c r="AG17" s="344">
        <f t="shared" si="9"/>
        <v>1</v>
      </c>
      <c r="AH17" s="89">
        <v>0</v>
      </c>
      <c r="AI17" s="85">
        <v>0</v>
      </c>
      <c r="AJ17" s="349" t="e">
        <f t="shared" si="11"/>
        <v>#DIV/0!</v>
      </c>
    </row>
    <row r="18" spans="1:36" ht="15">
      <c r="A18" s="310">
        <v>16</v>
      </c>
      <c r="B18" s="121">
        <v>3027</v>
      </c>
      <c r="C18" s="491" t="s">
        <v>75</v>
      </c>
      <c r="D18" s="502">
        <f t="shared" si="10"/>
        <v>16</v>
      </c>
      <c r="E18" s="503">
        <f t="shared" si="10"/>
        <v>16</v>
      </c>
      <c r="F18" s="496">
        <f t="shared" si="1"/>
        <v>1</v>
      </c>
      <c r="G18" s="247">
        <v>2</v>
      </c>
      <c r="H18" s="83">
        <v>2</v>
      </c>
      <c r="I18" s="348">
        <f t="shared" si="2"/>
        <v>1</v>
      </c>
      <c r="J18" s="89">
        <v>4</v>
      </c>
      <c r="K18" s="85">
        <v>4</v>
      </c>
      <c r="L18" s="344">
        <f t="shared" si="3"/>
        <v>1</v>
      </c>
      <c r="M18" s="89">
        <v>2</v>
      </c>
      <c r="N18" s="85">
        <v>2</v>
      </c>
      <c r="O18" s="348">
        <f t="shared" si="0"/>
        <v>1</v>
      </c>
      <c r="P18" s="248">
        <v>2</v>
      </c>
      <c r="Q18" s="85">
        <v>2</v>
      </c>
      <c r="R18" s="344">
        <f t="shared" si="4"/>
        <v>1</v>
      </c>
      <c r="S18" s="90">
        <v>0</v>
      </c>
      <c r="T18" s="83">
        <v>0</v>
      </c>
      <c r="U18" s="312" t="e">
        <f t="shared" si="5"/>
        <v>#DIV/0!</v>
      </c>
      <c r="V18" s="90">
        <v>1</v>
      </c>
      <c r="W18" s="83">
        <v>1</v>
      </c>
      <c r="X18" s="348">
        <f t="shared" si="6"/>
        <v>1</v>
      </c>
      <c r="Y18" s="248">
        <v>1</v>
      </c>
      <c r="Z18" s="83">
        <v>1</v>
      </c>
      <c r="AA18" s="348">
        <f t="shared" si="7"/>
        <v>1</v>
      </c>
      <c r="AB18" s="89">
        <v>1</v>
      </c>
      <c r="AC18" s="85">
        <v>1</v>
      </c>
      <c r="AD18" s="344">
        <f t="shared" si="8"/>
        <v>1</v>
      </c>
      <c r="AE18" s="90">
        <v>3</v>
      </c>
      <c r="AF18" s="83">
        <v>3</v>
      </c>
      <c r="AG18" s="344">
        <f t="shared" si="9"/>
        <v>1</v>
      </c>
      <c r="AH18" s="89">
        <v>0</v>
      </c>
      <c r="AI18" s="85">
        <v>0</v>
      </c>
      <c r="AJ18" s="349" t="e">
        <f t="shared" si="11"/>
        <v>#DIV/0!</v>
      </c>
    </row>
    <row r="19" spans="1:36" ht="15">
      <c r="A19" s="310">
        <v>17</v>
      </c>
      <c r="B19" s="121">
        <v>3028</v>
      </c>
      <c r="C19" s="490" t="s">
        <v>76</v>
      </c>
      <c r="D19" s="502">
        <f t="shared" si="10"/>
        <v>16</v>
      </c>
      <c r="E19" s="503">
        <f t="shared" si="10"/>
        <v>16</v>
      </c>
      <c r="F19" s="496">
        <f t="shared" si="1"/>
        <v>1</v>
      </c>
      <c r="G19" s="247">
        <v>2</v>
      </c>
      <c r="H19" s="83">
        <v>2</v>
      </c>
      <c r="I19" s="348">
        <f t="shared" si="2"/>
        <v>1</v>
      </c>
      <c r="J19" s="89">
        <v>4</v>
      </c>
      <c r="K19" s="85">
        <v>4</v>
      </c>
      <c r="L19" s="344">
        <f t="shared" si="3"/>
        <v>1</v>
      </c>
      <c r="M19" s="89">
        <v>2</v>
      </c>
      <c r="N19" s="85">
        <v>2</v>
      </c>
      <c r="O19" s="348">
        <f t="shared" si="0"/>
        <v>1</v>
      </c>
      <c r="P19" s="248">
        <v>2</v>
      </c>
      <c r="Q19" s="85">
        <v>2</v>
      </c>
      <c r="R19" s="344">
        <f t="shared" si="4"/>
        <v>1</v>
      </c>
      <c r="S19" s="90">
        <v>0</v>
      </c>
      <c r="T19" s="83">
        <v>0</v>
      </c>
      <c r="U19" s="312" t="e">
        <f t="shared" si="5"/>
        <v>#DIV/0!</v>
      </c>
      <c r="V19" s="90">
        <v>1</v>
      </c>
      <c r="W19" s="83">
        <v>1</v>
      </c>
      <c r="X19" s="348">
        <f t="shared" si="6"/>
        <v>1</v>
      </c>
      <c r="Y19" s="248">
        <v>1</v>
      </c>
      <c r="Z19" s="83">
        <v>1</v>
      </c>
      <c r="AA19" s="348">
        <f t="shared" si="7"/>
        <v>1</v>
      </c>
      <c r="AB19" s="89">
        <v>1</v>
      </c>
      <c r="AC19" s="85">
        <v>1</v>
      </c>
      <c r="AD19" s="344">
        <f t="shared" si="8"/>
        <v>1</v>
      </c>
      <c r="AE19" s="90">
        <v>3</v>
      </c>
      <c r="AF19" s="83">
        <v>3</v>
      </c>
      <c r="AG19" s="344">
        <f t="shared" si="9"/>
        <v>1</v>
      </c>
      <c r="AH19" s="89">
        <v>0</v>
      </c>
      <c r="AI19" s="85">
        <v>0</v>
      </c>
      <c r="AJ19" s="349" t="e">
        <f t="shared" si="11"/>
        <v>#DIV/0!</v>
      </c>
    </row>
    <row r="20" spans="1:36" ht="14.1" customHeight="1">
      <c r="A20" s="310">
        <v>18</v>
      </c>
      <c r="B20" s="121">
        <v>3030</v>
      </c>
      <c r="C20" s="491" t="s">
        <v>77</v>
      </c>
      <c r="D20" s="502">
        <f t="shared" si="10"/>
        <v>16</v>
      </c>
      <c r="E20" s="503">
        <f t="shared" si="10"/>
        <v>13</v>
      </c>
      <c r="F20" s="496">
        <f t="shared" si="1"/>
        <v>0.8125</v>
      </c>
      <c r="G20" s="247">
        <v>2</v>
      </c>
      <c r="H20" s="83">
        <v>1</v>
      </c>
      <c r="I20" s="348">
        <f t="shared" si="2"/>
        <v>0.5</v>
      </c>
      <c r="J20" s="89">
        <v>3</v>
      </c>
      <c r="K20" s="85">
        <v>3</v>
      </c>
      <c r="L20" s="344">
        <f t="shared" si="3"/>
        <v>1</v>
      </c>
      <c r="M20" s="89">
        <v>2</v>
      </c>
      <c r="N20" s="85">
        <v>1</v>
      </c>
      <c r="O20" s="348">
        <f t="shared" si="0"/>
        <v>0.5</v>
      </c>
      <c r="P20" s="248">
        <v>2</v>
      </c>
      <c r="Q20" s="85">
        <v>1</v>
      </c>
      <c r="R20" s="344">
        <f t="shared" si="4"/>
        <v>0.5</v>
      </c>
      <c r="S20" s="90">
        <v>0</v>
      </c>
      <c r="T20" s="83">
        <v>0</v>
      </c>
      <c r="U20" s="312" t="e">
        <f t="shared" si="5"/>
        <v>#DIV/0!</v>
      </c>
      <c r="V20" s="90">
        <v>1</v>
      </c>
      <c r="W20" s="83">
        <v>1</v>
      </c>
      <c r="X20" s="348">
        <f t="shared" si="6"/>
        <v>1</v>
      </c>
      <c r="Y20" s="248">
        <v>2</v>
      </c>
      <c r="Z20" s="83">
        <v>2</v>
      </c>
      <c r="AA20" s="348">
        <f t="shared" si="7"/>
        <v>1</v>
      </c>
      <c r="AB20" s="89">
        <v>1</v>
      </c>
      <c r="AC20" s="85">
        <v>1</v>
      </c>
      <c r="AD20" s="344">
        <f t="shared" si="8"/>
        <v>1</v>
      </c>
      <c r="AE20" s="90">
        <v>3</v>
      </c>
      <c r="AF20" s="83">
        <v>3</v>
      </c>
      <c r="AG20" s="344">
        <f>AF20/AE20</f>
        <v>1</v>
      </c>
      <c r="AH20" s="89">
        <v>0</v>
      </c>
      <c r="AI20" s="85">
        <v>0</v>
      </c>
      <c r="AJ20" s="349" t="e">
        <f t="shared" si="11"/>
        <v>#DIV/0!</v>
      </c>
    </row>
    <row r="21" spans="1:36" ht="15">
      <c r="A21" s="310">
        <v>19</v>
      </c>
      <c r="B21" s="121">
        <v>3031</v>
      </c>
      <c r="C21" s="491" t="s">
        <v>78</v>
      </c>
      <c r="D21" s="502">
        <f t="shared" si="10"/>
        <v>16</v>
      </c>
      <c r="E21" s="503">
        <f t="shared" si="10"/>
        <v>16</v>
      </c>
      <c r="F21" s="496">
        <f t="shared" si="1"/>
        <v>1</v>
      </c>
      <c r="G21" s="247">
        <v>2</v>
      </c>
      <c r="H21" s="83">
        <v>2</v>
      </c>
      <c r="I21" s="348">
        <f t="shared" si="2"/>
        <v>1</v>
      </c>
      <c r="J21" s="89">
        <v>4</v>
      </c>
      <c r="K21" s="85">
        <v>4</v>
      </c>
      <c r="L21" s="344">
        <f t="shared" si="3"/>
        <v>1</v>
      </c>
      <c r="M21" s="89">
        <v>2</v>
      </c>
      <c r="N21" s="85">
        <v>2</v>
      </c>
      <c r="O21" s="348">
        <f t="shared" si="0"/>
        <v>1</v>
      </c>
      <c r="P21" s="248">
        <v>2</v>
      </c>
      <c r="Q21" s="85">
        <v>2</v>
      </c>
      <c r="R21" s="344">
        <f t="shared" si="4"/>
        <v>1</v>
      </c>
      <c r="S21" s="90">
        <v>0</v>
      </c>
      <c r="T21" s="83">
        <v>0</v>
      </c>
      <c r="U21" s="312" t="e">
        <f t="shared" si="5"/>
        <v>#DIV/0!</v>
      </c>
      <c r="V21" s="90">
        <v>1</v>
      </c>
      <c r="W21" s="83">
        <v>1</v>
      </c>
      <c r="X21" s="348">
        <f t="shared" si="6"/>
        <v>1</v>
      </c>
      <c r="Y21" s="248">
        <v>1</v>
      </c>
      <c r="Z21" s="83">
        <v>1</v>
      </c>
      <c r="AA21" s="348">
        <f t="shared" si="7"/>
        <v>1</v>
      </c>
      <c r="AB21" s="89">
        <v>1</v>
      </c>
      <c r="AC21" s="85">
        <v>1</v>
      </c>
      <c r="AD21" s="344">
        <f t="shared" si="8"/>
        <v>1</v>
      </c>
      <c r="AE21" s="90">
        <v>3</v>
      </c>
      <c r="AF21" s="83">
        <v>3</v>
      </c>
      <c r="AG21" s="344">
        <f t="shared" si="9"/>
        <v>1</v>
      </c>
      <c r="AH21" s="89">
        <v>0</v>
      </c>
      <c r="AI21" s="85">
        <v>0</v>
      </c>
      <c r="AJ21" s="349" t="e">
        <f t="shared" si="11"/>
        <v>#DIV/0!</v>
      </c>
    </row>
    <row r="22" spans="1:36" ht="15">
      <c r="A22" s="310">
        <v>20</v>
      </c>
      <c r="B22" s="121">
        <v>3032</v>
      </c>
      <c r="C22" s="491" t="s">
        <v>79</v>
      </c>
      <c r="D22" s="502">
        <f t="shared" si="10"/>
        <v>15</v>
      </c>
      <c r="E22" s="503">
        <f t="shared" si="10"/>
        <v>14</v>
      </c>
      <c r="F22" s="496">
        <f t="shared" si="1"/>
        <v>0.93333333333333335</v>
      </c>
      <c r="G22" s="247">
        <v>2</v>
      </c>
      <c r="H22" s="83">
        <v>2</v>
      </c>
      <c r="I22" s="348">
        <f t="shared" si="2"/>
        <v>1</v>
      </c>
      <c r="J22" s="89">
        <v>3</v>
      </c>
      <c r="K22" s="85">
        <v>3</v>
      </c>
      <c r="L22" s="344">
        <f t="shared" si="3"/>
        <v>1</v>
      </c>
      <c r="M22" s="89">
        <v>2</v>
      </c>
      <c r="N22" s="85">
        <v>2</v>
      </c>
      <c r="O22" s="348">
        <f t="shared" si="0"/>
        <v>1</v>
      </c>
      <c r="P22" s="248">
        <v>2</v>
      </c>
      <c r="Q22" s="85">
        <v>2</v>
      </c>
      <c r="R22" s="344">
        <f t="shared" si="4"/>
        <v>1</v>
      </c>
      <c r="S22" s="90">
        <v>0</v>
      </c>
      <c r="T22" s="83">
        <v>0</v>
      </c>
      <c r="U22" s="312" t="e">
        <f t="shared" si="5"/>
        <v>#DIV/0!</v>
      </c>
      <c r="V22" s="90">
        <v>1</v>
      </c>
      <c r="W22" s="83">
        <v>1</v>
      </c>
      <c r="X22" s="348">
        <f t="shared" si="6"/>
        <v>1</v>
      </c>
      <c r="Y22" s="248">
        <v>1</v>
      </c>
      <c r="Z22" s="83">
        <v>0</v>
      </c>
      <c r="AA22" s="348">
        <f t="shared" si="7"/>
        <v>0</v>
      </c>
      <c r="AB22" s="89">
        <v>1</v>
      </c>
      <c r="AC22" s="85">
        <v>1</v>
      </c>
      <c r="AD22" s="344">
        <f t="shared" si="8"/>
        <v>1</v>
      </c>
      <c r="AE22" s="90">
        <v>3</v>
      </c>
      <c r="AF22" s="83">
        <v>3</v>
      </c>
      <c r="AG22" s="344">
        <f t="shared" si="9"/>
        <v>1</v>
      </c>
      <c r="AH22" s="89">
        <v>0</v>
      </c>
      <c r="AI22" s="85">
        <v>0</v>
      </c>
      <c r="AJ22" s="349" t="e">
        <f t="shared" si="11"/>
        <v>#DIV/0!</v>
      </c>
    </row>
    <row r="23" spans="1:36" ht="15">
      <c r="A23" s="315">
        <v>21</v>
      </c>
      <c r="B23" s="316">
        <v>3033</v>
      </c>
      <c r="C23" s="492" t="s">
        <v>80</v>
      </c>
      <c r="D23" s="502">
        <f t="shared" si="10"/>
        <v>16</v>
      </c>
      <c r="E23" s="503">
        <f t="shared" si="10"/>
        <v>16</v>
      </c>
      <c r="F23" s="497">
        <f t="shared" si="1"/>
        <v>1</v>
      </c>
      <c r="G23" s="247">
        <v>2</v>
      </c>
      <c r="H23" s="83">
        <v>2</v>
      </c>
      <c r="I23" s="348">
        <f t="shared" si="2"/>
        <v>1</v>
      </c>
      <c r="J23" s="89">
        <v>3</v>
      </c>
      <c r="K23" s="85">
        <v>3</v>
      </c>
      <c r="L23" s="344">
        <f t="shared" si="3"/>
        <v>1</v>
      </c>
      <c r="M23" s="89">
        <v>2</v>
      </c>
      <c r="N23" s="85">
        <v>2</v>
      </c>
      <c r="O23" s="348">
        <f t="shared" si="0"/>
        <v>1</v>
      </c>
      <c r="P23" s="248">
        <v>2</v>
      </c>
      <c r="Q23" s="85">
        <v>2</v>
      </c>
      <c r="R23" s="344">
        <f t="shared" si="4"/>
        <v>1</v>
      </c>
      <c r="S23" s="90">
        <v>0</v>
      </c>
      <c r="T23" s="83">
        <v>0</v>
      </c>
      <c r="U23" s="312" t="e">
        <f t="shared" si="5"/>
        <v>#DIV/0!</v>
      </c>
      <c r="V23" s="90">
        <v>1</v>
      </c>
      <c r="W23" s="83">
        <v>1</v>
      </c>
      <c r="X23" s="348">
        <f t="shared" si="6"/>
        <v>1</v>
      </c>
      <c r="Y23" s="248">
        <v>2</v>
      </c>
      <c r="Z23" s="83">
        <v>2</v>
      </c>
      <c r="AA23" s="348">
        <f t="shared" si="7"/>
        <v>1</v>
      </c>
      <c r="AB23" s="89">
        <v>1</v>
      </c>
      <c r="AC23" s="85">
        <v>1</v>
      </c>
      <c r="AD23" s="344">
        <f t="shared" si="8"/>
        <v>1</v>
      </c>
      <c r="AE23" s="90">
        <v>3</v>
      </c>
      <c r="AF23" s="83">
        <v>3</v>
      </c>
      <c r="AG23" s="344">
        <f t="shared" si="9"/>
        <v>1</v>
      </c>
      <c r="AH23" s="89">
        <v>0</v>
      </c>
      <c r="AI23" s="85">
        <v>0</v>
      </c>
      <c r="AJ23" s="349" t="e">
        <f t="shared" si="11"/>
        <v>#DIV/0!</v>
      </c>
    </row>
    <row r="24" spans="1:36" ht="15">
      <c r="A24" s="319">
        <v>22</v>
      </c>
      <c r="B24" s="121">
        <v>3034</v>
      </c>
      <c r="C24" s="491" t="s">
        <v>81</v>
      </c>
      <c r="D24" s="502">
        <f t="shared" si="10"/>
        <v>18</v>
      </c>
      <c r="E24" s="503">
        <f t="shared" si="10"/>
        <v>17</v>
      </c>
      <c r="F24" s="498">
        <f>E24/D24</f>
        <v>0.94444444444444442</v>
      </c>
      <c r="G24" s="247">
        <v>2</v>
      </c>
      <c r="H24" s="83">
        <v>1</v>
      </c>
      <c r="I24" s="349">
        <f>H24/G24</f>
        <v>0.5</v>
      </c>
      <c r="J24" s="89">
        <v>4</v>
      </c>
      <c r="K24" s="85">
        <v>4</v>
      </c>
      <c r="L24" s="345">
        <f>K24/J24</f>
        <v>1</v>
      </c>
      <c r="M24" s="89">
        <v>2</v>
      </c>
      <c r="N24" s="85">
        <v>2</v>
      </c>
      <c r="O24" s="349">
        <f t="shared" si="0"/>
        <v>1</v>
      </c>
      <c r="P24" s="248">
        <v>2</v>
      </c>
      <c r="Q24" s="85">
        <v>2</v>
      </c>
      <c r="R24" s="345">
        <f>Q24/P24</f>
        <v>1</v>
      </c>
      <c r="S24" s="90">
        <v>0</v>
      </c>
      <c r="T24" s="83">
        <v>0</v>
      </c>
      <c r="U24" s="320" t="e">
        <f>T24/S24</f>
        <v>#DIV/0!</v>
      </c>
      <c r="V24" s="90">
        <v>1</v>
      </c>
      <c r="W24" s="83">
        <v>1</v>
      </c>
      <c r="X24" s="349">
        <f t="shared" si="6"/>
        <v>1</v>
      </c>
      <c r="Y24" s="248">
        <v>2</v>
      </c>
      <c r="Z24" s="83">
        <v>2</v>
      </c>
      <c r="AA24" s="349">
        <f>Z24/Y24</f>
        <v>1</v>
      </c>
      <c r="AB24" s="89">
        <v>1</v>
      </c>
      <c r="AC24" s="85">
        <v>1</v>
      </c>
      <c r="AD24" s="345">
        <f>AC24/AB24</f>
        <v>1</v>
      </c>
      <c r="AE24" s="90">
        <v>4</v>
      </c>
      <c r="AF24" s="83">
        <v>4</v>
      </c>
      <c r="AG24" s="345">
        <f t="shared" si="9"/>
        <v>1</v>
      </c>
      <c r="AH24" s="89">
        <v>0</v>
      </c>
      <c r="AI24" s="85">
        <v>0</v>
      </c>
      <c r="AJ24" s="349" t="e">
        <f t="shared" si="11"/>
        <v>#DIV/0!</v>
      </c>
    </row>
    <row r="25" spans="1:36" ht="15">
      <c r="A25" s="371">
        <v>23</v>
      </c>
      <c r="B25" s="316">
        <v>3035</v>
      </c>
      <c r="C25" s="493" t="s">
        <v>403</v>
      </c>
      <c r="D25" s="502">
        <f t="shared" si="10"/>
        <v>17</v>
      </c>
      <c r="E25" s="503">
        <f t="shared" si="10"/>
        <v>16</v>
      </c>
      <c r="F25" s="498">
        <f>E25/D25</f>
        <v>0.94117647058823528</v>
      </c>
      <c r="G25" s="247">
        <v>2</v>
      </c>
      <c r="H25" s="83">
        <v>2</v>
      </c>
      <c r="I25" s="376">
        <f>H25/G25</f>
        <v>1</v>
      </c>
      <c r="J25" s="89">
        <v>4</v>
      </c>
      <c r="K25" s="85">
        <v>4</v>
      </c>
      <c r="L25" s="345">
        <f>K25/J25</f>
        <v>1</v>
      </c>
      <c r="M25" s="89">
        <v>2</v>
      </c>
      <c r="N25" s="85">
        <v>2</v>
      </c>
      <c r="O25" s="376">
        <f>N25/M25</f>
        <v>1</v>
      </c>
      <c r="P25" s="248">
        <v>2</v>
      </c>
      <c r="Q25" s="85">
        <v>1</v>
      </c>
      <c r="R25" s="375">
        <f>Q25/P25</f>
        <v>0.5</v>
      </c>
      <c r="S25" s="90">
        <v>0</v>
      </c>
      <c r="T25" s="83">
        <v>0</v>
      </c>
      <c r="U25" s="377" t="e">
        <f>T25/S25</f>
        <v>#DIV/0!</v>
      </c>
      <c r="V25" s="90">
        <v>1</v>
      </c>
      <c r="W25" s="83">
        <v>1</v>
      </c>
      <c r="X25" s="376">
        <f>W25/V25</f>
        <v>1</v>
      </c>
      <c r="Y25" s="248">
        <v>2</v>
      </c>
      <c r="Z25" s="83">
        <v>2</v>
      </c>
      <c r="AA25" s="376">
        <f>Z25/Y25</f>
        <v>1</v>
      </c>
      <c r="AB25" s="89">
        <v>1</v>
      </c>
      <c r="AC25" s="85">
        <v>1</v>
      </c>
      <c r="AD25" s="345">
        <f>AC25/AB25</f>
        <v>1</v>
      </c>
      <c r="AE25" s="90">
        <v>3</v>
      </c>
      <c r="AF25" s="83">
        <v>3</v>
      </c>
      <c r="AG25" s="345">
        <f>AF25/AE25</f>
        <v>1</v>
      </c>
      <c r="AH25" s="89">
        <v>0</v>
      </c>
      <c r="AI25" s="85">
        <v>0</v>
      </c>
      <c r="AJ25" s="376" t="e">
        <f>AI25/AH25</f>
        <v>#DIV/0!</v>
      </c>
    </row>
    <row r="26" spans="1:36" ht="14.1" customHeight="1" thickBot="1">
      <c r="A26" s="321">
        <v>24</v>
      </c>
      <c r="B26" s="124">
        <v>3036</v>
      </c>
      <c r="C26" s="494" t="s">
        <v>370</v>
      </c>
      <c r="D26" s="504">
        <f t="shared" si="10"/>
        <v>16</v>
      </c>
      <c r="E26" s="505">
        <f t="shared" si="10"/>
        <v>16</v>
      </c>
      <c r="F26" s="499">
        <f>E26/D26</f>
        <v>1</v>
      </c>
      <c r="G26" s="322">
        <v>2</v>
      </c>
      <c r="H26" s="323">
        <v>2</v>
      </c>
      <c r="I26" s="350">
        <f>H26/G26</f>
        <v>1</v>
      </c>
      <c r="J26" s="325">
        <v>4</v>
      </c>
      <c r="K26" s="323">
        <v>4</v>
      </c>
      <c r="L26" s="346">
        <f>K26/J26</f>
        <v>1</v>
      </c>
      <c r="M26" s="325">
        <v>2</v>
      </c>
      <c r="N26" s="323">
        <v>2</v>
      </c>
      <c r="O26" s="350">
        <f t="shared" si="0"/>
        <v>1</v>
      </c>
      <c r="P26" s="322">
        <v>2</v>
      </c>
      <c r="Q26" s="323">
        <v>2</v>
      </c>
      <c r="R26" s="346">
        <f>Q26/P26</f>
        <v>1</v>
      </c>
      <c r="S26" s="325">
        <v>0</v>
      </c>
      <c r="T26" s="323">
        <v>0</v>
      </c>
      <c r="U26" s="326" t="e">
        <f>T26/S26</f>
        <v>#DIV/0!</v>
      </c>
      <c r="V26" s="325">
        <v>1</v>
      </c>
      <c r="W26" s="323">
        <v>1</v>
      </c>
      <c r="X26" s="350">
        <f t="shared" si="6"/>
        <v>1</v>
      </c>
      <c r="Y26" s="322">
        <v>1</v>
      </c>
      <c r="Z26" s="323">
        <v>1</v>
      </c>
      <c r="AA26" s="350">
        <f>Z26/Y26</f>
        <v>1</v>
      </c>
      <c r="AB26" s="325">
        <v>1</v>
      </c>
      <c r="AC26" s="323">
        <v>1</v>
      </c>
      <c r="AD26" s="346">
        <f>AC26/AB26</f>
        <v>1</v>
      </c>
      <c r="AE26" s="325">
        <v>3</v>
      </c>
      <c r="AF26" s="323">
        <v>3</v>
      </c>
      <c r="AG26" s="346">
        <f t="shared" si="9"/>
        <v>1</v>
      </c>
      <c r="AH26" s="325">
        <v>0</v>
      </c>
      <c r="AI26" s="323">
        <v>0</v>
      </c>
      <c r="AJ26" s="350" t="e">
        <f t="shared" si="11"/>
        <v>#DIV/0!</v>
      </c>
    </row>
  </sheetData>
  <mergeCells count="14">
    <mergeCell ref="J1:L1"/>
    <mergeCell ref="A1:A2"/>
    <mergeCell ref="B1:B2"/>
    <mergeCell ref="C1:C2"/>
    <mergeCell ref="D1:F1"/>
    <mergeCell ref="G1:I1"/>
    <mergeCell ref="AE1:AG1"/>
    <mergeCell ref="AH1:AJ1"/>
    <mergeCell ref="M1:O1"/>
    <mergeCell ref="P1:R1"/>
    <mergeCell ref="S1:U1"/>
    <mergeCell ref="V1:X1"/>
    <mergeCell ref="Y1:AA1"/>
    <mergeCell ref="AB1:AD1"/>
  </mergeCells>
  <conditionalFormatting sqref="F3:F26">
    <cfRule type="cellIs" dxfId="103" priority="1" operator="lessThan">
      <formula>1</formula>
    </cfRule>
  </conditionalFormatting>
  <conditionalFormatting sqref="I3:I26 L3:L26 O3:O26 R3:R26">
    <cfRule type="cellIs" dxfId="102" priority="3" operator="lessThan">
      <formula>1</formula>
    </cfRule>
  </conditionalFormatting>
  <conditionalFormatting sqref="U3:U26 X3:X26">
    <cfRule type="cellIs" dxfId="101" priority="2" operator="lessThan">
      <formula>1</formula>
    </cfRule>
  </conditionalFormatting>
  <conditionalFormatting sqref="AA3:AA26 AD3:AD26">
    <cfRule type="cellIs" dxfId="100" priority="4" operator="lessThan">
      <formula>1</formula>
    </cfRule>
  </conditionalFormatting>
  <conditionalFormatting sqref="AG3:AG26 AJ3:AJ26">
    <cfRule type="cellIs" dxfId="99" priority="5" operator="lessThan">
      <formul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1430F-E9C0-44C6-B329-097DD82C7546}">
  <dimension ref="A1:J22"/>
  <sheetViews>
    <sheetView zoomScale="80" zoomScaleNormal="80" workbookViewId="0">
      <selection activeCell="C27" sqref="C27"/>
    </sheetView>
  </sheetViews>
  <sheetFormatPr defaultColWidth="8.75" defaultRowHeight="13.5"/>
  <cols>
    <col min="1" max="1" width="8.75" style="13"/>
    <col min="2" max="2" width="61.5" customWidth="1"/>
    <col min="3" max="3" width="18.875" bestFit="1" customWidth="1"/>
    <col min="4" max="4" width="9.75" bestFit="1" customWidth="1"/>
    <col min="5" max="5" width="16.25" style="336" bestFit="1" customWidth="1"/>
    <col min="6" max="6" width="16.5" style="336" bestFit="1" customWidth="1"/>
    <col min="7" max="7" width="14.125" bestFit="1" customWidth="1"/>
    <col min="8" max="8" width="20.5" bestFit="1" customWidth="1"/>
    <col min="9" max="9" width="17.5" bestFit="1" customWidth="1"/>
    <col min="10" max="10" width="17.75" bestFit="1" customWidth="1"/>
  </cols>
  <sheetData>
    <row r="1" spans="1:10" ht="82.5" customHeight="1" thickBot="1">
      <c r="A1" s="514" t="s">
        <v>48</v>
      </c>
      <c r="B1" s="515" t="s">
        <v>82</v>
      </c>
      <c r="C1" s="516" t="s">
        <v>83</v>
      </c>
      <c r="D1" s="516" t="s">
        <v>84</v>
      </c>
      <c r="E1" s="517" t="s">
        <v>85</v>
      </c>
      <c r="F1" s="517" t="s">
        <v>86</v>
      </c>
      <c r="G1" s="516" t="s">
        <v>87</v>
      </c>
      <c r="H1" s="518" t="s">
        <v>88</v>
      </c>
      <c r="I1" s="518" t="s">
        <v>587</v>
      </c>
      <c r="J1" s="519" t="s">
        <v>588</v>
      </c>
    </row>
    <row r="2" spans="1:10" ht="15">
      <c r="A2" s="520">
        <v>1</v>
      </c>
      <c r="B2" s="534" t="s">
        <v>589</v>
      </c>
      <c r="C2" s="535" t="s">
        <v>276</v>
      </c>
      <c r="D2" s="545" t="s">
        <v>590</v>
      </c>
      <c r="E2" s="538">
        <v>45789</v>
      </c>
      <c r="F2" s="538">
        <v>45794</v>
      </c>
      <c r="G2" s="530">
        <f t="shared" ref="G2:G22" si="0">(F2-E2)+1</f>
        <v>6</v>
      </c>
      <c r="H2" s="521" t="s">
        <v>254</v>
      </c>
      <c r="I2" s="541" t="s">
        <v>179</v>
      </c>
      <c r="J2" s="543" t="s">
        <v>101</v>
      </c>
    </row>
    <row r="3" spans="1:10" ht="15">
      <c r="A3" s="268">
        <v>2</v>
      </c>
      <c r="B3" s="270" t="s">
        <v>591</v>
      </c>
      <c r="C3" s="271" t="s">
        <v>53</v>
      </c>
      <c r="D3" s="546" t="s">
        <v>219</v>
      </c>
      <c r="E3" s="409">
        <v>45792</v>
      </c>
      <c r="F3" s="409">
        <v>45793</v>
      </c>
      <c r="G3" s="513">
        <f t="shared" si="0"/>
        <v>2</v>
      </c>
      <c r="H3" s="284" t="s">
        <v>254</v>
      </c>
      <c r="I3" s="279" t="s">
        <v>592</v>
      </c>
      <c r="J3" s="404" t="s">
        <v>101</v>
      </c>
    </row>
    <row r="4" spans="1:10" ht="15">
      <c r="A4" s="268">
        <v>3</v>
      </c>
      <c r="B4" s="270" t="s">
        <v>593</v>
      </c>
      <c r="C4" s="271" t="s">
        <v>53</v>
      </c>
      <c r="D4" s="547" t="s">
        <v>590</v>
      </c>
      <c r="E4" s="409">
        <v>45791</v>
      </c>
      <c r="F4" s="409">
        <v>45793</v>
      </c>
      <c r="G4" s="513">
        <f t="shared" si="0"/>
        <v>3</v>
      </c>
      <c r="H4" s="284" t="s">
        <v>254</v>
      </c>
      <c r="I4" s="284" t="s">
        <v>592</v>
      </c>
      <c r="J4" s="404" t="s">
        <v>101</v>
      </c>
    </row>
    <row r="5" spans="1:10" ht="15">
      <c r="A5" s="268">
        <v>4</v>
      </c>
      <c r="B5" s="274" t="s">
        <v>594</v>
      </c>
      <c r="C5" s="272" t="s">
        <v>53</v>
      </c>
      <c r="D5" s="548" t="s">
        <v>590</v>
      </c>
      <c r="E5" s="410">
        <v>45790</v>
      </c>
      <c r="F5" s="410">
        <v>45791</v>
      </c>
      <c r="G5" s="513">
        <f t="shared" si="0"/>
        <v>2</v>
      </c>
      <c r="H5" s="284" t="s">
        <v>254</v>
      </c>
      <c r="I5" s="279" t="s">
        <v>416</v>
      </c>
      <c r="J5" s="404" t="s">
        <v>101</v>
      </c>
    </row>
    <row r="6" spans="1:10" ht="15">
      <c r="A6" s="268">
        <v>5</v>
      </c>
      <c r="B6" s="270" t="s">
        <v>595</v>
      </c>
      <c r="C6" s="271" t="s">
        <v>53</v>
      </c>
      <c r="D6" s="546" t="s">
        <v>590</v>
      </c>
      <c r="E6" s="409">
        <v>45789</v>
      </c>
      <c r="F6" s="409">
        <v>45789</v>
      </c>
      <c r="G6" s="513">
        <f t="shared" si="0"/>
        <v>1</v>
      </c>
      <c r="H6" s="284" t="s">
        <v>254</v>
      </c>
      <c r="I6" s="279" t="s">
        <v>252</v>
      </c>
      <c r="J6" s="404" t="s">
        <v>101</v>
      </c>
    </row>
    <row r="7" spans="1:10" ht="15">
      <c r="A7" s="268">
        <v>6</v>
      </c>
      <c r="B7" s="274" t="s">
        <v>596</v>
      </c>
      <c r="C7" s="272" t="s">
        <v>53</v>
      </c>
      <c r="D7" s="548" t="s">
        <v>219</v>
      </c>
      <c r="E7" s="410">
        <v>45789</v>
      </c>
      <c r="F7" s="410">
        <v>45791</v>
      </c>
      <c r="G7" s="513">
        <f t="shared" si="0"/>
        <v>3</v>
      </c>
      <c r="H7" s="284" t="s">
        <v>254</v>
      </c>
      <c r="I7" s="279" t="s">
        <v>416</v>
      </c>
      <c r="J7" s="404" t="s">
        <v>101</v>
      </c>
    </row>
    <row r="8" spans="1:10" ht="15">
      <c r="A8" s="268">
        <v>7</v>
      </c>
      <c r="B8" s="270" t="s">
        <v>597</v>
      </c>
      <c r="C8" s="271" t="s">
        <v>112</v>
      </c>
      <c r="D8" s="546" t="s">
        <v>219</v>
      </c>
      <c r="E8" s="409">
        <v>45794</v>
      </c>
      <c r="F8" s="409">
        <v>45799</v>
      </c>
      <c r="G8" s="513">
        <f t="shared" si="0"/>
        <v>6</v>
      </c>
      <c r="H8" s="284" t="s">
        <v>94</v>
      </c>
      <c r="I8" s="330" t="s">
        <v>598</v>
      </c>
      <c r="J8" s="404" t="s">
        <v>96</v>
      </c>
    </row>
    <row r="9" spans="1:10" ht="15">
      <c r="A9" s="268">
        <v>8</v>
      </c>
      <c r="B9" s="270" t="s">
        <v>599</v>
      </c>
      <c r="C9" s="271" t="s">
        <v>116</v>
      </c>
      <c r="D9" s="546" t="s">
        <v>590</v>
      </c>
      <c r="E9" s="409">
        <v>45792</v>
      </c>
      <c r="F9" s="409">
        <v>45793</v>
      </c>
      <c r="G9" s="513">
        <f t="shared" si="0"/>
        <v>2</v>
      </c>
      <c r="H9" s="284" t="s">
        <v>254</v>
      </c>
      <c r="I9" s="279" t="s">
        <v>416</v>
      </c>
      <c r="J9" s="404" t="s">
        <v>101</v>
      </c>
    </row>
    <row r="10" spans="1:10" ht="30">
      <c r="A10" s="268">
        <v>9</v>
      </c>
      <c r="B10" s="270" t="s">
        <v>600</v>
      </c>
      <c r="C10" s="271" t="s">
        <v>116</v>
      </c>
      <c r="D10" s="546" t="s">
        <v>590</v>
      </c>
      <c r="E10" s="409">
        <v>45792</v>
      </c>
      <c r="F10" s="409">
        <v>45792</v>
      </c>
      <c r="G10" s="513">
        <f t="shared" si="0"/>
        <v>1</v>
      </c>
      <c r="H10" s="284" t="s">
        <v>254</v>
      </c>
      <c r="I10" s="330" t="s">
        <v>372</v>
      </c>
      <c r="J10" s="404" t="s">
        <v>101</v>
      </c>
    </row>
    <row r="11" spans="1:10" ht="15">
      <c r="A11" s="268">
        <v>10</v>
      </c>
      <c r="B11" s="270" t="s">
        <v>601</v>
      </c>
      <c r="C11" s="271" t="s">
        <v>121</v>
      </c>
      <c r="D11" s="547" t="s">
        <v>219</v>
      </c>
      <c r="E11" s="409">
        <v>45791</v>
      </c>
      <c r="F11" s="409">
        <v>45792</v>
      </c>
      <c r="G11" s="513">
        <f t="shared" si="0"/>
        <v>2</v>
      </c>
      <c r="H11" s="284" t="s">
        <v>254</v>
      </c>
      <c r="I11" s="284" t="s">
        <v>416</v>
      </c>
      <c r="J11" s="404" t="s">
        <v>101</v>
      </c>
    </row>
    <row r="12" spans="1:10" ht="15">
      <c r="A12" s="268">
        <v>11</v>
      </c>
      <c r="B12" s="270" t="s">
        <v>602</v>
      </c>
      <c r="C12" s="271" t="s">
        <v>121</v>
      </c>
      <c r="D12" s="546" t="s">
        <v>219</v>
      </c>
      <c r="E12" s="409">
        <v>45789</v>
      </c>
      <c r="F12" s="409">
        <v>45789</v>
      </c>
      <c r="G12" s="513">
        <f t="shared" si="0"/>
        <v>1</v>
      </c>
      <c r="H12" s="284" t="s">
        <v>254</v>
      </c>
      <c r="I12" s="279" t="s">
        <v>416</v>
      </c>
      <c r="J12" s="404" t="s">
        <v>101</v>
      </c>
    </row>
    <row r="13" spans="1:10" ht="15">
      <c r="A13" s="268">
        <v>12</v>
      </c>
      <c r="B13" s="274" t="s">
        <v>603</v>
      </c>
      <c r="C13" s="536" t="s">
        <v>121</v>
      </c>
      <c r="D13" s="549" t="s">
        <v>590</v>
      </c>
      <c r="E13" s="525">
        <v>45795</v>
      </c>
      <c r="F13" s="525">
        <v>45795</v>
      </c>
      <c r="G13" s="513">
        <f t="shared" si="0"/>
        <v>1</v>
      </c>
      <c r="H13" s="284" t="s">
        <v>254</v>
      </c>
      <c r="I13" s="539" t="s">
        <v>548</v>
      </c>
      <c r="J13" s="544" t="s">
        <v>101</v>
      </c>
    </row>
    <row r="14" spans="1:10" ht="15">
      <c r="A14" s="268">
        <v>13</v>
      </c>
      <c r="B14" s="274" t="s">
        <v>604</v>
      </c>
      <c r="C14" s="536" t="s">
        <v>121</v>
      </c>
      <c r="D14" s="550" t="s">
        <v>590</v>
      </c>
      <c r="E14" s="525">
        <v>45789</v>
      </c>
      <c r="F14" s="525">
        <v>45791</v>
      </c>
      <c r="G14" s="513">
        <f t="shared" si="0"/>
        <v>3</v>
      </c>
      <c r="H14" s="284" t="s">
        <v>254</v>
      </c>
      <c r="I14" s="539" t="s">
        <v>416</v>
      </c>
      <c r="J14" s="544" t="s">
        <v>101</v>
      </c>
    </row>
    <row r="15" spans="1:10" ht="15">
      <c r="A15" s="268">
        <v>14</v>
      </c>
      <c r="B15" s="270" t="s">
        <v>605</v>
      </c>
      <c r="C15" s="271" t="s">
        <v>125</v>
      </c>
      <c r="D15" s="546" t="s">
        <v>219</v>
      </c>
      <c r="E15" s="409">
        <v>45795</v>
      </c>
      <c r="F15" s="409">
        <v>45797</v>
      </c>
      <c r="G15" s="513">
        <f t="shared" si="0"/>
        <v>3</v>
      </c>
      <c r="H15" s="284" t="s">
        <v>94</v>
      </c>
      <c r="I15" s="284" t="s">
        <v>606</v>
      </c>
      <c r="J15" s="404" t="s">
        <v>96</v>
      </c>
    </row>
    <row r="16" spans="1:10" ht="15">
      <c r="A16" s="268">
        <v>15</v>
      </c>
      <c r="B16" s="280" t="s">
        <v>607</v>
      </c>
      <c r="C16" s="537" t="s">
        <v>125</v>
      </c>
      <c r="D16" s="513" t="s">
        <v>219</v>
      </c>
      <c r="E16" s="407">
        <v>45791</v>
      </c>
      <c r="F16" s="407">
        <v>45792</v>
      </c>
      <c r="G16" s="513">
        <f t="shared" si="0"/>
        <v>2</v>
      </c>
      <c r="H16" s="284" t="s">
        <v>254</v>
      </c>
      <c r="I16" s="513" t="s">
        <v>608</v>
      </c>
      <c r="J16" s="522" t="s">
        <v>101</v>
      </c>
    </row>
    <row r="17" spans="1:10" ht="15">
      <c r="A17" s="268">
        <v>16</v>
      </c>
      <c r="B17" s="412" t="s">
        <v>609</v>
      </c>
      <c r="C17" s="524" t="s">
        <v>125</v>
      </c>
      <c r="D17" s="526" t="s">
        <v>590</v>
      </c>
      <c r="E17" s="525">
        <v>45789</v>
      </c>
      <c r="F17" s="525">
        <v>45789</v>
      </c>
      <c r="G17" s="513">
        <f t="shared" si="0"/>
        <v>1</v>
      </c>
      <c r="H17" s="539" t="s">
        <v>254</v>
      </c>
      <c r="I17" s="526" t="s">
        <v>414</v>
      </c>
      <c r="J17" s="532" t="s">
        <v>101</v>
      </c>
    </row>
    <row r="18" spans="1:10" ht="15">
      <c r="A18" s="268">
        <v>17</v>
      </c>
      <c r="B18" s="280" t="s">
        <v>610</v>
      </c>
      <c r="C18" s="281" t="s">
        <v>129</v>
      </c>
      <c r="D18" s="411" t="s">
        <v>219</v>
      </c>
      <c r="E18" s="409">
        <v>45791</v>
      </c>
      <c r="F18" s="409">
        <v>45792</v>
      </c>
      <c r="G18" s="513">
        <f t="shared" si="0"/>
        <v>2</v>
      </c>
      <c r="H18" s="284" t="s">
        <v>254</v>
      </c>
      <c r="I18" s="542" t="s">
        <v>414</v>
      </c>
      <c r="J18" s="522" t="s">
        <v>101</v>
      </c>
    </row>
    <row r="19" spans="1:10" ht="15">
      <c r="A19" s="268">
        <v>18</v>
      </c>
      <c r="B19" s="412" t="s">
        <v>611</v>
      </c>
      <c r="C19" s="408" t="s">
        <v>132</v>
      </c>
      <c r="D19" s="285" t="s">
        <v>219</v>
      </c>
      <c r="E19" s="410">
        <v>45794</v>
      </c>
      <c r="F19" s="410">
        <v>45794</v>
      </c>
      <c r="G19" s="513">
        <f t="shared" si="0"/>
        <v>1</v>
      </c>
      <c r="H19" s="284" t="s">
        <v>254</v>
      </c>
      <c r="I19" s="285" t="s">
        <v>416</v>
      </c>
      <c r="J19" s="522" t="s">
        <v>101</v>
      </c>
    </row>
    <row r="20" spans="1:10" ht="15">
      <c r="A20" s="268">
        <v>19</v>
      </c>
      <c r="B20" s="280" t="s">
        <v>612</v>
      </c>
      <c r="C20" s="281" t="s">
        <v>176</v>
      </c>
      <c r="D20" s="285" t="s">
        <v>219</v>
      </c>
      <c r="E20" s="410">
        <v>45792</v>
      </c>
      <c r="F20" s="410">
        <v>45797</v>
      </c>
      <c r="G20" s="513">
        <f t="shared" si="0"/>
        <v>6</v>
      </c>
      <c r="H20" s="284" t="s">
        <v>94</v>
      </c>
      <c r="I20" s="413" t="s">
        <v>613</v>
      </c>
      <c r="J20" s="522" t="s">
        <v>96</v>
      </c>
    </row>
    <row r="21" spans="1:10" ht="15">
      <c r="A21" s="268">
        <v>20</v>
      </c>
      <c r="B21" s="412" t="s">
        <v>614</v>
      </c>
      <c r="C21" s="524" t="s">
        <v>176</v>
      </c>
      <c r="D21" s="526" t="s">
        <v>590</v>
      </c>
      <c r="E21" s="525">
        <v>45789</v>
      </c>
      <c r="F21" s="525">
        <v>45790</v>
      </c>
      <c r="G21" s="513">
        <f t="shared" si="0"/>
        <v>2</v>
      </c>
      <c r="H21" s="284" t="s">
        <v>254</v>
      </c>
      <c r="I21" s="526" t="s">
        <v>455</v>
      </c>
      <c r="J21" s="532" t="s">
        <v>101</v>
      </c>
    </row>
    <row r="22" spans="1:10" ht="15.75" thickBot="1">
      <c r="A22" s="483">
        <v>21</v>
      </c>
      <c r="B22" s="523" t="s">
        <v>615</v>
      </c>
      <c r="C22" s="527" t="s">
        <v>176</v>
      </c>
      <c r="D22" s="529" t="s">
        <v>590</v>
      </c>
      <c r="E22" s="528">
        <v>45789</v>
      </c>
      <c r="F22" s="528">
        <v>45789</v>
      </c>
      <c r="G22" s="531">
        <f t="shared" si="0"/>
        <v>1</v>
      </c>
      <c r="H22" s="540" t="s">
        <v>254</v>
      </c>
      <c r="I22" s="529" t="s">
        <v>414</v>
      </c>
      <c r="J22" s="533" t="s">
        <v>101</v>
      </c>
    </row>
  </sheetData>
  <autoFilter ref="A1:J22" xr:uid="{4291430F-E9C0-44C6-B329-097DD82C7546}"/>
  <sortState xmlns:xlrd2="http://schemas.microsoft.com/office/spreadsheetml/2017/richdata2" ref="A2:J22">
    <sortCondition ref="C1:C22"/>
  </sortState>
  <conditionalFormatting sqref="D2:D16">
    <cfRule type="cellIs" dxfId="98" priority="3" operator="equal">
      <formula>"Unplaned"</formula>
    </cfRule>
  </conditionalFormatting>
  <conditionalFormatting sqref="D2:D22">
    <cfRule type="cellIs" dxfId="97" priority="1" operator="equal">
      <formula>"Unplan"</formula>
    </cfRule>
  </conditionalFormatting>
  <conditionalFormatting sqref="H2:H21">
    <cfRule type="cellIs" dxfId="96" priority="2" operator="equal">
      <formula>"giao task nối tuần"</formula>
    </cfRule>
  </conditionalFormatting>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9607E-E185-4B2F-97A1-A95FAEF7660B}">
  <dimension ref="A1:CN36"/>
  <sheetViews>
    <sheetView zoomScale="40" zoomScaleNormal="40" zoomScaleSheetLayoutView="25" workbookViewId="0">
      <selection activeCell="C27" sqref="C27"/>
    </sheetView>
  </sheetViews>
  <sheetFormatPr defaultColWidth="8.875" defaultRowHeight="13.5"/>
  <cols>
    <col min="1" max="1" width="20" style="133" customWidth="1"/>
    <col min="2" max="2" width="41.875" style="2" bestFit="1" customWidth="1"/>
    <col min="3" max="16" width="35.125" style="2" customWidth="1"/>
    <col min="17" max="27" width="9" style="1" customWidth="1"/>
    <col min="28" max="28" width="23.125" style="1" hidden="1" customWidth="1"/>
    <col min="29" max="42" width="39.875" style="1" hidden="1" customWidth="1"/>
    <col min="43" max="92" width="9" style="1" customWidth="1"/>
    <col min="93" max="16384" width="8.875" style="2"/>
  </cols>
  <sheetData>
    <row r="1" spans="1:92" ht="42.6" customHeight="1" thickBot="1">
      <c r="A1" s="852" t="s">
        <v>0</v>
      </c>
      <c r="B1" s="853"/>
      <c r="C1" s="854"/>
      <c r="D1" s="854"/>
      <c r="E1" s="854"/>
      <c r="F1" s="855"/>
      <c r="G1" s="858" t="str">
        <f>"Tháng " &amp; MONTH(E2)</f>
        <v>Tháng 5</v>
      </c>
      <c r="H1" s="859"/>
      <c r="I1" s="859"/>
      <c r="J1" s="860"/>
      <c r="K1" s="828" t="str">
        <f>"W"&amp;WEEKNUM(C2)</f>
        <v>W20</v>
      </c>
      <c r="L1" s="828"/>
      <c r="M1" s="828"/>
      <c r="N1" s="829"/>
      <c r="O1" s="829"/>
      <c r="P1" s="830"/>
    </row>
    <row r="2" spans="1:92" s="4" customFormat="1" ht="33.950000000000003" customHeight="1">
      <c r="A2" s="833" t="s">
        <v>1</v>
      </c>
      <c r="B2" s="213" t="s">
        <v>2</v>
      </c>
      <c r="C2" s="842">
        <v>45789</v>
      </c>
      <c r="D2" s="843"/>
      <c r="E2" s="848">
        <f>C2+1</f>
        <v>45790</v>
      </c>
      <c r="F2" s="849"/>
      <c r="G2" s="848">
        <f>E2+1</f>
        <v>45791</v>
      </c>
      <c r="H2" s="849"/>
      <c r="I2" s="848">
        <f>G2+1</f>
        <v>45792</v>
      </c>
      <c r="J2" s="849"/>
      <c r="K2" s="848">
        <f>I2+1</f>
        <v>45793</v>
      </c>
      <c r="L2" s="849"/>
      <c r="M2" s="848">
        <f>K2+1</f>
        <v>45794</v>
      </c>
      <c r="N2" s="849"/>
      <c r="O2" s="848">
        <f>M2+1</f>
        <v>45795</v>
      </c>
      <c r="P2" s="849"/>
      <c r="Q2" s="3"/>
      <c r="R2" s="3"/>
      <c r="S2" s="3"/>
      <c r="T2" s="3"/>
      <c r="U2" s="3"/>
      <c r="V2" s="3"/>
      <c r="W2" s="3"/>
      <c r="X2" s="3"/>
      <c r="Y2" s="3"/>
      <c r="Z2" s="1"/>
      <c r="AA2" s="1"/>
      <c r="AB2" s="1"/>
      <c r="AC2" s="1"/>
      <c r="AD2" s="1"/>
      <c r="AE2" s="1"/>
      <c r="AF2" s="1"/>
      <c r="AG2" s="1"/>
      <c r="AH2" s="1"/>
      <c r="AI2" s="1"/>
      <c r="AJ2" s="1"/>
      <c r="AK2" s="1"/>
      <c r="AL2" s="1"/>
      <c r="AM2" s="1"/>
      <c r="AN2" s="1"/>
      <c r="AO2" s="1"/>
      <c r="AP2" s="1"/>
      <c r="AQ2" s="1"/>
      <c r="AR2" s="1"/>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row>
    <row r="3" spans="1:92" s="4" customFormat="1" ht="33.950000000000003" customHeight="1" thickBot="1">
      <c r="A3" s="834"/>
      <c r="B3" s="214" t="s">
        <v>3</v>
      </c>
      <c r="C3" s="840">
        <f t="shared" ref="C3:E3" si="0">C2</f>
        <v>45789</v>
      </c>
      <c r="D3" s="841"/>
      <c r="E3" s="850">
        <f t="shared" si="0"/>
        <v>45790</v>
      </c>
      <c r="F3" s="851"/>
      <c r="G3" s="850">
        <f>G2</f>
        <v>45791</v>
      </c>
      <c r="H3" s="851"/>
      <c r="I3" s="850">
        <f>I2</f>
        <v>45792</v>
      </c>
      <c r="J3" s="851"/>
      <c r="K3" s="850">
        <f t="shared" ref="K3:M3" si="1">K2</f>
        <v>45793</v>
      </c>
      <c r="L3" s="851"/>
      <c r="M3" s="863">
        <f t="shared" si="1"/>
        <v>45794</v>
      </c>
      <c r="N3" s="864"/>
      <c r="O3" s="863">
        <f>O2</f>
        <v>45795</v>
      </c>
      <c r="P3" s="864"/>
      <c r="Q3" s="3"/>
      <c r="R3" s="3"/>
      <c r="S3" s="3"/>
      <c r="T3" s="3"/>
      <c r="U3" s="3"/>
      <c r="V3" s="3"/>
      <c r="W3" s="3"/>
      <c r="X3" s="3"/>
      <c r="Y3" s="3"/>
      <c r="Z3" s="1"/>
      <c r="AA3" s="1"/>
      <c r="AB3" s="877" t="str">
        <f>K1</f>
        <v>W20</v>
      </c>
      <c r="AC3" s="877"/>
      <c r="AD3" s="877"/>
      <c r="AE3" s="877"/>
      <c r="AF3" s="877"/>
      <c r="AG3" s="877"/>
      <c r="AH3" s="877"/>
      <c r="AI3" s="877"/>
      <c r="AJ3" s="877"/>
      <c r="AK3" s="877"/>
      <c r="AL3" s="877"/>
      <c r="AM3" s="877"/>
      <c r="AN3" s="877"/>
      <c r="AO3" s="877"/>
      <c r="AP3" s="877"/>
      <c r="AQ3" s="1"/>
      <c r="AR3" s="1"/>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row>
    <row r="4" spans="1:92" s="4" customFormat="1" ht="33.950000000000003" customHeight="1">
      <c r="A4" s="834"/>
      <c r="B4" s="214" t="s">
        <v>4</v>
      </c>
      <c r="C4" s="838" t="str">
        <f>TEXT(C2,"[$-0011042A]dd")</f>
        <v>15</v>
      </c>
      <c r="D4" s="839"/>
      <c r="E4" s="846" t="str">
        <f t="shared" ref="E4:M4" si="2">TEXT(E2,"[$-0011042A]dd")</f>
        <v>16</v>
      </c>
      <c r="F4" s="847"/>
      <c r="G4" s="846" t="str">
        <f t="shared" si="2"/>
        <v>17</v>
      </c>
      <c r="H4" s="847"/>
      <c r="I4" s="846" t="str">
        <f t="shared" si="2"/>
        <v>18</v>
      </c>
      <c r="J4" s="847"/>
      <c r="K4" s="846" t="str">
        <f t="shared" si="2"/>
        <v>19</v>
      </c>
      <c r="L4" s="847"/>
      <c r="M4" s="846" t="str">
        <f t="shared" si="2"/>
        <v>20</v>
      </c>
      <c r="N4" s="847"/>
      <c r="O4" s="846" t="str">
        <f>TEXT(O2,"[$-0011042A]dd")</f>
        <v>21</v>
      </c>
      <c r="P4" s="847"/>
      <c r="Q4" s="3"/>
      <c r="R4" s="3"/>
      <c r="S4" s="3"/>
      <c r="T4" s="3"/>
      <c r="U4" s="3"/>
      <c r="V4" s="3"/>
      <c r="W4" s="3"/>
      <c r="X4" s="3"/>
      <c r="Y4" s="3"/>
      <c r="Z4" s="3"/>
      <c r="AA4" s="3"/>
      <c r="AB4" s="209" t="s">
        <v>2</v>
      </c>
      <c r="AC4" s="861">
        <f>C2</f>
        <v>45789</v>
      </c>
      <c r="AD4" s="862"/>
      <c r="AE4" s="861">
        <f t="shared" ref="AE4" si="3">E2</f>
        <v>45790</v>
      </c>
      <c r="AF4" s="862"/>
      <c r="AG4" s="861">
        <f t="shared" ref="AG4" si="4">G2</f>
        <v>45791</v>
      </c>
      <c r="AH4" s="862"/>
      <c r="AI4" s="861">
        <f t="shared" ref="AI4" si="5">I2</f>
        <v>45792</v>
      </c>
      <c r="AJ4" s="862"/>
      <c r="AK4" s="861">
        <f t="shared" ref="AK4" si="6">K2</f>
        <v>45793</v>
      </c>
      <c r="AL4" s="862"/>
      <c r="AM4" s="861">
        <f t="shared" ref="AM4" si="7">M2</f>
        <v>45794</v>
      </c>
      <c r="AN4" s="862"/>
      <c r="AO4" s="861">
        <f t="shared" ref="AO4" si="8">O2</f>
        <v>45795</v>
      </c>
      <c r="AP4" s="862"/>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row>
    <row r="5" spans="1:92" s="4" customFormat="1" ht="33.950000000000003" customHeight="1">
      <c r="A5" s="834"/>
      <c r="B5" s="214" t="s">
        <v>5</v>
      </c>
      <c r="C5" s="838" t="str">
        <f>IF(OR(DAY(C2)=5,DAY(C2)=20),"Member Day",IFERROR(VLOOKUP(C2,Data!$A$1:$B$11,2,0),""))</f>
        <v/>
      </c>
      <c r="D5" s="839"/>
      <c r="E5" s="846" t="str">
        <f>IF(OR(DAY(E2)=5,DAY(E2)=20),"Member Day",IFERROR(VLOOKUP(E2,Data!$A$1:$B$11,2,0),""))</f>
        <v/>
      </c>
      <c r="F5" s="847"/>
      <c r="G5" s="846" t="str">
        <f>IF(OR(DAY(G2)=5,DAY(G2)=20),"Member Day",IFERROR(VLOOKUP(G2,Data!$A$1:$B$11,2,0),""))</f>
        <v/>
      </c>
      <c r="H5" s="847"/>
      <c r="I5" s="846" t="str">
        <f>IF(OR(DAY(I2)=5,DAY(I2)=20),"Member Day",IFERROR(VLOOKUP(I2,Data!$A$1:$B$11,2,0),""))</f>
        <v/>
      </c>
      <c r="J5" s="847"/>
      <c r="K5" s="846" t="str">
        <f>IF(OR(DAY(K2)=5,DAY(K2)=20),"Member Day",IFERROR(VLOOKUP(K2,Data!$A$1:$B$11,2,0),""))</f>
        <v/>
      </c>
      <c r="L5" s="847"/>
      <c r="M5" s="846" t="str">
        <f>IF(OR(DAY(M2)=5,DAY(M2)=20),"Member Day",IFERROR(VLOOKUP(M2,Data!$A$1:$B$11,2,0),""))</f>
        <v/>
      </c>
      <c r="N5" s="847"/>
      <c r="O5" s="846" t="str">
        <f>IF(OR(DAY(O2)=5,DAY(O2)=20),"Member Day",IFERROR(VLOOKUP(O2,Data!$A$1:$B$11,2,0),""))</f>
        <v/>
      </c>
      <c r="P5" s="847"/>
      <c r="Q5" s="3"/>
      <c r="R5" s="3"/>
      <c r="S5" s="3"/>
      <c r="T5" s="3"/>
      <c r="U5" s="3"/>
      <c r="V5" s="3"/>
      <c r="W5" s="3"/>
      <c r="X5" s="3"/>
      <c r="Y5" s="3"/>
      <c r="Z5" s="3"/>
      <c r="AA5" s="3"/>
      <c r="AB5" s="209" t="s">
        <v>3</v>
      </c>
      <c r="AC5" s="871">
        <f>C3</f>
        <v>45789</v>
      </c>
      <c r="AD5" s="872"/>
      <c r="AE5" s="871">
        <f t="shared" ref="AE5" si="9">E2</f>
        <v>45790</v>
      </c>
      <c r="AF5" s="872"/>
      <c r="AG5" s="871">
        <f t="shared" ref="AG5" si="10">G2</f>
        <v>45791</v>
      </c>
      <c r="AH5" s="872"/>
      <c r="AI5" s="871">
        <f t="shared" ref="AI5" si="11">I2</f>
        <v>45792</v>
      </c>
      <c r="AJ5" s="872"/>
      <c r="AK5" s="871">
        <f t="shared" ref="AK5" si="12">K2</f>
        <v>45793</v>
      </c>
      <c r="AL5" s="872"/>
      <c r="AM5" s="871">
        <f t="shared" ref="AM5" si="13">M2</f>
        <v>45794</v>
      </c>
      <c r="AN5" s="872"/>
      <c r="AO5" s="871">
        <f t="shared" ref="AO5" si="14">O2</f>
        <v>45795</v>
      </c>
      <c r="AP5" s="872"/>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row>
    <row r="6" spans="1:92" s="4" customFormat="1" ht="40.5">
      <c r="A6" s="834"/>
      <c r="B6" s="383" t="s">
        <v>6</v>
      </c>
      <c r="C6" s="913"/>
      <c r="D6" s="914"/>
      <c r="E6" s="915"/>
      <c r="F6" s="916"/>
      <c r="G6" s="917"/>
      <c r="H6" s="918"/>
      <c r="I6" s="917"/>
      <c r="J6" s="918"/>
      <c r="K6" s="917"/>
      <c r="L6" s="918"/>
      <c r="M6" s="917"/>
      <c r="N6" s="918"/>
      <c r="O6" s="917"/>
      <c r="P6" s="918"/>
      <c r="Q6" s="3"/>
      <c r="R6" s="3"/>
      <c r="S6" s="3"/>
      <c r="T6" s="3"/>
      <c r="U6" s="3"/>
      <c r="V6" s="3"/>
      <c r="W6" s="3"/>
      <c r="X6" s="3"/>
      <c r="Y6" s="3"/>
      <c r="Z6" s="3"/>
      <c r="AA6" s="3"/>
      <c r="AB6" s="209" t="s">
        <v>4</v>
      </c>
      <c r="AC6" s="871" t="str">
        <f>C4</f>
        <v>15</v>
      </c>
      <c r="AD6" s="872"/>
      <c r="AE6" s="871" t="str">
        <f t="shared" ref="AE6:AE7" si="15">E4</f>
        <v>16</v>
      </c>
      <c r="AF6" s="872"/>
      <c r="AG6" s="871" t="str">
        <f t="shared" ref="AG6:AG7" si="16">G4</f>
        <v>17</v>
      </c>
      <c r="AH6" s="872"/>
      <c r="AI6" s="871" t="str">
        <f t="shared" ref="AI6:AI7" si="17">I4</f>
        <v>18</v>
      </c>
      <c r="AJ6" s="872"/>
      <c r="AK6" s="871" t="str">
        <f t="shared" ref="AK6:AK7" si="18">K4</f>
        <v>19</v>
      </c>
      <c r="AL6" s="872"/>
      <c r="AM6" s="871" t="str">
        <f t="shared" ref="AM6:AM7" si="19">M4</f>
        <v>20</v>
      </c>
      <c r="AN6" s="872"/>
      <c r="AO6" s="871" t="str">
        <f t="shared" ref="AO6:AO7" si="20">O4</f>
        <v>21</v>
      </c>
      <c r="AP6" s="872"/>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row>
    <row r="7" spans="1:92" s="4" customFormat="1" ht="33.950000000000003" customHeight="1">
      <c r="A7" s="834"/>
      <c r="B7" s="218" t="s">
        <v>8</v>
      </c>
      <c r="C7" s="831">
        <f>C10+D10+C12+D12+C14+D14+C16+D16+C18+D18+C20+D20+C22+D22+C24+D24+C26+D26+C28+D28+C30+D30</f>
        <v>10</v>
      </c>
      <c r="D7" s="832"/>
      <c r="E7" s="831">
        <f t="shared" ref="E7" si="21">E10+F10+E12+F12+E14+F14+E16+F16+E18+F18+E20+F20+E22+F22+E24+F24+E26+F26+E28+F28+E30+F30</f>
        <v>0</v>
      </c>
      <c r="F7" s="832"/>
      <c r="G7" s="831">
        <f t="shared" ref="G7" si="22">G10+H10+G12+H12+G14+H14+G16+H16+G18+H18+G20+H20+G22+H22+G24+H24+G26+H26+G28+H28+G30+H30</f>
        <v>0</v>
      </c>
      <c r="H7" s="832"/>
      <c r="I7" s="831">
        <f t="shared" ref="I7" si="23">I10+J10+I12+J12+I14+J14+I16+J16+I18+J18+I20+J20+I22+J22+I24+J24+I26+J26+I28+J28+I30+J30</f>
        <v>0</v>
      </c>
      <c r="J7" s="832"/>
      <c r="K7" s="831">
        <f t="shared" ref="K7" si="24">K10+L10+K12+L12+K14+L14+K16+L16+K18+L18+K20+L20+K22+L22+K24+L24+K26+L26+K28+L28+K30+L30</f>
        <v>0</v>
      </c>
      <c r="L7" s="832"/>
      <c r="M7" s="831">
        <f t="shared" ref="M7" si="25">M10+N10+M12+N12+M14+N14+M16+N16+M18+N18+M20+N20+M22+N22+M24+N24+M26+N26+M28+N28+M30+N30</f>
        <v>0</v>
      </c>
      <c r="N7" s="832"/>
      <c r="O7" s="831">
        <f t="shared" ref="O7" si="26">O10+P10+O12+P12+O14+P14+O16+P16+O18+P18+O20+P20+O22+P22+O24+P24+O26+P26+O28+P28+O30+P30</f>
        <v>0</v>
      </c>
      <c r="P7" s="832"/>
      <c r="Q7" s="3"/>
      <c r="R7" s="3"/>
      <c r="S7" s="3"/>
      <c r="T7" s="3"/>
      <c r="U7" s="3"/>
      <c r="V7" s="3"/>
      <c r="W7" s="3"/>
      <c r="X7" s="3"/>
      <c r="Y7" s="3"/>
      <c r="Z7" s="3"/>
      <c r="AA7" s="3"/>
      <c r="AB7" s="209" t="s">
        <v>5</v>
      </c>
      <c r="AC7" s="865" t="str">
        <f>C5</f>
        <v/>
      </c>
      <c r="AD7" s="866"/>
      <c r="AE7" s="865" t="str">
        <f t="shared" si="15"/>
        <v/>
      </c>
      <c r="AF7" s="866"/>
      <c r="AG7" s="865" t="str">
        <f t="shared" si="16"/>
        <v/>
      </c>
      <c r="AH7" s="866"/>
      <c r="AI7" s="865" t="str">
        <f t="shared" si="17"/>
        <v/>
      </c>
      <c r="AJ7" s="866"/>
      <c r="AK7" s="865" t="str">
        <f t="shared" si="18"/>
        <v/>
      </c>
      <c r="AL7" s="866"/>
      <c r="AM7" s="865" t="str">
        <f t="shared" si="19"/>
        <v/>
      </c>
      <c r="AN7" s="866"/>
      <c r="AO7" s="865" t="str">
        <f t="shared" si="20"/>
        <v/>
      </c>
      <c r="AP7" s="866"/>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row>
    <row r="8" spans="1:92" s="4" customFormat="1" ht="33.950000000000003" customHeight="1" thickBot="1">
      <c r="A8" s="835"/>
      <c r="B8" s="219" t="s">
        <v>298</v>
      </c>
      <c r="C8" s="220" t="s">
        <v>299</v>
      </c>
      <c r="D8" s="221" t="s">
        <v>300</v>
      </c>
      <c r="E8" s="220" t="s">
        <v>299</v>
      </c>
      <c r="F8" s="221" t="s">
        <v>300</v>
      </c>
      <c r="G8" s="220" t="s">
        <v>299</v>
      </c>
      <c r="H8" s="221" t="s">
        <v>300</v>
      </c>
      <c r="I8" s="220" t="s">
        <v>299</v>
      </c>
      <c r="J8" s="221" t="s">
        <v>300</v>
      </c>
      <c r="K8" s="220" t="s">
        <v>299</v>
      </c>
      <c r="L8" s="221" t="s">
        <v>300</v>
      </c>
      <c r="M8" s="220" t="s">
        <v>299</v>
      </c>
      <c r="N8" s="221" t="s">
        <v>300</v>
      </c>
      <c r="O8" s="220" t="s">
        <v>299</v>
      </c>
      <c r="P8" s="221" t="s">
        <v>300</v>
      </c>
      <c r="Q8" s="3"/>
      <c r="R8" s="3"/>
      <c r="S8" s="3"/>
      <c r="T8" s="3"/>
      <c r="U8" s="3"/>
      <c r="V8" s="3"/>
      <c r="W8" s="3"/>
      <c r="X8" s="3"/>
      <c r="Y8" s="3"/>
      <c r="Z8" s="3"/>
      <c r="AA8" s="3"/>
      <c r="AB8" s="210" t="s">
        <v>298</v>
      </c>
      <c r="AC8" s="211" t="s">
        <v>299</v>
      </c>
      <c r="AD8" s="212" t="s">
        <v>300</v>
      </c>
      <c r="AE8" s="211" t="s">
        <v>299</v>
      </c>
      <c r="AF8" s="212" t="s">
        <v>300</v>
      </c>
      <c r="AG8" s="211" t="s">
        <v>299</v>
      </c>
      <c r="AH8" s="212" t="s">
        <v>300</v>
      </c>
      <c r="AI8" s="211" t="s">
        <v>299</v>
      </c>
      <c r="AJ8" s="212" t="s">
        <v>300</v>
      </c>
      <c r="AK8" s="211" t="s">
        <v>299</v>
      </c>
      <c r="AL8" s="212" t="s">
        <v>300</v>
      </c>
      <c r="AM8" s="211" t="s">
        <v>299</v>
      </c>
      <c r="AN8" s="212" t="s">
        <v>300</v>
      </c>
      <c r="AO8" s="211" t="s">
        <v>299</v>
      </c>
      <c r="AP8" s="212" t="s">
        <v>300</v>
      </c>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row>
    <row r="9" spans="1:92" s="4" customFormat="1" ht="143.1" customHeight="1">
      <c r="A9" s="825" t="s">
        <v>301</v>
      </c>
      <c r="B9" s="203" t="s">
        <v>10</v>
      </c>
      <c r="C9" s="204" t="s">
        <v>354</v>
      </c>
      <c r="D9" s="205" t="s">
        <v>354</v>
      </c>
      <c r="E9" s="204" t="s">
        <v>354</v>
      </c>
      <c r="F9" s="205" t="s">
        <v>354</v>
      </c>
      <c r="G9" s="204" t="s">
        <v>354</v>
      </c>
      <c r="H9" s="205" t="s">
        <v>354</v>
      </c>
      <c r="I9" s="204" t="s">
        <v>354</v>
      </c>
      <c r="J9" s="205" t="s">
        <v>354</v>
      </c>
      <c r="K9" s="204" t="s">
        <v>354</v>
      </c>
      <c r="L9" s="205" t="s">
        <v>354</v>
      </c>
      <c r="M9" s="204" t="s">
        <v>354</v>
      </c>
      <c r="N9" s="205" t="s">
        <v>354</v>
      </c>
      <c r="O9" s="204" t="s">
        <v>354</v>
      </c>
      <c r="P9" s="205" t="s">
        <v>354</v>
      </c>
      <c r="Q9" s="3"/>
      <c r="R9" s="3"/>
      <c r="S9" s="3"/>
      <c r="T9" s="3"/>
      <c r="U9" s="3"/>
      <c r="V9" s="3"/>
      <c r="W9" s="3"/>
      <c r="X9" s="3"/>
      <c r="Y9" s="3"/>
      <c r="Z9" s="3"/>
      <c r="AA9" s="3"/>
      <c r="AB9" s="869" t="s">
        <v>10</v>
      </c>
      <c r="AC9" s="921"/>
      <c r="AD9" s="919"/>
      <c r="AE9" s="921"/>
      <c r="AF9" s="919"/>
      <c r="AG9" s="921"/>
      <c r="AH9" s="919"/>
      <c r="AI9" s="921"/>
      <c r="AJ9" s="919"/>
      <c r="AK9" s="921"/>
      <c r="AL9" s="919"/>
      <c r="AM9" s="921"/>
      <c r="AN9" s="919"/>
      <c r="AO9" s="921"/>
      <c r="AP9" s="919"/>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row>
    <row r="10" spans="1:92" s="4" customFormat="1" ht="27" thickBot="1">
      <c r="A10" s="826"/>
      <c r="B10" s="384" t="s">
        <v>302</v>
      </c>
      <c r="C10" s="385"/>
      <c r="D10" s="386"/>
      <c r="E10" s="387"/>
      <c r="F10" s="388"/>
      <c r="G10" s="387"/>
      <c r="H10" s="388"/>
      <c r="I10" s="387"/>
      <c r="J10" s="388"/>
      <c r="K10" s="387"/>
      <c r="L10" s="388"/>
      <c r="M10" s="387"/>
      <c r="N10" s="388"/>
      <c r="O10" s="387"/>
      <c r="P10" s="388"/>
      <c r="Q10" s="3"/>
      <c r="R10" s="3"/>
      <c r="S10" s="3"/>
      <c r="T10" s="3"/>
      <c r="U10" s="3"/>
      <c r="V10" s="3"/>
      <c r="W10" s="3"/>
      <c r="X10" s="3"/>
      <c r="Y10" s="3"/>
      <c r="Z10" s="3"/>
      <c r="AA10" s="3"/>
      <c r="AB10" s="870"/>
      <c r="AC10" s="922"/>
      <c r="AD10" s="920"/>
      <c r="AE10" s="922"/>
      <c r="AF10" s="920"/>
      <c r="AG10" s="922"/>
      <c r="AH10" s="920"/>
      <c r="AI10" s="922"/>
      <c r="AJ10" s="920"/>
      <c r="AK10" s="922"/>
      <c r="AL10" s="920"/>
      <c r="AM10" s="922"/>
      <c r="AN10" s="920"/>
      <c r="AO10" s="922"/>
      <c r="AP10" s="920"/>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row>
    <row r="11" spans="1:92" s="4" customFormat="1" ht="143.1" customHeight="1">
      <c r="A11" s="826"/>
      <c r="B11" s="206" t="s">
        <v>14</v>
      </c>
      <c r="C11" s="204" t="s">
        <v>616</v>
      </c>
      <c r="D11" s="205" t="s">
        <v>617</v>
      </c>
      <c r="E11" s="204" t="s">
        <v>354</v>
      </c>
      <c r="F11" s="205" t="s">
        <v>354</v>
      </c>
      <c r="G11" s="204" t="s">
        <v>354</v>
      </c>
      <c r="H11" s="205" t="s">
        <v>354</v>
      </c>
      <c r="I11" s="204" t="s">
        <v>354</v>
      </c>
      <c r="J11" s="205" t="s">
        <v>354</v>
      </c>
      <c r="K11" s="204" t="s">
        <v>354</v>
      </c>
      <c r="L11" s="205" t="s">
        <v>354</v>
      </c>
      <c r="M11" s="204" t="s">
        <v>354</v>
      </c>
      <c r="N11" s="205" t="s">
        <v>354</v>
      </c>
      <c r="O11" s="204" t="s">
        <v>354</v>
      </c>
      <c r="P11" s="205" t="s">
        <v>354</v>
      </c>
      <c r="Q11" s="3"/>
      <c r="R11" s="3"/>
      <c r="S11" s="3"/>
      <c r="T11" s="3"/>
      <c r="U11" s="3"/>
      <c r="V11" s="3"/>
      <c r="W11" s="3"/>
      <c r="X11" s="3"/>
      <c r="Y11" s="3"/>
      <c r="Z11" s="3"/>
      <c r="AA11" s="3"/>
      <c r="AB11" s="869" t="s">
        <v>14</v>
      </c>
      <c r="AC11" s="921"/>
      <c r="AD11" s="919"/>
      <c r="AE11" s="921"/>
      <c r="AF11" s="919"/>
      <c r="AG11" s="921"/>
      <c r="AH11" s="919"/>
      <c r="AI11" s="921"/>
      <c r="AJ11" s="919"/>
      <c r="AK11" s="921"/>
      <c r="AL11" s="919"/>
      <c r="AM11" s="921"/>
      <c r="AN11" s="919"/>
      <c r="AO11" s="921"/>
      <c r="AP11" s="919"/>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row>
    <row r="12" spans="1:92" s="4" customFormat="1" ht="20.100000000000001" customHeight="1">
      <c r="A12" s="826"/>
      <c r="B12" s="384" t="s">
        <v>302</v>
      </c>
      <c r="C12" s="389"/>
      <c r="D12" s="390">
        <v>10</v>
      </c>
      <c r="E12" s="389"/>
      <c r="F12" s="390"/>
      <c r="G12" s="389"/>
      <c r="H12" s="390"/>
      <c r="I12" s="389"/>
      <c r="J12" s="390"/>
      <c r="K12" s="389"/>
      <c r="L12" s="390"/>
      <c r="M12" s="389"/>
      <c r="N12" s="390"/>
      <c r="O12" s="389"/>
      <c r="P12" s="390"/>
      <c r="Q12" s="3"/>
      <c r="R12" s="3"/>
      <c r="S12" s="3"/>
      <c r="T12" s="3"/>
      <c r="U12" s="3"/>
      <c r="V12" s="3"/>
      <c r="W12" s="3"/>
      <c r="X12" s="3"/>
      <c r="Y12" s="3"/>
      <c r="Z12" s="3"/>
      <c r="AA12" s="3"/>
      <c r="AB12" s="870"/>
      <c r="AC12" s="922"/>
      <c r="AD12" s="920"/>
      <c r="AE12" s="922"/>
      <c r="AF12" s="920"/>
      <c r="AG12" s="922"/>
      <c r="AH12" s="920"/>
      <c r="AI12" s="922"/>
      <c r="AJ12" s="920"/>
      <c r="AK12" s="922"/>
      <c r="AL12" s="920"/>
      <c r="AM12" s="922"/>
      <c r="AN12" s="920"/>
      <c r="AO12" s="922"/>
      <c r="AP12" s="920"/>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row>
    <row r="13" spans="1:92" s="4" customFormat="1" ht="143.1" customHeight="1">
      <c r="A13" s="826"/>
      <c r="B13" s="206" t="s">
        <v>308</v>
      </c>
      <c r="C13" s="204" t="s">
        <v>618</v>
      </c>
      <c r="D13" s="205"/>
      <c r="E13" s="204" t="s">
        <v>354</v>
      </c>
      <c r="F13" s="205" t="s">
        <v>619</v>
      </c>
      <c r="G13" s="204"/>
      <c r="H13" s="205" t="s">
        <v>354</v>
      </c>
      <c r="I13" s="204" t="s">
        <v>354</v>
      </c>
      <c r="J13" s="205" t="s">
        <v>354</v>
      </c>
      <c r="K13" s="204"/>
      <c r="L13" s="205" t="s">
        <v>593</v>
      </c>
      <c r="M13" s="204" t="s">
        <v>354</v>
      </c>
      <c r="N13" s="205" t="s">
        <v>354</v>
      </c>
      <c r="O13" s="204" t="s">
        <v>354</v>
      </c>
      <c r="P13" s="205" t="s">
        <v>354</v>
      </c>
      <c r="Q13" s="3"/>
      <c r="R13" s="3"/>
      <c r="S13" s="3"/>
      <c r="T13" s="3"/>
      <c r="U13" s="3"/>
      <c r="V13" s="3"/>
      <c r="W13" s="3"/>
      <c r="X13" s="3"/>
      <c r="Y13" s="3"/>
      <c r="Z13" s="3"/>
      <c r="AA13" s="3"/>
      <c r="AB13" s="867" t="s">
        <v>308</v>
      </c>
      <c r="AC13" s="921"/>
      <c r="AD13" s="919"/>
      <c r="AE13" s="921"/>
      <c r="AF13" s="919"/>
      <c r="AG13" s="921"/>
      <c r="AH13" s="919"/>
      <c r="AI13" s="921"/>
      <c r="AJ13" s="919"/>
      <c r="AK13" s="921"/>
      <c r="AL13" s="919"/>
      <c r="AM13" s="921"/>
      <c r="AN13" s="919"/>
      <c r="AO13" s="921"/>
      <c r="AP13" s="919"/>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row>
    <row r="14" spans="1:92" s="4" customFormat="1" ht="20.100000000000001" customHeight="1" thickBot="1">
      <c r="A14" s="826"/>
      <c r="B14" s="384" t="s">
        <v>302</v>
      </c>
      <c r="C14" s="389"/>
      <c r="D14" s="390"/>
      <c r="E14" s="389"/>
      <c r="F14" s="390"/>
      <c r="G14" s="389"/>
      <c r="H14" s="390"/>
      <c r="I14" s="389"/>
      <c r="J14" s="390"/>
      <c r="K14" s="389"/>
      <c r="L14" s="390"/>
      <c r="M14" s="389"/>
      <c r="N14" s="390"/>
      <c r="O14" s="389"/>
      <c r="P14" s="390"/>
      <c r="Q14" s="3"/>
      <c r="R14" s="3"/>
      <c r="S14" s="3"/>
      <c r="T14" s="3"/>
      <c r="U14" s="3"/>
      <c r="V14" s="3"/>
      <c r="W14" s="3"/>
      <c r="X14" s="3"/>
      <c r="Y14" s="3"/>
      <c r="Z14" s="3"/>
      <c r="AA14" s="3"/>
      <c r="AB14" s="868"/>
      <c r="AC14" s="922"/>
      <c r="AD14" s="920"/>
      <c r="AE14" s="922"/>
      <c r="AF14" s="920"/>
      <c r="AG14" s="922"/>
      <c r="AH14" s="920"/>
      <c r="AI14" s="922"/>
      <c r="AJ14" s="920"/>
      <c r="AK14" s="922"/>
      <c r="AL14" s="920"/>
      <c r="AM14" s="922"/>
      <c r="AN14" s="920"/>
      <c r="AO14" s="922"/>
      <c r="AP14" s="920"/>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row>
    <row r="15" spans="1:92" s="4" customFormat="1" ht="143.1" customHeight="1">
      <c r="A15" s="826"/>
      <c r="B15" s="206" t="s">
        <v>116</v>
      </c>
      <c r="C15" s="204" t="s">
        <v>354</v>
      </c>
      <c r="D15" s="205" t="s">
        <v>354</v>
      </c>
      <c r="E15" s="204" t="s">
        <v>354</v>
      </c>
      <c r="F15" s="205" t="s">
        <v>354</v>
      </c>
      <c r="G15" s="204" t="s">
        <v>354</v>
      </c>
      <c r="H15" s="205" t="s">
        <v>354</v>
      </c>
      <c r="I15" s="204" t="s">
        <v>620</v>
      </c>
      <c r="J15" s="205" t="s">
        <v>354</v>
      </c>
      <c r="K15" s="204" t="s">
        <v>354</v>
      </c>
      <c r="L15" s="205" t="s">
        <v>354</v>
      </c>
      <c r="M15" s="204" t="s">
        <v>354</v>
      </c>
      <c r="N15" s="205" t="s">
        <v>354</v>
      </c>
      <c r="O15" s="204" t="s">
        <v>354</v>
      </c>
      <c r="P15" s="205" t="s">
        <v>354</v>
      </c>
      <c r="Q15" s="3"/>
      <c r="R15" s="3"/>
      <c r="S15" s="3"/>
      <c r="T15" s="3"/>
      <c r="U15" s="3"/>
      <c r="V15" s="3"/>
      <c r="W15" s="3"/>
      <c r="X15" s="3"/>
      <c r="Y15" s="3"/>
      <c r="Z15" s="3"/>
      <c r="AA15" s="3"/>
      <c r="AB15" s="867" t="s">
        <v>116</v>
      </c>
      <c r="AC15" s="921"/>
      <c r="AD15" s="919"/>
      <c r="AE15" s="921"/>
      <c r="AF15" s="919"/>
      <c r="AG15" s="921"/>
      <c r="AH15" s="919"/>
      <c r="AI15" s="921"/>
      <c r="AJ15" s="919"/>
      <c r="AK15" s="921"/>
      <c r="AL15" s="919"/>
      <c r="AM15" s="921"/>
      <c r="AN15" s="919"/>
      <c r="AO15" s="921"/>
      <c r="AP15" s="919"/>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row>
    <row r="16" spans="1:92" s="4" customFormat="1" ht="20.100000000000001" customHeight="1" thickBot="1">
      <c r="A16" s="826"/>
      <c r="B16" s="384" t="s">
        <v>302</v>
      </c>
      <c r="C16" s="389"/>
      <c r="D16" s="390"/>
      <c r="E16" s="389"/>
      <c r="F16" s="390"/>
      <c r="G16" s="389"/>
      <c r="H16" s="390"/>
      <c r="I16" s="389"/>
      <c r="J16" s="390"/>
      <c r="K16" s="389"/>
      <c r="L16" s="390"/>
      <c r="M16" s="389"/>
      <c r="N16" s="390"/>
      <c r="O16" s="389"/>
      <c r="P16" s="390"/>
      <c r="Q16" s="3"/>
      <c r="R16" s="3"/>
      <c r="S16" s="3"/>
      <c r="T16" s="3"/>
      <c r="U16" s="3"/>
      <c r="V16" s="3"/>
      <c r="W16" s="3"/>
      <c r="X16" s="3"/>
      <c r="Y16" s="3"/>
      <c r="Z16" s="3"/>
      <c r="AA16" s="3"/>
      <c r="AB16" s="868"/>
      <c r="AC16" s="922"/>
      <c r="AD16" s="920"/>
      <c r="AE16" s="922"/>
      <c r="AF16" s="920"/>
      <c r="AG16" s="922"/>
      <c r="AH16" s="920"/>
      <c r="AI16" s="922"/>
      <c r="AJ16" s="920"/>
      <c r="AK16" s="922"/>
      <c r="AL16" s="920"/>
      <c r="AM16" s="922"/>
      <c r="AN16" s="920"/>
      <c r="AO16" s="922"/>
      <c r="AP16" s="920"/>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row>
    <row r="17" spans="1:92" s="4" customFormat="1" ht="143.1" customHeight="1">
      <c r="A17" s="826"/>
      <c r="B17" s="206" t="s">
        <v>20</v>
      </c>
      <c r="C17" s="204" t="s">
        <v>615</v>
      </c>
      <c r="D17" s="205" t="s">
        <v>614</v>
      </c>
      <c r="E17" s="204" t="s">
        <v>354</v>
      </c>
      <c r="F17" s="205" t="s">
        <v>354</v>
      </c>
      <c r="G17" s="204" t="s">
        <v>354</v>
      </c>
      <c r="H17" s="205" t="s">
        <v>354</v>
      </c>
      <c r="I17" s="204" t="s">
        <v>354</v>
      </c>
      <c r="J17" s="205" t="s">
        <v>354</v>
      </c>
      <c r="K17" s="204" t="s">
        <v>354</v>
      </c>
      <c r="L17" s="205" t="s">
        <v>354</v>
      </c>
      <c r="M17" s="204" t="s">
        <v>354</v>
      </c>
      <c r="N17" s="205" t="s">
        <v>354</v>
      </c>
      <c r="O17" s="204" t="s">
        <v>354</v>
      </c>
      <c r="P17" s="205" t="s">
        <v>354</v>
      </c>
      <c r="Q17" s="3"/>
      <c r="R17" s="3"/>
      <c r="S17" s="3"/>
      <c r="T17" s="3"/>
      <c r="U17" s="3"/>
      <c r="V17" s="3"/>
      <c r="W17" s="3"/>
      <c r="X17" s="3"/>
      <c r="Y17" s="3"/>
      <c r="Z17" s="3"/>
      <c r="AA17" s="3"/>
      <c r="AB17" s="867" t="s">
        <v>20</v>
      </c>
      <c r="AC17" s="921"/>
      <c r="AD17" s="919"/>
      <c r="AE17" s="921"/>
      <c r="AF17" s="919"/>
      <c r="AG17" s="921"/>
      <c r="AH17" s="919"/>
      <c r="AI17" s="921"/>
      <c r="AJ17" s="919"/>
      <c r="AK17" s="921"/>
      <c r="AL17" s="919"/>
      <c r="AM17" s="921"/>
      <c r="AN17" s="919"/>
      <c r="AO17" s="921"/>
      <c r="AP17" s="919"/>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row>
    <row r="18" spans="1:92" s="4" customFormat="1" ht="20.100000000000001" customHeight="1" thickBot="1">
      <c r="A18" s="826"/>
      <c r="B18" s="384" t="s">
        <v>302</v>
      </c>
      <c r="C18" s="389"/>
      <c r="D18" s="390"/>
      <c r="E18" s="389"/>
      <c r="F18" s="390"/>
      <c r="G18" s="389"/>
      <c r="H18" s="390"/>
      <c r="I18" s="389"/>
      <c r="J18" s="390"/>
      <c r="K18" s="389"/>
      <c r="L18" s="390"/>
      <c r="M18" s="389"/>
      <c r="N18" s="390"/>
      <c r="O18" s="389"/>
      <c r="P18" s="390"/>
      <c r="Q18" s="3"/>
      <c r="R18" s="3"/>
      <c r="S18" s="3"/>
      <c r="T18" s="3"/>
      <c r="U18" s="3"/>
      <c r="V18" s="3"/>
      <c r="W18" s="3"/>
      <c r="X18" s="3"/>
      <c r="Y18" s="3"/>
      <c r="Z18" s="3"/>
      <c r="AA18" s="3"/>
      <c r="AB18" s="868"/>
      <c r="AC18" s="922"/>
      <c r="AD18" s="920"/>
      <c r="AE18" s="922"/>
      <c r="AF18" s="920"/>
      <c r="AG18" s="922"/>
      <c r="AH18" s="920"/>
      <c r="AI18" s="922"/>
      <c r="AJ18" s="920"/>
      <c r="AK18" s="922"/>
      <c r="AL18" s="920"/>
      <c r="AM18" s="922"/>
      <c r="AN18" s="920"/>
      <c r="AO18" s="922"/>
      <c r="AP18" s="920"/>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row>
    <row r="19" spans="1:92" s="4" customFormat="1" ht="143.1" customHeight="1">
      <c r="A19" s="826"/>
      <c r="B19" s="206" t="s">
        <v>22</v>
      </c>
      <c r="C19" s="204" t="s">
        <v>354</v>
      </c>
      <c r="D19" s="205" t="s">
        <v>354</v>
      </c>
      <c r="E19" s="204" t="s">
        <v>354</v>
      </c>
      <c r="F19" s="205" t="s">
        <v>354</v>
      </c>
      <c r="G19" s="204" t="s">
        <v>354</v>
      </c>
      <c r="H19" s="205" t="s">
        <v>354</v>
      </c>
      <c r="I19" s="204" t="s">
        <v>354</v>
      </c>
      <c r="J19" s="205" t="s">
        <v>354</v>
      </c>
      <c r="K19" s="204" t="s">
        <v>354</v>
      </c>
      <c r="L19" s="205" t="s">
        <v>354</v>
      </c>
      <c r="M19" s="204" t="s">
        <v>354</v>
      </c>
      <c r="N19" s="205" t="s">
        <v>354</v>
      </c>
      <c r="O19" s="204" t="s">
        <v>354</v>
      </c>
      <c r="P19" s="205" t="s">
        <v>354</v>
      </c>
      <c r="Q19" s="3"/>
      <c r="R19" s="3"/>
      <c r="S19" s="3"/>
      <c r="T19" s="3"/>
      <c r="U19" s="3"/>
      <c r="V19" s="3"/>
      <c r="W19" s="3"/>
      <c r="X19" s="3"/>
      <c r="Y19" s="3"/>
      <c r="Z19" s="3"/>
      <c r="AA19" s="3"/>
      <c r="AB19" s="867" t="s">
        <v>22</v>
      </c>
      <c r="AC19" s="921"/>
      <c r="AD19" s="919"/>
      <c r="AE19" s="921"/>
      <c r="AF19" s="919"/>
      <c r="AG19" s="921"/>
      <c r="AH19" s="919"/>
      <c r="AI19" s="921"/>
      <c r="AJ19" s="919"/>
      <c r="AK19" s="921"/>
      <c r="AL19" s="919"/>
      <c r="AM19" s="921"/>
      <c r="AN19" s="919"/>
      <c r="AO19" s="921"/>
      <c r="AP19" s="919"/>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row>
    <row r="20" spans="1:92" s="4" customFormat="1" ht="20.100000000000001" customHeight="1" thickBot="1">
      <c r="A20" s="826"/>
      <c r="B20" s="384" t="s">
        <v>302</v>
      </c>
      <c r="C20" s="389"/>
      <c r="D20" s="390"/>
      <c r="E20" s="389"/>
      <c r="F20" s="390"/>
      <c r="G20" s="389"/>
      <c r="H20" s="390"/>
      <c r="I20" s="389"/>
      <c r="J20" s="390"/>
      <c r="K20" s="389"/>
      <c r="L20" s="390"/>
      <c r="M20" s="389"/>
      <c r="N20" s="390"/>
      <c r="O20" s="389"/>
      <c r="P20" s="390"/>
      <c r="Q20" s="3"/>
      <c r="R20" s="3"/>
      <c r="S20" s="3"/>
      <c r="T20" s="3"/>
      <c r="U20" s="3"/>
      <c r="V20" s="3"/>
      <c r="W20" s="3"/>
      <c r="X20" s="3"/>
      <c r="Y20" s="3"/>
      <c r="Z20" s="3"/>
      <c r="AA20" s="3"/>
      <c r="AB20" s="868"/>
      <c r="AC20" s="922"/>
      <c r="AD20" s="920"/>
      <c r="AE20" s="922"/>
      <c r="AF20" s="920"/>
      <c r="AG20" s="922"/>
      <c r="AH20" s="920"/>
      <c r="AI20" s="922"/>
      <c r="AJ20" s="920"/>
      <c r="AK20" s="922"/>
      <c r="AL20" s="920"/>
      <c r="AM20" s="922"/>
      <c r="AN20" s="920"/>
      <c r="AO20" s="922"/>
      <c r="AP20" s="920"/>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row>
    <row r="21" spans="1:92" s="4" customFormat="1" ht="143.1" customHeight="1">
      <c r="A21" s="826"/>
      <c r="B21" s="206" t="s">
        <v>26</v>
      </c>
      <c r="C21" s="204" t="s">
        <v>354</v>
      </c>
      <c r="D21" s="205" t="s">
        <v>621</v>
      </c>
      <c r="E21" s="204" t="s">
        <v>354</v>
      </c>
      <c r="F21" s="205" t="s">
        <v>354</v>
      </c>
      <c r="G21" s="204" t="s">
        <v>354</v>
      </c>
      <c r="H21" s="205" t="s">
        <v>354</v>
      </c>
      <c r="I21" s="204" t="s">
        <v>354</v>
      </c>
      <c r="J21" s="205" t="s">
        <v>354</v>
      </c>
      <c r="K21" s="204" t="s">
        <v>354</v>
      </c>
      <c r="L21" s="205" t="s">
        <v>354</v>
      </c>
      <c r="M21" s="204" t="s">
        <v>354</v>
      </c>
      <c r="N21" s="205" t="s">
        <v>354</v>
      </c>
      <c r="O21" s="204" t="s">
        <v>354</v>
      </c>
      <c r="P21" s="205" t="s">
        <v>354</v>
      </c>
      <c r="Q21" s="3"/>
      <c r="R21" s="3"/>
      <c r="S21" s="3"/>
      <c r="T21" s="3"/>
      <c r="U21" s="3"/>
      <c r="V21" s="3"/>
      <c r="W21" s="3"/>
      <c r="X21" s="3"/>
      <c r="Y21" s="3"/>
      <c r="Z21" s="3"/>
      <c r="AA21" s="3"/>
      <c r="AB21" s="867" t="s">
        <v>26</v>
      </c>
      <c r="AC21" s="921"/>
      <c r="AD21" s="919"/>
      <c r="AE21" s="921"/>
      <c r="AF21" s="919"/>
      <c r="AG21" s="921"/>
      <c r="AH21" s="919"/>
      <c r="AI21" s="921"/>
      <c r="AJ21" s="919"/>
      <c r="AK21" s="921"/>
      <c r="AL21" s="919"/>
      <c r="AM21" s="921"/>
      <c r="AN21" s="919"/>
      <c r="AO21" s="921"/>
      <c r="AP21" s="919"/>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row>
    <row r="22" spans="1:92" s="6" customFormat="1" ht="20.100000000000001" customHeight="1" thickBot="1">
      <c r="A22" s="826"/>
      <c r="B22" s="384" t="s">
        <v>302</v>
      </c>
      <c r="C22" s="389"/>
      <c r="D22" s="390"/>
      <c r="E22" s="389"/>
      <c r="F22" s="390"/>
      <c r="G22" s="389"/>
      <c r="H22" s="390"/>
      <c r="I22" s="389"/>
      <c r="J22" s="390"/>
      <c r="K22" s="389"/>
      <c r="L22" s="390"/>
      <c r="M22" s="389"/>
      <c r="N22" s="390"/>
      <c r="O22" s="389"/>
      <c r="P22" s="390"/>
      <c r="Q22" s="5"/>
      <c r="R22" s="5"/>
      <c r="S22" s="5"/>
      <c r="T22" s="5"/>
      <c r="U22" s="5"/>
      <c r="V22" s="5"/>
      <c r="W22" s="5"/>
      <c r="X22" s="5"/>
      <c r="Y22" s="5"/>
      <c r="Z22" s="5"/>
      <c r="AA22" s="5"/>
      <c r="AB22" s="868"/>
      <c r="AC22" s="922"/>
      <c r="AD22" s="920"/>
      <c r="AE22" s="922"/>
      <c r="AF22" s="920"/>
      <c r="AG22" s="922"/>
      <c r="AH22" s="920"/>
      <c r="AI22" s="922"/>
      <c r="AJ22" s="920"/>
      <c r="AK22" s="922"/>
      <c r="AL22" s="920"/>
      <c r="AM22" s="922"/>
      <c r="AN22" s="920"/>
      <c r="AO22" s="922"/>
      <c r="AP22" s="920"/>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row>
    <row r="23" spans="1:92" s="4" customFormat="1" ht="143.1" customHeight="1">
      <c r="A23" s="826"/>
      <c r="B23" s="207" t="s">
        <v>315</v>
      </c>
      <c r="C23" s="204" t="s">
        <v>622</v>
      </c>
      <c r="D23" s="205" t="s">
        <v>354</v>
      </c>
      <c r="E23" s="204" t="s">
        <v>354</v>
      </c>
      <c r="F23" s="205" t="s">
        <v>354</v>
      </c>
      <c r="G23" s="204" t="s">
        <v>354</v>
      </c>
      <c r="H23" s="205" t="s">
        <v>354</v>
      </c>
      <c r="I23" s="204" t="s">
        <v>354</v>
      </c>
      <c r="J23" s="205" t="s">
        <v>354</v>
      </c>
      <c r="K23" s="204" t="s">
        <v>354</v>
      </c>
      <c r="L23" s="205" t="s">
        <v>354</v>
      </c>
      <c r="M23" s="204" t="s">
        <v>354</v>
      </c>
      <c r="N23" s="205" t="s">
        <v>354</v>
      </c>
      <c r="O23" s="204" t="s">
        <v>354</v>
      </c>
      <c r="P23" s="205" t="s">
        <v>354</v>
      </c>
      <c r="Q23" s="3"/>
      <c r="R23" s="3"/>
      <c r="S23" s="3"/>
      <c r="T23" s="3"/>
      <c r="U23" s="3"/>
      <c r="V23" s="3"/>
      <c r="W23" s="3"/>
      <c r="X23" s="3"/>
      <c r="Y23" s="3"/>
      <c r="Z23" s="3"/>
      <c r="AA23" s="3"/>
      <c r="AB23" s="867" t="s">
        <v>315</v>
      </c>
      <c r="AC23" s="921"/>
      <c r="AD23" s="919"/>
      <c r="AE23" s="921"/>
      <c r="AF23" s="919"/>
      <c r="AG23" s="921"/>
      <c r="AH23" s="919"/>
      <c r="AI23" s="921"/>
      <c r="AJ23" s="919"/>
      <c r="AK23" s="921"/>
      <c r="AL23" s="919"/>
      <c r="AM23" s="921"/>
      <c r="AN23" s="919"/>
      <c r="AO23" s="921"/>
      <c r="AP23" s="919"/>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row>
    <row r="24" spans="1:92" s="6" customFormat="1" ht="20.100000000000001" customHeight="1" thickBot="1">
      <c r="A24" s="826"/>
      <c r="B24" s="384" t="s">
        <v>302</v>
      </c>
      <c r="C24" s="389"/>
      <c r="D24" s="390"/>
      <c r="E24" s="389"/>
      <c r="F24" s="390"/>
      <c r="G24" s="389"/>
      <c r="H24" s="390"/>
      <c r="I24" s="389"/>
      <c r="J24" s="390"/>
      <c r="K24" s="389"/>
      <c r="L24" s="390"/>
      <c r="M24" s="389"/>
      <c r="N24" s="390"/>
      <c r="O24" s="389"/>
      <c r="P24" s="390"/>
      <c r="Q24" s="5"/>
      <c r="R24" s="5"/>
      <c r="S24" s="5"/>
      <c r="T24" s="5"/>
      <c r="U24" s="5"/>
      <c r="V24" s="5"/>
      <c r="W24" s="5"/>
      <c r="X24" s="5"/>
      <c r="Y24" s="5"/>
      <c r="Z24" s="5"/>
      <c r="AA24" s="5"/>
      <c r="AB24" s="868"/>
      <c r="AC24" s="922"/>
      <c r="AD24" s="920"/>
      <c r="AE24" s="922"/>
      <c r="AF24" s="920"/>
      <c r="AG24" s="922"/>
      <c r="AH24" s="920"/>
      <c r="AI24" s="922"/>
      <c r="AJ24" s="920"/>
      <c r="AK24" s="922"/>
      <c r="AL24" s="920"/>
      <c r="AM24" s="922"/>
      <c r="AN24" s="920"/>
      <c r="AO24" s="922"/>
      <c r="AP24" s="920"/>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row>
    <row r="25" spans="1:92" s="4" customFormat="1" ht="143.1" customHeight="1">
      <c r="A25" s="826"/>
      <c r="B25" s="207" t="s">
        <v>32</v>
      </c>
      <c r="C25" s="204" t="s">
        <v>354</v>
      </c>
      <c r="D25" s="205" t="s">
        <v>354</v>
      </c>
      <c r="E25" s="204" t="s">
        <v>354</v>
      </c>
      <c r="F25" s="205" t="s">
        <v>354</v>
      </c>
      <c r="G25" s="204" t="s">
        <v>354</v>
      </c>
      <c r="H25" s="205" t="s">
        <v>354</v>
      </c>
      <c r="I25" s="204" t="s">
        <v>354</v>
      </c>
      <c r="J25" s="205" t="s">
        <v>354</v>
      </c>
      <c r="K25" s="204" t="s">
        <v>354</v>
      </c>
      <c r="L25" s="205" t="s">
        <v>354</v>
      </c>
      <c r="M25" s="204" t="s">
        <v>354</v>
      </c>
      <c r="N25" s="205" t="s">
        <v>354</v>
      </c>
      <c r="O25" s="204" t="s">
        <v>354</v>
      </c>
      <c r="P25" s="205" t="s">
        <v>354</v>
      </c>
      <c r="Q25" s="3"/>
      <c r="R25" s="3"/>
      <c r="S25" s="3"/>
      <c r="T25" s="3"/>
      <c r="U25" s="3"/>
      <c r="V25" s="3"/>
      <c r="W25" s="3"/>
      <c r="X25" s="3"/>
      <c r="Y25" s="3"/>
      <c r="Z25" s="3"/>
      <c r="AA25" s="3"/>
      <c r="AB25" s="867" t="s">
        <v>32</v>
      </c>
      <c r="AC25" s="921"/>
      <c r="AD25" s="919"/>
      <c r="AE25" s="921"/>
      <c r="AF25" s="919"/>
      <c r="AG25" s="921"/>
      <c r="AH25" s="919"/>
      <c r="AI25" s="921"/>
      <c r="AJ25" s="919"/>
      <c r="AK25" s="921"/>
      <c r="AL25" s="919"/>
      <c r="AM25" s="921"/>
      <c r="AN25" s="919"/>
      <c r="AO25" s="921"/>
      <c r="AP25" s="919"/>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row>
    <row r="26" spans="1:92" s="6" customFormat="1" ht="20.100000000000001" customHeight="1" thickBot="1">
      <c r="A26" s="826"/>
      <c r="B26" s="384" t="s">
        <v>302</v>
      </c>
      <c r="C26" s="389"/>
      <c r="D26" s="390"/>
      <c r="E26" s="389"/>
      <c r="F26" s="390"/>
      <c r="G26" s="389"/>
      <c r="H26" s="390"/>
      <c r="I26" s="389"/>
      <c r="J26" s="390"/>
      <c r="K26" s="389"/>
      <c r="L26" s="390"/>
      <c r="M26" s="389"/>
      <c r="N26" s="390"/>
      <c r="O26" s="389"/>
      <c r="P26" s="390"/>
      <c r="Q26" s="5"/>
      <c r="R26" s="5"/>
      <c r="S26" s="5"/>
      <c r="T26" s="5"/>
      <c r="U26" s="5"/>
      <c r="V26" s="5"/>
      <c r="W26" s="5"/>
      <c r="X26" s="5"/>
      <c r="Y26" s="5"/>
      <c r="Z26" s="5"/>
      <c r="AA26" s="5"/>
      <c r="AB26" s="868"/>
      <c r="AC26" s="922"/>
      <c r="AD26" s="920"/>
      <c r="AE26" s="922"/>
      <c r="AF26" s="920"/>
      <c r="AG26" s="922"/>
      <c r="AH26" s="920"/>
      <c r="AI26" s="922"/>
      <c r="AJ26" s="920"/>
      <c r="AK26" s="922"/>
      <c r="AL26" s="920"/>
      <c r="AM26" s="922"/>
      <c r="AN26" s="920"/>
      <c r="AO26" s="922"/>
      <c r="AP26" s="920"/>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row>
    <row r="27" spans="1:92" s="4" customFormat="1" ht="143.1" customHeight="1">
      <c r="A27" s="826"/>
      <c r="B27" s="207" t="s">
        <v>319</v>
      </c>
      <c r="C27" s="204" t="s">
        <v>354</v>
      </c>
      <c r="D27" s="205" t="s">
        <v>623</v>
      </c>
      <c r="E27" s="204" t="s">
        <v>354</v>
      </c>
      <c r="F27" s="205"/>
      <c r="G27" s="204" t="s">
        <v>354</v>
      </c>
      <c r="H27" s="205" t="s">
        <v>354</v>
      </c>
      <c r="I27" s="204"/>
      <c r="J27" s="205" t="s">
        <v>354</v>
      </c>
      <c r="K27" s="204" t="s">
        <v>354</v>
      </c>
      <c r="L27" s="205" t="s">
        <v>354</v>
      </c>
      <c r="M27" s="204" t="s">
        <v>354</v>
      </c>
      <c r="N27" s="205" t="s">
        <v>354</v>
      </c>
      <c r="O27" s="204" t="s">
        <v>624</v>
      </c>
      <c r="P27" s="205" t="s">
        <v>354</v>
      </c>
      <c r="Q27" s="3"/>
      <c r="R27" s="3"/>
      <c r="S27" s="3"/>
      <c r="T27" s="3"/>
      <c r="U27" s="3"/>
      <c r="V27" s="3"/>
      <c r="W27" s="3"/>
      <c r="X27" s="3"/>
      <c r="Y27" s="3"/>
      <c r="Z27" s="3"/>
      <c r="AA27" s="3"/>
      <c r="AB27" s="867" t="s">
        <v>319</v>
      </c>
      <c r="AC27" s="921"/>
      <c r="AD27" s="919"/>
      <c r="AE27" s="921"/>
      <c r="AF27" s="919"/>
      <c r="AG27" s="921"/>
      <c r="AH27" s="919"/>
      <c r="AI27" s="921"/>
      <c r="AJ27" s="919"/>
      <c r="AK27" s="921"/>
      <c r="AL27" s="919"/>
      <c r="AM27" s="921"/>
      <c r="AN27" s="919"/>
      <c r="AO27" s="921"/>
      <c r="AP27" s="919"/>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row>
    <row r="28" spans="1:92" s="4" customFormat="1" ht="20.100000000000001" customHeight="1" thickBot="1">
      <c r="A28" s="826"/>
      <c r="B28" s="384" t="s">
        <v>302</v>
      </c>
      <c r="C28" s="389"/>
      <c r="D28" s="390"/>
      <c r="E28" s="389"/>
      <c r="F28" s="390"/>
      <c r="G28" s="389"/>
      <c r="H28" s="390"/>
      <c r="I28" s="389"/>
      <c r="J28" s="390"/>
      <c r="K28" s="389"/>
      <c r="L28" s="390"/>
      <c r="M28" s="389"/>
      <c r="N28" s="390"/>
      <c r="O28" s="389"/>
      <c r="P28" s="390"/>
      <c r="Q28" s="3"/>
      <c r="R28" s="3"/>
      <c r="S28" s="3"/>
      <c r="T28" s="3"/>
      <c r="U28" s="3"/>
      <c r="V28" s="3"/>
      <c r="W28" s="3"/>
      <c r="X28" s="3"/>
      <c r="Y28" s="3"/>
      <c r="Z28" s="3"/>
      <c r="AA28" s="3"/>
      <c r="AB28" s="868"/>
      <c r="AC28" s="922"/>
      <c r="AD28" s="920"/>
      <c r="AE28" s="922"/>
      <c r="AF28" s="920"/>
      <c r="AG28" s="922"/>
      <c r="AH28" s="920"/>
      <c r="AI28" s="922"/>
      <c r="AJ28" s="920"/>
      <c r="AK28" s="922"/>
      <c r="AL28" s="920"/>
      <c r="AM28" s="922"/>
      <c r="AN28" s="920"/>
      <c r="AO28" s="922"/>
      <c r="AP28" s="920"/>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row>
    <row r="29" spans="1:92" s="4" customFormat="1" ht="143.1" customHeight="1">
      <c r="A29" s="826"/>
      <c r="B29" s="207" t="s">
        <v>36</v>
      </c>
      <c r="C29" s="204"/>
      <c r="D29" s="205"/>
      <c r="E29" s="208" t="s">
        <v>354</v>
      </c>
      <c r="F29" s="205" t="s">
        <v>354</v>
      </c>
      <c r="G29" s="204" t="s">
        <v>354</v>
      </c>
      <c r="H29" s="205" t="s">
        <v>354</v>
      </c>
      <c r="I29" s="204" t="s">
        <v>354</v>
      </c>
      <c r="J29" s="205" t="s">
        <v>354</v>
      </c>
      <c r="K29" s="204" t="s">
        <v>354</v>
      </c>
      <c r="L29" s="205" t="s">
        <v>354</v>
      </c>
      <c r="M29" s="204" t="s">
        <v>354</v>
      </c>
      <c r="N29" s="205" t="s">
        <v>354</v>
      </c>
      <c r="O29" s="204" t="s">
        <v>354</v>
      </c>
      <c r="P29" s="205" t="s">
        <v>354</v>
      </c>
      <c r="Q29" s="3"/>
      <c r="R29" s="3"/>
      <c r="S29" s="3"/>
      <c r="T29" s="3"/>
      <c r="U29" s="3"/>
      <c r="V29" s="3"/>
      <c r="W29" s="3"/>
      <c r="X29" s="3"/>
      <c r="Y29" s="3"/>
      <c r="Z29" s="3"/>
      <c r="AA29" s="3"/>
      <c r="AB29" s="867" t="s">
        <v>36</v>
      </c>
      <c r="AC29" s="921"/>
      <c r="AD29" s="919"/>
      <c r="AE29" s="921"/>
      <c r="AF29" s="919"/>
      <c r="AG29" s="921"/>
      <c r="AH29" s="919"/>
      <c r="AI29" s="921"/>
      <c r="AJ29" s="919"/>
      <c r="AK29" s="921"/>
      <c r="AL29" s="919"/>
      <c r="AM29" s="921"/>
      <c r="AN29" s="919"/>
      <c r="AO29" s="921"/>
      <c r="AP29" s="919"/>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row>
    <row r="30" spans="1:92" s="4" customFormat="1" ht="20.100000000000001" customHeight="1" thickBot="1">
      <c r="A30" s="827"/>
      <c r="B30" s="384" t="s">
        <v>302</v>
      </c>
      <c r="C30" s="389"/>
      <c r="D30" s="390"/>
      <c r="E30" s="389"/>
      <c r="F30" s="392"/>
      <c r="G30" s="389"/>
      <c r="H30" s="390"/>
      <c r="I30" s="389"/>
      <c r="J30" s="390"/>
      <c r="K30" s="389"/>
      <c r="L30" s="390"/>
      <c r="M30" s="389"/>
      <c r="N30" s="390"/>
      <c r="O30" s="389"/>
      <c r="P30" s="390"/>
      <c r="Q30" s="3"/>
      <c r="R30" s="3"/>
      <c r="S30" s="3"/>
      <c r="T30" s="3"/>
      <c r="U30" s="3"/>
      <c r="V30" s="3"/>
      <c r="W30" s="3"/>
      <c r="X30" s="3"/>
      <c r="Y30" s="3"/>
      <c r="Z30" s="3"/>
      <c r="AA30" s="3"/>
      <c r="AB30" s="868"/>
      <c r="AC30" s="922"/>
      <c r="AD30" s="920"/>
      <c r="AE30" s="922"/>
      <c r="AF30" s="920"/>
      <c r="AG30" s="922"/>
      <c r="AH30" s="920"/>
      <c r="AI30" s="922"/>
      <c r="AJ30" s="920"/>
      <c r="AK30" s="922"/>
      <c r="AL30" s="920"/>
      <c r="AM30" s="922"/>
      <c r="AN30" s="920"/>
      <c r="AO30" s="922"/>
      <c r="AP30" s="920"/>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row>
    <row r="31" spans="1:92" s="4" customFormat="1" ht="50.1" customHeight="1">
      <c r="A31" s="822" t="s">
        <v>38</v>
      </c>
      <c r="B31" s="393" t="s">
        <v>39</v>
      </c>
      <c r="C31" s="929"/>
      <c r="D31" s="930"/>
      <c r="E31" s="929"/>
      <c r="F31" s="930"/>
      <c r="G31" s="929"/>
      <c r="H31" s="930"/>
      <c r="I31" s="929"/>
      <c r="J31" s="930"/>
      <c r="K31" s="929"/>
      <c r="L31" s="930"/>
      <c r="M31" s="929"/>
      <c r="N31" s="930"/>
      <c r="O31" s="929"/>
      <c r="P31" s="930"/>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row>
    <row r="32" spans="1:92" ht="50.1" customHeight="1">
      <c r="A32" s="823"/>
      <c r="B32" s="394" t="s">
        <v>41</v>
      </c>
      <c r="C32" s="927"/>
      <c r="D32" s="928"/>
      <c r="E32" s="927"/>
      <c r="F32" s="928"/>
      <c r="G32" s="927"/>
      <c r="H32" s="928"/>
      <c r="I32" s="927"/>
      <c r="J32" s="928"/>
      <c r="K32" s="927"/>
      <c r="L32" s="928"/>
      <c r="M32" s="927"/>
      <c r="N32" s="928"/>
      <c r="O32" s="927"/>
      <c r="P32" s="928"/>
      <c r="CK32" s="2"/>
      <c r="CL32" s="2"/>
      <c r="CM32" s="2"/>
      <c r="CN32" s="2"/>
    </row>
    <row r="33" spans="1:92" ht="50.1" customHeight="1">
      <c r="A33" s="823"/>
      <c r="B33" s="395" t="s">
        <v>44</v>
      </c>
      <c r="C33" s="925"/>
      <c r="D33" s="926"/>
      <c r="E33" s="925"/>
      <c r="F33" s="926"/>
      <c r="G33" s="925"/>
      <c r="H33" s="926"/>
      <c r="I33" s="925"/>
      <c r="J33" s="926"/>
      <c r="K33" s="925"/>
      <c r="L33" s="926"/>
      <c r="M33" s="925"/>
      <c r="N33" s="926"/>
      <c r="O33" s="925"/>
      <c r="P33" s="926"/>
      <c r="CK33" s="2"/>
      <c r="CL33" s="2"/>
      <c r="CM33" s="2"/>
      <c r="CN33" s="2"/>
    </row>
    <row r="34" spans="1:92" ht="50.1" customHeight="1" thickBot="1">
      <c r="A34" s="824"/>
      <c r="B34" s="396" t="s">
        <v>46</v>
      </c>
      <c r="C34" s="923"/>
      <c r="D34" s="924"/>
      <c r="E34" s="923"/>
      <c r="F34" s="924"/>
      <c r="G34" s="923"/>
      <c r="H34" s="924"/>
      <c r="I34" s="923"/>
      <c r="J34" s="924"/>
      <c r="K34" s="923"/>
      <c r="L34" s="924"/>
      <c r="M34" s="923"/>
      <c r="N34" s="924"/>
      <c r="O34" s="923"/>
      <c r="P34" s="924"/>
      <c r="CK34" s="2"/>
      <c r="CL34" s="2"/>
      <c r="CM34" s="2"/>
      <c r="CN34" s="2"/>
    </row>
    <row r="36" spans="1:92" s="1" customFormat="1" ht="42" customHeight="1">
      <c r="A36" s="133"/>
      <c r="B36" s="2"/>
      <c r="C36" s="2"/>
      <c r="D36" s="2"/>
      <c r="E36" s="2"/>
      <c r="F36" s="2"/>
      <c r="G36" s="2"/>
      <c r="H36" s="2"/>
      <c r="I36" s="2"/>
      <c r="J36" s="2"/>
      <c r="K36" s="2"/>
      <c r="L36" s="2"/>
      <c r="M36" s="2"/>
      <c r="N36" s="2"/>
      <c r="O36" s="2"/>
      <c r="P36" s="2"/>
    </row>
  </sheetData>
  <sheetProtection algorithmName="SHA-512" hashValue="h3Xp4ZkhKOfHG5TLYQb2okniJiEjDZujQbC78eAUe8QNsLKrZhMh5CAPp8lerF0O4zioR3nWFwpKRenXKuEm9g==" saltValue="adHhneFGNu9N7cCVKEl47w==" spinCount="100000" sheet="1" objects="1" scenarios="1"/>
  <mergeCells count="270">
    <mergeCell ref="O2:P2"/>
    <mergeCell ref="C3:D3"/>
    <mergeCell ref="E3:F3"/>
    <mergeCell ref="G3:H3"/>
    <mergeCell ref="I3:J3"/>
    <mergeCell ref="K3:L3"/>
    <mergeCell ref="M3:N3"/>
    <mergeCell ref="O3:P3"/>
    <mergeCell ref="A1:F1"/>
    <mergeCell ref="G1:J1"/>
    <mergeCell ref="K1:P1"/>
    <mergeCell ref="A2:A8"/>
    <mergeCell ref="C2:D2"/>
    <mergeCell ref="E2:F2"/>
    <mergeCell ref="G2:H2"/>
    <mergeCell ref="I2:J2"/>
    <mergeCell ref="K2:L2"/>
    <mergeCell ref="M2:N2"/>
    <mergeCell ref="C5:D5"/>
    <mergeCell ref="E5:F5"/>
    <mergeCell ref="G5:H5"/>
    <mergeCell ref="I5:J5"/>
    <mergeCell ref="K5:L5"/>
    <mergeCell ref="C7:D7"/>
    <mergeCell ref="AB3:AP3"/>
    <mergeCell ref="C4:D4"/>
    <mergeCell ref="E4:F4"/>
    <mergeCell ref="G4:H4"/>
    <mergeCell ref="I4:J4"/>
    <mergeCell ref="K4:L4"/>
    <mergeCell ref="M4:N4"/>
    <mergeCell ref="O4:P4"/>
    <mergeCell ref="AC4:AD4"/>
    <mergeCell ref="AE4:AF4"/>
    <mergeCell ref="AG4:AH4"/>
    <mergeCell ref="AI4:AJ4"/>
    <mergeCell ref="AK4:AL4"/>
    <mergeCell ref="AM4:AN4"/>
    <mergeCell ref="AO4:AP4"/>
    <mergeCell ref="AC6:AD6"/>
    <mergeCell ref="AE6:AF6"/>
    <mergeCell ref="AK5:AL5"/>
    <mergeCell ref="AM5:AN5"/>
    <mergeCell ref="AO5:AP5"/>
    <mergeCell ref="C6:D6"/>
    <mergeCell ref="E6:F6"/>
    <mergeCell ref="G6:H6"/>
    <mergeCell ref="I6:J6"/>
    <mergeCell ref="K6:L6"/>
    <mergeCell ref="M6:N6"/>
    <mergeCell ref="O6:P6"/>
    <mergeCell ref="M5:N5"/>
    <mergeCell ref="O5:P5"/>
    <mergeCell ref="AC5:AD5"/>
    <mergeCell ref="AE5:AF5"/>
    <mergeCell ref="AG5:AH5"/>
    <mergeCell ref="AI5:AJ5"/>
    <mergeCell ref="AO6:AP6"/>
    <mergeCell ref="AG6:AH6"/>
    <mergeCell ref="AI6:AJ6"/>
    <mergeCell ref="AK6:AL6"/>
    <mergeCell ref="AM6:AN6"/>
    <mergeCell ref="AH9:AH10"/>
    <mergeCell ref="AI9:AI10"/>
    <mergeCell ref="E7:F7"/>
    <mergeCell ref="G7:H7"/>
    <mergeCell ref="I7:J7"/>
    <mergeCell ref="K7:L7"/>
    <mergeCell ref="M7:N7"/>
    <mergeCell ref="O7:P7"/>
    <mergeCell ref="AC7:AD7"/>
    <mergeCell ref="AE7:AF7"/>
    <mergeCell ref="AK13:AK14"/>
    <mergeCell ref="AL13:AL14"/>
    <mergeCell ref="AG7:AH7"/>
    <mergeCell ref="AI7:AJ7"/>
    <mergeCell ref="AK7:AL7"/>
    <mergeCell ref="AM7:AN7"/>
    <mergeCell ref="AO7:AP7"/>
    <mergeCell ref="A9:A30"/>
    <mergeCell ref="AB9:AB10"/>
    <mergeCell ref="AC9:AC10"/>
    <mergeCell ref="AD9:AD10"/>
    <mergeCell ref="AE9:AE10"/>
    <mergeCell ref="AL9:AL10"/>
    <mergeCell ref="AM9:AM10"/>
    <mergeCell ref="AN9:AN10"/>
    <mergeCell ref="AO9:AO10"/>
    <mergeCell ref="AP9:AP10"/>
    <mergeCell ref="AB11:AB12"/>
    <mergeCell ref="AC11:AC12"/>
    <mergeCell ref="AD11:AD12"/>
    <mergeCell ref="AE11:AE12"/>
    <mergeCell ref="AF11:AF12"/>
    <mergeCell ref="AF9:AF10"/>
    <mergeCell ref="AG9:AG10"/>
    <mergeCell ref="AH13:AH14"/>
    <mergeCell ref="AI13:AI14"/>
    <mergeCell ref="AJ9:AJ10"/>
    <mergeCell ref="AK9:AK10"/>
    <mergeCell ref="AM11:AM12"/>
    <mergeCell ref="AN11:AN12"/>
    <mergeCell ref="AO11:AO12"/>
    <mergeCell ref="AP11:AP12"/>
    <mergeCell ref="AB13:AB14"/>
    <mergeCell ref="AC13:AC14"/>
    <mergeCell ref="AD13:AD14"/>
    <mergeCell ref="AE13:AE14"/>
    <mergeCell ref="AF13:AF14"/>
    <mergeCell ref="AG13:AG14"/>
    <mergeCell ref="AG11:AG12"/>
    <mergeCell ref="AH11:AH12"/>
    <mergeCell ref="AI11:AI12"/>
    <mergeCell ref="AJ11:AJ12"/>
    <mergeCell ref="AK11:AK12"/>
    <mergeCell ref="AL11:AL12"/>
    <mergeCell ref="AN13:AN14"/>
    <mergeCell ref="AO13:AO14"/>
    <mergeCell ref="AP13:AP14"/>
    <mergeCell ref="AJ13:AJ14"/>
    <mergeCell ref="AM13:AM14"/>
    <mergeCell ref="AO15:AO16"/>
    <mergeCell ref="AP15:AP16"/>
    <mergeCell ref="AB17:AB18"/>
    <mergeCell ref="AC17:AC18"/>
    <mergeCell ref="AD17:AD18"/>
    <mergeCell ref="AE17:AE18"/>
    <mergeCell ref="AF17:AF18"/>
    <mergeCell ref="AG17:AG18"/>
    <mergeCell ref="AH17:AH18"/>
    <mergeCell ref="AI17:AI18"/>
    <mergeCell ref="AI15:AI16"/>
    <mergeCell ref="AJ15:AJ16"/>
    <mergeCell ref="AK15:AK16"/>
    <mergeCell ref="AL15:AL16"/>
    <mergeCell ref="AM15:AM16"/>
    <mergeCell ref="AN15:AN16"/>
    <mergeCell ref="AB15:AB16"/>
    <mergeCell ref="AC15:AC16"/>
    <mergeCell ref="AD15:AD16"/>
    <mergeCell ref="AE15:AE16"/>
    <mergeCell ref="AF15:AF16"/>
    <mergeCell ref="AG15:AG16"/>
    <mergeCell ref="AH15:AH16"/>
    <mergeCell ref="AP17:AP18"/>
    <mergeCell ref="AB19:AB20"/>
    <mergeCell ref="AC19:AC20"/>
    <mergeCell ref="AD19:AD20"/>
    <mergeCell ref="AE19:AE20"/>
    <mergeCell ref="AF19:AF20"/>
    <mergeCell ref="AG19:AG20"/>
    <mergeCell ref="AH19:AH20"/>
    <mergeCell ref="AI19:AI20"/>
    <mergeCell ref="AJ19:AJ20"/>
    <mergeCell ref="AJ17:AJ18"/>
    <mergeCell ref="AK17:AK18"/>
    <mergeCell ref="AL17:AL18"/>
    <mergeCell ref="AM17:AM18"/>
    <mergeCell ref="AN17:AN18"/>
    <mergeCell ref="AO17:AO18"/>
    <mergeCell ref="AG21:AG22"/>
    <mergeCell ref="AO23:AO24"/>
    <mergeCell ref="AP23:AP24"/>
    <mergeCell ref="AK19:AK20"/>
    <mergeCell ref="AL19:AL20"/>
    <mergeCell ref="AM19:AM20"/>
    <mergeCell ref="AN19:AN20"/>
    <mergeCell ref="AO19:AO20"/>
    <mergeCell ref="AP19:AP20"/>
    <mergeCell ref="AJ23:AJ24"/>
    <mergeCell ref="AK23:AK24"/>
    <mergeCell ref="AL23:AL24"/>
    <mergeCell ref="AM23:AM24"/>
    <mergeCell ref="AN23:AN24"/>
    <mergeCell ref="AH25:AH26"/>
    <mergeCell ref="AI25:AI26"/>
    <mergeCell ref="AI23:AI24"/>
    <mergeCell ref="AN21:AN22"/>
    <mergeCell ref="AO21:AO22"/>
    <mergeCell ref="AP21:AP22"/>
    <mergeCell ref="AB23:AB24"/>
    <mergeCell ref="AC23:AC24"/>
    <mergeCell ref="AD23:AD24"/>
    <mergeCell ref="AE23:AE24"/>
    <mergeCell ref="AF23:AF24"/>
    <mergeCell ref="AG23:AG24"/>
    <mergeCell ref="AH23:AH24"/>
    <mergeCell ref="AH21:AH22"/>
    <mergeCell ref="AI21:AI22"/>
    <mergeCell ref="AJ21:AJ22"/>
    <mergeCell ref="AK21:AK22"/>
    <mergeCell ref="AL21:AL22"/>
    <mergeCell ref="AM21:AM22"/>
    <mergeCell ref="AB21:AB22"/>
    <mergeCell ref="AC21:AC22"/>
    <mergeCell ref="AD21:AD22"/>
    <mergeCell ref="AE21:AE22"/>
    <mergeCell ref="AF21:AF22"/>
    <mergeCell ref="AK27:AK28"/>
    <mergeCell ref="AL27:AL28"/>
    <mergeCell ref="AM27:AM28"/>
    <mergeCell ref="AN27:AN28"/>
    <mergeCell ref="AO27:AO28"/>
    <mergeCell ref="AP27:AP28"/>
    <mergeCell ref="AP25:AP26"/>
    <mergeCell ref="AB27:AB28"/>
    <mergeCell ref="AC27:AC28"/>
    <mergeCell ref="AD27:AD28"/>
    <mergeCell ref="AE27:AE28"/>
    <mergeCell ref="AF27:AF28"/>
    <mergeCell ref="AG27:AG28"/>
    <mergeCell ref="AH27:AH28"/>
    <mergeCell ref="AI27:AI28"/>
    <mergeCell ref="AJ27:AJ28"/>
    <mergeCell ref="AJ25:AJ26"/>
    <mergeCell ref="AK25:AK26"/>
    <mergeCell ref="AL25:AL26"/>
    <mergeCell ref="AM25:AM26"/>
    <mergeCell ref="AN25:AN26"/>
    <mergeCell ref="AO25:AO26"/>
    <mergeCell ref="AB25:AB26"/>
    <mergeCell ref="AC25:AC26"/>
    <mergeCell ref="AD25:AD26"/>
    <mergeCell ref="AE25:AE26"/>
    <mergeCell ref="AF25:AF26"/>
    <mergeCell ref="AG25:AG26"/>
    <mergeCell ref="AO29:AO30"/>
    <mergeCell ref="AP29:AP30"/>
    <mergeCell ref="A31:A34"/>
    <mergeCell ref="C31:D31"/>
    <mergeCell ref="E31:F31"/>
    <mergeCell ref="G31:H31"/>
    <mergeCell ref="I31:J31"/>
    <mergeCell ref="K31:L31"/>
    <mergeCell ref="M31:N31"/>
    <mergeCell ref="AH29:AH30"/>
    <mergeCell ref="AI29:AI30"/>
    <mergeCell ref="AJ29:AJ30"/>
    <mergeCell ref="AK29:AK30"/>
    <mergeCell ref="AL29:AL30"/>
    <mergeCell ref="AM29:AM30"/>
    <mergeCell ref="AB29:AB30"/>
    <mergeCell ref="AC29:AC30"/>
    <mergeCell ref="AD29:AD30"/>
    <mergeCell ref="AE29:AE30"/>
    <mergeCell ref="AF29:AF30"/>
    <mergeCell ref="AN29:AN30"/>
    <mergeCell ref="O33:P33"/>
    <mergeCell ref="C34:D34"/>
    <mergeCell ref="E34:F34"/>
    <mergeCell ref="G34:H34"/>
    <mergeCell ref="I34:J34"/>
    <mergeCell ref="K34:L34"/>
    <mergeCell ref="M34:N34"/>
    <mergeCell ref="O34:P34"/>
    <mergeCell ref="C33:D33"/>
    <mergeCell ref="E33:F33"/>
    <mergeCell ref="G33:H33"/>
    <mergeCell ref="I33:J33"/>
    <mergeCell ref="K33:L33"/>
    <mergeCell ref="M33:N33"/>
    <mergeCell ref="AG29:AG30"/>
    <mergeCell ref="O31:P31"/>
    <mergeCell ref="C32:D32"/>
    <mergeCell ref="E32:F32"/>
    <mergeCell ref="G32:H32"/>
    <mergeCell ref="I32:J32"/>
    <mergeCell ref="K32:L32"/>
    <mergeCell ref="M32:N32"/>
    <mergeCell ref="O32:P32"/>
  </mergeCells>
  <conditionalFormatting sqref="C4 E4 G4 I4 K4 M4 O4">
    <cfRule type="expression" dxfId="95" priority="3">
      <formula>OR(DAY(C4)=30, DAY(C4)=1, DAY(C4)=14, DAY(C4)=15)</formula>
    </cfRule>
  </conditionalFormatting>
  <conditionalFormatting sqref="C5 E5 G5 I5 K5 M5 O5">
    <cfRule type="expression" dxfId="94" priority="2">
      <formula>C5&lt;&gt;""</formula>
    </cfRule>
  </conditionalFormatting>
  <conditionalFormatting sqref="AC7:AP7">
    <cfRule type="expression" dxfId="93" priority="1">
      <formula>AC7&lt;&gt;""</formula>
    </cfRule>
  </conditionalFormatting>
  <printOptions verticalCentered="1"/>
  <pageMargins left="0" right="0" top="0" bottom="0" header="0" footer="0"/>
  <pageSetup paperSize="8" scale="38" fitToWidth="0" fitToHeight="0" orientation="landscape" r:id="rId1"/>
  <colBreaks count="1" manualBreakCount="1">
    <brk id="16" max="43" man="1"/>
  </col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150E8-C245-4E7C-9E66-B65FB9FA0F06}">
  <dimension ref="A1:J24"/>
  <sheetViews>
    <sheetView topLeftCell="A4" zoomScale="80" zoomScaleNormal="80" workbookViewId="0">
      <selection activeCell="A9" sqref="A9:A30"/>
    </sheetView>
  </sheetViews>
  <sheetFormatPr defaultColWidth="8.75" defaultRowHeight="13.5"/>
  <cols>
    <col min="1" max="1" width="8.75" style="13"/>
    <col min="2" max="2" width="61.5" customWidth="1"/>
    <col min="3" max="3" width="18.875" bestFit="1" customWidth="1"/>
    <col min="4" max="4" width="9.75" bestFit="1" customWidth="1"/>
    <col min="5" max="5" width="16.25" style="336" bestFit="1" customWidth="1"/>
    <col min="6" max="6" width="16.5" style="336" bestFit="1" customWidth="1"/>
    <col min="7" max="7" width="14.125" bestFit="1" customWidth="1"/>
    <col min="8" max="8" width="20.5" bestFit="1" customWidth="1"/>
    <col min="9" max="9" width="17.5" bestFit="1" customWidth="1"/>
    <col min="10" max="10" width="17.75" bestFit="1" customWidth="1"/>
  </cols>
  <sheetData>
    <row r="1" spans="1:10" ht="82.5" customHeight="1" thickBot="1">
      <c r="A1" s="514" t="s">
        <v>48</v>
      </c>
      <c r="B1" s="515" t="s">
        <v>82</v>
      </c>
      <c r="C1" s="516" t="s">
        <v>83</v>
      </c>
      <c r="D1" s="516" t="s">
        <v>84</v>
      </c>
      <c r="E1" s="517" t="s">
        <v>85</v>
      </c>
      <c r="F1" s="517" t="s">
        <v>86</v>
      </c>
      <c r="G1" s="516" t="s">
        <v>87</v>
      </c>
      <c r="H1" s="518" t="s">
        <v>88</v>
      </c>
      <c r="I1" s="518" t="s">
        <v>625</v>
      </c>
      <c r="J1" s="519" t="s">
        <v>626</v>
      </c>
    </row>
    <row r="2" spans="1:10" ht="15">
      <c r="A2" s="520">
        <v>1</v>
      </c>
      <c r="B2" s="560" t="s">
        <v>627</v>
      </c>
      <c r="C2" s="561" t="s">
        <v>92</v>
      </c>
      <c r="D2" s="562" t="s">
        <v>219</v>
      </c>
      <c r="E2" s="570">
        <v>45796</v>
      </c>
      <c r="F2" s="571">
        <v>45797</v>
      </c>
      <c r="G2" s="567">
        <f t="shared" ref="G2:G24" si="0">(F2-E2)+1</f>
        <v>2</v>
      </c>
      <c r="H2" s="581" t="s">
        <v>99</v>
      </c>
      <c r="I2" s="562" t="s">
        <v>414</v>
      </c>
      <c r="J2" s="586" t="s">
        <v>101</v>
      </c>
    </row>
    <row r="3" spans="1:10" ht="15">
      <c r="A3" s="564">
        <v>2</v>
      </c>
      <c r="B3" s="280" t="s">
        <v>628</v>
      </c>
      <c r="C3" s="281" t="s">
        <v>53</v>
      </c>
      <c r="D3" s="411" t="s">
        <v>219</v>
      </c>
      <c r="E3" s="329">
        <v>45800</v>
      </c>
      <c r="F3" s="572">
        <v>45801</v>
      </c>
      <c r="G3" s="568">
        <f t="shared" si="0"/>
        <v>2</v>
      </c>
      <c r="H3" s="582" t="s">
        <v>99</v>
      </c>
      <c r="I3" s="411" t="s">
        <v>461</v>
      </c>
      <c r="J3" s="587" t="s">
        <v>101</v>
      </c>
    </row>
    <row r="4" spans="1:10" ht="15">
      <c r="A4" s="564">
        <v>3</v>
      </c>
      <c r="B4" s="280" t="s">
        <v>629</v>
      </c>
      <c r="C4" s="281" t="s">
        <v>53</v>
      </c>
      <c r="D4" s="411" t="s">
        <v>98</v>
      </c>
      <c r="E4" s="329">
        <v>45800</v>
      </c>
      <c r="F4" s="572">
        <v>45801</v>
      </c>
      <c r="G4" s="568">
        <f t="shared" si="0"/>
        <v>2</v>
      </c>
      <c r="H4" s="582" t="s">
        <v>99</v>
      </c>
      <c r="I4" s="285" t="s">
        <v>414</v>
      </c>
      <c r="J4" s="587" t="s">
        <v>101</v>
      </c>
    </row>
    <row r="5" spans="1:10" ht="15">
      <c r="A5" s="564">
        <v>4</v>
      </c>
      <c r="B5" s="280" t="s">
        <v>630</v>
      </c>
      <c r="C5" s="281" t="s">
        <v>53</v>
      </c>
      <c r="D5" s="411" t="s">
        <v>219</v>
      </c>
      <c r="E5" s="329">
        <v>45798</v>
      </c>
      <c r="F5" s="572">
        <v>45801</v>
      </c>
      <c r="G5" s="568">
        <f t="shared" si="0"/>
        <v>4</v>
      </c>
      <c r="H5" s="582" t="s">
        <v>99</v>
      </c>
      <c r="I5" s="411" t="s">
        <v>414</v>
      </c>
      <c r="J5" s="587" t="s">
        <v>101</v>
      </c>
    </row>
    <row r="6" spans="1:10" ht="15">
      <c r="A6" s="564">
        <v>5</v>
      </c>
      <c r="B6" s="280" t="s">
        <v>631</v>
      </c>
      <c r="C6" s="281" t="s">
        <v>53</v>
      </c>
      <c r="D6" s="411" t="s">
        <v>98</v>
      </c>
      <c r="E6" s="329">
        <v>45796</v>
      </c>
      <c r="F6" s="572">
        <v>45796</v>
      </c>
      <c r="G6" s="568">
        <f t="shared" si="0"/>
        <v>1</v>
      </c>
      <c r="H6" s="582" t="s">
        <v>99</v>
      </c>
      <c r="I6" s="411" t="s">
        <v>252</v>
      </c>
      <c r="J6" s="587" t="s">
        <v>101</v>
      </c>
    </row>
    <row r="7" spans="1:10" ht="15">
      <c r="A7" s="564">
        <v>6</v>
      </c>
      <c r="B7" s="280" t="s">
        <v>632</v>
      </c>
      <c r="C7" s="281" t="s">
        <v>53</v>
      </c>
      <c r="D7" s="513" t="s">
        <v>98</v>
      </c>
      <c r="E7" s="328">
        <v>45797</v>
      </c>
      <c r="F7" s="576">
        <v>45798</v>
      </c>
      <c r="G7" s="568">
        <f t="shared" si="0"/>
        <v>2</v>
      </c>
      <c r="H7" s="582" t="s">
        <v>99</v>
      </c>
      <c r="I7" s="513" t="s">
        <v>416</v>
      </c>
      <c r="J7" s="587" t="s">
        <v>101</v>
      </c>
    </row>
    <row r="8" spans="1:10" ht="15">
      <c r="A8" s="564">
        <v>7</v>
      </c>
      <c r="B8" s="412" t="s">
        <v>633</v>
      </c>
      <c r="C8" s="281" t="s">
        <v>53</v>
      </c>
      <c r="D8" s="526" t="s">
        <v>219</v>
      </c>
      <c r="E8" s="574">
        <v>45796</v>
      </c>
      <c r="F8" s="575">
        <v>45798</v>
      </c>
      <c r="G8" s="568">
        <f t="shared" si="0"/>
        <v>3</v>
      </c>
      <c r="H8" s="583" t="s">
        <v>99</v>
      </c>
      <c r="I8" s="526" t="s">
        <v>416</v>
      </c>
      <c r="J8" s="588" t="s">
        <v>101</v>
      </c>
    </row>
    <row r="9" spans="1:10" ht="15">
      <c r="A9" s="564">
        <v>8</v>
      </c>
      <c r="B9" s="280" t="s">
        <v>634</v>
      </c>
      <c r="C9" s="281" t="s">
        <v>53</v>
      </c>
      <c r="D9" s="411" t="s">
        <v>98</v>
      </c>
      <c r="E9" s="329">
        <v>45797</v>
      </c>
      <c r="F9" s="572">
        <v>45798</v>
      </c>
      <c r="G9" s="568">
        <f t="shared" si="0"/>
        <v>2</v>
      </c>
      <c r="H9" s="582" t="s">
        <v>99</v>
      </c>
      <c r="I9" s="542" t="s">
        <v>635</v>
      </c>
      <c r="J9" s="587" t="s">
        <v>101</v>
      </c>
    </row>
    <row r="10" spans="1:10" ht="15">
      <c r="A10" s="564">
        <v>9</v>
      </c>
      <c r="B10" s="412" t="s">
        <v>636</v>
      </c>
      <c r="C10" s="408" t="s">
        <v>112</v>
      </c>
      <c r="D10" s="285" t="s">
        <v>219</v>
      </c>
      <c r="E10" s="331">
        <v>45801</v>
      </c>
      <c r="F10" s="573">
        <v>45806</v>
      </c>
      <c r="G10" s="568">
        <f t="shared" si="0"/>
        <v>6</v>
      </c>
      <c r="H10" s="582" t="s">
        <v>94</v>
      </c>
      <c r="I10" s="285" t="s">
        <v>416</v>
      </c>
      <c r="J10" s="587" t="s">
        <v>96</v>
      </c>
    </row>
    <row r="11" spans="1:10" ht="30">
      <c r="A11" s="564">
        <v>10</v>
      </c>
      <c r="B11" s="412" t="s">
        <v>637</v>
      </c>
      <c r="C11" s="408" t="s">
        <v>116</v>
      </c>
      <c r="D11" s="285" t="s">
        <v>98</v>
      </c>
      <c r="E11" s="331">
        <v>45799</v>
      </c>
      <c r="F11" s="573">
        <v>45799</v>
      </c>
      <c r="G11" s="568">
        <f t="shared" si="0"/>
        <v>1</v>
      </c>
      <c r="H11" s="582" t="s">
        <v>99</v>
      </c>
      <c r="I11" s="285" t="s">
        <v>416</v>
      </c>
      <c r="J11" s="587" t="s">
        <v>101</v>
      </c>
    </row>
    <row r="12" spans="1:10" ht="15">
      <c r="A12" s="564">
        <v>11</v>
      </c>
      <c r="B12" s="412" t="s">
        <v>638</v>
      </c>
      <c r="C12" s="281" t="s">
        <v>116</v>
      </c>
      <c r="D12" s="285" t="s">
        <v>98</v>
      </c>
      <c r="E12" s="331">
        <v>45796</v>
      </c>
      <c r="F12" s="573">
        <v>45796</v>
      </c>
      <c r="G12" s="568">
        <f t="shared" si="0"/>
        <v>1</v>
      </c>
      <c r="H12" s="582" t="s">
        <v>99</v>
      </c>
      <c r="I12" s="285" t="s">
        <v>414</v>
      </c>
      <c r="J12" s="587" t="s">
        <v>101</v>
      </c>
    </row>
    <row r="13" spans="1:10" ht="15">
      <c r="A13" s="564">
        <v>12</v>
      </c>
      <c r="B13" s="412" t="s">
        <v>639</v>
      </c>
      <c r="C13" s="524" t="s">
        <v>125</v>
      </c>
      <c r="D13" s="526" t="s">
        <v>98</v>
      </c>
      <c r="E13" s="574">
        <v>45801</v>
      </c>
      <c r="F13" s="575">
        <v>45803</v>
      </c>
      <c r="G13" s="568">
        <f t="shared" si="0"/>
        <v>3</v>
      </c>
      <c r="H13" s="582" t="s">
        <v>94</v>
      </c>
      <c r="I13" s="526" t="s">
        <v>414</v>
      </c>
      <c r="J13" s="588" t="s">
        <v>96</v>
      </c>
    </row>
    <row r="14" spans="1:10" ht="15">
      <c r="A14" s="564">
        <v>13</v>
      </c>
      <c r="B14" s="280" t="s">
        <v>640</v>
      </c>
      <c r="C14" s="281" t="s">
        <v>125</v>
      </c>
      <c r="D14" s="411" t="s">
        <v>219</v>
      </c>
      <c r="E14" s="329">
        <v>45798</v>
      </c>
      <c r="F14" s="572">
        <v>45799</v>
      </c>
      <c r="G14" s="568">
        <f t="shared" si="0"/>
        <v>2</v>
      </c>
      <c r="H14" s="582" t="s">
        <v>99</v>
      </c>
      <c r="I14" s="333" t="s">
        <v>641</v>
      </c>
      <c r="J14" s="587" t="s">
        <v>101</v>
      </c>
    </row>
    <row r="15" spans="1:10" ht="15">
      <c r="A15" s="564">
        <v>14</v>
      </c>
      <c r="B15" s="280" t="s">
        <v>642</v>
      </c>
      <c r="C15" s="281" t="s">
        <v>125</v>
      </c>
      <c r="D15" s="411" t="s">
        <v>98</v>
      </c>
      <c r="E15" s="329">
        <v>45796</v>
      </c>
      <c r="F15" s="572">
        <v>45798</v>
      </c>
      <c r="G15" s="568">
        <f t="shared" si="0"/>
        <v>3</v>
      </c>
      <c r="H15" s="582" t="s">
        <v>99</v>
      </c>
      <c r="I15" s="285" t="s">
        <v>352</v>
      </c>
      <c r="J15" s="587" t="s">
        <v>101</v>
      </c>
    </row>
    <row r="16" spans="1:10" ht="15">
      <c r="A16" s="564">
        <v>15</v>
      </c>
      <c r="B16" s="412" t="s">
        <v>643</v>
      </c>
      <c r="C16" s="524" t="s">
        <v>125</v>
      </c>
      <c r="D16" s="526" t="s">
        <v>219</v>
      </c>
      <c r="E16" s="574">
        <v>45796</v>
      </c>
      <c r="F16" s="575">
        <v>45796</v>
      </c>
      <c r="G16" s="568">
        <f t="shared" si="0"/>
        <v>1</v>
      </c>
      <c r="H16" s="582" t="s">
        <v>99</v>
      </c>
      <c r="I16" s="526" t="s">
        <v>414</v>
      </c>
      <c r="J16" s="588" t="s">
        <v>101</v>
      </c>
    </row>
    <row r="17" spans="1:10" ht="15">
      <c r="A17" s="564">
        <v>16</v>
      </c>
      <c r="B17" s="280" t="s">
        <v>644</v>
      </c>
      <c r="C17" s="281" t="s">
        <v>129</v>
      </c>
      <c r="D17" s="411" t="s">
        <v>219</v>
      </c>
      <c r="E17" s="329">
        <v>45798</v>
      </c>
      <c r="F17" s="572">
        <v>45799</v>
      </c>
      <c r="G17" s="568">
        <f t="shared" si="0"/>
        <v>2</v>
      </c>
      <c r="H17" s="582" t="s">
        <v>99</v>
      </c>
      <c r="I17" s="333" t="s">
        <v>154</v>
      </c>
      <c r="J17" s="587" t="s">
        <v>101</v>
      </c>
    </row>
    <row r="18" spans="1:10" ht="15">
      <c r="A18" s="564">
        <v>17</v>
      </c>
      <c r="B18" s="280" t="s">
        <v>645</v>
      </c>
      <c r="C18" s="281" t="s">
        <v>129</v>
      </c>
      <c r="D18" s="285" t="s">
        <v>98</v>
      </c>
      <c r="E18" s="331">
        <v>45798</v>
      </c>
      <c r="F18" s="573">
        <v>45798</v>
      </c>
      <c r="G18" s="568">
        <f t="shared" si="0"/>
        <v>1</v>
      </c>
      <c r="H18" s="582" t="s">
        <v>99</v>
      </c>
      <c r="I18" s="413" t="s">
        <v>416</v>
      </c>
      <c r="J18" s="587" t="s">
        <v>101</v>
      </c>
    </row>
    <row r="19" spans="1:10" ht="15">
      <c r="A19" s="564">
        <v>18</v>
      </c>
      <c r="B19" s="412" t="s">
        <v>646</v>
      </c>
      <c r="C19" s="281" t="s">
        <v>129</v>
      </c>
      <c r="D19" s="526" t="s">
        <v>98</v>
      </c>
      <c r="E19" s="574">
        <v>45798</v>
      </c>
      <c r="F19" s="575">
        <v>45798</v>
      </c>
      <c r="G19" s="568">
        <f t="shared" si="0"/>
        <v>1</v>
      </c>
      <c r="H19" s="582" t="s">
        <v>99</v>
      </c>
      <c r="I19" s="526" t="s">
        <v>414</v>
      </c>
      <c r="J19" s="588" t="s">
        <v>101</v>
      </c>
    </row>
    <row r="20" spans="1:10" ht="15">
      <c r="A20" s="564">
        <v>19</v>
      </c>
      <c r="B20" s="566" t="s">
        <v>647</v>
      </c>
      <c r="C20" s="281" t="s">
        <v>129</v>
      </c>
      <c r="D20" s="559" t="s">
        <v>98</v>
      </c>
      <c r="E20" s="577">
        <v>45798</v>
      </c>
      <c r="F20" s="578">
        <v>45799</v>
      </c>
      <c r="G20" s="568">
        <f t="shared" si="0"/>
        <v>2</v>
      </c>
      <c r="H20" s="584" t="s">
        <v>99</v>
      </c>
      <c r="I20" s="559" t="s">
        <v>250</v>
      </c>
      <c r="J20" s="589" t="s">
        <v>101</v>
      </c>
    </row>
    <row r="21" spans="1:10" ht="15">
      <c r="A21" s="564">
        <v>20</v>
      </c>
      <c r="B21" s="412" t="s">
        <v>648</v>
      </c>
      <c r="C21" s="281" t="s">
        <v>129</v>
      </c>
      <c r="D21" s="559" t="s">
        <v>98</v>
      </c>
      <c r="E21" s="577">
        <v>45798</v>
      </c>
      <c r="F21" s="578">
        <v>45798</v>
      </c>
      <c r="G21" s="568">
        <f t="shared" si="0"/>
        <v>1</v>
      </c>
      <c r="H21" s="584" t="s">
        <v>99</v>
      </c>
      <c r="I21" s="559" t="s">
        <v>455</v>
      </c>
      <c r="J21" s="589" t="s">
        <v>101</v>
      </c>
    </row>
    <row r="22" spans="1:10" ht="15">
      <c r="A22" s="564">
        <v>21</v>
      </c>
      <c r="B22" s="280" t="s">
        <v>649</v>
      </c>
      <c r="C22" s="281" t="s">
        <v>132</v>
      </c>
      <c r="D22" s="411" t="s">
        <v>219</v>
      </c>
      <c r="E22" s="329">
        <v>45802</v>
      </c>
      <c r="F22" s="572">
        <v>45802</v>
      </c>
      <c r="G22" s="568">
        <f t="shared" si="0"/>
        <v>1</v>
      </c>
      <c r="H22" s="582" t="s">
        <v>99</v>
      </c>
      <c r="I22" s="285" t="s">
        <v>414</v>
      </c>
      <c r="J22" s="587" t="s">
        <v>101</v>
      </c>
    </row>
    <row r="23" spans="1:10" ht="30">
      <c r="A23" s="564">
        <v>22</v>
      </c>
      <c r="B23" s="280" t="s">
        <v>650</v>
      </c>
      <c r="C23" s="281" t="s">
        <v>132</v>
      </c>
      <c r="D23" s="411" t="s">
        <v>219</v>
      </c>
      <c r="E23" s="329">
        <v>45800</v>
      </c>
      <c r="F23" s="572">
        <v>45800</v>
      </c>
      <c r="G23" s="568">
        <f t="shared" si="0"/>
        <v>1</v>
      </c>
      <c r="H23" s="582" t="s">
        <v>99</v>
      </c>
      <c r="I23" s="285" t="s">
        <v>416</v>
      </c>
      <c r="J23" s="587" t="s">
        <v>101</v>
      </c>
    </row>
    <row r="24" spans="1:10" ht="15.75" thickBot="1">
      <c r="A24" s="558">
        <v>23</v>
      </c>
      <c r="B24" s="523" t="s">
        <v>651</v>
      </c>
      <c r="C24" s="398" t="s">
        <v>176</v>
      </c>
      <c r="D24" s="565" t="s">
        <v>98</v>
      </c>
      <c r="E24" s="579">
        <v>45796</v>
      </c>
      <c r="F24" s="580">
        <v>45796</v>
      </c>
      <c r="G24" s="569">
        <f t="shared" si="0"/>
        <v>1</v>
      </c>
      <c r="H24" s="585" t="s">
        <v>99</v>
      </c>
      <c r="I24" s="565" t="s">
        <v>414</v>
      </c>
      <c r="J24" s="590" t="s">
        <v>101</v>
      </c>
    </row>
  </sheetData>
  <autoFilter ref="A1:J22" xr:uid="{4291430F-E9C0-44C6-B329-097DD82C7546}">
    <sortState xmlns:xlrd2="http://schemas.microsoft.com/office/spreadsheetml/2017/richdata2" ref="A2:J24">
      <sortCondition ref="C1:C22"/>
    </sortState>
  </autoFilter>
  <conditionalFormatting sqref="D2:D16">
    <cfRule type="cellIs" dxfId="92" priority="3" operator="equal">
      <formula>"Unplaned"</formula>
    </cfRule>
  </conditionalFormatting>
  <conditionalFormatting sqref="D2:D22">
    <cfRule type="cellIs" dxfId="91" priority="1" operator="equal">
      <formula>"Unplan"</formula>
    </cfRule>
  </conditionalFormatting>
  <conditionalFormatting sqref="H2:H21">
    <cfRule type="cellIs" dxfId="90" priority="2" operator="equal">
      <formula>"giao task nối tuần"</formula>
    </cfRule>
  </conditionalFormatting>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AB630-381C-42A0-A67E-D9D0BDA44E87}">
  <dimension ref="A1:AJ26"/>
  <sheetViews>
    <sheetView zoomScale="80" zoomScaleNormal="80" workbookViewId="0">
      <pane xSplit="6" ySplit="2" topLeftCell="T7" activePane="bottomRight" state="frozen"/>
      <selection pane="topRight" activeCell="A9" sqref="A9:A30"/>
      <selection pane="bottomLeft" activeCell="A9" sqref="A9:A30"/>
      <selection pane="bottomRight" activeCell="A9" sqref="A9:A30"/>
    </sheetView>
  </sheetViews>
  <sheetFormatPr defaultColWidth="8.75" defaultRowHeight="13.5" customHeight="1"/>
  <cols>
    <col min="1" max="1" width="3.125" style="13" bestFit="1" customWidth="1"/>
    <col min="2" max="2" width="5.125" style="79" bestFit="1" customWidth="1"/>
    <col min="3" max="3" width="13.5" bestFit="1" customWidth="1"/>
    <col min="5" max="5" width="9.875" customWidth="1"/>
    <col min="6" max="6" width="20.75" customWidth="1"/>
    <col min="7" max="7" width="5.5" customWidth="1"/>
    <col min="8" max="8" width="10.5" customWidth="1"/>
    <col min="10" max="10" width="5.875" style="13" customWidth="1"/>
    <col min="11" max="11" width="10.25" customWidth="1"/>
    <col min="12" max="12" width="11.125" customWidth="1"/>
    <col min="14" max="14" width="10.125" customWidth="1"/>
    <col min="15" max="15" width="11" customWidth="1"/>
    <col min="16" max="16" width="5" style="13" bestFit="1" customWidth="1"/>
    <col min="17" max="17" width="9.875" style="13" bestFit="1" customWidth="1"/>
    <col min="19" max="19" width="5" style="13" bestFit="1" customWidth="1"/>
    <col min="20" max="20" width="9.875" customWidth="1"/>
    <col min="22" max="22" width="5" customWidth="1"/>
    <col min="23" max="23" width="10.125" customWidth="1"/>
    <col min="25" max="25" width="5" customWidth="1"/>
    <col min="26" max="26" width="13.5" customWidth="1"/>
    <col min="28" max="28" width="5" customWidth="1"/>
    <col min="29" max="29" width="9.875" bestFit="1" customWidth="1"/>
    <col min="31" max="31" width="5" bestFit="1" customWidth="1"/>
    <col min="32" max="32" width="10.875" customWidth="1"/>
    <col min="33" max="33" width="10.75" bestFit="1" customWidth="1"/>
    <col min="34" max="34" width="5" bestFit="1" customWidth="1"/>
    <col min="35" max="35" width="9.875" bestFit="1" customWidth="1"/>
    <col min="36" max="36" width="10.75" bestFit="1" customWidth="1"/>
  </cols>
  <sheetData>
    <row r="1" spans="1:36" ht="12.95" customHeight="1">
      <c r="A1" s="754" t="s">
        <v>48</v>
      </c>
      <c r="B1" s="756" t="s">
        <v>49</v>
      </c>
      <c r="C1" s="758" t="s">
        <v>50</v>
      </c>
      <c r="D1" s="760" t="s">
        <v>51</v>
      </c>
      <c r="E1" s="760"/>
      <c r="F1" s="761"/>
      <c r="G1" s="762" t="s">
        <v>52</v>
      </c>
      <c r="H1" s="763"/>
      <c r="I1" s="886"/>
      <c r="J1" s="751" t="s">
        <v>53</v>
      </c>
      <c r="K1" s="752"/>
      <c r="L1" s="753"/>
      <c r="M1" s="809" t="s">
        <v>116</v>
      </c>
      <c r="N1" s="809"/>
      <c r="O1" s="810"/>
      <c r="P1" s="768" t="s">
        <v>54</v>
      </c>
      <c r="Q1" s="769"/>
      <c r="R1" s="770"/>
      <c r="S1" s="771" t="s">
        <v>55</v>
      </c>
      <c r="T1" s="772"/>
      <c r="U1" s="773"/>
      <c r="V1" s="774" t="s">
        <v>26</v>
      </c>
      <c r="W1" s="775"/>
      <c r="X1" s="776"/>
      <c r="Y1" s="777" t="s">
        <v>196</v>
      </c>
      <c r="Z1" s="778"/>
      <c r="AA1" s="779"/>
      <c r="AB1" s="780" t="s">
        <v>57</v>
      </c>
      <c r="AC1" s="781"/>
      <c r="AD1" s="782"/>
      <c r="AE1" s="783" t="s">
        <v>197</v>
      </c>
      <c r="AF1" s="784"/>
      <c r="AG1" s="785"/>
      <c r="AH1" s="765" t="s">
        <v>36</v>
      </c>
      <c r="AI1" s="766"/>
      <c r="AJ1" s="767"/>
    </row>
    <row r="2" spans="1:36" ht="30.75" thickBot="1">
      <c r="A2" s="755"/>
      <c r="B2" s="807"/>
      <c r="C2" s="808"/>
      <c r="D2" s="252" t="s">
        <v>51</v>
      </c>
      <c r="E2" s="253" t="s">
        <v>58</v>
      </c>
      <c r="F2" s="254" t="s">
        <v>59</v>
      </c>
      <c r="G2" s="303" t="s">
        <v>51</v>
      </c>
      <c r="H2" s="93" t="s">
        <v>58</v>
      </c>
      <c r="I2" s="95" t="s">
        <v>59</v>
      </c>
      <c r="J2" s="304" t="s">
        <v>51</v>
      </c>
      <c r="K2" s="94" t="s">
        <v>58</v>
      </c>
      <c r="L2" s="108" t="s">
        <v>59</v>
      </c>
      <c r="M2" s="305" t="s">
        <v>51</v>
      </c>
      <c r="N2" s="243" t="s">
        <v>58</v>
      </c>
      <c r="O2" s="244" t="s">
        <v>59</v>
      </c>
      <c r="P2" s="304" t="s">
        <v>51</v>
      </c>
      <c r="Q2" s="92" t="s">
        <v>58</v>
      </c>
      <c r="R2" s="108" t="s">
        <v>59</v>
      </c>
      <c r="S2" s="304" t="s">
        <v>51</v>
      </c>
      <c r="T2" s="93" t="s">
        <v>58</v>
      </c>
      <c r="U2" s="108" t="s">
        <v>59</v>
      </c>
      <c r="V2" s="250" t="s">
        <v>51</v>
      </c>
      <c r="W2" s="251" t="s">
        <v>58</v>
      </c>
      <c r="X2" s="244" t="s">
        <v>59</v>
      </c>
      <c r="Y2" s="112" t="s">
        <v>51</v>
      </c>
      <c r="Z2" s="94" t="s">
        <v>58</v>
      </c>
      <c r="AA2" s="95" t="s">
        <v>59</v>
      </c>
      <c r="AB2" s="112" t="s">
        <v>51</v>
      </c>
      <c r="AC2" s="93" t="s">
        <v>58</v>
      </c>
      <c r="AD2" s="108" t="s">
        <v>59</v>
      </c>
      <c r="AE2" s="112" t="s">
        <v>51</v>
      </c>
      <c r="AF2" s="93" t="s">
        <v>58</v>
      </c>
      <c r="AG2" s="108" t="s">
        <v>59</v>
      </c>
      <c r="AH2" s="112" t="s">
        <v>51</v>
      </c>
      <c r="AI2" s="93" t="s">
        <v>58</v>
      </c>
      <c r="AJ2" s="95" t="s">
        <v>59</v>
      </c>
    </row>
    <row r="3" spans="1:36" ht="15.6" customHeight="1">
      <c r="A3" s="306">
        <v>1</v>
      </c>
      <c r="B3" s="255">
        <v>3002</v>
      </c>
      <c r="C3" s="489" t="s">
        <v>60</v>
      </c>
      <c r="D3" s="500">
        <f t="shared" ref="D3:D26" si="0">G3+J3+M3+P3+S3+V3+Y3+AB3+AE3+AH3</f>
        <v>21</v>
      </c>
      <c r="E3" s="501">
        <f t="shared" ref="E3:E26" si="1">H3+K3+N3+Q3+T3+W3+Z3+AC3+AF3+AI3</f>
        <v>21</v>
      </c>
      <c r="F3" s="495">
        <f>E3/D3</f>
        <v>1</v>
      </c>
      <c r="G3" s="307">
        <v>2</v>
      </c>
      <c r="H3" s="246">
        <v>2</v>
      </c>
      <c r="I3" s="347">
        <f>H3/G3</f>
        <v>1</v>
      </c>
      <c r="J3" s="245">
        <v>7</v>
      </c>
      <c r="K3" s="246">
        <v>7</v>
      </c>
      <c r="L3" s="343">
        <f>K3/J3</f>
        <v>1</v>
      </c>
      <c r="M3" s="245">
        <v>2</v>
      </c>
      <c r="N3" s="246">
        <v>2</v>
      </c>
      <c r="O3" s="347">
        <f t="shared" ref="O3:O26" si="2">N3/M3</f>
        <v>1</v>
      </c>
      <c r="P3" s="307">
        <v>1</v>
      </c>
      <c r="Q3" s="246">
        <v>1</v>
      </c>
      <c r="R3" s="343">
        <f>Q3/P3</f>
        <v>1</v>
      </c>
      <c r="S3" s="245">
        <v>0</v>
      </c>
      <c r="T3" s="246">
        <v>0</v>
      </c>
      <c r="U3" s="309" t="e">
        <f>T3/S3</f>
        <v>#DIV/0!</v>
      </c>
      <c r="V3" s="245">
        <v>4</v>
      </c>
      <c r="W3" s="246">
        <v>4</v>
      </c>
      <c r="X3" s="347">
        <f>W3/V3</f>
        <v>1</v>
      </c>
      <c r="Y3" s="307">
        <v>3</v>
      </c>
      <c r="Z3" s="246">
        <v>3</v>
      </c>
      <c r="AA3" s="347">
        <f>Z3/Y3</f>
        <v>1</v>
      </c>
      <c r="AB3" s="245">
        <v>2</v>
      </c>
      <c r="AC3" s="246">
        <v>2</v>
      </c>
      <c r="AD3" s="343">
        <f>AC3/AB3</f>
        <v>1</v>
      </c>
      <c r="AE3" s="245">
        <v>0</v>
      </c>
      <c r="AF3" s="246">
        <v>0</v>
      </c>
      <c r="AG3" s="343" t="e">
        <f>AF3/AE3</f>
        <v>#DIV/0!</v>
      </c>
      <c r="AH3" s="245">
        <v>0</v>
      </c>
      <c r="AI3" s="246">
        <v>0</v>
      </c>
      <c r="AJ3" s="347" t="e">
        <f>AI3/AH3</f>
        <v>#DIV/0!</v>
      </c>
    </row>
    <row r="4" spans="1:36" ht="15">
      <c r="A4" s="310">
        <v>2</v>
      </c>
      <c r="B4" s="121">
        <v>3003</v>
      </c>
      <c r="C4" s="490" t="s">
        <v>61</v>
      </c>
      <c r="D4" s="502">
        <f t="shared" si="0"/>
        <v>21</v>
      </c>
      <c r="E4" s="503">
        <f t="shared" si="1"/>
        <v>21</v>
      </c>
      <c r="F4" s="496">
        <f t="shared" ref="F4:F23" si="3">E4/D4</f>
        <v>1</v>
      </c>
      <c r="G4" s="247">
        <v>2</v>
      </c>
      <c r="H4" s="83">
        <v>2</v>
      </c>
      <c r="I4" s="348">
        <f t="shared" ref="I4:I23" si="4">H4/G4</f>
        <v>1</v>
      </c>
      <c r="J4" s="89">
        <v>7</v>
      </c>
      <c r="K4" s="85">
        <v>7</v>
      </c>
      <c r="L4" s="344">
        <f t="shared" ref="L4:L23" si="5">K4/J4</f>
        <v>1</v>
      </c>
      <c r="M4" s="89">
        <v>2</v>
      </c>
      <c r="N4" s="85">
        <v>2</v>
      </c>
      <c r="O4" s="348">
        <f t="shared" si="2"/>
        <v>1</v>
      </c>
      <c r="P4" s="248">
        <v>1</v>
      </c>
      <c r="Q4" s="85">
        <v>1</v>
      </c>
      <c r="R4" s="344">
        <f t="shared" ref="R4:R23" si="6">Q4/P4</f>
        <v>1</v>
      </c>
      <c r="S4" s="90">
        <v>0</v>
      </c>
      <c r="T4" s="83">
        <v>0</v>
      </c>
      <c r="U4" s="312" t="e">
        <f t="shared" ref="U4:U23" si="7">T4/S4</f>
        <v>#DIV/0!</v>
      </c>
      <c r="V4" s="90">
        <v>4</v>
      </c>
      <c r="W4" s="83">
        <v>4</v>
      </c>
      <c r="X4" s="348">
        <f t="shared" ref="X4:X26" si="8">W4/V4</f>
        <v>1</v>
      </c>
      <c r="Y4" s="248">
        <v>3</v>
      </c>
      <c r="Z4" s="83">
        <v>3</v>
      </c>
      <c r="AA4" s="348">
        <f t="shared" ref="AA4:AA23" si="9">Z4/Y4</f>
        <v>1</v>
      </c>
      <c r="AB4" s="89">
        <v>2</v>
      </c>
      <c r="AC4" s="85">
        <v>2</v>
      </c>
      <c r="AD4" s="344">
        <f t="shared" ref="AD4:AD23" si="10">AC4/AB4</f>
        <v>1</v>
      </c>
      <c r="AE4" s="90">
        <v>0</v>
      </c>
      <c r="AF4" s="83">
        <v>0</v>
      </c>
      <c r="AG4" s="344" t="e">
        <f t="shared" ref="AG4" si="11">AF4/AE4</f>
        <v>#DIV/0!</v>
      </c>
      <c r="AH4" s="89">
        <v>0</v>
      </c>
      <c r="AI4" s="85">
        <v>0</v>
      </c>
      <c r="AJ4" s="349" t="e">
        <f>AI4/AH4</f>
        <v>#DIV/0!</v>
      </c>
    </row>
    <row r="5" spans="1:36" ht="15">
      <c r="A5" s="310">
        <v>3</v>
      </c>
      <c r="B5" s="121">
        <v>3005</v>
      </c>
      <c r="C5" s="491" t="s">
        <v>62</v>
      </c>
      <c r="D5" s="502">
        <f t="shared" si="0"/>
        <v>21</v>
      </c>
      <c r="E5" s="503">
        <f t="shared" si="1"/>
        <v>18</v>
      </c>
      <c r="F5" s="496">
        <f t="shared" si="3"/>
        <v>0.8571428571428571</v>
      </c>
      <c r="G5" s="247">
        <v>2</v>
      </c>
      <c r="H5" s="83">
        <v>2</v>
      </c>
      <c r="I5" s="348">
        <f t="shared" si="4"/>
        <v>1</v>
      </c>
      <c r="J5" s="89">
        <v>7</v>
      </c>
      <c r="K5" s="85">
        <v>6</v>
      </c>
      <c r="L5" s="344">
        <f t="shared" si="5"/>
        <v>0.8571428571428571</v>
      </c>
      <c r="M5" s="89">
        <v>2</v>
      </c>
      <c r="N5" s="85">
        <v>2</v>
      </c>
      <c r="O5" s="348">
        <f t="shared" si="2"/>
        <v>1</v>
      </c>
      <c r="P5" s="248">
        <v>1</v>
      </c>
      <c r="Q5" s="85">
        <v>1</v>
      </c>
      <c r="R5" s="344">
        <f t="shared" si="6"/>
        <v>1</v>
      </c>
      <c r="S5" s="90">
        <v>0</v>
      </c>
      <c r="T5" s="83">
        <v>0</v>
      </c>
      <c r="U5" s="312" t="e">
        <f t="shared" si="7"/>
        <v>#DIV/0!</v>
      </c>
      <c r="V5" s="90">
        <v>4</v>
      </c>
      <c r="W5" s="83">
        <v>3</v>
      </c>
      <c r="X5" s="348">
        <f t="shared" si="8"/>
        <v>0.75</v>
      </c>
      <c r="Y5" s="248">
        <v>3</v>
      </c>
      <c r="Z5" s="83">
        <v>2</v>
      </c>
      <c r="AA5" s="348">
        <f t="shared" si="9"/>
        <v>0.66666666666666663</v>
      </c>
      <c r="AB5" s="89">
        <v>2</v>
      </c>
      <c r="AC5" s="85">
        <v>2</v>
      </c>
      <c r="AD5" s="344">
        <f t="shared" si="10"/>
        <v>1</v>
      </c>
      <c r="AE5" s="90">
        <v>0</v>
      </c>
      <c r="AF5" s="83">
        <v>0</v>
      </c>
      <c r="AG5" s="344" t="e">
        <f t="shared" ref="AG5:AG26" si="12">AF5/AE5</f>
        <v>#DIV/0!</v>
      </c>
      <c r="AH5" s="89">
        <v>0</v>
      </c>
      <c r="AI5" s="85">
        <v>0</v>
      </c>
      <c r="AJ5" s="349" t="e">
        <f t="shared" ref="AJ5:AJ26" si="13">AI5/AH5</f>
        <v>#DIV/0!</v>
      </c>
    </row>
    <row r="6" spans="1:36" ht="15">
      <c r="A6" s="310">
        <v>4</v>
      </c>
      <c r="B6" s="121">
        <v>3008</v>
      </c>
      <c r="C6" s="491" t="s">
        <v>63</v>
      </c>
      <c r="D6" s="502">
        <f t="shared" si="0"/>
        <v>21</v>
      </c>
      <c r="E6" s="503">
        <f t="shared" si="1"/>
        <v>21</v>
      </c>
      <c r="F6" s="496">
        <f t="shared" si="3"/>
        <v>1</v>
      </c>
      <c r="G6" s="247">
        <v>2</v>
      </c>
      <c r="H6" s="83">
        <v>2</v>
      </c>
      <c r="I6" s="348">
        <f t="shared" si="4"/>
        <v>1</v>
      </c>
      <c r="J6" s="89">
        <v>7</v>
      </c>
      <c r="K6" s="85">
        <v>7</v>
      </c>
      <c r="L6" s="344">
        <f t="shared" si="5"/>
        <v>1</v>
      </c>
      <c r="M6" s="89">
        <v>2</v>
      </c>
      <c r="N6" s="85">
        <v>2</v>
      </c>
      <c r="O6" s="348">
        <f t="shared" si="2"/>
        <v>1</v>
      </c>
      <c r="P6" s="248">
        <v>1</v>
      </c>
      <c r="Q6" s="85">
        <v>1</v>
      </c>
      <c r="R6" s="344">
        <f t="shared" si="6"/>
        <v>1</v>
      </c>
      <c r="S6" s="90">
        <v>0</v>
      </c>
      <c r="T6" s="83">
        <v>0</v>
      </c>
      <c r="U6" s="312" t="e">
        <f t="shared" si="7"/>
        <v>#DIV/0!</v>
      </c>
      <c r="V6" s="90">
        <v>4</v>
      </c>
      <c r="W6" s="83">
        <v>4</v>
      </c>
      <c r="X6" s="348">
        <f t="shared" si="8"/>
        <v>1</v>
      </c>
      <c r="Y6" s="248">
        <v>3</v>
      </c>
      <c r="Z6" s="83">
        <v>3</v>
      </c>
      <c r="AA6" s="348">
        <f t="shared" si="9"/>
        <v>1</v>
      </c>
      <c r="AB6" s="89">
        <v>2</v>
      </c>
      <c r="AC6" s="85">
        <v>2</v>
      </c>
      <c r="AD6" s="344">
        <f t="shared" si="10"/>
        <v>1</v>
      </c>
      <c r="AE6" s="90">
        <v>0</v>
      </c>
      <c r="AF6" s="83">
        <v>0</v>
      </c>
      <c r="AG6" s="344" t="e">
        <f t="shared" si="12"/>
        <v>#DIV/0!</v>
      </c>
      <c r="AH6" s="89">
        <v>0</v>
      </c>
      <c r="AI6" s="85">
        <v>0</v>
      </c>
      <c r="AJ6" s="349" t="e">
        <f t="shared" si="13"/>
        <v>#DIV/0!</v>
      </c>
    </row>
    <row r="7" spans="1:36" ht="14.1" customHeight="1">
      <c r="A7" s="310">
        <v>2</v>
      </c>
      <c r="B7" s="121">
        <v>3011</v>
      </c>
      <c r="C7" s="491" t="s">
        <v>64</v>
      </c>
      <c r="D7" s="502">
        <f t="shared" si="0"/>
        <v>22</v>
      </c>
      <c r="E7" s="503">
        <f t="shared" si="1"/>
        <v>19</v>
      </c>
      <c r="F7" s="496">
        <f t="shared" si="3"/>
        <v>0.86363636363636365</v>
      </c>
      <c r="G7" s="247">
        <v>2</v>
      </c>
      <c r="H7" s="83">
        <v>2</v>
      </c>
      <c r="I7" s="348">
        <f t="shared" si="4"/>
        <v>1</v>
      </c>
      <c r="J7" s="89">
        <v>7</v>
      </c>
      <c r="K7" s="85">
        <v>6</v>
      </c>
      <c r="L7" s="344">
        <f t="shared" si="5"/>
        <v>0.8571428571428571</v>
      </c>
      <c r="M7" s="89">
        <v>2</v>
      </c>
      <c r="N7" s="85">
        <v>1</v>
      </c>
      <c r="O7" s="348">
        <f t="shared" si="2"/>
        <v>0.5</v>
      </c>
      <c r="P7" s="248">
        <v>1</v>
      </c>
      <c r="Q7" s="85">
        <v>1</v>
      </c>
      <c r="R7" s="344">
        <f t="shared" si="6"/>
        <v>1</v>
      </c>
      <c r="S7" s="90">
        <v>0</v>
      </c>
      <c r="T7" s="83">
        <v>0</v>
      </c>
      <c r="U7" s="312" t="e">
        <f t="shared" si="7"/>
        <v>#DIV/0!</v>
      </c>
      <c r="V7" s="90">
        <v>4</v>
      </c>
      <c r="W7" s="83">
        <v>4</v>
      </c>
      <c r="X7" s="348">
        <f t="shared" si="8"/>
        <v>1</v>
      </c>
      <c r="Y7" s="248">
        <v>4</v>
      </c>
      <c r="Z7" s="83">
        <v>3</v>
      </c>
      <c r="AA7" s="348">
        <f t="shared" si="9"/>
        <v>0.75</v>
      </c>
      <c r="AB7" s="89">
        <v>2</v>
      </c>
      <c r="AC7" s="85">
        <v>2</v>
      </c>
      <c r="AD7" s="344">
        <f t="shared" si="10"/>
        <v>1</v>
      </c>
      <c r="AE7" s="90">
        <v>0</v>
      </c>
      <c r="AF7" s="83">
        <v>0</v>
      </c>
      <c r="AG7" s="344" t="e">
        <f t="shared" si="12"/>
        <v>#DIV/0!</v>
      </c>
      <c r="AH7" s="89">
        <v>0</v>
      </c>
      <c r="AI7" s="85">
        <v>0</v>
      </c>
      <c r="AJ7" s="349" t="e">
        <f t="shared" si="13"/>
        <v>#DIV/0!</v>
      </c>
    </row>
    <row r="8" spans="1:36" ht="15">
      <c r="A8" s="314">
        <v>6</v>
      </c>
      <c r="B8" s="123">
        <v>3013</v>
      </c>
      <c r="C8" s="490" t="s">
        <v>65</v>
      </c>
      <c r="D8" s="502">
        <f t="shared" si="0"/>
        <v>21</v>
      </c>
      <c r="E8" s="503">
        <f t="shared" si="1"/>
        <v>20</v>
      </c>
      <c r="F8" s="496">
        <f t="shared" si="3"/>
        <v>0.95238095238095233</v>
      </c>
      <c r="G8" s="247">
        <v>2</v>
      </c>
      <c r="H8" s="83">
        <v>2</v>
      </c>
      <c r="I8" s="348">
        <f t="shared" si="4"/>
        <v>1</v>
      </c>
      <c r="J8" s="89">
        <v>7</v>
      </c>
      <c r="K8" s="85">
        <v>6</v>
      </c>
      <c r="L8" s="344">
        <f t="shared" si="5"/>
        <v>0.8571428571428571</v>
      </c>
      <c r="M8" s="89">
        <v>2</v>
      </c>
      <c r="N8" s="85">
        <v>2</v>
      </c>
      <c r="O8" s="348">
        <f t="shared" si="2"/>
        <v>1</v>
      </c>
      <c r="P8" s="248">
        <v>1</v>
      </c>
      <c r="Q8" s="85">
        <v>1</v>
      </c>
      <c r="R8" s="344">
        <f t="shared" si="6"/>
        <v>1</v>
      </c>
      <c r="S8" s="90">
        <v>0</v>
      </c>
      <c r="T8" s="83">
        <v>0</v>
      </c>
      <c r="U8" s="312" t="e">
        <f t="shared" si="7"/>
        <v>#DIV/0!</v>
      </c>
      <c r="V8" s="90">
        <v>4</v>
      </c>
      <c r="W8" s="83">
        <v>4</v>
      </c>
      <c r="X8" s="348">
        <f t="shared" si="8"/>
        <v>1</v>
      </c>
      <c r="Y8" s="248">
        <v>3</v>
      </c>
      <c r="Z8" s="83">
        <v>3</v>
      </c>
      <c r="AA8" s="348">
        <f t="shared" si="9"/>
        <v>1</v>
      </c>
      <c r="AB8" s="89">
        <v>2</v>
      </c>
      <c r="AC8" s="85">
        <v>2</v>
      </c>
      <c r="AD8" s="344">
        <f t="shared" si="10"/>
        <v>1</v>
      </c>
      <c r="AE8" s="90">
        <v>0</v>
      </c>
      <c r="AF8" s="83">
        <v>0</v>
      </c>
      <c r="AG8" s="344" t="e">
        <f t="shared" si="12"/>
        <v>#DIV/0!</v>
      </c>
      <c r="AH8" s="89">
        <v>0</v>
      </c>
      <c r="AI8" s="85">
        <v>0</v>
      </c>
      <c r="AJ8" s="349" t="e">
        <f t="shared" si="13"/>
        <v>#DIV/0!</v>
      </c>
    </row>
    <row r="9" spans="1:36" ht="15">
      <c r="A9" s="310">
        <v>7</v>
      </c>
      <c r="B9" s="121">
        <v>3014</v>
      </c>
      <c r="C9" s="490" t="s">
        <v>66</v>
      </c>
      <c r="D9" s="502">
        <f t="shared" si="0"/>
        <v>21</v>
      </c>
      <c r="E9" s="503">
        <f t="shared" si="1"/>
        <v>19</v>
      </c>
      <c r="F9" s="496">
        <f t="shared" si="3"/>
        <v>0.90476190476190477</v>
      </c>
      <c r="G9" s="247">
        <v>2</v>
      </c>
      <c r="H9" s="83">
        <v>2</v>
      </c>
      <c r="I9" s="348">
        <f t="shared" si="4"/>
        <v>1</v>
      </c>
      <c r="J9" s="89">
        <v>7</v>
      </c>
      <c r="K9" s="85">
        <v>7</v>
      </c>
      <c r="L9" s="344">
        <f t="shared" si="5"/>
        <v>1</v>
      </c>
      <c r="M9" s="89">
        <v>2</v>
      </c>
      <c r="N9" s="85">
        <v>2</v>
      </c>
      <c r="O9" s="348">
        <f t="shared" si="2"/>
        <v>1</v>
      </c>
      <c r="P9" s="248">
        <v>1</v>
      </c>
      <c r="Q9" s="85">
        <v>1</v>
      </c>
      <c r="R9" s="344">
        <f t="shared" si="6"/>
        <v>1</v>
      </c>
      <c r="S9" s="90">
        <v>0</v>
      </c>
      <c r="T9" s="83">
        <v>0</v>
      </c>
      <c r="U9" s="312" t="e">
        <f t="shared" si="7"/>
        <v>#DIV/0!</v>
      </c>
      <c r="V9" s="90">
        <v>4</v>
      </c>
      <c r="W9" s="83">
        <v>2</v>
      </c>
      <c r="X9" s="348">
        <f t="shared" si="8"/>
        <v>0.5</v>
      </c>
      <c r="Y9" s="248">
        <v>3</v>
      </c>
      <c r="Z9" s="83">
        <v>3</v>
      </c>
      <c r="AA9" s="348">
        <f t="shared" si="9"/>
        <v>1</v>
      </c>
      <c r="AB9" s="89">
        <v>2</v>
      </c>
      <c r="AC9" s="85">
        <v>2</v>
      </c>
      <c r="AD9" s="344">
        <f t="shared" si="10"/>
        <v>1</v>
      </c>
      <c r="AE9" s="90">
        <v>0</v>
      </c>
      <c r="AF9" s="83">
        <v>0</v>
      </c>
      <c r="AG9" s="344" t="e">
        <f t="shared" si="12"/>
        <v>#DIV/0!</v>
      </c>
      <c r="AH9" s="89">
        <v>0</v>
      </c>
      <c r="AI9" s="85">
        <v>0</v>
      </c>
      <c r="AJ9" s="349" t="e">
        <f t="shared" si="13"/>
        <v>#DIV/0!</v>
      </c>
    </row>
    <row r="10" spans="1:36" ht="15">
      <c r="A10" s="310">
        <v>8</v>
      </c>
      <c r="B10" s="121">
        <v>3015</v>
      </c>
      <c r="C10" s="491" t="s">
        <v>67</v>
      </c>
      <c r="D10" s="502">
        <f t="shared" si="0"/>
        <v>21</v>
      </c>
      <c r="E10" s="503">
        <f t="shared" si="1"/>
        <v>21</v>
      </c>
      <c r="F10" s="496">
        <f t="shared" si="3"/>
        <v>1</v>
      </c>
      <c r="G10" s="247">
        <v>2</v>
      </c>
      <c r="H10" s="83">
        <v>2</v>
      </c>
      <c r="I10" s="348">
        <f t="shared" si="4"/>
        <v>1</v>
      </c>
      <c r="J10" s="89">
        <v>7</v>
      </c>
      <c r="K10" s="85">
        <v>7</v>
      </c>
      <c r="L10" s="344">
        <f t="shared" si="5"/>
        <v>1</v>
      </c>
      <c r="M10" s="89">
        <v>2</v>
      </c>
      <c r="N10" s="85">
        <v>2</v>
      </c>
      <c r="O10" s="348">
        <f t="shared" si="2"/>
        <v>1</v>
      </c>
      <c r="P10" s="248">
        <v>1</v>
      </c>
      <c r="Q10" s="85">
        <v>1</v>
      </c>
      <c r="R10" s="344">
        <f t="shared" si="6"/>
        <v>1</v>
      </c>
      <c r="S10" s="90">
        <v>0</v>
      </c>
      <c r="T10" s="83">
        <v>0</v>
      </c>
      <c r="U10" s="312" t="e">
        <f t="shared" si="7"/>
        <v>#DIV/0!</v>
      </c>
      <c r="V10" s="90">
        <v>4</v>
      </c>
      <c r="W10" s="83">
        <v>4</v>
      </c>
      <c r="X10" s="348">
        <f t="shared" si="8"/>
        <v>1</v>
      </c>
      <c r="Y10" s="248">
        <v>3</v>
      </c>
      <c r="Z10" s="83">
        <v>3</v>
      </c>
      <c r="AA10" s="348">
        <f t="shared" si="9"/>
        <v>1</v>
      </c>
      <c r="AB10" s="89">
        <v>2</v>
      </c>
      <c r="AC10" s="85">
        <v>2</v>
      </c>
      <c r="AD10" s="344">
        <f t="shared" si="10"/>
        <v>1</v>
      </c>
      <c r="AE10" s="90">
        <v>0</v>
      </c>
      <c r="AF10" s="83">
        <v>0</v>
      </c>
      <c r="AG10" s="344" t="e">
        <f t="shared" si="12"/>
        <v>#DIV/0!</v>
      </c>
      <c r="AH10" s="89">
        <v>0</v>
      </c>
      <c r="AI10" s="85">
        <v>0</v>
      </c>
      <c r="AJ10" s="349" t="e">
        <f t="shared" si="13"/>
        <v>#DIV/0!</v>
      </c>
    </row>
    <row r="11" spans="1:36" ht="15">
      <c r="A11" s="310">
        <v>9</v>
      </c>
      <c r="B11" s="121">
        <v>3016</v>
      </c>
      <c r="C11" s="491" t="s">
        <v>68</v>
      </c>
      <c r="D11" s="502">
        <f t="shared" si="0"/>
        <v>21</v>
      </c>
      <c r="E11" s="503">
        <f t="shared" si="1"/>
        <v>21</v>
      </c>
      <c r="F11" s="496">
        <f t="shared" si="3"/>
        <v>1</v>
      </c>
      <c r="G11" s="247">
        <v>2</v>
      </c>
      <c r="H11" s="83">
        <v>2</v>
      </c>
      <c r="I11" s="348">
        <f t="shared" si="4"/>
        <v>1</v>
      </c>
      <c r="J11" s="89">
        <v>7</v>
      </c>
      <c r="K11" s="85">
        <v>7</v>
      </c>
      <c r="L11" s="344">
        <f t="shared" si="5"/>
        <v>1</v>
      </c>
      <c r="M11" s="89">
        <v>2</v>
      </c>
      <c r="N11" s="85">
        <v>2</v>
      </c>
      <c r="O11" s="348">
        <f t="shared" si="2"/>
        <v>1</v>
      </c>
      <c r="P11" s="248">
        <v>1</v>
      </c>
      <c r="Q11" s="85">
        <v>1</v>
      </c>
      <c r="R11" s="344">
        <f t="shared" si="6"/>
        <v>1</v>
      </c>
      <c r="S11" s="90">
        <v>0</v>
      </c>
      <c r="T11" s="83">
        <v>0</v>
      </c>
      <c r="U11" s="312" t="e">
        <f t="shared" si="7"/>
        <v>#DIV/0!</v>
      </c>
      <c r="V11" s="90">
        <v>4</v>
      </c>
      <c r="W11" s="83">
        <v>4</v>
      </c>
      <c r="X11" s="348">
        <f t="shared" si="8"/>
        <v>1</v>
      </c>
      <c r="Y11" s="248">
        <v>3</v>
      </c>
      <c r="Z11" s="83">
        <v>3</v>
      </c>
      <c r="AA11" s="348">
        <f t="shared" si="9"/>
        <v>1</v>
      </c>
      <c r="AB11" s="89">
        <v>2</v>
      </c>
      <c r="AC11" s="85">
        <v>2</v>
      </c>
      <c r="AD11" s="344">
        <f t="shared" si="10"/>
        <v>1</v>
      </c>
      <c r="AE11" s="90">
        <v>0</v>
      </c>
      <c r="AF11" s="83">
        <v>0</v>
      </c>
      <c r="AG11" s="344" t="e">
        <f t="shared" si="12"/>
        <v>#DIV/0!</v>
      </c>
      <c r="AH11" s="89">
        <v>0</v>
      </c>
      <c r="AI11" s="85">
        <v>0</v>
      </c>
      <c r="AJ11" s="349" t="e">
        <f t="shared" si="13"/>
        <v>#DIV/0!</v>
      </c>
    </row>
    <row r="12" spans="1:36" ht="15">
      <c r="A12" s="310">
        <v>10</v>
      </c>
      <c r="B12" s="121">
        <v>3018</v>
      </c>
      <c r="C12" s="491" t="s">
        <v>69</v>
      </c>
      <c r="D12" s="502">
        <f t="shared" si="0"/>
        <v>20</v>
      </c>
      <c r="E12" s="503">
        <f t="shared" si="1"/>
        <v>17</v>
      </c>
      <c r="F12" s="496">
        <f t="shared" si="3"/>
        <v>0.85</v>
      </c>
      <c r="G12" s="247">
        <v>2</v>
      </c>
      <c r="H12" s="83">
        <v>2</v>
      </c>
      <c r="I12" s="348">
        <f t="shared" si="4"/>
        <v>1</v>
      </c>
      <c r="J12" s="89">
        <v>6</v>
      </c>
      <c r="K12" s="85">
        <v>5</v>
      </c>
      <c r="L12" s="344">
        <f t="shared" si="5"/>
        <v>0.83333333333333337</v>
      </c>
      <c r="M12" s="89">
        <v>2</v>
      </c>
      <c r="N12" s="85">
        <v>2</v>
      </c>
      <c r="O12" s="348">
        <f t="shared" si="2"/>
        <v>1</v>
      </c>
      <c r="P12" s="248">
        <v>1</v>
      </c>
      <c r="Q12" s="85">
        <v>1</v>
      </c>
      <c r="R12" s="344">
        <f t="shared" si="6"/>
        <v>1</v>
      </c>
      <c r="S12" s="90">
        <v>0</v>
      </c>
      <c r="T12" s="83">
        <v>0</v>
      </c>
      <c r="U12" s="312" t="e">
        <f t="shared" si="7"/>
        <v>#DIV/0!</v>
      </c>
      <c r="V12" s="90">
        <v>4</v>
      </c>
      <c r="W12" s="83">
        <v>3</v>
      </c>
      <c r="X12" s="348">
        <f t="shared" si="8"/>
        <v>0.75</v>
      </c>
      <c r="Y12" s="248">
        <v>3</v>
      </c>
      <c r="Z12" s="83">
        <v>2</v>
      </c>
      <c r="AA12" s="348">
        <f t="shared" si="9"/>
        <v>0.66666666666666663</v>
      </c>
      <c r="AB12" s="89">
        <v>2</v>
      </c>
      <c r="AC12" s="85">
        <v>2</v>
      </c>
      <c r="AD12" s="344">
        <f t="shared" si="10"/>
        <v>1</v>
      </c>
      <c r="AE12" s="90">
        <v>0</v>
      </c>
      <c r="AF12" s="83">
        <v>0</v>
      </c>
      <c r="AG12" s="344" t="e">
        <f t="shared" si="12"/>
        <v>#DIV/0!</v>
      </c>
      <c r="AH12" s="89">
        <v>0</v>
      </c>
      <c r="AI12" s="85">
        <v>0</v>
      </c>
      <c r="AJ12" s="349" t="e">
        <f t="shared" si="13"/>
        <v>#DIV/0!</v>
      </c>
    </row>
    <row r="13" spans="1:36" ht="15">
      <c r="A13" s="310">
        <v>11</v>
      </c>
      <c r="B13" s="121">
        <v>3019</v>
      </c>
      <c r="C13" s="491" t="s">
        <v>70</v>
      </c>
      <c r="D13" s="502">
        <f t="shared" si="0"/>
        <v>21</v>
      </c>
      <c r="E13" s="503">
        <f t="shared" si="1"/>
        <v>21</v>
      </c>
      <c r="F13" s="496">
        <f t="shared" si="3"/>
        <v>1</v>
      </c>
      <c r="G13" s="247">
        <v>2</v>
      </c>
      <c r="H13" s="83">
        <v>2</v>
      </c>
      <c r="I13" s="348">
        <f t="shared" si="4"/>
        <v>1</v>
      </c>
      <c r="J13" s="89">
        <v>7</v>
      </c>
      <c r="K13" s="85">
        <v>7</v>
      </c>
      <c r="L13" s="344">
        <f t="shared" si="5"/>
        <v>1</v>
      </c>
      <c r="M13" s="89">
        <v>2</v>
      </c>
      <c r="N13" s="85">
        <v>2</v>
      </c>
      <c r="O13" s="348">
        <f t="shared" si="2"/>
        <v>1</v>
      </c>
      <c r="P13" s="248">
        <v>1</v>
      </c>
      <c r="Q13" s="85">
        <v>1</v>
      </c>
      <c r="R13" s="344">
        <f t="shared" si="6"/>
        <v>1</v>
      </c>
      <c r="S13" s="90">
        <v>0</v>
      </c>
      <c r="T13" s="83">
        <v>0</v>
      </c>
      <c r="U13" s="312" t="e">
        <f t="shared" si="7"/>
        <v>#DIV/0!</v>
      </c>
      <c r="V13" s="90">
        <v>4</v>
      </c>
      <c r="W13" s="83">
        <v>4</v>
      </c>
      <c r="X13" s="348">
        <f t="shared" si="8"/>
        <v>1</v>
      </c>
      <c r="Y13" s="248">
        <v>3</v>
      </c>
      <c r="Z13" s="83">
        <v>3</v>
      </c>
      <c r="AA13" s="348">
        <f t="shared" si="9"/>
        <v>1</v>
      </c>
      <c r="AB13" s="89">
        <v>2</v>
      </c>
      <c r="AC13" s="85">
        <v>2</v>
      </c>
      <c r="AD13" s="344">
        <f t="shared" si="10"/>
        <v>1</v>
      </c>
      <c r="AE13" s="90">
        <v>0</v>
      </c>
      <c r="AF13" s="83">
        <v>0</v>
      </c>
      <c r="AG13" s="344" t="e">
        <f t="shared" si="12"/>
        <v>#DIV/0!</v>
      </c>
      <c r="AH13" s="89">
        <v>0</v>
      </c>
      <c r="AI13" s="85">
        <v>0</v>
      </c>
      <c r="AJ13" s="349" t="e">
        <f t="shared" si="13"/>
        <v>#DIV/0!</v>
      </c>
    </row>
    <row r="14" spans="1:36" ht="15">
      <c r="A14" s="310">
        <v>12</v>
      </c>
      <c r="B14" s="121">
        <v>3020</v>
      </c>
      <c r="C14" s="490" t="s">
        <v>71</v>
      </c>
      <c r="D14" s="502">
        <f t="shared" si="0"/>
        <v>21</v>
      </c>
      <c r="E14" s="503">
        <f t="shared" si="1"/>
        <v>21</v>
      </c>
      <c r="F14" s="496">
        <f t="shared" si="3"/>
        <v>1</v>
      </c>
      <c r="G14" s="247">
        <v>2</v>
      </c>
      <c r="H14" s="83">
        <v>2</v>
      </c>
      <c r="I14" s="348">
        <f t="shared" si="4"/>
        <v>1</v>
      </c>
      <c r="J14" s="89">
        <v>7</v>
      </c>
      <c r="K14" s="85">
        <v>7</v>
      </c>
      <c r="L14" s="344">
        <f t="shared" si="5"/>
        <v>1</v>
      </c>
      <c r="M14" s="89">
        <v>2</v>
      </c>
      <c r="N14" s="85">
        <v>2</v>
      </c>
      <c r="O14" s="348">
        <f t="shared" si="2"/>
        <v>1</v>
      </c>
      <c r="P14" s="248">
        <v>1</v>
      </c>
      <c r="Q14" s="85">
        <v>1</v>
      </c>
      <c r="R14" s="344">
        <f t="shared" si="6"/>
        <v>1</v>
      </c>
      <c r="S14" s="90">
        <v>0</v>
      </c>
      <c r="T14" s="83">
        <v>0</v>
      </c>
      <c r="U14" s="312" t="e">
        <f t="shared" si="7"/>
        <v>#DIV/0!</v>
      </c>
      <c r="V14" s="90">
        <v>4</v>
      </c>
      <c r="W14" s="83">
        <v>4</v>
      </c>
      <c r="X14" s="348">
        <f t="shared" si="8"/>
        <v>1</v>
      </c>
      <c r="Y14" s="248">
        <v>3</v>
      </c>
      <c r="Z14" s="83">
        <v>3</v>
      </c>
      <c r="AA14" s="348">
        <f t="shared" si="9"/>
        <v>1</v>
      </c>
      <c r="AB14" s="89">
        <v>2</v>
      </c>
      <c r="AC14" s="85">
        <v>2</v>
      </c>
      <c r="AD14" s="344">
        <f t="shared" si="10"/>
        <v>1</v>
      </c>
      <c r="AE14" s="90">
        <v>0</v>
      </c>
      <c r="AF14" s="83">
        <v>0</v>
      </c>
      <c r="AG14" s="344" t="e">
        <f t="shared" si="12"/>
        <v>#DIV/0!</v>
      </c>
      <c r="AH14" s="89">
        <v>0</v>
      </c>
      <c r="AI14" s="85">
        <v>0</v>
      </c>
      <c r="AJ14" s="349" t="e">
        <f t="shared" si="13"/>
        <v>#DIV/0!</v>
      </c>
    </row>
    <row r="15" spans="1:36" ht="15">
      <c r="A15" s="310">
        <v>13</v>
      </c>
      <c r="B15" s="121">
        <v>3022</v>
      </c>
      <c r="C15" s="490" t="s">
        <v>72</v>
      </c>
      <c r="D15" s="502">
        <f t="shared" si="0"/>
        <v>20</v>
      </c>
      <c r="E15" s="503">
        <f t="shared" si="1"/>
        <v>20</v>
      </c>
      <c r="F15" s="496">
        <f t="shared" si="3"/>
        <v>1</v>
      </c>
      <c r="G15" s="247">
        <v>2</v>
      </c>
      <c r="H15" s="83">
        <v>2</v>
      </c>
      <c r="I15" s="348">
        <f t="shared" si="4"/>
        <v>1</v>
      </c>
      <c r="J15" s="89">
        <v>6</v>
      </c>
      <c r="K15" s="85">
        <v>6</v>
      </c>
      <c r="L15" s="344">
        <f t="shared" si="5"/>
        <v>1</v>
      </c>
      <c r="M15" s="89">
        <v>2</v>
      </c>
      <c r="N15" s="85">
        <v>2</v>
      </c>
      <c r="O15" s="348">
        <f t="shared" si="2"/>
        <v>1</v>
      </c>
      <c r="P15" s="248">
        <v>1</v>
      </c>
      <c r="Q15" s="85">
        <v>1</v>
      </c>
      <c r="R15" s="344">
        <f t="shared" si="6"/>
        <v>1</v>
      </c>
      <c r="S15" s="90">
        <v>0</v>
      </c>
      <c r="T15" s="83">
        <v>0</v>
      </c>
      <c r="U15" s="312" t="e">
        <f t="shared" si="7"/>
        <v>#DIV/0!</v>
      </c>
      <c r="V15" s="90">
        <v>4</v>
      </c>
      <c r="W15" s="83">
        <v>4</v>
      </c>
      <c r="X15" s="348">
        <f t="shared" si="8"/>
        <v>1</v>
      </c>
      <c r="Y15" s="248">
        <v>3</v>
      </c>
      <c r="Z15" s="83">
        <v>3</v>
      </c>
      <c r="AA15" s="348">
        <f t="shared" si="9"/>
        <v>1</v>
      </c>
      <c r="AB15" s="89">
        <v>2</v>
      </c>
      <c r="AC15" s="85">
        <v>2</v>
      </c>
      <c r="AD15" s="344">
        <f t="shared" si="10"/>
        <v>1</v>
      </c>
      <c r="AE15" s="90">
        <v>0</v>
      </c>
      <c r="AF15" s="83">
        <v>0</v>
      </c>
      <c r="AG15" s="344" t="e">
        <f t="shared" si="12"/>
        <v>#DIV/0!</v>
      </c>
      <c r="AH15" s="89">
        <v>0</v>
      </c>
      <c r="AI15" s="85">
        <v>0</v>
      </c>
      <c r="AJ15" s="349" t="e">
        <f t="shared" si="13"/>
        <v>#DIV/0!</v>
      </c>
    </row>
    <row r="16" spans="1:36" ht="14.1" customHeight="1">
      <c r="A16" s="314">
        <v>14</v>
      </c>
      <c r="B16" s="123">
        <v>3023</v>
      </c>
      <c r="C16" s="490" t="s">
        <v>73</v>
      </c>
      <c r="D16" s="502">
        <f t="shared" si="0"/>
        <v>21</v>
      </c>
      <c r="E16" s="503">
        <f t="shared" si="1"/>
        <v>21</v>
      </c>
      <c r="F16" s="496">
        <f t="shared" si="3"/>
        <v>1</v>
      </c>
      <c r="G16" s="247">
        <v>2</v>
      </c>
      <c r="H16" s="83">
        <v>2</v>
      </c>
      <c r="I16" s="348">
        <f t="shared" si="4"/>
        <v>1</v>
      </c>
      <c r="J16" s="89">
        <v>7</v>
      </c>
      <c r="K16" s="85">
        <v>7</v>
      </c>
      <c r="L16" s="344">
        <f t="shared" si="5"/>
        <v>1</v>
      </c>
      <c r="M16" s="89">
        <v>2</v>
      </c>
      <c r="N16" s="85">
        <v>2</v>
      </c>
      <c r="O16" s="348">
        <f t="shared" si="2"/>
        <v>1</v>
      </c>
      <c r="P16" s="248">
        <v>1</v>
      </c>
      <c r="Q16" s="85">
        <v>1</v>
      </c>
      <c r="R16" s="344">
        <f t="shared" si="6"/>
        <v>1</v>
      </c>
      <c r="S16" s="90">
        <v>0</v>
      </c>
      <c r="T16" s="83">
        <v>0</v>
      </c>
      <c r="U16" s="312" t="e">
        <f t="shared" si="7"/>
        <v>#DIV/0!</v>
      </c>
      <c r="V16" s="90">
        <v>4</v>
      </c>
      <c r="W16" s="83">
        <v>4</v>
      </c>
      <c r="X16" s="348">
        <f t="shared" si="8"/>
        <v>1</v>
      </c>
      <c r="Y16" s="248">
        <v>3</v>
      </c>
      <c r="Z16" s="83">
        <v>3</v>
      </c>
      <c r="AA16" s="348">
        <f t="shared" si="9"/>
        <v>1</v>
      </c>
      <c r="AB16" s="89">
        <v>2</v>
      </c>
      <c r="AC16" s="85">
        <v>2</v>
      </c>
      <c r="AD16" s="344">
        <f t="shared" si="10"/>
        <v>1</v>
      </c>
      <c r="AE16" s="90">
        <v>0</v>
      </c>
      <c r="AF16" s="83">
        <v>0</v>
      </c>
      <c r="AG16" s="344" t="e">
        <f t="shared" si="12"/>
        <v>#DIV/0!</v>
      </c>
      <c r="AH16" s="89">
        <v>0</v>
      </c>
      <c r="AI16" s="85">
        <v>0</v>
      </c>
      <c r="AJ16" s="349" t="e">
        <f t="shared" si="13"/>
        <v>#DIV/0!</v>
      </c>
    </row>
    <row r="17" spans="1:36" ht="15">
      <c r="A17" s="310">
        <v>15</v>
      </c>
      <c r="B17" s="121">
        <v>3024</v>
      </c>
      <c r="C17" s="491" t="s">
        <v>74</v>
      </c>
      <c r="D17" s="502">
        <f t="shared" si="0"/>
        <v>21</v>
      </c>
      <c r="E17" s="503">
        <f t="shared" si="1"/>
        <v>21</v>
      </c>
      <c r="F17" s="496">
        <f t="shared" si="3"/>
        <v>1</v>
      </c>
      <c r="G17" s="247">
        <v>2</v>
      </c>
      <c r="H17" s="83">
        <v>2</v>
      </c>
      <c r="I17" s="348">
        <f t="shared" si="4"/>
        <v>1</v>
      </c>
      <c r="J17" s="89">
        <v>7</v>
      </c>
      <c r="K17" s="85">
        <v>7</v>
      </c>
      <c r="L17" s="344">
        <f t="shared" si="5"/>
        <v>1</v>
      </c>
      <c r="M17" s="89">
        <v>2</v>
      </c>
      <c r="N17" s="85">
        <v>2</v>
      </c>
      <c r="O17" s="348">
        <f t="shared" si="2"/>
        <v>1</v>
      </c>
      <c r="P17" s="248">
        <v>1</v>
      </c>
      <c r="Q17" s="85">
        <v>1</v>
      </c>
      <c r="R17" s="344">
        <f t="shared" si="6"/>
        <v>1</v>
      </c>
      <c r="S17" s="90">
        <v>0</v>
      </c>
      <c r="T17" s="83">
        <v>0</v>
      </c>
      <c r="U17" s="312" t="e">
        <f t="shared" si="7"/>
        <v>#DIV/0!</v>
      </c>
      <c r="V17" s="90">
        <v>4</v>
      </c>
      <c r="W17" s="83">
        <v>4</v>
      </c>
      <c r="X17" s="348">
        <f t="shared" si="8"/>
        <v>1</v>
      </c>
      <c r="Y17" s="248">
        <v>3</v>
      </c>
      <c r="Z17" s="83">
        <v>3</v>
      </c>
      <c r="AA17" s="348">
        <f t="shared" si="9"/>
        <v>1</v>
      </c>
      <c r="AB17" s="89">
        <v>2</v>
      </c>
      <c r="AC17" s="85">
        <v>2</v>
      </c>
      <c r="AD17" s="344">
        <f t="shared" si="10"/>
        <v>1</v>
      </c>
      <c r="AE17" s="90">
        <v>0</v>
      </c>
      <c r="AF17" s="83">
        <v>0</v>
      </c>
      <c r="AG17" s="344" t="e">
        <f t="shared" si="12"/>
        <v>#DIV/0!</v>
      </c>
      <c r="AH17" s="89">
        <v>0</v>
      </c>
      <c r="AI17" s="85">
        <v>0</v>
      </c>
      <c r="AJ17" s="349" t="e">
        <f t="shared" si="13"/>
        <v>#DIV/0!</v>
      </c>
    </row>
    <row r="18" spans="1:36" ht="15">
      <c r="A18" s="310">
        <v>16</v>
      </c>
      <c r="B18" s="121">
        <v>3027</v>
      </c>
      <c r="C18" s="491" t="s">
        <v>75</v>
      </c>
      <c r="D18" s="502">
        <f t="shared" si="0"/>
        <v>21</v>
      </c>
      <c r="E18" s="503">
        <f t="shared" si="1"/>
        <v>21</v>
      </c>
      <c r="F18" s="496">
        <f t="shared" si="3"/>
        <v>1</v>
      </c>
      <c r="G18" s="247">
        <v>2</v>
      </c>
      <c r="H18" s="83">
        <v>2</v>
      </c>
      <c r="I18" s="348">
        <f t="shared" si="4"/>
        <v>1</v>
      </c>
      <c r="J18" s="89">
        <v>7</v>
      </c>
      <c r="K18" s="85">
        <v>7</v>
      </c>
      <c r="L18" s="344">
        <f t="shared" si="5"/>
        <v>1</v>
      </c>
      <c r="M18" s="89">
        <v>2</v>
      </c>
      <c r="N18" s="85">
        <v>2</v>
      </c>
      <c r="O18" s="348">
        <f t="shared" si="2"/>
        <v>1</v>
      </c>
      <c r="P18" s="248">
        <v>1</v>
      </c>
      <c r="Q18" s="85">
        <v>1</v>
      </c>
      <c r="R18" s="344">
        <f t="shared" si="6"/>
        <v>1</v>
      </c>
      <c r="S18" s="90">
        <v>0</v>
      </c>
      <c r="T18" s="83">
        <v>0</v>
      </c>
      <c r="U18" s="312" t="e">
        <f t="shared" si="7"/>
        <v>#DIV/0!</v>
      </c>
      <c r="V18" s="90">
        <v>4</v>
      </c>
      <c r="W18" s="83">
        <v>4</v>
      </c>
      <c r="X18" s="348">
        <f t="shared" si="8"/>
        <v>1</v>
      </c>
      <c r="Y18" s="248">
        <v>3</v>
      </c>
      <c r="Z18" s="83">
        <v>3</v>
      </c>
      <c r="AA18" s="348">
        <f t="shared" si="9"/>
        <v>1</v>
      </c>
      <c r="AB18" s="89">
        <v>2</v>
      </c>
      <c r="AC18" s="85">
        <v>2</v>
      </c>
      <c r="AD18" s="344">
        <f t="shared" si="10"/>
        <v>1</v>
      </c>
      <c r="AE18" s="90">
        <v>0</v>
      </c>
      <c r="AF18" s="83">
        <v>0</v>
      </c>
      <c r="AG18" s="344" t="e">
        <f t="shared" si="12"/>
        <v>#DIV/0!</v>
      </c>
      <c r="AH18" s="89">
        <v>0</v>
      </c>
      <c r="AI18" s="85">
        <v>0</v>
      </c>
      <c r="AJ18" s="349" t="e">
        <f t="shared" si="13"/>
        <v>#DIV/0!</v>
      </c>
    </row>
    <row r="19" spans="1:36" ht="15">
      <c r="A19" s="310">
        <v>17</v>
      </c>
      <c r="B19" s="121">
        <v>3028</v>
      </c>
      <c r="C19" s="490" t="s">
        <v>76</v>
      </c>
      <c r="D19" s="502">
        <f t="shared" si="0"/>
        <v>21</v>
      </c>
      <c r="E19" s="503">
        <f t="shared" si="1"/>
        <v>18</v>
      </c>
      <c r="F19" s="496">
        <f t="shared" si="3"/>
        <v>0.8571428571428571</v>
      </c>
      <c r="G19" s="247">
        <v>2</v>
      </c>
      <c r="H19" s="83">
        <v>2</v>
      </c>
      <c r="I19" s="348">
        <f t="shared" si="4"/>
        <v>1</v>
      </c>
      <c r="J19" s="89">
        <v>7</v>
      </c>
      <c r="K19" s="85">
        <v>7</v>
      </c>
      <c r="L19" s="344">
        <f t="shared" si="5"/>
        <v>1</v>
      </c>
      <c r="M19" s="89">
        <v>2</v>
      </c>
      <c r="N19" s="85">
        <v>2</v>
      </c>
      <c r="O19" s="348">
        <f t="shared" si="2"/>
        <v>1</v>
      </c>
      <c r="P19" s="248">
        <v>1</v>
      </c>
      <c r="Q19" s="85">
        <v>0</v>
      </c>
      <c r="R19" s="344">
        <f t="shared" si="6"/>
        <v>0</v>
      </c>
      <c r="S19" s="90">
        <v>0</v>
      </c>
      <c r="T19" s="83">
        <v>0</v>
      </c>
      <c r="U19" s="312" t="e">
        <f t="shared" si="7"/>
        <v>#DIV/0!</v>
      </c>
      <c r="V19" s="90">
        <v>4</v>
      </c>
      <c r="W19" s="83">
        <v>4</v>
      </c>
      <c r="X19" s="348">
        <f t="shared" si="8"/>
        <v>1</v>
      </c>
      <c r="Y19" s="248">
        <v>3</v>
      </c>
      <c r="Z19" s="83">
        <v>1</v>
      </c>
      <c r="AA19" s="348">
        <f t="shared" si="9"/>
        <v>0.33333333333333331</v>
      </c>
      <c r="AB19" s="89">
        <v>2</v>
      </c>
      <c r="AC19" s="85">
        <v>2</v>
      </c>
      <c r="AD19" s="344">
        <f t="shared" si="10"/>
        <v>1</v>
      </c>
      <c r="AE19" s="90">
        <v>0</v>
      </c>
      <c r="AF19" s="83">
        <v>0</v>
      </c>
      <c r="AG19" s="344" t="e">
        <f t="shared" si="12"/>
        <v>#DIV/0!</v>
      </c>
      <c r="AH19" s="89">
        <v>0</v>
      </c>
      <c r="AI19" s="85">
        <v>0</v>
      </c>
      <c r="AJ19" s="349" t="e">
        <f t="shared" si="13"/>
        <v>#DIV/0!</v>
      </c>
    </row>
    <row r="20" spans="1:36" ht="14.1" customHeight="1">
      <c r="A20" s="310">
        <v>18</v>
      </c>
      <c r="B20" s="121">
        <v>3030</v>
      </c>
      <c r="C20" s="491" t="s">
        <v>77</v>
      </c>
      <c r="D20" s="502">
        <f t="shared" si="0"/>
        <v>20</v>
      </c>
      <c r="E20" s="503">
        <f t="shared" si="1"/>
        <v>20</v>
      </c>
      <c r="F20" s="496">
        <f t="shared" si="3"/>
        <v>1</v>
      </c>
      <c r="G20" s="247">
        <v>2</v>
      </c>
      <c r="H20" s="83">
        <v>2</v>
      </c>
      <c r="I20" s="348">
        <f t="shared" si="4"/>
        <v>1</v>
      </c>
      <c r="J20" s="89">
        <v>6</v>
      </c>
      <c r="K20" s="85">
        <v>6</v>
      </c>
      <c r="L20" s="344">
        <f t="shared" si="5"/>
        <v>1</v>
      </c>
      <c r="M20" s="89">
        <v>2</v>
      </c>
      <c r="N20" s="85">
        <v>2</v>
      </c>
      <c r="O20" s="348">
        <f t="shared" si="2"/>
        <v>1</v>
      </c>
      <c r="P20" s="248">
        <v>1</v>
      </c>
      <c r="Q20" s="85">
        <v>1</v>
      </c>
      <c r="R20" s="344">
        <f t="shared" si="6"/>
        <v>1</v>
      </c>
      <c r="S20" s="90">
        <v>0</v>
      </c>
      <c r="T20" s="83">
        <v>0</v>
      </c>
      <c r="U20" s="312" t="e">
        <f t="shared" si="7"/>
        <v>#DIV/0!</v>
      </c>
      <c r="V20" s="90">
        <v>4</v>
      </c>
      <c r="W20" s="83">
        <v>4</v>
      </c>
      <c r="X20" s="348">
        <f t="shared" si="8"/>
        <v>1</v>
      </c>
      <c r="Y20" s="248">
        <v>3</v>
      </c>
      <c r="Z20" s="83">
        <v>3</v>
      </c>
      <c r="AA20" s="348">
        <f t="shared" si="9"/>
        <v>1</v>
      </c>
      <c r="AB20" s="89">
        <v>2</v>
      </c>
      <c r="AC20" s="85">
        <v>2</v>
      </c>
      <c r="AD20" s="344">
        <f t="shared" si="10"/>
        <v>1</v>
      </c>
      <c r="AE20" s="90">
        <v>0</v>
      </c>
      <c r="AF20" s="83">
        <v>0</v>
      </c>
      <c r="AG20" s="344" t="e">
        <f t="shared" si="12"/>
        <v>#DIV/0!</v>
      </c>
      <c r="AH20" s="89">
        <v>0</v>
      </c>
      <c r="AI20" s="85">
        <v>0</v>
      </c>
      <c r="AJ20" s="349" t="e">
        <f t="shared" si="13"/>
        <v>#DIV/0!</v>
      </c>
    </row>
    <row r="21" spans="1:36" ht="15">
      <c r="A21" s="310">
        <v>19</v>
      </c>
      <c r="B21" s="121">
        <v>3031</v>
      </c>
      <c r="C21" s="491" t="s">
        <v>78</v>
      </c>
      <c r="D21" s="502">
        <f t="shared" si="0"/>
        <v>21</v>
      </c>
      <c r="E21" s="503">
        <f t="shared" si="1"/>
        <v>21</v>
      </c>
      <c r="F21" s="496">
        <f t="shared" si="3"/>
        <v>1</v>
      </c>
      <c r="G21" s="247">
        <v>2</v>
      </c>
      <c r="H21" s="83">
        <v>2</v>
      </c>
      <c r="I21" s="348">
        <f t="shared" si="4"/>
        <v>1</v>
      </c>
      <c r="J21" s="89">
        <v>7</v>
      </c>
      <c r="K21" s="85">
        <v>7</v>
      </c>
      <c r="L21" s="344">
        <f t="shared" si="5"/>
        <v>1</v>
      </c>
      <c r="M21" s="89">
        <v>2</v>
      </c>
      <c r="N21" s="85">
        <v>2</v>
      </c>
      <c r="O21" s="348">
        <f t="shared" si="2"/>
        <v>1</v>
      </c>
      <c r="P21" s="248">
        <v>1</v>
      </c>
      <c r="Q21" s="85">
        <v>1</v>
      </c>
      <c r="R21" s="344">
        <f t="shared" si="6"/>
        <v>1</v>
      </c>
      <c r="S21" s="90">
        <v>0</v>
      </c>
      <c r="T21" s="83">
        <v>0</v>
      </c>
      <c r="U21" s="312" t="e">
        <f t="shared" si="7"/>
        <v>#DIV/0!</v>
      </c>
      <c r="V21" s="90">
        <v>4</v>
      </c>
      <c r="W21" s="83">
        <v>4</v>
      </c>
      <c r="X21" s="348">
        <f t="shared" si="8"/>
        <v>1</v>
      </c>
      <c r="Y21" s="248">
        <v>3</v>
      </c>
      <c r="Z21" s="83">
        <v>3</v>
      </c>
      <c r="AA21" s="348">
        <f t="shared" si="9"/>
        <v>1</v>
      </c>
      <c r="AB21" s="89">
        <v>2</v>
      </c>
      <c r="AC21" s="85">
        <v>2</v>
      </c>
      <c r="AD21" s="344">
        <f t="shared" si="10"/>
        <v>1</v>
      </c>
      <c r="AE21" s="90">
        <v>0</v>
      </c>
      <c r="AF21" s="83">
        <v>0</v>
      </c>
      <c r="AG21" s="344" t="e">
        <f t="shared" si="12"/>
        <v>#DIV/0!</v>
      </c>
      <c r="AH21" s="89">
        <v>0</v>
      </c>
      <c r="AI21" s="85">
        <v>0</v>
      </c>
      <c r="AJ21" s="349" t="e">
        <f t="shared" si="13"/>
        <v>#DIV/0!</v>
      </c>
    </row>
    <row r="22" spans="1:36" ht="15">
      <c r="A22" s="310">
        <v>20</v>
      </c>
      <c r="B22" s="121">
        <v>3032</v>
      </c>
      <c r="C22" s="491" t="s">
        <v>79</v>
      </c>
      <c r="D22" s="502">
        <f t="shared" si="0"/>
        <v>21</v>
      </c>
      <c r="E22" s="503">
        <f t="shared" si="1"/>
        <v>21</v>
      </c>
      <c r="F22" s="496">
        <f t="shared" si="3"/>
        <v>1</v>
      </c>
      <c r="G22" s="247">
        <v>2</v>
      </c>
      <c r="H22" s="83">
        <v>2</v>
      </c>
      <c r="I22" s="348">
        <f t="shared" si="4"/>
        <v>1</v>
      </c>
      <c r="J22" s="89">
        <v>6</v>
      </c>
      <c r="K22" s="85">
        <v>6</v>
      </c>
      <c r="L22" s="344">
        <f t="shared" si="5"/>
        <v>1</v>
      </c>
      <c r="M22" s="89">
        <v>2</v>
      </c>
      <c r="N22" s="85">
        <v>2</v>
      </c>
      <c r="O22" s="348">
        <f t="shared" si="2"/>
        <v>1</v>
      </c>
      <c r="P22" s="248">
        <v>1</v>
      </c>
      <c r="Q22" s="85">
        <v>1</v>
      </c>
      <c r="R22" s="344">
        <f t="shared" si="6"/>
        <v>1</v>
      </c>
      <c r="S22" s="90">
        <v>0</v>
      </c>
      <c r="T22" s="83">
        <v>0</v>
      </c>
      <c r="U22" s="312" t="e">
        <f t="shared" si="7"/>
        <v>#DIV/0!</v>
      </c>
      <c r="V22" s="90">
        <v>4</v>
      </c>
      <c r="W22" s="83">
        <v>4</v>
      </c>
      <c r="X22" s="348">
        <f t="shared" si="8"/>
        <v>1</v>
      </c>
      <c r="Y22" s="248">
        <v>4</v>
      </c>
      <c r="Z22" s="83">
        <v>4</v>
      </c>
      <c r="AA22" s="348">
        <f t="shared" si="9"/>
        <v>1</v>
      </c>
      <c r="AB22" s="89">
        <v>2</v>
      </c>
      <c r="AC22" s="85">
        <v>2</v>
      </c>
      <c r="AD22" s="344">
        <f t="shared" si="10"/>
        <v>1</v>
      </c>
      <c r="AE22" s="90">
        <v>0</v>
      </c>
      <c r="AF22" s="83">
        <v>0</v>
      </c>
      <c r="AG22" s="344" t="e">
        <f t="shared" si="12"/>
        <v>#DIV/0!</v>
      </c>
      <c r="AH22" s="89">
        <v>0</v>
      </c>
      <c r="AI22" s="85">
        <v>0</v>
      </c>
      <c r="AJ22" s="349" t="e">
        <f t="shared" si="13"/>
        <v>#DIV/0!</v>
      </c>
    </row>
    <row r="23" spans="1:36" ht="15">
      <c r="A23" s="315">
        <v>21</v>
      </c>
      <c r="B23" s="316">
        <v>3033</v>
      </c>
      <c r="C23" s="492" t="s">
        <v>80</v>
      </c>
      <c r="D23" s="502">
        <f t="shared" si="0"/>
        <v>21</v>
      </c>
      <c r="E23" s="503">
        <f t="shared" si="1"/>
        <v>21</v>
      </c>
      <c r="F23" s="497">
        <f t="shared" si="3"/>
        <v>1</v>
      </c>
      <c r="G23" s="247">
        <v>2</v>
      </c>
      <c r="H23" s="83">
        <v>2</v>
      </c>
      <c r="I23" s="348">
        <f t="shared" si="4"/>
        <v>1</v>
      </c>
      <c r="J23" s="89">
        <v>7</v>
      </c>
      <c r="K23" s="85">
        <v>7</v>
      </c>
      <c r="L23" s="344">
        <f t="shared" si="5"/>
        <v>1</v>
      </c>
      <c r="M23" s="89">
        <v>2</v>
      </c>
      <c r="N23" s="85">
        <v>2</v>
      </c>
      <c r="O23" s="348">
        <f t="shared" si="2"/>
        <v>1</v>
      </c>
      <c r="P23" s="248">
        <v>1</v>
      </c>
      <c r="Q23" s="85">
        <v>1</v>
      </c>
      <c r="R23" s="344">
        <f t="shared" si="6"/>
        <v>1</v>
      </c>
      <c r="S23" s="90">
        <v>0</v>
      </c>
      <c r="T23" s="83">
        <v>0</v>
      </c>
      <c r="U23" s="312" t="e">
        <f t="shared" si="7"/>
        <v>#DIV/0!</v>
      </c>
      <c r="V23" s="90">
        <v>4</v>
      </c>
      <c r="W23" s="83">
        <v>4</v>
      </c>
      <c r="X23" s="348">
        <f t="shared" si="8"/>
        <v>1</v>
      </c>
      <c r="Y23" s="248">
        <v>3</v>
      </c>
      <c r="Z23" s="83">
        <v>3</v>
      </c>
      <c r="AA23" s="348">
        <f t="shared" si="9"/>
        <v>1</v>
      </c>
      <c r="AB23" s="89">
        <v>2</v>
      </c>
      <c r="AC23" s="85">
        <v>2</v>
      </c>
      <c r="AD23" s="344">
        <f t="shared" si="10"/>
        <v>1</v>
      </c>
      <c r="AE23" s="90">
        <v>0</v>
      </c>
      <c r="AF23" s="83">
        <v>0</v>
      </c>
      <c r="AG23" s="344" t="e">
        <f t="shared" si="12"/>
        <v>#DIV/0!</v>
      </c>
      <c r="AH23" s="89">
        <v>0</v>
      </c>
      <c r="AI23" s="85">
        <v>0</v>
      </c>
      <c r="AJ23" s="349" t="e">
        <f t="shared" si="13"/>
        <v>#DIV/0!</v>
      </c>
    </row>
    <row r="24" spans="1:36" ht="15">
      <c r="A24" s="319">
        <v>22</v>
      </c>
      <c r="B24" s="121">
        <v>3034</v>
      </c>
      <c r="C24" s="491" t="s">
        <v>81</v>
      </c>
      <c r="D24" s="502">
        <f t="shared" si="0"/>
        <v>21</v>
      </c>
      <c r="E24" s="503">
        <f t="shared" si="1"/>
        <v>20</v>
      </c>
      <c r="F24" s="498">
        <f>E24/D24</f>
        <v>0.95238095238095233</v>
      </c>
      <c r="G24" s="247">
        <v>2</v>
      </c>
      <c r="H24" s="83">
        <v>2</v>
      </c>
      <c r="I24" s="349">
        <f>H24/G24</f>
        <v>1</v>
      </c>
      <c r="J24" s="89">
        <v>7</v>
      </c>
      <c r="K24" s="85">
        <v>6</v>
      </c>
      <c r="L24" s="345">
        <f>K24/J24</f>
        <v>0.8571428571428571</v>
      </c>
      <c r="M24" s="89">
        <v>2</v>
      </c>
      <c r="N24" s="85">
        <v>2</v>
      </c>
      <c r="O24" s="349">
        <f t="shared" si="2"/>
        <v>1</v>
      </c>
      <c r="P24" s="248">
        <v>1</v>
      </c>
      <c r="Q24" s="85">
        <v>1</v>
      </c>
      <c r="R24" s="345">
        <f>Q24/P24</f>
        <v>1</v>
      </c>
      <c r="S24" s="90">
        <v>0</v>
      </c>
      <c r="T24" s="83">
        <v>0</v>
      </c>
      <c r="U24" s="320" t="e">
        <f>T24/S24</f>
        <v>#DIV/0!</v>
      </c>
      <c r="V24" s="90">
        <v>4</v>
      </c>
      <c r="W24" s="83">
        <v>4</v>
      </c>
      <c r="X24" s="349">
        <f t="shared" si="8"/>
        <v>1</v>
      </c>
      <c r="Y24" s="248">
        <v>3</v>
      </c>
      <c r="Z24" s="83">
        <v>3</v>
      </c>
      <c r="AA24" s="349">
        <f>Z24/Y24</f>
        <v>1</v>
      </c>
      <c r="AB24" s="89">
        <v>2</v>
      </c>
      <c r="AC24" s="85">
        <v>2</v>
      </c>
      <c r="AD24" s="345">
        <f>AC24/AB24</f>
        <v>1</v>
      </c>
      <c r="AE24" s="90">
        <v>0</v>
      </c>
      <c r="AF24" s="83">
        <v>0</v>
      </c>
      <c r="AG24" s="345" t="e">
        <f t="shared" si="12"/>
        <v>#DIV/0!</v>
      </c>
      <c r="AH24" s="89">
        <v>0</v>
      </c>
      <c r="AI24" s="85">
        <v>0</v>
      </c>
      <c r="AJ24" s="349" t="e">
        <f t="shared" si="13"/>
        <v>#DIV/0!</v>
      </c>
    </row>
    <row r="25" spans="1:36" ht="15">
      <c r="A25" s="371">
        <v>23</v>
      </c>
      <c r="B25" s="316">
        <v>3035</v>
      </c>
      <c r="C25" s="493" t="s">
        <v>403</v>
      </c>
      <c r="D25" s="502">
        <f t="shared" si="0"/>
        <v>21</v>
      </c>
      <c r="E25" s="503">
        <f t="shared" si="1"/>
        <v>17</v>
      </c>
      <c r="F25" s="498">
        <f>E25/D25</f>
        <v>0.80952380952380953</v>
      </c>
      <c r="G25" s="247">
        <v>2</v>
      </c>
      <c r="H25" s="83">
        <v>2</v>
      </c>
      <c r="I25" s="376">
        <f>H25/G25</f>
        <v>1</v>
      </c>
      <c r="J25" s="89">
        <v>7</v>
      </c>
      <c r="K25" s="85">
        <v>5</v>
      </c>
      <c r="L25" s="345">
        <f>K25/J25</f>
        <v>0.7142857142857143</v>
      </c>
      <c r="M25" s="89">
        <v>2</v>
      </c>
      <c r="N25" s="85">
        <v>2</v>
      </c>
      <c r="O25" s="376">
        <f>N25/M25</f>
        <v>1</v>
      </c>
      <c r="P25" s="248">
        <v>1</v>
      </c>
      <c r="Q25" s="85">
        <v>1</v>
      </c>
      <c r="R25" s="375">
        <f>Q25/P25</f>
        <v>1</v>
      </c>
      <c r="S25" s="90">
        <v>0</v>
      </c>
      <c r="T25" s="83">
        <v>0</v>
      </c>
      <c r="U25" s="377" t="e">
        <f>T25/S25</f>
        <v>#DIV/0!</v>
      </c>
      <c r="V25" s="90">
        <v>4</v>
      </c>
      <c r="W25" s="83">
        <v>3</v>
      </c>
      <c r="X25" s="376">
        <f>W25/V25</f>
        <v>0.75</v>
      </c>
      <c r="Y25" s="248">
        <v>3</v>
      </c>
      <c r="Z25" s="83">
        <v>3</v>
      </c>
      <c r="AA25" s="376">
        <f>Z25/Y25</f>
        <v>1</v>
      </c>
      <c r="AB25" s="89">
        <v>2</v>
      </c>
      <c r="AC25" s="85">
        <v>1</v>
      </c>
      <c r="AD25" s="345">
        <f>AC25/AB25</f>
        <v>0.5</v>
      </c>
      <c r="AE25" s="90">
        <v>0</v>
      </c>
      <c r="AF25" s="83">
        <v>0</v>
      </c>
      <c r="AG25" s="345" t="e">
        <f t="shared" si="12"/>
        <v>#DIV/0!</v>
      </c>
      <c r="AH25" s="89">
        <v>0</v>
      </c>
      <c r="AI25" s="85">
        <v>0</v>
      </c>
      <c r="AJ25" s="376" t="e">
        <f>AI25/AH25</f>
        <v>#DIV/0!</v>
      </c>
    </row>
    <row r="26" spans="1:36" ht="14.1" customHeight="1" thickBot="1">
      <c r="A26" s="321">
        <v>24</v>
      </c>
      <c r="B26" s="124">
        <v>3036</v>
      </c>
      <c r="C26" s="494" t="s">
        <v>370</v>
      </c>
      <c r="D26" s="504">
        <f t="shared" si="0"/>
        <v>20</v>
      </c>
      <c r="E26" s="505">
        <f t="shared" si="1"/>
        <v>19</v>
      </c>
      <c r="F26" s="499">
        <f>E26/D26</f>
        <v>0.95</v>
      </c>
      <c r="G26" s="322">
        <v>2</v>
      </c>
      <c r="H26" s="323">
        <v>2</v>
      </c>
      <c r="I26" s="350">
        <f>H26/G26</f>
        <v>1</v>
      </c>
      <c r="J26" s="325">
        <v>6</v>
      </c>
      <c r="K26" s="323">
        <v>6</v>
      </c>
      <c r="L26" s="346">
        <f>K26/J26</f>
        <v>1</v>
      </c>
      <c r="M26" s="325">
        <v>2</v>
      </c>
      <c r="N26" s="323">
        <v>2</v>
      </c>
      <c r="O26" s="350">
        <f t="shared" si="2"/>
        <v>1</v>
      </c>
      <c r="P26" s="322">
        <v>1</v>
      </c>
      <c r="Q26" s="323">
        <v>1</v>
      </c>
      <c r="R26" s="346">
        <f>Q26/P26</f>
        <v>1</v>
      </c>
      <c r="S26" s="325">
        <v>0</v>
      </c>
      <c r="T26" s="323">
        <v>0</v>
      </c>
      <c r="U26" s="326" t="e">
        <f>T26/S26</f>
        <v>#DIV/0!</v>
      </c>
      <c r="V26" s="325">
        <v>4</v>
      </c>
      <c r="W26" s="323">
        <v>4</v>
      </c>
      <c r="X26" s="350">
        <f t="shared" si="8"/>
        <v>1</v>
      </c>
      <c r="Y26" s="322">
        <v>3</v>
      </c>
      <c r="Z26" s="323">
        <v>2</v>
      </c>
      <c r="AA26" s="350">
        <f>Z26/Y26</f>
        <v>0.66666666666666663</v>
      </c>
      <c r="AB26" s="325">
        <v>2</v>
      </c>
      <c r="AC26" s="323">
        <v>2</v>
      </c>
      <c r="AD26" s="346">
        <f>AC26/AB26</f>
        <v>1</v>
      </c>
      <c r="AE26" s="325">
        <v>0</v>
      </c>
      <c r="AF26" s="323">
        <v>0</v>
      </c>
      <c r="AG26" s="346" t="e">
        <f t="shared" si="12"/>
        <v>#DIV/0!</v>
      </c>
      <c r="AH26" s="325">
        <v>0</v>
      </c>
      <c r="AI26" s="323">
        <v>0</v>
      </c>
      <c r="AJ26" s="350" t="e">
        <f t="shared" si="13"/>
        <v>#DIV/0!</v>
      </c>
    </row>
  </sheetData>
  <mergeCells count="14">
    <mergeCell ref="AE1:AG1"/>
    <mergeCell ref="AH1:AJ1"/>
    <mergeCell ref="M1:O1"/>
    <mergeCell ref="P1:R1"/>
    <mergeCell ref="S1:U1"/>
    <mergeCell ref="V1:X1"/>
    <mergeCell ref="Y1:AA1"/>
    <mergeCell ref="AB1:AD1"/>
    <mergeCell ref="J1:L1"/>
    <mergeCell ref="A1:A2"/>
    <mergeCell ref="B1:B2"/>
    <mergeCell ref="C1:C2"/>
    <mergeCell ref="D1:F1"/>
    <mergeCell ref="G1:I1"/>
  </mergeCells>
  <conditionalFormatting sqref="F3:F26">
    <cfRule type="cellIs" dxfId="89" priority="1" operator="lessThan">
      <formula>1</formula>
    </cfRule>
  </conditionalFormatting>
  <conditionalFormatting sqref="I3:I26 L3:L26 O3:O26 R3:R26">
    <cfRule type="cellIs" dxfId="88" priority="3" operator="lessThan">
      <formula>1</formula>
    </cfRule>
  </conditionalFormatting>
  <conditionalFormatting sqref="U3:U26 X3:X26">
    <cfRule type="cellIs" dxfId="87" priority="2" operator="lessThan">
      <formula>1</formula>
    </cfRule>
  </conditionalFormatting>
  <conditionalFormatting sqref="AA3:AA26 AD3:AD26">
    <cfRule type="cellIs" dxfId="86" priority="4" operator="lessThan">
      <formula>1</formula>
    </cfRule>
  </conditionalFormatting>
  <conditionalFormatting sqref="AG3:AG26 AJ3:AJ26">
    <cfRule type="cellIs" dxfId="85" priority="5" operator="lessThan">
      <formula>1</formula>
    </cfRule>
  </conditionalFormatting>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EF58D-003E-4863-8B4E-9114074B5371}">
  <dimension ref="A1:CN36"/>
  <sheetViews>
    <sheetView topLeftCell="A15" zoomScale="40" zoomScaleNormal="40" zoomScaleSheetLayoutView="25" workbookViewId="0">
      <selection activeCell="A9" sqref="A9:A30"/>
    </sheetView>
  </sheetViews>
  <sheetFormatPr defaultColWidth="8.875" defaultRowHeight="13.5"/>
  <cols>
    <col min="1" max="1" width="20" style="133" customWidth="1"/>
    <col min="2" max="2" width="41.875" style="2" bestFit="1" customWidth="1"/>
    <col min="3" max="16" width="35.125" style="2" customWidth="1"/>
    <col min="17" max="27" width="9" style="1" customWidth="1"/>
    <col min="28" max="28" width="23.125" style="1" hidden="1" customWidth="1"/>
    <col min="29" max="42" width="39.875" style="1" hidden="1" customWidth="1"/>
    <col min="43" max="92" width="9" style="1" customWidth="1"/>
    <col min="93" max="16384" width="8.875" style="2"/>
  </cols>
  <sheetData>
    <row r="1" spans="1:92" ht="42.6" customHeight="1" thickBot="1">
      <c r="A1" s="852" t="s">
        <v>0</v>
      </c>
      <c r="B1" s="853"/>
      <c r="C1" s="854"/>
      <c r="D1" s="854"/>
      <c r="E1" s="854"/>
      <c r="F1" s="855"/>
      <c r="G1" s="858" t="str">
        <f>"Tháng " &amp; MONTH(E2)</f>
        <v>Tháng 5</v>
      </c>
      <c r="H1" s="859"/>
      <c r="I1" s="859"/>
      <c r="J1" s="860"/>
      <c r="K1" s="828" t="str">
        <f>"W"&amp;WEEKNUM(C2)</f>
        <v>W21</v>
      </c>
      <c r="L1" s="828"/>
      <c r="M1" s="828"/>
      <c r="N1" s="829"/>
      <c r="O1" s="829"/>
      <c r="P1" s="830"/>
    </row>
    <row r="2" spans="1:92" s="4" customFormat="1" ht="33.950000000000003" customHeight="1">
      <c r="A2" s="889" t="s">
        <v>1</v>
      </c>
      <c r="B2" s="213" t="s">
        <v>2</v>
      </c>
      <c r="C2" s="842">
        <v>45796</v>
      </c>
      <c r="D2" s="843"/>
      <c r="E2" s="848">
        <f>C2+1</f>
        <v>45797</v>
      </c>
      <c r="F2" s="849"/>
      <c r="G2" s="848">
        <f>E2+1</f>
        <v>45798</v>
      </c>
      <c r="H2" s="849"/>
      <c r="I2" s="848">
        <f>G2+1</f>
        <v>45799</v>
      </c>
      <c r="J2" s="849"/>
      <c r="K2" s="848">
        <f>I2+1</f>
        <v>45800</v>
      </c>
      <c r="L2" s="849"/>
      <c r="M2" s="848">
        <f>K2+1</f>
        <v>45801</v>
      </c>
      <c r="N2" s="849"/>
      <c r="O2" s="848">
        <f>M2+1</f>
        <v>45802</v>
      </c>
      <c r="P2" s="849"/>
      <c r="Q2" s="3"/>
      <c r="R2" s="3"/>
      <c r="S2" s="3"/>
      <c r="T2" s="3"/>
      <c r="U2" s="3"/>
      <c r="V2" s="3"/>
      <c r="W2" s="3"/>
      <c r="X2" s="3"/>
      <c r="Y2" s="3"/>
      <c r="Z2" s="1"/>
      <c r="AA2" s="1"/>
      <c r="AB2" s="1"/>
      <c r="AC2" s="1"/>
      <c r="AD2" s="1"/>
      <c r="AE2" s="1"/>
      <c r="AF2" s="1"/>
      <c r="AG2" s="1"/>
      <c r="AH2" s="1"/>
      <c r="AI2" s="1"/>
      <c r="AJ2" s="1"/>
      <c r="AK2" s="1"/>
      <c r="AL2" s="1"/>
      <c r="AM2" s="1"/>
      <c r="AN2" s="1"/>
      <c r="AO2" s="1"/>
      <c r="AP2" s="1"/>
      <c r="AQ2" s="1"/>
      <c r="AR2" s="1"/>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row>
    <row r="3" spans="1:92" s="4" customFormat="1" ht="33.950000000000003" customHeight="1" thickBot="1">
      <c r="A3" s="890"/>
      <c r="B3" s="214" t="s">
        <v>3</v>
      </c>
      <c r="C3" s="840">
        <f t="shared" ref="C3:E3" si="0">C2</f>
        <v>45796</v>
      </c>
      <c r="D3" s="841"/>
      <c r="E3" s="850">
        <f t="shared" si="0"/>
        <v>45797</v>
      </c>
      <c r="F3" s="851"/>
      <c r="G3" s="850">
        <f>G2</f>
        <v>45798</v>
      </c>
      <c r="H3" s="851"/>
      <c r="I3" s="850">
        <f>I2</f>
        <v>45799</v>
      </c>
      <c r="J3" s="851"/>
      <c r="K3" s="850">
        <f t="shared" ref="K3:M3" si="1">K2</f>
        <v>45800</v>
      </c>
      <c r="L3" s="851"/>
      <c r="M3" s="863">
        <f t="shared" si="1"/>
        <v>45801</v>
      </c>
      <c r="N3" s="864"/>
      <c r="O3" s="863">
        <f>O2</f>
        <v>45802</v>
      </c>
      <c r="P3" s="864"/>
      <c r="Q3" s="3"/>
      <c r="R3" s="3"/>
      <c r="S3" s="3"/>
      <c r="T3" s="3"/>
      <c r="U3" s="3"/>
      <c r="V3" s="3"/>
      <c r="W3" s="3"/>
      <c r="X3" s="3"/>
      <c r="Y3" s="3"/>
      <c r="Z3" s="1"/>
      <c r="AA3" s="1"/>
      <c r="AB3" s="877" t="str">
        <f>K1</f>
        <v>W21</v>
      </c>
      <c r="AC3" s="877"/>
      <c r="AD3" s="877"/>
      <c r="AE3" s="877"/>
      <c r="AF3" s="877"/>
      <c r="AG3" s="877"/>
      <c r="AH3" s="877"/>
      <c r="AI3" s="877"/>
      <c r="AJ3" s="877"/>
      <c r="AK3" s="877"/>
      <c r="AL3" s="877"/>
      <c r="AM3" s="877"/>
      <c r="AN3" s="877"/>
      <c r="AO3" s="877"/>
      <c r="AP3" s="877"/>
      <c r="AQ3" s="1"/>
      <c r="AR3" s="1"/>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row>
    <row r="4" spans="1:92" s="4" customFormat="1" ht="33.950000000000003" customHeight="1">
      <c r="A4" s="890"/>
      <c r="B4" s="214" t="s">
        <v>4</v>
      </c>
      <c r="C4" s="838" t="str">
        <f>TEXT(C2,"[$-0011042A]dd")</f>
        <v>22</v>
      </c>
      <c r="D4" s="839"/>
      <c r="E4" s="846" t="str">
        <f t="shared" ref="E4:M4" si="2">TEXT(E2,"[$-0011042A]dd")</f>
        <v>23</v>
      </c>
      <c r="F4" s="847"/>
      <c r="G4" s="846" t="str">
        <f t="shared" si="2"/>
        <v>24</v>
      </c>
      <c r="H4" s="847"/>
      <c r="I4" s="846" t="str">
        <f t="shared" si="2"/>
        <v>25</v>
      </c>
      <c r="J4" s="847"/>
      <c r="K4" s="846" t="str">
        <f t="shared" si="2"/>
        <v>26</v>
      </c>
      <c r="L4" s="847"/>
      <c r="M4" s="846" t="str">
        <f t="shared" si="2"/>
        <v>27</v>
      </c>
      <c r="N4" s="847"/>
      <c r="O4" s="846" t="str">
        <f>TEXT(O2,"[$-0011042A]dd")</f>
        <v>28</v>
      </c>
      <c r="P4" s="847"/>
      <c r="Q4" s="3"/>
      <c r="R4" s="3"/>
      <c r="S4" s="3"/>
      <c r="T4" s="3"/>
      <c r="U4" s="3"/>
      <c r="V4" s="3"/>
      <c r="W4" s="3"/>
      <c r="X4" s="3"/>
      <c r="Y4" s="3"/>
      <c r="Z4" s="3"/>
      <c r="AA4" s="3"/>
      <c r="AB4" s="209" t="s">
        <v>2</v>
      </c>
      <c r="AC4" s="861">
        <f>C2</f>
        <v>45796</v>
      </c>
      <c r="AD4" s="862"/>
      <c r="AE4" s="861">
        <f t="shared" ref="AE4" si="3">E2</f>
        <v>45797</v>
      </c>
      <c r="AF4" s="862"/>
      <c r="AG4" s="861">
        <f t="shared" ref="AG4" si="4">G2</f>
        <v>45798</v>
      </c>
      <c r="AH4" s="862"/>
      <c r="AI4" s="861">
        <f t="shared" ref="AI4" si="5">I2</f>
        <v>45799</v>
      </c>
      <c r="AJ4" s="862"/>
      <c r="AK4" s="861">
        <f t="shared" ref="AK4" si="6">K2</f>
        <v>45800</v>
      </c>
      <c r="AL4" s="862"/>
      <c r="AM4" s="861">
        <f t="shared" ref="AM4" si="7">M2</f>
        <v>45801</v>
      </c>
      <c r="AN4" s="862"/>
      <c r="AO4" s="861">
        <f t="shared" ref="AO4" si="8">O2</f>
        <v>45802</v>
      </c>
      <c r="AP4" s="862"/>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row>
    <row r="5" spans="1:92" s="4" customFormat="1" ht="33.950000000000003" customHeight="1">
      <c r="A5" s="890"/>
      <c r="B5" s="214" t="s">
        <v>5</v>
      </c>
      <c r="C5" s="838" t="str">
        <f>IF(OR(DAY(C2)=5,DAY(C2)=20),"Member Day",IFERROR(VLOOKUP(C2,Data!$A$1:$B$11,2,0),""))</f>
        <v/>
      </c>
      <c r="D5" s="839"/>
      <c r="E5" s="846" t="str">
        <f>IF(OR(DAY(E2)=5,DAY(E2)=20),"Member Day",IFERROR(VLOOKUP(E2,Data!$A$1:$B$11,2,0),""))</f>
        <v>Member Day</v>
      </c>
      <c r="F5" s="847"/>
      <c r="G5" s="846" t="str">
        <f>IF(OR(DAY(G2)=5,DAY(G2)=20),"Member Day",IFERROR(VLOOKUP(G2,Data!$A$1:$B$11,2,0),""))</f>
        <v/>
      </c>
      <c r="H5" s="847"/>
      <c r="I5" s="846" t="str">
        <f>IF(OR(DAY(I2)=5,DAY(I2)=20),"Member Day",IFERROR(VLOOKUP(I2,Data!$A$1:$B$11,2,0),""))</f>
        <v/>
      </c>
      <c r="J5" s="847"/>
      <c r="K5" s="846" t="str">
        <f>IF(OR(DAY(K2)=5,DAY(K2)=20),"Member Day",IFERROR(VLOOKUP(K2,Data!$A$1:$B$11,2,0),""))</f>
        <v/>
      </c>
      <c r="L5" s="847"/>
      <c r="M5" s="846" t="str">
        <f>IF(OR(DAY(M2)=5,DAY(M2)=20),"Member Day",IFERROR(VLOOKUP(M2,Data!$A$1:$B$11,2,0),""))</f>
        <v/>
      </c>
      <c r="N5" s="847"/>
      <c r="O5" s="846" t="str">
        <f>IF(OR(DAY(O2)=5,DAY(O2)=20),"Member Day",IFERROR(VLOOKUP(O2,Data!$A$1:$B$11,2,0),""))</f>
        <v/>
      </c>
      <c r="P5" s="847"/>
      <c r="Q5" s="3"/>
      <c r="R5" s="3"/>
      <c r="S5" s="3"/>
      <c r="T5" s="3"/>
      <c r="U5" s="3"/>
      <c r="V5" s="3"/>
      <c r="W5" s="3"/>
      <c r="X5" s="3"/>
      <c r="Y5" s="3"/>
      <c r="Z5" s="3"/>
      <c r="AA5" s="3"/>
      <c r="AB5" s="209" t="s">
        <v>3</v>
      </c>
      <c r="AC5" s="871">
        <f>C3</f>
        <v>45796</v>
      </c>
      <c r="AD5" s="872"/>
      <c r="AE5" s="871">
        <f t="shared" ref="AE5" si="9">E2</f>
        <v>45797</v>
      </c>
      <c r="AF5" s="872"/>
      <c r="AG5" s="871">
        <f t="shared" ref="AG5" si="10">G2</f>
        <v>45798</v>
      </c>
      <c r="AH5" s="872"/>
      <c r="AI5" s="871">
        <f t="shared" ref="AI5" si="11">I2</f>
        <v>45799</v>
      </c>
      <c r="AJ5" s="872"/>
      <c r="AK5" s="871">
        <f t="shared" ref="AK5" si="12">K2</f>
        <v>45800</v>
      </c>
      <c r="AL5" s="872"/>
      <c r="AM5" s="871">
        <f t="shared" ref="AM5" si="13">M2</f>
        <v>45801</v>
      </c>
      <c r="AN5" s="872"/>
      <c r="AO5" s="871">
        <f t="shared" ref="AO5" si="14">O2</f>
        <v>45802</v>
      </c>
      <c r="AP5" s="872"/>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row>
    <row r="6" spans="1:92" s="4" customFormat="1" ht="40.5">
      <c r="A6" s="890"/>
      <c r="B6" s="198" t="s">
        <v>6</v>
      </c>
      <c r="C6" s="836"/>
      <c r="D6" s="837"/>
      <c r="E6" s="844"/>
      <c r="F6" s="845"/>
      <c r="G6" s="856"/>
      <c r="H6" s="857"/>
      <c r="I6" s="856"/>
      <c r="J6" s="857"/>
      <c r="K6" s="856"/>
      <c r="L6" s="857"/>
      <c r="M6" s="856"/>
      <c r="N6" s="857"/>
      <c r="O6" s="856"/>
      <c r="P6" s="857"/>
      <c r="Q6" s="3"/>
      <c r="R6" s="3"/>
      <c r="S6" s="3"/>
      <c r="T6" s="3"/>
      <c r="U6" s="3"/>
      <c r="V6" s="3"/>
      <c r="W6" s="3"/>
      <c r="X6" s="3"/>
      <c r="Y6" s="3"/>
      <c r="Z6" s="3"/>
      <c r="AA6" s="3"/>
      <c r="AB6" s="209" t="s">
        <v>4</v>
      </c>
      <c r="AC6" s="871" t="str">
        <f>C4</f>
        <v>22</v>
      </c>
      <c r="AD6" s="872"/>
      <c r="AE6" s="871" t="str">
        <f t="shared" ref="AE6:AE7" si="15">E4</f>
        <v>23</v>
      </c>
      <c r="AF6" s="872"/>
      <c r="AG6" s="871" t="str">
        <f t="shared" ref="AG6:AG7" si="16">G4</f>
        <v>24</v>
      </c>
      <c r="AH6" s="872"/>
      <c r="AI6" s="871" t="str">
        <f t="shared" ref="AI6:AI7" si="17">I4</f>
        <v>25</v>
      </c>
      <c r="AJ6" s="872"/>
      <c r="AK6" s="871" t="str">
        <f t="shared" ref="AK6:AK7" si="18">K4</f>
        <v>26</v>
      </c>
      <c r="AL6" s="872"/>
      <c r="AM6" s="871" t="str">
        <f t="shared" ref="AM6:AM7" si="19">M4</f>
        <v>27</v>
      </c>
      <c r="AN6" s="872"/>
      <c r="AO6" s="871" t="str">
        <f t="shared" ref="AO6:AO7" si="20">O4</f>
        <v>28</v>
      </c>
      <c r="AP6" s="872"/>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row>
    <row r="7" spans="1:92" s="4" customFormat="1" ht="33.950000000000003" customHeight="1">
      <c r="A7" s="890"/>
      <c r="B7" s="218" t="s">
        <v>8</v>
      </c>
      <c r="C7" s="831">
        <f>C10+D10+C12+D12+C14+D14+C16+D16+C18+D18+C20+D20+C22+D22+C24+D24+C26+D26+C28+D28+C30+D30</f>
        <v>10</v>
      </c>
      <c r="D7" s="832"/>
      <c r="E7" s="831">
        <f t="shared" ref="E7" si="21">E10+F10+E12+F12+E14+F14+E16+F16+E18+F18+E20+F20+E22+F22+E24+F24+E26+F26+E28+F28+E30+F30</f>
        <v>0</v>
      </c>
      <c r="F7" s="832"/>
      <c r="G7" s="831">
        <f t="shared" ref="G7" si="22">G10+H10+G12+H12+G14+H14+G16+H16+G18+H18+G20+H20+G22+H22+G24+H24+G26+H26+G28+H28+G30+H30</f>
        <v>0</v>
      </c>
      <c r="H7" s="832"/>
      <c r="I7" s="831">
        <f t="shared" ref="I7" si="23">I10+J10+I12+J12+I14+J14+I16+J16+I18+J18+I20+J20+I22+J22+I24+J24+I26+J26+I28+J28+I30+J30</f>
        <v>0</v>
      </c>
      <c r="J7" s="832"/>
      <c r="K7" s="831">
        <f t="shared" ref="K7" si="24">K10+L10+K12+L12+K14+L14+K16+L16+K18+L18+K20+L20+K22+L22+K24+L24+K26+L26+K28+L28+K30+L30</f>
        <v>0</v>
      </c>
      <c r="L7" s="832"/>
      <c r="M7" s="831">
        <f t="shared" ref="M7" si="25">M10+N10+M12+N12+M14+N14+M16+N16+M18+N18+M20+N20+M22+N22+M24+N24+M26+N26+M28+N28+M30+N30</f>
        <v>0</v>
      </c>
      <c r="N7" s="832"/>
      <c r="O7" s="831">
        <f t="shared" ref="O7" si="26">O10+P10+O12+P12+O14+P14+O16+P16+O18+P18+O20+P20+O22+P22+O24+P24+O26+P26+O28+P28+O30+P30</f>
        <v>0</v>
      </c>
      <c r="P7" s="832"/>
      <c r="Q7" s="3"/>
      <c r="R7" s="3"/>
      <c r="S7" s="3"/>
      <c r="T7" s="3"/>
      <c r="U7" s="3"/>
      <c r="V7" s="3"/>
      <c r="W7" s="3"/>
      <c r="X7" s="3"/>
      <c r="Y7" s="3"/>
      <c r="Z7" s="3"/>
      <c r="AA7" s="3"/>
      <c r="AB7" s="209" t="s">
        <v>5</v>
      </c>
      <c r="AC7" s="865" t="str">
        <f>C5</f>
        <v/>
      </c>
      <c r="AD7" s="866"/>
      <c r="AE7" s="865" t="str">
        <f t="shared" si="15"/>
        <v>Member Day</v>
      </c>
      <c r="AF7" s="866"/>
      <c r="AG7" s="865" t="str">
        <f t="shared" si="16"/>
        <v/>
      </c>
      <c r="AH7" s="866"/>
      <c r="AI7" s="865" t="str">
        <f t="shared" si="17"/>
        <v/>
      </c>
      <c r="AJ7" s="866"/>
      <c r="AK7" s="865" t="str">
        <f t="shared" si="18"/>
        <v/>
      </c>
      <c r="AL7" s="866"/>
      <c r="AM7" s="865" t="str">
        <f t="shared" si="19"/>
        <v/>
      </c>
      <c r="AN7" s="866"/>
      <c r="AO7" s="865" t="str">
        <f t="shared" si="20"/>
        <v/>
      </c>
      <c r="AP7" s="866"/>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row>
    <row r="8" spans="1:92" s="4" customFormat="1" ht="33.950000000000003" customHeight="1" thickBot="1">
      <c r="A8" s="891"/>
      <c r="B8" s="219" t="s">
        <v>298</v>
      </c>
      <c r="C8" s="220" t="s">
        <v>299</v>
      </c>
      <c r="D8" s="221" t="s">
        <v>300</v>
      </c>
      <c r="E8" s="220" t="s">
        <v>299</v>
      </c>
      <c r="F8" s="221" t="s">
        <v>300</v>
      </c>
      <c r="G8" s="220" t="s">
        <v>299</v>
      </c>
      <c r="H8" s="221" t="s">
        <v>300</v>
      </c>
      <c r="I8" s="220" t="s">
        <v>299</v>
      </c>
      <c r="J8" s="221" t="s">
        <v>300</v>
      </c>
      <c r="K8" s="220" t="s">
        <v>299</v>
      </c>
      <c r="L8" s="221" t="s">
        <v>300</v>
      </c>
      <c r="M8" s="220" t="s">
        <v>299</v>
      </c>
      <c r="N8" s="221" t="s">
        <v>300</v>
      </c>
      <c r="O8" s="220" t="s">
        <v>299</v>
      </c>
      <c r="P8" s="221" t="s">
        <v>300</v>
      </c>
      <c r="Q8" s="3"/>
      <c r="R8" s="3"/>
      <c r="S8" s="3"/>
      <c r="T8" s="3"/>
      <c r="U8" s="3"/>
      <c r="V8" s="3"/>
      <c r="W8" s="3"/>
      <c r="X8" s="3"/>
      <c r="Y8" s="3"/>
      <c r="Z8" s="3"/>
      <c r="AA8" s="3"/>
      <c r="AB8" s="210" t="s">
        <v>298</v>
      </c>
      <c r="AC8" s="211" t="s">
        <v>299</v>
      </c>
      <c r="AD8" s="212" t="s">
        <v>300</v>
      </c>
      <c r="AE8" s="211" t="s">
        <v>299</v>
      </c>
      <c r="AF8" s="212" t="s">
        <v>300</v>
      </c>
      <c r="AG8" s="211" t="s">
        <v>299</v>
      </c>
      <c r="AH8" s="212" t="s">
        <v>300</v>
      </c>
      <c r="AI8" s="211" t="s">
        <v>299</v>
      </c>
      <c r="AJ8" s="212" t="s">
        <v>300</v>
      </c>
      <c r="AK8" s="211" t="s">
        <v>299</v>
      </c>
      <c r="AL8" s="212" t="s">
        <v>300</v>
      </c>
      <c r="AM8" s="211" t="s">
        <v>299</v>
      </c>
      <c r="AN8" s="212" t="s">
        <v>300</v>
      </c>
      <c r="AO8" s="211" t="s">
        <v>299</v>
      </c>
      <c r="AP8" s="212" t="s">
        <v>300</v>
      </c>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row>
    <row r="9" spans="1:92" s="4" customFormat="1" ht="143.1" customHeight="1">
      <c r="A9" s="892" t="s">
        <v>301</v>
      </c>
      <c r="B9" s="297" t="s">
        <v>10</v>
      </c>
      <c r="C9" s="298" t="s">
        <v>354</v>
      </c>
      <c r="D9" s="299" t="s">
        <v>354</v>
      </c>
      <c r="E9" s="298"/>
      <c r="F9" s="299" t="s">
        <v>354</v>
      </c>
      <c r="G9" s="298" t="s">
        <v>354</v>
      </c>
      <c r="H9" s="299" t="s">
        <v>354</v>
      </c>
      <c r="I9" s="298" t="s">
        <v>354</v>
      </c>
      <c r="J9" s="299" t="s">
        <v>354</v>
      </c>
      <c r="K9" s="298" t="s">
        <v>354</v>
      </c>
      <c r="L9" s="299" t="s">
        <v>354</v>
      </c>
      <c r="M9" s="298" t="s">
        <v>354</v>
      </c>
      <c r="N9" s="299" t="s">
        <v>354</v>
      </c>
      <c r="O9" s="298" t="s">
        <v>354</v>
      </c>
      <c r="P9" s="299" t="s">
        <v>354</v>
      </c>
      <c r="Q9" s="3"/>
      <c r="R9" s="3"/>
      <c r="S9" s="3"/>
      <c r="T9" s="3"/>
      <c r="U9" s="3"/>
      <c r="V9" s="3"/>
      <c r="W9" s="3"/>
      <c r="X9" s="3"/>
      <c r="Y9" s="3"/>
      <c r="Z9" s="3"/>
      <c r="AA9" s="3"/>
      <c r="AB9" s="869" t="s">
        <v>10</v>
      </c>
      <c r="AC9" s="873"/>
      <c r="AD9" s="875"/>
      <c r="AE9" s="873"/>
      <c r="AF9" s="875"/>
      <c r="AG9" s="873"/>
      <c r="AH9" s="875"/>
      <c r="AI9" s="873"/>
      <c r="AJ9" s="875"/>
      <c r="AK9" s="873"/>
      <c r="AL9" s="875"/>
      <c r="AM9" s="873"/>
      <c r="AN9" s="875"/>
      <c r="AO9" s="873"/>
      <c r="AP9" s="875"/>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row>
    <row r="10" spans="1:92" s="4" customFormat="1" ht="27" thickBot="1">
      <c r="A10" s="893"/>
      <c r="B10" s="200" t="s">
        <v>302</v>
      </c>
      <c r="C10" s="193"/>
      <c r="D10" s="201"/>
      <c r="E10" s="194"/>
      <c r="F10" s="202"/>
      <c r="G10" s="194"/>
      <c r="H10" s="202"/>
      <c r="I10" s="194"/>
      <c r="J10" s="202"/>
      <c r="K10" s="194"/>
      <c r="L10" s="202"/>
      <c r="M10" s="194"/>
      <c r="N10" s="202"/>
      <c r="O10" s="194"/>
      <c r="P10" s="202"/>
      <c r="Q10" s="3"/>
      <c r="R10" s="3"/>
      <c r="S10" s="3"/>
      <c r="T10" s="3"/>
      <c r="U10" s="3"/>
      <c r="V10" s="3"/>
      <c r="W10" s="3"/>
      <c r="X10" s="3"/>
      <c r="Y10" s="3"/>
      <c r="Z10" s="3"/>
      <c r="AA10" s="3"/>
      <c r="AB10" s="870"/>
      <c r="AC10" s="874"/>
      <c r="AD10" s="876"/>
      <c r="AE10" s="874"/>
      <c r="AF10" s="876"/>
      <c r="AG10" s="874"/>
      <c r="AH10" s="876"/>
      <c r="AI10" s="874"/>
      <c r="AJ10" s="876"/>
      <c r="AK10" s="874"/>
      <c r="AL10" s="876"/>
      <c r="AM10" s="874"/>
      <c r="AN10" s="876"/>
      <c r="AO10" s="874"/>
      <c r="AP10" s="876"/>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row>
    <row r="11" spans="1:92" s="4" customFormat="1" ht="143.1" customHeight="1">
      <c r="A11" s="893"/>
      <c r="B11" s="300" t="s">
        <v>14</v>
      </c>
      <c r="C11" s="298" t="s">
        <v>354</v>
      </c>
      <c r="D11" s="299" t="s">
        <v>652</v>
      </c>
      <c r="E11" s="298" t="s">
        <v>354</v>
      </c>
      <c r="F11" s="299" t="s">
        <v>354</v>
      </c>
      <c r="G11" s="298" t="s">
        <v>354</v>
      </c>
      <c r="H11" s="299" t="s">
        <v>354</v>
      </c>
      <c r="I11" s="298" t="s">
        <v>354</v>
      </c>
      <c r="J11" s="299" t="s">
        <v>354</v>
      </c>
      <c r="K11" s="298" t="s">
        <v>354</v>
      </c>
      <c r="L11" s="299" t="s">
        <v>354</v>
      </c>
      <c r="M11" s="298" t="s">
        <v>354</v>
      </c>
      <c r="N11" s="299" t="s">
        <v>354</v>
      </c>
      <c r="O11" s="298" t="s">
        <v>354</v>
      </c>
      <c r="P11" s="299" t="s">
        <v>354</v>
      </c>
      <c r="Q11" s="3"/>
      <c r="R11" s="3"/>
      <c r="S11" s="3"/>
      <c r="T11" s="3"/>
      <c r="U11" s="3"/>
      <c r="V11" s="3"/>
      <c r="W11" s="3"/>
      <c r="X11" s="3"/>
      <c r="Y11" s="3"/>
      <c r="Z11" s="3"/>
      <c r="AA11" s="3"/>
      <c r="AB11" s="869" t="s">
        <v>14</v>
      </c>
      <c r="AC11" s="873"/>
      <c r="AD11" s="875"/>
      <c r="AE11" s="873"/>
      <c r="AF11" s="875"/>
      <c r="AG11" s="873"/>
      <c r="AH11" s="875"/>
      <c r="AI11" s="873"/>
      <c r="AJ11" s="875"/>
      <c r="AK11" s="873"/>
      <c r="AL11" s="875"/>
      <c r="AM11" s="873"/>
      <c r="AN11" s="875"/>
      <c r="AO11" s="873"/>
      <c r="AP11" s="875"/>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row>
    <row r="12" spans="1:92" s="4" customFormat="1" ht="20.100000000000001" customHeight="1">
      <c r="A12" s="893"/>
      <c r="B12" s="200" t="s">
        <v>302</v>
      </c>
      <c r="C12" s="215"/>
      <c r="D12" s="216">
        <v>10</v>
      </c>
      <c r="E12" s="215"/>
      <c r="F12" s="216"/>
      <c r="G12" s="215"/>
      <c r="H12" s="216"/>
      <c r="I12" s="215"/>
      <c r="J12" s="216"/>
      <c r="K12" s="215"/>
      <c r="L12" s="216"/>
      <c r="M12" s="215"/>
      <c r="N12" s="216"/>
      <c r="O12" s="215"/>
      <c r="P12" s="216"/>
      <c r="Q12" s="3"/>
      <c r="R12" s="3"/>
      <c r="S12" s="3"/>
      <c r="T12" s="3"/>
      <c r="U12" s="3"/>
      <c r="V12" s="3"/>
      <c r="W12" s="3"/>
      <c r="X12" s="3"/>
      <c r="Y12" s="3"/>
      <c r="Z12" s="3"/>
      <c r="AA12" s="3"/>
      <c r="AB12" s="870"/>
      <c r="AC12" s="874"/>
      <c r="AD12" s="876"/>
      <c r="AE12" s="874"/>
      <c r="AF12" s="876"/>
      <c r="AG12" s="874"/>
      <c r="AH12" s="876"/>
      <c r="AI12" s="874"/>
      <c r="AJ12" s="876"/>
      <c r="AK12" s="874"/>
      <c r="AL12" s="876"/>
      <c r="AM12" s="874"/>
      <c r="AN12" s="876"/>
      <c r="AO12" s="874"/>
      <c r="AP12" s="876"/>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row>
    <row r="13" spans="1:92" s="4" customFormat="1" ht="143.1" customHeight="1">
      <c r="A13" s="893"/>
      <c r="B13" s="300" t="s">
        <v>308</v>
      </c>
      <c r="C13" s="298" t="s">
        <v>653</v>
      </c>
      <c r="D13" s="299"/>
      <c r="E13" s="298" t="s">
        <v>634</v>
      </c>
      <c r="F13" s="299" t="s">
        <v>654</v>
      </c>
      <c r="G13" s="298"/>
      <c r="H13" s="299" t="s">
        <v>354</v>
      </c>
      <c r="I13" s="298" t="s">
        <v>354</v>
      </c>
      <c r="J13" s="299" t="s">
        <v>354</v>
      </c>
      <c r="K13" s="298" t="s">
        <v>628</v>
      </c>
      <c r="L13" s="299" t="s">
        <v>655</v>
      </c>
      <c r="M13" s="298" t="s">
        <v>354</v>
      </c>
      <c r="N13" s="299" t="s">
        <v>354</v>
      </c>
      <c r="O13" s="298" t="s">
        <v>354</v>
      </c>
      <c r="P13" s="299" t="s">
        <v>354</v>
      </c>
      <c r="Q13" s="3"/>
      <c r="R13" s="3"/>
      <c r="S13" s="3"/>
      <c r="T13" s="3"/>
      <c r="U13" s="3"/>
      <c r="V13" s="3"/>
      <c r="W13" s="3"/>
      <c r="X13" s="3"/>
      <c r="Y13" s="3"/>
      <c r="Z13" s="3"/>
      <c r="AA13" s="3"/>
      <c r="AB13" s="867" t="s">
        <v>308</v>
      </c>
      <c r="AC13" s="873"/>
      <c r="AD13" s="875"/>
      <c r="AE13" s="873"/>
      <c r="AF13" s="875"/>
      <c r="AG13" s="873"/>
      <c r="AH13" s="875"/>
      <c r="AI13" s="873"/>
      <c r="AJ13" s="875"/>
      <c r="AK13" s="873"/>
      <c r="AL13" s="875"/>
      <c r="AM13" s="873"/>
      <c r="AN13" s="875"/>
      <c r="AO13" s="873"/>
      <c r="AP13" s="875"/>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row>
    <row r="14" spans="1:92" s="4" customFormat="1" ht="20.100000000000001" customHeight="1" thickBot="1">
      <c r="A14" s="893"/>
      <c r="B14" s="200" t="s">
        <v>302</v>
      </c>
      <c r="C14" s="215"/>
      <c r="D14" s="216"/>
      <c r="E14" s="215"/>
      <c r="F14" s="216"/>
      <c r="G14" s="215"/>
      <c r="H14" s="216"/>
      <c r="I14" s="215"/>
      <c r="J14" s="216"/>
      <c r="K14" s="215"/>
      <c r="L14" s="216"/>
      <c r="M14" s="215"/>
      <c r="N14" s="216"/>
      <c r="O14" s="215"/>
      <c r="P14" s="216"/>
      <c r="Q14" s="3"/>
      <c r="R14" s="3"/>
      <c r="S14" s="3"/>
      <c r="T14" s="3"/>
      <c r="U14" s="3"/>
      <c r="V14" s="3"/>
      <c r="W14" s="3"/>
      <c r="X14" s="3"/>
      <c r="Y14" s="3"/>
      <c r="Z14" s="3"/>
      <c r="AA14" s="3"/>
      <c r="AB14" s="868"/>
      <c r="AC14" s="874"/>
      <c r="AD14" s="876"/>
      <c r="AE14" s="874"/>
      <c r="AF14" s="876"/>
      <c r="AG14" s="874"/>
      <c r="AH14" s="876"/>
      <c r="AI14" s="874"/>
      <c r="AJ14" s="876"/>
      <c r="AK14" s="874"/>
      <c r="AL14" s="876"/>
      <c r="AM14" s="874"/>
      <c r="AN14" s="876"/>
      <c r="AO14" s="874"/>
      <c r="AP14" s="876"/>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row>
    <row r="15" spans="1:92" s="4" customFormat="1" ht="143.1" customHeight="1">
      <c r="A15" s="893"/>
      <c r="B15" s="300" t="s">
        <v>116</v>
      </c>
      <c r="C15" s="298" t="s">
        <v>354</v>
      </c>
      <c r="D15" s="298" t="s">
        <v>638</v>
      </c>
      <c r="E15" s="369"/>
      <c r="F15" s="369"/>
      <c r="G15" s="298" t="s">
        <v>354</v>
      </c>
      <c r="H15" s="299" t="s">
        <v>354</v>
      </c>
      <c r="I15" s="298" t="s">
        <v>656</v>
      </c>
      <c r="J15" s="299" t="s">
        <v>354</v>
      </c>
      <c r="K15" s="298" t="s">
        <v>354</v>
      </c>
      <c r="L15" s="299"/>
      <c r="M15" s="298" t="s">
        <v>354</v>
      </c>
      <c r="N15" s="299" t="s">
        <v>354</v>
      </c>
      <c r="O15" s="298" t="s">
        <v>354</v>
      </c>
      <c r="P15" s="299" t="s">
        <v>354</v>
      </c>
      <c r="Q15" s="3"/>
      <c r="R15" s="3"/>
      <c r="S15" s="3"/>
      <c r="T15" s="3"/>
      <c r="U15" s="3"/>
      <c r="V15" s="3"/>
      <c r="W15" s="3"/>
      <c r="X15" s="3"/>
      <c r="Y15" s="3"/>
      <c r="Z15" s="3"/>
      <c r="AA15" s="3"/>
      <c r="AB15" s="867" t="s">
        <v>116</v>
      </c>
      <c r="AC15" s="873"/>
      <c r="AD15" s="875"/>
      <c r="AE15" s="873"/>
      <c r="AF15" s="875"/>
      <c r="AG15" s="873"/>
      <c r="AH15" s="875"/>
      <c r="AI15" s="873"/>
      <c r="AJ15" s="875"/>
      <c r="AK15" s="873"/>
      <c r="AL15" s="875"/>
      <c r="AM15" s="873"/>
      <c r="AN15" s="875"/>
      <c r="AO15" s="873"/>
      <c r="AP15" s="875"/>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row>
    <row r="16" spans="1:92" s="4" customFormat="1" ht="20.100000000000001" customHeight="1" thickBot="1">
      <c r="A16" s="893"/>
      <c r="B16" s="200" t="s">
        <v>302</v>
      </c>
      <c r="C16" s="215"/>
      <c r="D16" s="216"/>
      <c r="E16" s="215"/>
      <c r="F16" s="216"/>
      <c r="G16" s="215"/>
      <c r="H16" s="216"/>
      <c r="I16" s="215"/>
      <c r="J16" s="216"/>
      <c r="K16" s="215"/>
      <c r="L16" s="216"/>
      <c r="M16" s="215"/>
      <c r="N16" s="216"/>
      <c r="O16" s="215"/>
      <c r="P16" s="216"/>
      <c r="Q16" s="3"/>
      <c r="R16" s="3"/>
      <c r="S16" s="3"/>
      <c r="T16" s="3"/>
      <c r="U16" s="3"/>
      <c r="V16" s="3"/>
      <c r="W16" s="3"/>
      <c r="X16" s="3"/>
      <c r="Y16" s="3"/>
      <c r="Z16" s="3"/>
      <c r="AA16" s="3"/>
      <c r="AB16" s="868"/>
      <c r="AC16" s="874"/>
      <c r="AD16" s="876"/>
      <c r="AE16" s="874"/>
      <c r="AF16" s="876"/>
      <c r="AG16" s="874"/>
      <c r="AH16" s="876"/>
      <c r="AI16" s="874"/>
      <c r="AJ16" s="876"/>
      <c r="AK16" s="874"/>
      <c r="AL16" s="876"/>
      <c r="AM16" s="874"/>
      <c r="AN16" s="876"/>
      <c r="AO16" s="874"/>
      <c r="AP16" s="876"/>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row>
    <row r="17" spans="1:92" s="4" customFormat="1" ht="143.1" customHeight="1">
      <c r="A17" s="893"/>
      <c r="B17" s="300" t="s">
        <v>20</v>
      </c>
      <c r="C17" s="298" t="s">
        <v>651</v>
      </c>
      <c r="D17" s="299" t="s">
        <v>354</v>
      </c>
      <c r="E17" s="298" t="s">
        <v>354</v>
      </c>
      <c r="F17" s="299" t="s">
        <v>354</v>
      </c>
      <c r="G17" s="298" t="s">
        <v>354</v>
      </c>
      <c r="H17" s="299" t="s">
        <v>354</v>
      </c>
      <c r="I17" s="298" t="s">
        <v>354</v>
      </c>
      <c r="J17" s="299" t="s">
        <v>354</v>
      </c>
      <c r="K17" s="298" t="s">
        <v>354</v>
      </c>
      <c r="L17" s="299" t="s">
        <v>354</v>
      </c>
      <c r="M17" s="298" t="s">
        <v>354</v>
      </c>
      <c r="N17" s="299" t="s">
        <v>354</v>
      </c>
      <c r="O17" s="298" t="s">
        <v>354</v>
      </c>
      <c r="P17" s="299" t="s">
        <v>354</v>
      </c>
      <c r="Q17" s="3"/>
      <c r="R17" s="3"/>
      <c r="S17" s="3"/>
      <c r="T17" s="3"/>
      <c r="U17" s="3"/>
      <c r="V17" s="3"/>
      <c r="W17" s="3"/>
      <c r="X17" s="3"/>
      <c r="Y17" s="3"/>
      <c r="Z17" s="3"/>
      <c r="AA17" s="3"/>
      <c r="AB17" s="867" t="s">
        <v>20</v>
      </c>
      <c r="AC17" s="873"/>
      <c r="AD17" s="875"/>
      <c r="AE17" s="873"/>
      <c r="AF17" s="875"/>
      <c r="AG17" s="873"/>
      <c r="AH17" s="875"/>
      <c r="AI17" s="873"/>
      <c r="AJ17" s="875"/>
      <c r="AK17" s="873"/>
      <c r="AL17" s="875"/>
      <c r="AM17" s="873"/>
      <c r="AN17" s="875"/>
      <c r="AO17" s="873"/>
      <c r="AP17" s="875"/>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row>
    <row r="18" spans="1:92" s="4" customFormat="1" ht="20.100000000000001" customHeight="1" thickBot="1">
      <c r="A18" s="893"/>
      <c r="B18" s="200" t="s">
        <v>302</v>
      </c>
      <c r="C18" s="215"/>
      <c r="D18" s="216"/>
      <c r="E18" s="215"/>
      <c r="F18" s="216"/>
      <c r="G18" s="215"/>
      <c r="H18" s="216"/>
      <c r="I18" s="215"/>
      <c r="J18" s="216"/>
      <c r="K18" s="215"/>
      <c r="L18" s="216"/>
      <c r="M18" s="215"/>
      <c r="N18" s="216"/>
      <c r="O18" s="215"/>
      <c r="P18" s="216"/>
      <c r="Q18" s="3"/>
      <c r="R18" s="3"/>
      <c r="S18" s="3"/>
      <c r="T18" s="3"/>
      <c r="U18" s="3"/>
      <c r="V18" s="3"/>
      <c r="W18" s="3"/>
      <c r="X18" s="3"/>
      <c r="Y18" s="3"/>
      <c r="Z18" s="3"/>
      <c r="AA18" s="3"/>
      <c r="AB18" s="868"/>
      <c r="AC18" s="874"/>
      <c r="AD18" s="876"/>
      <c r="AE18" s="874"/>
      <c r="AF18" s="876"/>
      <c r="AG18" s="874"/>
      <c r="AH18" s="876"/>
      <c r="AI18" s="874"/>
      <c r="AJ18" s="876"/>
      <c r="AK18" s="874"/>
      <c r="AL18" s="876"/>
      <c r="AM18" s="874"/>
      <c r="AN18" s="876"/>
      <c r="AO18" s="874"/>
      <c r="AP18" s="876"/>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row>
    <row r="19" spans="1:92" s="4" customFormat="1" ht="143.1" customHeight="1">
      <c r="A19" s="893"/>
      <c r="B19" s="300" t="s">
        <v>22</v>
      </c>
      <c r="C19" s="298" t="s">
        <v>354</v>
      </c>
      <c r="D19" s="299" t="s">
        <v>354</v>
      </c>
      <c r="E19" s="298" t="s">
        <v>354</v>
      </c>
      <c r="F19" s="299"/>
      <c r="G19" s="298" t="s">
        <v>354</v>
      </c>
      <c r="H19" s="299" t="s">
        <v>354</v>
      </c>
      <c r="I19" s="298" t="s">
        <v>354</v>
      </c>
      <c r="J19" s="299" t="s">
        <v>354</v>
      </c>
      <c r="K19" s="298" t="s">
        <v>354</v>
      </c>
      <c r="L19" s="299" t="s">
        <v>354</v>
      </c>
      <c r="M19" s="298" t="s">
        <v>354</v>
      </c>
      <c r="N19" s="299" t="s">
        <v>354</v>
      </c>
      <c r="O19" s="298" t="s">
        <v>354</v>
      </c>
      <c r="P19" s="299" t="s">
        <v>354</v>
      </c>
      <c r="Q19" s="3"/>
      <c r="R19" s="3"/>
      <c r="S19" s="3"/>
      <c r="T19" s="3"/>
      <c r="U19" s="3"/>
      <c r="V19" s="3"/>
      <c r="W19" s="3"/>
      <c r="X19" s="3"/>
      <c r="Y19" s="3"/>
      <c r="Z19" s="3"/>
      <c r="AA19" s="3"/>
      <c r="AB19" s="867" t="s">
        <v>22</v>
      </c>
      <c r="AC19" s="873"/>
      <c r="AD19" s="875"/>
      <c r="AE19" s="873"/>
      <c r="AF19" s="875"/>
      <c r="AG19" s="873"/>
      <c r="AH19" s="875"/>
      <c r="AI19" s="873"/>
      <c r="AJ19" s="875"/>
      <c r="AK19" s="873"/>
      <c r="AL19" s="875"/>
      <c r="AM19" s="873"/>
      <c r="AN19" s="875"/>
      <c r="AO19" s="873"/>
      <c r="AP19" s="875"/>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row>
    <row r="20" spans="1:92" s="4" customFormat="1" ht="20.100000000000001" customHeight="1" thickBot="1">
      <c r="A20" s="893"/>
      <c r="B20" s="200" t="s">
        <v>302</v>
      </c>
      <c r="C20" s="215"/>
      <c r="D20" s="216"/>
      <c r="E20" s="215"/>
      <c r="F20" s="216"/>
      <c r="G20" s="215"/>
      <c r="H20" s="216"/>
      <c r="I20" s="215"/>
      <c r="J20" s="216"/>
      <c r="K20" s="215"/>
      <c r="L20" s="216"/>
      <c r="M20" s="215"/>
      <c r="N20" s="216"/>
      <c r="O20" s="215"/>
      <c r="P20" s="216"/>
      <c r="Q20" s="3"/>
      <c r="R20" s="3"/>
      <c r="S20" s="3"/>
      <c r="T20" s="3"/>
      <c r="U20" s="3"/>
      <c r="V20" s="3"/>
      <c r="W20" s="3"/>
      <c r="X20" s="3"/>
      <c r="Y20" s="3"/>
      <c r="Z20" s="3"/>
      <c r="AA20" s="3"/>
      <c r="AB20" s="868"/>
      <c r="AC20" s="874"/>
      <c r="AD20" s="876"/>
      <c r="AE20" s="874"/>
      <c r="AF20" s="876"/>
      <c r="AG20" s="874"/>
      <c r="AH20" s="876"/>
      <c r="AI20" s="874"/>
      <c r="AJ20" s="876"/>
      <c r="AK20" s="874"/>
      <c r="AL20" s="876"/>
      <c r="AM20" s="874"/>
      <c r="AN20" s="876"/>
      <c r="AO20" s="874"/>
      <c r="AP20" s="876"/>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row>
    <row r="21" spans="1:92" s="4" customFormat="1" ht="143.1" customHeight="1">
      <c r="A21" s="893"/>
      <c r="B21" s="300" t="s">
        <v>26</v>
      </c>
      <c r="C21" s="298" t="s">
        <v>354</v>
      </c>
      <c r="D21" s="299" t="s">
        <v>657</v>
      </c>
      <c r="E21" s="298" t="s">
        <v>354</v>
      </c>
      <c r="F21" s="299"/>
      <c r="G21" s="298" t="s">
        <v>648</v>
      </c>
      <c r="H21" s="299" t="s">
        <v>658</v>
      </c>
      <c r="I21" s="298"/>
      <c r="J21" s="299" t="s">
        <v>659</v>
      </c>
      <c r="K21" s="298" t="s">
        <v>354</v>
      </c>
      <c r="L21" s="299" t="s">
        <v>354</v>
      </c>
      <c r="M21" s="298" t="s">
        <v>354</v>
      </c>
      <c r="N21" s="299" t="s">
        <v>354</v>
      </c>
      <c r="O21" s="298" t="s">
        <v>354</v>
      </c>
      <c r="P21" s="299" t="s">
        <v>354</v>
      </c>
      <c r="Q21" s="3"/>
      <c r="R21" s="3"/>
      <c r="S21" s="3"/>
      <c r="T21" s="3"/>
      <c r="U21" s="3"/>
      <c r="V21" s="3"/>
      <c r="W21" s="3"/>
      <c r="X21" s="3"/>
      <c r="Y21" s="3"/>
      <c r="Z21" s="3"/>
      <c r="AA21" s="3"/>
      <c r="AB21" s="867" t="s">
        <v>26</v>
      </c>
      <c r="AC21" s="873"/>
      <c r="AD21" s="875"/>
      <c r="AE21" s="873"/>
      <c r="AF21" s="875"/>
      <c r="AG21" s="873"/>
      <c r="AH21" s="875"/>
      <c r="AI21" s="873"/>
      <c r="AJ21" s="875"/>
      <c r="AK21" s="873"/>
      <c r="AL21" s="875"/>
      <c r="AM21" s="873"/>
      <c r="AN21" s="875"/>
      <c r="AO21" s="873"/>
      <c r="AP21" s="875"/>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row>
    <row r="22" spans="1:92" s="6" customFormat="1" ht="20.100000000000001" customHeight="1" thickBot="1">
      <c r="A22" s="893"/>
      <c r="B22" s="200" t="s">
        <v>302</v>
      </c>
      <c r="C22" s="215"/>
      <c r="D22" s="216"/>
      <c r="E22" s="215"/>
      <c r="F22" s="216"/>
      <c r="G22" s="215"/>
      <c r="H22" s="216"/>
      <c r="I22" s="215"/>
      <c r="J22" s="216"/>
      <c r="K22" s="215"/>
      <c r="L22" s="216"/>
      <c r="M22" s="215"/>
      <c r="N22" s="216"/>
      <c r="O22" s="215"/>
      <c r="P22" s="216"/>
      <c r="Q22" s="5"/>
      <c r="R22" s="5"/>
      <c r="S22" s="5"/>
      <c r="T22" s="5"/>
      <c r="U22" s="5"/>
      <c r="V22" s="5"/>
      <c r="W22" s="5"/>
      <c r="X22" s="5"/>
      <c r="Y22" s="5"/>
      <c r="Z22" s="5"/>
      <c r="AA22" s="5"/>
      <c r="AB22" s="868"/>
      <c r="AC22" s="874"/>
      <c r="AD22" s="876"/>
      <c r="AE22" s="874"/>
      <c r="AF22" s="876"/>
      <c r="AG22" s="874"/>
      <c r="AH22" s="876"/>
      <c r="AI22" s="874"/>
      <c r="AJ22" s="876"/>
      <c r="AK22" s="874"/>
      <c r="AL22" s="876"/>
      <c r="AM22" s="874"/>
      <c r="AN22" s="876"/>
      <c r="AO22" s="874"/>
      <c r="AP22" s="876"/>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row>
    <row r="23" spans="1:92" s="4" customFormat="1" ht="143.1" customHeight="1">
      <c r="A23" s="893"/>
      <c r="B23" s="301" t="s">
        <v>315</v>
      </c>
      <c r="C23" s="298" t="s">
        <v>660</v>
      </c>
      <c r="D23" s="299" t="s">
        <v>661</v>
      </c>
      <c r="E23" s="298" t="s">
        <v>354</v>
      </c>
      <c r="F23" s="299"/>
      <c r="G23" s="298" t="s">
        <v>354</v>
      </c>
      <c r="H23" s="299" t="s">
        <v>642</v>
      </c>
      <c r="I23" s="298" t="s">
        <v>354</v>
      </c>
      <c r="J23" s="299" t="s">
        <v>354</v>
      </c>
      <c r="K23" s="298" t="s">
        <v>354</v>
      </c>
      <c r="L23" s="299" t="s">
        <v>354</v>
      </c>
      <c r="M23" s="298" t="s">
        <v>354</v>
      </c>
      <c r="N23" s="299" t="s">
        <v>354</v>
      </c>
      <c r="O23" s="298" t="s">
        <v>354</v>
      </c>
      <c r="P23" s="299" t="s">
        <v>354</v>
      </c>
      <c r="Q23" s="3"/>
      <c r="R23" s="3"/>
      <c r="S23" s="3"/>
      <c r="T23" s="3"/>
      <c r="U23" s="3"/>
      <c r="V23" s="3"/>
      <c r="W23" s="3"/>
      <c r="X23" s="3"/>
      <c r="Y23" s="3"/>
      <c r="Z23" s="3"/>
      <c r="AA23" s="3"/>
      <c r="AB23" s="867" t="s">
        <v>315</v>
      </c>
      <c r="AC23" s="873"/>
      <c r="AD23" s="875"/>
      <c r="AE23" s="873"/>
      <c r="AF23" s="875"/>
      <c r="AG23" s="873"/>
      <c r="AH23" s="875"/>
      <c r="AI23" s="873"/>
      <c r="AJ23" s="875"/>
      <c r="AK23" s="873"/>
      <c r="AL23" s="875"/>
      <c r="AM23" s="873"/>
      <c r="AN23" s="875"/>
      <c r="AO23" s="873"/>
      <c r="AP23" s="875"/>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row>
    <row r="24" spans="1:92" s="6" customFormat="1" ht="20.100000000000001" customHeight="1" thickBot="1">
      <c r="A24" s="893"/>
      <c r="B24" s="200" t="s">
        <v>302</v>
      </c>
      <c r="C24" s="215"/>
      <c r="D24" s="216"/>
      <c r="E24" s="215"/>
      <c r="F24" s="216"/>
      <c r="G24" s="215"/>
      <c r="H24" s="216"/>
      <c r="I24" s="215"/>
      <c r="J24" s="216"/>
      <c r="K24" s="215"/>
      <c r="L24" s="216"/>
      <c r="M24" s="215"/>
      <c r="N24" s="216"/>
      <c r="O24" s="215"/>
      <c r="P24" s="216"/>
      <c r="Q24" s="5"/>
      <c r="R24" s="5"/>
      <c r="S24" s="5"/>
      <c r="T24" s="5"/>
      <c r="U24" s="5"/>
      <c r="V24" s="5"/>
      <c r="W24" s="5"/>
      <c r="X24" s="5"/>
      <c r="Y24" s="5"/>
      <c r="Z24" s="5"/>
      <c r="AA24" s="5"/>
      <c r="AB24" s="868"/>
      <c r="AC24" s="874"/>
      <c r="AD24" s="876"/>
      <c r="AE24" s="874"/>
      <c r="AF24" s="876"/>
      <c r="AG24" s="874"/>
      <c r="AH24" s="876"/>
      <c r="AI24" s="874"/>
      <c r="AJ24" s="876"/>
      <c r="AK24" s="874"/>
      <c r="AL24" s="876"/>
      <c r="AM24" s="874"/>
      <c r="AN24" s="876"/>
      <c r="AO24" s="874"/>
      <c r="AP24" s="876"/>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row>
    <row r="25" spans="1:92" s="4" customFormat="1" ht="143.1" customHeight="1">
      <c r="A25" s="893"/>
      <c r="B25" s="301" t="s">
        <v>32</v>
      </c>
      <c r="C25" s="298" t="s">
        <v>354</v>
      </c>
      <c r="D25" s="299" t="s">
        <v>354</v>
      </c>
      <c r="E25" s="298" t="s">
        <v>354</v>
      </c>
      <c r="F25" s="299" t="s">
        <v>354</v>
      </c>
      <c r="G25" s="298" t="s">
        <v>354</v>
      </c>
      <c r="H25" s="299" t="s">
        <v>354</v>
      </c>
      <c r="I25" s="298" t="s">
        <v>354</v>
      </c>
      <c r="J25" s="299" t="s">
        <v>354</v>
      </c>
      <c r="K25" s="298" t="s">
        <v>354</v>
      </c>
      <c r="L25" s="299" t="s">
        <v>354</v>
      </c>
      <c r="M25" s="298" t="s">
        <v>354</v>
      </c>
      <c r="N25" s="299" t="s">
        <v>354</v>
      </c>
      <c r="O25" s="298" t="s">
        <v>354</v>
      </c>
      <c r="P25" s="299" t="s">
        <v>354</v>
      </c>
      <c r="Q25" s="3"/>
      <c r="R25" s="3"/>
      <c r="S25" s="3"/>
      <c r="T25" s="3"/>
      <c r="U25" s="3"/>
      <c r="V25" s="3"/>
      <c r="W25" s="3"/>
      <c r="X25" s="3"/>
      <c r="Y25" s="3"/>
      <c r="Z25" s="3"/>
      <c r="AA25" s="3"/>
      <c r="AB25" s="867" t="s">
        <v>32</v>
      </c>
      <c r="AC25" s="873"/>
      <c r="AD25" s="875"/>
      <c r="AE25" s="873"/>
      <c r="AF25" s="875"/>
      <c r="AG25" s="873"/>
      <c r="AH25" s="875"/>
      <c r="AI25" s="873"/>
      <c r="AJ25" s="875"/>
      <c r="AK25" s="873"/>
      <c r="AL25" s="875"/>
      <c r="AM25" s="873"/>
      <c r="AN25" s="875"/>
      <c r="AO25" s="873"/>
      <c r="AP25" s="875"/>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row>
    <row r="26" spans="1:92" s="6" customFormat="1" ht="20.100000000000001" customHeight="1" thickBot="1">
      <c r="A26" s="893"/>
      <c r="B26" s="200" t="s">
        <v>302</v>
      </c>
      <c r="C26" s="215"/>
      <c r="D26" s="216"/>
      <c r="E26" s="215"/>
      <c r="F26" s="216"/>
      <c r="G26" s="215"/>
      <c r="H26" s="216"/>
      <c r="I26" s="215"/>
      <c r="J26" s="216"/>
      <c r="K26" s="215"/>
      <c r="L26" s="216"/>
      <c r="M26" s="215"/>
      <c r="N26" s="216"/>
      <c r="O26" s="215"/>
      <c r="P26" s="216"/>
      <c r="Q26" s="5"/>
      <c r="R26" s="5"/>
      <c r="S26" s="5"/>
      <c r="T26" s="5"/>
      <c r="U26" s="5"/>
      <c r="V26" s="5"/>
      <c r="W26" s="5"/>
      <c r="X26" s="5"/>
      <c r="Y26" s="5"/>
      <c r="Z26" s="5"/>
      <c r="AA26" s="5"/>
      <c r="AB26" s="868"/>
      <c r="AC26" s="874"/>
      <c r="AD26" s="876"/>
      <c r="AE26" s="874"/>
      <c r="AF26" s="876"/>
      <c r="AG26" s="874"/>
      <c r="AH26" s="876"/>
      <c r="AI26" s="874"/>
      <c r="AJ26" s="876"/>
      <c r="AK26" s="874"/>
      <c r="AL26" s="876"/>
      <c r="AM26" s="874"/>
      <c r="AN26" s="876"/>
      <c r="AO26" s="874"/>
      <c r="AP26" s="876"/>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row>
    <row r="27" spans="1:92" s="4" customFormat="1" ht="143.1" customHeight="1">
      <c r="A27" s="893"/>
      <c r="B27" s="301" t="s">
        <v>319</v>
      </c>
      <c r="C27" s="298" t="s">
        <v>354</v>
      </c>
      <c r="D27" s="299" t="s">
        <v>662</v>
      </c>
      <c r="E27" s="298" t="s">
        <v>354</v>
      </c>
      <c r="F27" s="299" t="s">
        <v>354</v>
      </c>
      <c r="G27" s="298" t="s">
        <v>354</v>
      </c>
      <c r="H27" s="299" t="s">
        <v>354</v>
      </c>
      <c r="I27" s="298" t="s">
        <v>354</v>
      </c>
      <c r="J27" s="299" t="s">
        <v>354</v>
      </c>
      <c r="K27" s="298" t="s">
        <v>354</v>
      </c>
      <c r="L27" s="299" t="s">
        <v>354</v>
      </c>
      <c r="M27" s="298" t="s">
        <v>354</v>
      </c>
      <c r="N27" s="299" t="s">
        <v>354</v>
      </c>
      <c r="O27" s="298" t="s">
        <v>663</v>
      </c>
      <c r="P27" s="299" t="s">
        <v>354</v>
      </c>
      <c r="Q27" s="3"/>
      <c r="R27" s="3"/>
      <c r="S27" s="3"/>
      <c r="T27" s="3"/>
      <c r="U27" s="3"/>
      <c r="V27" s="3"/>
      <c r="W27" s="3"/>
      <c r="X27" s="3"/>
      <c r="Y27" s="3"/>
      <c r="Z27" s="3"/>
      <c r="AA27" s="3"/>
      <c r="AB27" s="867" t="s">
        <v>319</v>
      </c>
      <c r="AC27" s="873"/>
      <c r="AD27" s="875"/>
      <c r="AE27" s="873"/>
      <c r="AF27" s="875"/>
      <c r="AG27" s="873"/>
      <c r="AH27" s="875"/>
      <c r="AI27" s="873"/>
      <c r="AJ27" s="875"/>
      <c r="AK27" s="873"/>
      <c r="AL27" s="875"/>
      <c r="AM27" s="873"/>
      <c r="AN27" s="875"/>
      <c r="AO27" s="873"/>
      <c r="AP27" s="875"/>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row>
    <row r="28" spans="1:92" s="4" customFormat="1" ht="20.100000000000001" customHeight="1" thickBot="1">
      <c r="A28" s="893"/>
      <c r="B28" s="200" t="s">
        <v>302</v>
      </c>
      <c r="C28" s="215"/>
      <c r="D28" s="216"/>
      <c r="E28" s="215"/>
      <c r="F28" s="216"/>
      <c r="G28" s="215"/>
      <c r="H28" s="216"/>
      <c r="I28" s="215"/>
      <c r="J28" s="216"/>
      <c r="K28" s="215"/>
      <c r="L28" s="216"/>
      <c r="M28" s="215"/>
      <c r="N28" s="216"/>
      <c r="O28" s="215"/>
      <c r="P28" s="216"/>
      <c r="Q28" s="3"/>
      <c r="R28" s="3"/>
      <c r="S28" s="3"/>
      <c r="T28" s="3"/>
      <c r="U28" s="3"/>
      <c r="V28" s="3"/>
      <c r="W28" s="3"/>
      <c r="X28" s="3"/>
      <c r="Y28" s="3"/>
      <c r="Z28" s="3"/>
      <c r="AA28" s="3"/>
      <c r="AB28" s="868"/>
      <c r="AC28" s="874"/>
      <c r="AD28" s="876"/>
      <c r="AE28" s="874"/>
      <c r="AF28" s="876"/>
      <c r="AG28" s="874"/>
      <c r="AH28" s="876"/>
      <c r="AI28" s="874"/>
      <c r="AJ28" s="876"/>
      <c r="AK28" s="874"/>
      <c r="AL28" s="876"/>
      <c r="AM28" s="874"/>
      <c r="AN28" s="876"/>
      <c r="AO28" s="874"/>
      <c r="AP28" s="876"/>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row>
    <row r="29" spans="1:92" s="4" customFormat="1" ht="143.1" customHeight="1">
      <c r="A29" s="893"/>
      <c r="B29" s="301" t="s">
        <v>36</v>
      </c>
      <c r="C29" s="298"/>
      <c r="D29" s="299"/>
      <c r="E29" s="302" t="s">
        <v>354</v>
      </c>
      <c r="F29" s="299" t="s">
        <v>354</v>
      </c>
      <c r="G29" s="298" t="s">
        <v>354</v>
      </c>
      <c r="H29" s="299" t="s">
        <v>354</v>
      </c>
      <c r="I29" s="298" t="s">
        <v>354</v>
      </c>
      <c r="J29" s="299" t="s">
        <v>354</v>
      </c>
      <c r="K29" s="298" t="s">
        <v>354</v>
      </c>
      <c r="L29" s="299" t="s">
        <v>354</v>
      </c>
      <c r="M29" s="298" t="s">
        <v>354</v>
      </c>
      <c r="N29" s="299" t="s">
        <v>354</v>
      </c>
      <c r="O29" s="298" t="s">
        <v>354</v>
      </c>
      <c r="P29" s="299" t="s">
        <v>354</v>
      </c>
      <c r="Q29" s="3"/>
      <c r="R29" s="3"/>
      <c r="S29" s="3"/>
      <c r="T29" s="3"/>
      <c r="U29" s="3"/>
      <c r="V29" s="3"/>
      <c r="W29" s="3"/>
      <c r="X29" s="3"/>
      <c r="Y29" s="3"/>
      <c r="Z29" s="3"/>
      <c r="AA29" s="3"/>
      <c r="AB29" s="867" t="s">
        <v>36</v>
      </c>
      <c r="AC29" s="873"/>
      <c r="AD29" s="875"/>
      <c r="AE29" s="873"/>
      <c r="AF29" s="875"/>
      <c r="AG29" s="873"/>
      <c r="AH29" s="875"/>
      <c r="AI29" s="873"/>
      <c r="AJ29" s="875"/>
      <c r="AK29" s="873"/>
      <c r="AL29" s="875"/>
      <c r="AM29" s="873"/>
      <c r="AN29" s="875"/>
      <c r="AO29" s="873"/>
      <c r="AP29" s="875"/>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row>
    <row r="30" spans="1:92" s="4" customFormat="1" ht="20.100000000000001" customHeight="1" thickBot="1">
      <c r="A30" s="894"/>
      <c r="B30" s="200" t="s">
        <v>302</v>
      </c>
      <c r="C30" s="215"/>
      <c r="D30" s="216"/>
      <c r="E30" s="215"/>
      <c r="F30" s="217"/>
      <c r="G30" s="215"/>
      <c r="H30" s="216"/>
      <c r="I30" s="215"/>
      <c r="J30" s="216"/>
      <c r="K30" s="215"/>
      <c r="L30" s="216"/>
      <c r="M30" s="215"/>
      <c r="N30" s="216"/>
      <c r="O30" s="215"/>
      <c r="P30" s="216"/>
      <c r="Q30" s="3"/>
      <c r="R30" s="3"/>
      <c r="S30" s="3"/>
      <c r="T30" s="3"/>
      <c r="U30" s="3"/>
      <c r="V30" s="3"/>
      <c r="W30" s="3"/>
      <c r="X30" s="3"/>
      <c r="Y30" s="3"/>
      <c r="Z30" s="3"/>
      <c r="AA30" s="3"/>
      <c r="AB30" s="868"/>
      <c r="AC30" s="874"/>
      <c r="AD30" s="876"/>
      <c r="AE30" s="874"/>
      <c r="AF30" s="876"/>
      <c r="AG30" s="874"/>
      <c r="AH30" s="876"/>
      <c r="AI30" s="874"/>
      <c r="AJ30" s="876"/>
      <c r="AK30" s="874"/>
      <c r="AL30" s="876"/>
      <c r="AM30" s="874"/>
      <c r="AN30" s="876"/>
      <c r="AO30" s="874"/>
      <c r="AP30" s="876"/>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row>
    <row r="31" spans="1:92" s="4" customFormat="1" ht="50.1" customHeight="1">
      <c r="A31" s="895" t="s">
        <v>38</v>
      </c>
      <c r="B31" s="195" t="s">
        <v>39</v>
      </c>
      <c r="C31" s="884"/>
      <c r="D31" s="885"/>
      <c r="E31" s="884"/>
      <c r="F31" s="885"/>
      <c r="G31" s="884"/>
      <c r="H31" s="885"/>
      <c r="I31" s="884"/>
      <c r="J31" s="885"/>
      <c r="K31" s="884"/>
      <c r="L31" s="885"/>
      <c r="M31" s="884"/>
      <c r="N31" s="885"/>
      <c r="O31" s="884"/>
      <c r="P31" s="885"/>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row>
    <row r="32" spans="1:92" ht="50.1" customHeight="1">
      <c r="A32" s="896"/>
      <c r="B32" s="196" t="s">
        <v>41</v>
      </c>
      <c r="C32" s="882"/>
      <c r="D32" s="883"/>
      <c r="E32" s="882"/>
      <c r="F32" s="883"/>
      <c r="G32" s="882"/>
      <c r="H32" s="883"/>
      <c r="I32" s="882"/>
      <c r="J32" s="883"/>
      <c r="K32" s="882"/>
      <c r="L32" s="883"/>
      <c r="M32" s="882"/>
      <c r="N32" s="883"/>
      <c r="O32" s="882"/>
      <c r="P32" s="883"/>
      <c r="CK32" s="2"/>
      <c r="CL32" s="2"/>
      <c r="CM32" s="2"/>
      <c r="CN32" s="2"/>
    </row>
    <row r="33" spans="1:92" ht="50.1" customHeight="1">
      <c r="A33" s="896"/>
      <c r="B33" s="197" t="s">
        <v>44</v>
      </c>
      <c r="C33" s="880"/>
      <c r="D33" s="881"/>
      <c r="E33" s="880"/>
      <c r="F33" s="881"/>
      <c r="G33" s="880"/>
      <c r="H33" s="881"/>
      <c r="I33" s="880"/>
      <c r="J33" s="881"/>
      <c r="K33" s="880"/>
      <c r="L33" s="881"/>
      <c r="M33" s="880"/>
      <c r="N33" s="881"/>
      <c r="O33" s="880"/>
      <c r="P33" s="881"/>
      <c r="CK33" s="2"/>
      <c r="CL33" s="2"/>
      <c r="CM33" s="2"/>
      <c r="CN33" s="2"/>
    </row>
    <row r="34" spans="1:92" ht="50.1" customHeight="1" thickBot="1">
      <c r="A34" s="897"/>
      <c r="B34" s="199" t="s">
        <v>46</v>
      </c>
      <c r="C34" s="878"/>
      <c r="D34" s="879"/>
      <c r="E34" s="878"/>
      <c r="F34" s="879"/>
      <c r="G34" s="878"/>
      <c r="H34" s="879"/>
      <c r="I34" s="878"/>
      <c r="J34" s="879"/>
      <c r="K34" s="878"/>
      <c r="L34" s="879"/>
      <c r="M34" s="878"/>
      <c r="N34" s="879"/>
      <c r="O34" s="878"/>
      <c r="P34" s="879"/>
      <c r="CK34" s="2"/>
      <c r="CL34" s="2"/>
      <c r="CM34" s="2"/>
      <c r="CN34" s="2"/>
    </row>
    <row r="36" spans="1:92" s="1" customFormat="1" ht="42" customHeight="1">
      <c r="A36" s="133"/>
      <c r="B36" s="2"/>
      <c r="C36" s="2"/>
      <c r="D36" s="2"/>
      <c r="E36" s="2"/>
      <c r="F36" s="2"/>
      <c r="G36" s="2"/>
      <c r="H36" s="2"/>
      <c r="I36" s="2"/>
      <c r="J36" s="2"/>
      <c r="K36" s="2"/>
      <c r="L36" s="2"/>
      <c r="M36" s="2"/>
      <c r="N36" s="2"/>
      <c r="O36" s="2"/>
      <c r="P36" s="2"/>
    </row>
  </sheetData>
  <sheetProtection algorithmName="SHA-512" hashValue="fLY2B0XogJt7I+vGMHbElg3O8B3d/CrSTJLNt8zW4Mue6vWY+sw4OaK4mW4n+1QyTLRV7ZhOKqqK5ZSpr78dng==" saltValue="fR0MNmSk0QuwVQ1bh/+YEw==" spinCount="100000" sheet="1" objects="1" scenarios="1"/>
  <mergeCells count="270">
    <mergeCell ref="O2:P2"/>
    <mergeCell ref="C3:D3"/>
    <mergeCell ref="E3:F3"/>
    <mergeCell ref="G3:H3"/>
    <mergeCell ref="I3:J3"/>
    <mergeCell ref="K3:L3"/>
    <mergeCell ref="M3:N3"/>
    <mergeCell ref="O3:P3"/>
    <mergeCell ref="A1:F1"/>
    <mergeCell ref="G1:J1"/>
    <mergeCell ref="K1:P1"/>
    <mergeCell ref="A2:A8"/>
    <mergeCell ref="C2:D2"/>
    <mergeCell ref="E2:F2"/>
    <mergeCell ref="G2:H2"/>
    <mergeCell ref="I2:J2"/>
    <mergeCell ref="K2:L2"/>
    <mergeCell ref="M2:N2"/>
    <mergeCell ref="C5:D5"/>
    <mergeCell ref="E5:F5"/>
    <mergeCell ref="G5:H5"/>
    <mergeCell ref="I5:J5"/>
    <mergeCell ref="K5:L5"/>
    <mergeCell ref="C7:D7"/>
    <mergeCell ref="AB3:AP3"/>
    <mergeCell ref="C4:D4"/>
    <mergeCell ref="E4:F4"/>
    <mergeCell ref="G4:H4"/>
    <mergeCell ref="I4:J4"/>
    <mergeCell ref="K4:L4"/>
    <mergeCell ref="M4:N4"/>
    <mergeCell ref="O4:P4"/>
    <mergeCell ref="AC4:AD4"/>
    <mergeCell ref="AE4:AF4"/>
    <mergeCell ref="AG4:AH4"/>
    <mergeCell ref="AI4:AJ4"/>
    <mergeCell ref="AK4:AL4"/>
    <mergeCell ref="AM4:AN4"/>
    <mergeCell ref="AO4:AP4"/>
    <mergeCell ref="AC6:AD6"/>
    <mergeCell ref="AE6:AF6"/>
    <mergeCell ref="AK5:AL5"/>
    <mergeCell ref="AM5:AN5"/>
    <mergeCell ref="AO5:AP5"/>
    <mergeCell ref="C6:D6"/>
    <mergeCell ref="E6:F6"/>
    <mergeCell ref="G6:H6"/>
    <mergeCell ref="I6:J6"/>
    <mergeCell ref="K6:L6"/>
    <mergeCell ref="M6:N6"/>
    <mergeCell ref="O6:P6"/>
    <mergeCell ref="M5:N5"/>
    <mergeCell ref="O5:P5"/>
    <mergeCell ref="AC5:AD5"/>
    <mergeCell ref="AE5:AF5"/>
    <mergeCell ref="AG5:AH5"/>
    <mergeCell ref="AI5:AJ5"/>
    <mergeCell ref="AO6:AP6"/>
    <mergeCell ref="AG6:AH6"/>
    <mergeCell ref="AI6:AJ6"/>
    <mergeCell ref="AK6:AL6"/>
    <mergeCell ref="AM6:AN6"/>
    <mergeCell ref="AH9:AH10"/>
    <mergeCell ref="AI9:AI10"/>
    <mergeCell ref="E7:F7"/>
    <mergeCell ref="G7:H7"/>
    <mergeCell ref="I7:J7"/>
    <mergeCell ref="K7:L7"/>
    <mergeCell ref="M7:N7"/>
    <mergeCell ref="O7:P7"/>
    <mergeCell ref="AC7:AD7"/>
    <mergeCell ref="AE7:AF7"/>
    <mergeCell ref="AK13:AK14"/>
    <mergeCell ref="AL13:AL14"/>
    <mergeCell ref="AG7:AH7"/>
    <mergeCell ref="AI7:AJ7"/>
    <mergeCell ref="AK7:AL7"/>
    <mergeCell ref="AM7:AN7"/>
    <mergeCell ref="AO7:AP7"/>
    <mergeCell ref="A9:A30"/>
    <mergeCell ref="AB9:AB10"/>
    <mergeCell ref="AC9:AC10"/>
    <mergeCell ref="AD9:AD10"/>
    <mergeCell ref="AE9:AE10"/>
    <mergeCell ref="AL9:AL10"/>
    <mergeCell ref="AM9:AM10"/>
    <mergeCell ref="AN9:AN10"/>
    <mergeCell ref="AO9:AO10"/>
    <mergeCell ref="AP9:AP10"/>
    <mergeCell ref="AB11:AB12"/>
    <mergeCell ref="AC11:AC12"/>
    <mergeCell ref="AD11:AD12"/>
    <mergeCell ref="AE11:AE12"/>
    <mergeCell ref="AF11:AF12"/>
    <mergeCell ref="AF9:AF10"/>
    <mergeCell ref="AG9:AG10"/>
    <mergeCell ref="AH13:AH14"/>
    <mergeCell ref="AI13:AI14"/>
    <mergeCell ref="AJ9:AJ10"/>
    <mergeCell ref="AK9:AK10"/>
    <mergeCell ref="AM11:AM12"/>
    <mergeCell ref="AN11:AN12"/>
    <mergeCell ref="AO11:AO12"/>
    <mergeCell ref="AP11:AP12"/>
    <mergeCell ref="AB13:AB14"/>
    <mergeCell ref="AC13:AC14"/>
    <mergeCell ref="AD13:AD14"/>
    <mergeCell ref="AE13:AE14"/>
    <mergeCell ref="AF13:AF14"/>
    <mergeCell ref="AG13:AG14"/>
    <mergeCell ref="AG11:AG12"/>
    <mergeCell ref="AH11:AH12"/>
    <mergeCell ref="AI11:AI12"/>
    <mergeCell ref="AJ11:AJ12"/>
    <mergeCell ref="AK11:AK12"/>
    <mergeCell ref="AL11:AL12"/>
    <mergeCell ref="AN13:AN14"/>
    <mergeCell ref="AO13:AO14"/>
    <mergeCell ref="AP13:AP14"/>
    <mergeCell ref="AJ13:AJ14"/>
    <mergeCell ref="AM13:AM14"/>
    <mergeCell ref="AO15:AO16"/>
    <mergeCell ref="AP15:AP16"/>
    <mergeCell ref="AB17:AB18"/>
    <mergeCell ref="AC17:AC18"/>
    <mergeCell ref="AD17:AD18"/>
    <mergeCell ref="AE17:AE18"/>
    <mergeCell ref="AF17:AF18"/>
    <mergeCell ref="AG17:AG18"/>
    <mergeCell ref="AH17:AH18"/>
    <mergeCell ref="AI17:AI18"/>
    <mergeCell ref="AI15:AI16"/>
    <mergeCell ref="AJ15:AJ16"/>
    <mergeCell ref="AK15:AK16"/>
    <mergeCell ref="AL15:AL16"/>
    <mergeCell ref="AM15:AM16"/>
    <mergeCell ref="AN15:AN16"/>
    <mergeCell ref="AB15:AB16"/>
    <mergeCell ref="AC15:AC16"/>
    <mergeCell ref="AD15:AD16"/>
    <mergeCell ref="AE15:AE16"/>
    <mergeCell ref="AF15:AF16"/>
    <mergeCell ref="AG15:AG16"/>
    <mergeCell ref="AH15:AH16"/>
    <mergeCell ref="AP17:AP18"/>
    <mergeCell ref="AB19:AB20"/>
    <mergeCell ref="AC19:AC20"/>
    <mergeCell ref="AD19:AD20"/>
    <mergeCell ref="AE19:AE20"/>
    <mergeCell ref="AF19:AF20"/>
    <mergeCell ref="AG19:AG20"/>
    <mergeCell ref="AH19:AH20"/>
    <mergeCell ref="AI19:AI20"/>
    <mergeCell ref="AJ19:AJ20"/>
    <mergeCell ref="AJ17:AJ18"/>
    <mergeCell ref="AK17:AK18"/>
    <mergeCell ref="AL17:AL18"/>
    <mergeCell ref="AM17:AM18"/>
    <mergeCell ref="AN17:AN18"/>
    <mergeCell ref="AO17:AO18"/>
    <mergeCell ref="AG21:AG22"/>
    <mergeCell ref="AO23:AO24"/>
    <mergeCell ref="AP23:AP24"/>
    <mergeCell ref="AK19:AK20"/>
    <mergeCell ref="AL19:AL20"/>
    <mergeCell ref="AM19:AM20"/>
    <mergeCell ref="AN19:AN20"/>
    <mergeCell ref="AO19:AO20"/>
    <mergeCell ref="AP19:AP20"/>
    <mergeCell ref="AJ23:AJ24"/>
    <mergeCell ref="AK23:AK24"/>
    <mergeCell ref="AL23:AL24"/>
    <mergeCell ref="AM23:AM24"/>
    <mergeCell ref="AN23:AN24"/>
    <mergeCell ref="AH25:AH26"/>
    <mergeCell ref="AI25:AI26"/>
    <mergeCell ref="AI23:AI24"/>
    <mergeCell ref="AN21:AN22"/>
    <mergeCell ref="AO21:AO22"/>
    <mergeCell ref="AP21:AP22"/>
    <mergeCell ref="AB23:AB24"/>
    <mergeCell ref="AC23:AC24"/>
    <mergeCell ref="AD23:AD24"/>
    <mergeCell ref="AE23:AE24"/>
    <mergeCell ref="AF23:AF24"/>
    <mergeCell ref="AG23:AG24"/>
    <mergeCell ref="AH23:AH24"/>
    <mergeCell ref="AH21:AH22"/>
    <mergeCell ref="AI21:AI22"/>
    <mergeCell ref="AJ21:AJ22"/>
    <mergeCell ref="AK21:AK22"/>
    <mergeCell ref="AL21:AL22"/>
    <mergeCell ref="AM21:AM22"/>
    <mergeCell ref="AB21:AB22"/>
    <mergeCell ref="AC21:AC22"/>
    <mergeCell ref="AD21:AD22"/>
    <mergeCell ref="AE21:AE22"/>
    <mergeCell ref="AF21:AF22"/>
    <mergeCell ref="AK27:AK28"/>
    <mergeCell ref="AL27:AL28"/>
    <mergeCell ref="AM27:AM28"/>
    <mergeCell ref="AN27:AN28"/>
    <mergeCell ref="AO27:AO28"/>
    <mergeCell ref="AP27:AP28"/>
    <mergeCell ref="AP25:AP26"/>
    <mergeCell ref="AB27:AB28"/>
    <mergeCell ref="AC27:AC28"/>
    <mergeCell ref="AD27:AD28"/>
    <mergeCell ref="AE27:AE28"/>
    <mergeCell ref="AF27:AF28"/>
    <mergeCell ref="AG27:AG28"/>
    <mergeCell ref="AH27:AH28"/>
    <mergeCell ref="AI27:AI28"/>
    <mergeCell ref="AJ27:AJ28"/>
    <mergeCell ref="AJ25:AJ26"/>
    <mergeCell ref="AK25:AK26"/>
    <mergeCell ref="AL25:AL26"/>
    <mergeCell ref="AM25:AM26"/>
    <mergeCell ref="AN25:AN26"/>
    <mergeCell ref="AO25:AO26"/>
    <mergeCell ref="AB25:AB26"/>
    <mergeCell ref="AC25:AC26"/>
    <mergeCell ref="AD25:AD26"/>
    <mergeCell ref="AE25:AE26"/>
    <mergeCell ref="AF25:AF26"/>
    <mergeCell ref="AG25:AG26"/>
    <mergeCell ref="AO29:AO30"/>
    <mergeCell ref="AP29:AP30"/>
    <mergeCell ref="A31:A34"/>
    <mergeCell ref="C31:D31"/>
    <mergeCell ref="E31:F31"/>
    <mergeCell ref="G31:H31"/>
    <mergeCell ref="I31:J31"/>
    <mergeCell ref="K31:L31"/>
    <mergeCell ref="M31:N31"/>
    <mergeCell ref="AH29:AH30"/>
    <mergeCell ref="AI29:AI30"/>
    <mergeCell ref="AJ29:AJ30"/>
    <mergeCell ref="AK29:AK30"/>
    <mergeCell ref="AL29:AL30"/>
    <mergeCell ref="AM29:AM30"/>
    <mergeCell ref="AB29:AB30"/>
    <mergeCell ref="AC29:AC30"/>
    <mergeCell ref="AD29:AD30"/>
    <mergeCell ref="AE29:AE30"/>
    <mergeCell ref="AF29:AF30"/>
    <mergeCell ref="AN29:AN30"/>
    <mergeCell ref="O33:P33"/>
    <mergeCell ref="C34:D34"/>
    <mergeCell ref="E34:F34"/>
    <mergeCell ref="G34:H34"/>
    <mergeCell ref="I34:J34"/>
    <mergeCell ref="K34:L34"/>
    <mergeCell ref="M34:N34"/>
    <mergeCell ref="O34:P34"/>
    <mergeCell ref="C33:D33"/>
    <mergeCell ref="E33:F33"/>
    <mergeCell ref="G33:H33"/>
    <mergeCell ref="I33:J33"/>
    <mergeCell ref="K33:L33"/>
    <mergeCell ref="M33:N33"/>
    <mergeCell ref="AG29:AG30"/>
    <mergeCell ref="O31:P31"/>
    <mergeCell ref="C32:D32"/>
    <mergeCell ref="E32:F32"/>
    <mergeCell ref="G32:H32"/>
    <mergeCell ref="I32:J32"/>
    <mergeCell ref="K32:L32"/>
    <mergeCell ref="M32:N32"/>
    <mergeCell ref="O32:P32"/>
  </mergeCells>
  <conditionalFormatting sqref="C4 E4 G4 I4 K4 M4 O4">
    <cfRule type="expression" dxfId="84" priority="3">
      <formula>OR(DAY(C4)=30, DAY(C4)=1, DAY(C4)=14, DAY(C4)=15)</formula>
    </cfRule>
  </conditionalFormatting>
  <conditionalFormatting sqref="C5 E5 G5 I5 K5 M5 O5">
    <cfRule type="expression" dxfId="83" priority="2">
      <formula>C5&lt;&gt;""</formula>
    </cfRule>
  </conditionalFormatting>
  <conditionalFormatting sqref="AC7:AP7">
    <cfRule type="expression" dxfId="82" priority="1">
      <formula>AC7&lt;&gt;""</formula>
    </cfRule>
  </conditionalFormatting>
  <printOptions verticalCentered="1"/>
  <pageMargins left="0" right="0" top="0" bottom="0" header="0" footer="0"/>
  <pageSetup paperSize="8" scale="38" fitToWidth="0" fitToHeight="0" orientation="landscape" r:id="rId1"/>
  <colBreaks count="1" manualBreakCount="1">
    <brk id="16" max="43" man="1"/>
  </colBreak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3BA19-76C4-4B50-9717-EB89690ACEC9}">
  <dimension ref="A1:J14"/>
  <sheetViews>
    <sheetView zoomScale="80" zoomScaleNormal="80" workbookViewId="0">
      <selection activeCell="B20" sqref="B20"/>
    </sheetView>
  </sheetViews>
  <sheetFormatPr defaultColWidth="8.75" defaultRowHeight="13.5"/>
  <cols>
    <col min="1" max="1" width="8.75" style="13"/>
    <col min="2" max="2" width="61.5" customWidth="1"/>
    <col min="3" max="3" width="18.875" bestFit="1" customWidth="1"/>
    <col min="4" max="4" width="9.75" bestFit="1" customWidth="1"/>
    <col min="5" max="5" width="16.25" style="336" bestFit="1" customWidth="1"/>
    <col min="6" max="6" width="16.5" style="336" bestFit="1" customWidth="1"/>
    <col min="7" max="7" width="14.125" bestFit="1" customWidth="1"/>
    <col min="8" max="8" width="20.5" bestFit="1" customWidth="1"/>
    <col min="9" max="9" width="17.5" bestFit="1" customWidth="1"/>
    <col min="10" max="10" width="17.75" bestFit="1" customWidth="1"/>
  </cols>
  <sheetData>
    <row r="1" spans="1:10" ht="82.5" customHeight="1" thickBot="1">
      <c r="A1" s="514" t="s">
        <v>48</v>
      </c>
      <c r="B1" s="515" t="s">
        <v>82</v>
      </c>
      <c r="C1" s="516" t="s">
        <v>83</v>
      </c>
      <c r="D1" s="516" t="s">
        <v>84</v>
      </c>
      <c r="E1" s="517" t="s">
        <v>85</v>
      </c>
      <c r="F1" s="517" t="s">
        <v>86</v>
      </c>
      <c r="G1" s="516" t="s">
        <v>87</v>
      </c>
      <c r="H1" s="518" t="s">
        <v>88</v>
      </c>
      <c r="I1" s="518" t="s">
        <v>664</v>
      </c>
      <c r="J1" s="519" t="s">
        <v>665</v>
      </c>
    </row>
    <row r="2" spans="1:10" ht="15">
      <c r="A2" s="520">
        <v>1</v>
      </c>
      <c r="B2" s="596" t="s">
        <v>666</v>
      </c>
      <c r="C2" s="597" t="s">
        <v>276</v>
      </c>
      <c r="D2" s="563" t="s">
        <v>667</v>
      </c>
      <c r="E2" s="599">
        <v>45807</v>
      </c>
      <c r="F2" s="600">
        <v>45807</v>
      </c>
      <c r="G2" s="567">
        <f t="shared" ref="G2:G14" si="0">(F2-E2)+1</f>
        <v>1</v>
      </c>
      <c r="H2" s="581" t="s">
        <v>99</v>
      </c>
      <c r="I2" s="563" t="s">
        <v>668</v>
      </c>
      <c r="J2" s="602" t="s">
        <v>101</v>
      </c>
    </row>
    <row r="3" spans="1:10" ht="15">
      <c r="A3" s="564">
        <v>2</v>
      </c>
      <c r="B3" s="280" t="s">
        <v>669</v>
      </c>
      <c r="C3" s="281" t="s">
        <v>53</v>
      </c>
      <c r="D3" s="411" t="s">
        <v>667</v>
      </c>
      <c r="E3" s="329">
        <v>45806</v>
      </c>
      <c r="F3" s="572">
        <v>45807</v>
      </c>
      <c r="G3" s="568">
        <f t="shared" si="0"/>
        <v>2</v>
      </c>
      <c r="H3" s="582" t="s">
        <v>99</v>
      </c>
      <c r="I3" s="411" t="s">
        <v>414</v>
      </c>
      <c r="J3" s="587" t="s">
        <v>101</v>
      </c>
    </row>
    <row r="4" spans="1:10" ht="15">
      <c r="A4" s="564">
        <v>3</v>
      </c>
      <c r="B4" s="280" t="s">
        <v>670</v>
      </c>
      <c r="C4" s="281" t="s">
        <v>53</v>
      </c>
      <c r="D4" s="513" t="s">
        <v>667</v>
      </c>
      <c r="E4" s="328">
        <v>45803</v>
      </c>
      <c r="F4" s="576">
        <v>45803</v>
      </c>
      <c r="G4" s="568">
        <f t="shared" si="0"/>
        <v>1</v>
      </c>
      <c r="H4" s="582" t="s">
        <v>99</v>
      </c>
      <c r="I4" s="513" t="s">
        <v>414</v>
      </c>
      <c r="J4" s="587" t="s">
        <v>101</v>
      </c>
    </row>
    <row r="5" spans="1:10" ht="15">
      <c r="A5" s="564">
        <v>4</v>
      </c>
      <c r="B5" s="412" t="s">
        <v>671</v>
      </c>
      <c r="C5" s="281" t="s">
        <v>53</v>
      </c>
      <c r="D5" s="526" t="s">
        <v>667</v>
      </c>
      <c r="E5" s="574">
        <v>45803</v>
      </c>
      <c r="F5" s="575">
        <v>45805</v>
      </c>
      <c r="G5" s="568">
        <f t="shared" si="0"/>
        <v>3</v>
      </c>
      <c r="H5" s="583" t="s">
        <v>99</v>
      </c>
      <c r="I5" s="526" t="s">
        <v>414</v>
      </c>
      <c r="J5" s="588" t="s">
        <v>101</v>
      </c>
    </row>
    <row r="6" spans="1:10" ht="30">
      <c r="A6" s="564">
        <v>5</v>
      </c>
      <c r="B6" s="280" t="s">
        <v>672</v>
      </c>
      <c r="C6" s="281" t="s">
        <v>116</v>
      </c>
      <c r="D6" s="411" t="s">
        <v>667</v>
      </c>
      <c r="E6" s="329">
        <v>45806</v>
      </c>
      <c r="F6" s="572">
        <v>45806</v>
      </c>
      <c r="G6" s="568">
        <f t="shared" si="0"/>
        <v>1</v>
      </c>
      <c r="H6" s="582" t="s">
        <v>99</v>
      </c>
      <c r="I6" s="285" t="s">
        <v>416</v>
      </c>
      <c r="J6" s="587" t="s">
        <v>101</v>
      </c>
    </row>
    <row r="7" spans="1:10" ht="15">
      <c r="A7" s="564">
        <v>6</v>
      </c>
      <c r="B7" s="280" t="s">
        <v>673</v>
      </c>
      <c r="C7" s="281" t="s">
        <v>116</v>
      </c>
      <c r="D7" s="411" t="s">
        <v>667</v>
      </c>
      <c r="E7" s="329">
        <v>45809</v>
      </c>
      <c r="F7" s="572">
        <v>45810</v>
      </c>
      <c r="G7" s="568">
        <f t="shared" si="0"/>
        <v>2</v>
      </c>
      <c r="H7" s="582" t="s">
        <v>249</v>
      </c>
      <c r="I7" s="411" t="s">
        <v>674</v>
      </c>
      <c r="J7" s="587" t="s">
        <v>96</v>
      </c>
    </row>
    <row r="8" spans="1:10" ht="15">
      <c r="A8" s="564">
        <v>7</v>
      </c>
      <c r="B8" s="280" t="s">
        <v>675</v>
      </c>
      <c r="C8" s="281" t="s">
        <v>116</v>
      </c>
      <c r="D8" s="411" t="s">
        <v>667</v>
      </c>
      <c r="E8" s="329">
        <v>45809</v>
      </c>
      <c r="F8" s="572">
        <v>45810</v>
      </c>
      <c r="G8" s="568">
        <f t="shared" si="0"/>
        <v>2</v>
      </c>
      <c r="H8" s="582" t="s">
        <v>249</v>
      </c>
      <c r="I8" s="285" t="s">
        <v>676</v>
      </c>
      <c r="J8" s="587" t="s">
        <v>96</v>
      </c>
    </row>
    <row r="9" spans="1:10" ht="15">
      <c r="A9" s="564">
        <v>8</v>
      </c>
      <c r="B9" s="412" t="s">
        <v>677</v>
      </c>
      <c r="C9" s="408" t="s">
        <v>121</v>
      </c>
      <c r="D9" s="285" t="s">
        <v>667</v>
      </c>
      <c r="E9" s="331">
        <v>45809</v>
      </c>
      <c r="F9" s="573">
        <v>45809</v>
      </c>
      <c r="G9" s="568">
        <f t="shared" si="0"/>
        <v>1</v>
      </c>
      <c r="H9" s="582" t="s">
        <v>99</v>
      </c>
      <c r="I9" s="285" t="s">
        <v>678</v>
      </c>
      <c r="J9" s="587" t="s">
        <v>101</v>
      </c>
    </row>
    <row r="10" spans="1:10" ht="15">
      <c r="A10" s="564">
        <v>9</v>
      </c>
      <c r="B10" s="412" t="s">
        <v>679</v>
      </c>
      <c r="C10" s="281" t="s">
        <v>121</v>
      </c>
      <c r="D10" s="285" t="s">
        <v>667</v>
      </c>
      <c r="E10" s="331">
        <v>45803</v>
      </c>
      <c r="F10" s="573">
        <v>45807</v>
      </c>
      <c r="G10" s="568">
        <f t="shared" si="0"/>
        <v>5</v>
      </c>
      <c r="H10" s="582" t="s">
        <v>99</v>
      </c>
      <c r="I10" s="285" t="s">
        <v>416</v>
      </c>
      <c r="J10" s="587" t="s">
        <v>101</v>
      </c>
    </row>
    <row r="11" spans="1:10" ht="15">
      <c r="A11" s="564">
        <v>10</v>
      </c>
      <c r="B11" s="412" t="s">
        <v>680</v>
      </c>
      <c r="C11" s="524" t="s">
        <v>121</v>
      </c>
      <c r="D11" s="526" t="s">
        <v>667</v>
      </c>
      <c r="E11" s="574">
        <v>45803</v>
      </c>
      <c r="F11" s="575">
        <v>45805</v>
      </c>
      <c r="G11" s="568">
        <f t="shared" si="0"/>
        <v>3</v>
      </c>
      <c r="H11" s="582" t="s">
        <v>99</v>
      </c>
      <c r="I11" s="526" t="s">
        <v>100</v>
      </c>
      <c r="J11" s="588" t="s">
        <v>101</v>
      </c>
    </row>
    <row r="12" spans="1:10" ht="15">
      <c r="A12" s="564">
        <v>11</v>
      </c>
      <c r="B12" s="280" t="s">
        <v>681</v>
      </c>
      <c r="C12" s="281" t="s">
        <v>121</v>
      </c>
      <c r="D12" s="411" t="s">
        <v>667</v>
      </c>
      <c r="E12" s="329">
        <v>45803</v>
      </c>
      <c r="F12" s="572">
        <v>45803</v>
      </c>
      <c r="G12" s="568">
        <f t="shared" si="0"/>
        <v>1</v>
      </c>
      <c r="H12" s="582" t="s">
        <v>99</v>
      </c>
      <c r="I12" s="333" t="s">
        <v>682</v>
      </c>
      <c r="J12" s="587" t="s">
        <v>101</v>
      </c>
    </row>
    <row r="13" spans="1:10" ht="15">
      <c r="A13" s="564">
        <v>12</v>
      </c>
      <c r="B13" s="412" t="s">
        <v>683</v>
      </c>
      <c r="C13" s="524" t="s">
        <v>125</v>
      </c>
      <c r="D13" s="526" t="s">
        <v>93</v>
      </c>
      <c r="E13" s="574">
        <v>45809</v>
      </c>
      <c r="F13" s="575">
        <v>45809</v>
      </c>
      <c r="G13" s="568">
        <f t="shared" si="0"/>
        <v>1</v>
      </c>
      <c r="H13" s="582" t="s">
        <v>99</v>
      </c>
      <c r="I13" s="526" t="s">
        <v>684</v>
      </c>
      <c r="J13" s="588" t="s">
        <v>101</v>
      </c>
    </row>
    <row r="14" spans="1:10" ht="15.75" thickBot="1">
      <c r="A14" s="558">
        <v>13</v>
      </c>
      <c r="B14" s="523" t="s">
        <v>685</v>
      </c>
      <c r="C14" s="598" t="s">
        <v>176</v>
      </c>
      <c r="D14" s="401" t="s">
        <v>667</v>
      </c>
      <c r="E14" s="487">
        <v>45803</v>
      </c>
      <c r="F14" s="601">
        <v>45803</v>
      </c>
      <c r="G14" s="569">
        <f t="shared" si="0"/>
        <v>1</v>
      </c>
      <c r="H14" s="594" t="s">
        <v>99</v>
      </c>
      <c r="I14" s="401" t="s">
        <v>465</v>
      </c>
      <c r="J14" s="595" t="s">
        <v>101</v>
      </c>
    </row>
  </sheetData>
  <autoFilter ref="A1:J14" xr:uid="{4291430F-E9C0-44C6-B329-097DD82C7546}">
    <sortState xmlns:xlrd2="http://schemas.microsoft.com/office/spreadsheetml/2017/richdata2" ref="A2:J14">
      <sortCondition ref="C1:C14"/>
    </sortState>
  </autoFilter>
  <conditionalFormatting sqref="D2:D14">
    <cfRule type="cellIs" dxfId="81" priority="1" operator="equal">
      <formula>"Unplan"</formula>
    </cfRule>
    <cfRule type="cellIs" dxfId="80" priority="3" operator="equal">
      <formula>"Unplaned"</formula>
    </cfRule>
  </conditionalFormatting>
  <conditionalFormatting sqref="H2:H14">
    <cfRule type="cellIs" dxfId="79" priority="2" operator="equal">
      <formula>"giao task nối tuần"</formula>
    </cfRule>
  </conditionalFormatting>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630C4-D5EC-42DB-A2C7-B18CAC4EAAF8}">
  <dimension ref="A1:AJ26"/>
  <sheetViews>
    <sheetView zoomScale="80" zoomScaleNormal="80" workbookViewId="0">
      <pane xSplit="6" ySplit="2" topLeftCell="G7" activePane="bottomRight" state="frozen"/>
      <selection pane="topRight" activeCell="B20" sqref="B20"/>
      <selection pane="bottomLeft" activeCell="B20" sqref="B20"/>
      <selection pane="bottomRight" activeCell="F3" sqref="F3:F26"/>
    </sheetView>
  </sheetViews>
  <sheetFormatPr defaultColWidth="8.75" defaultRowHeight="13.5" customHeight="1"/>
  <cols>
    <col min="1" max="1" width="3.125" style="13" bestFit="1" customWidth="1"/>
    <col min="2" max="2" width="5.125" style="79" bestFit="1" customWidth="1"/>
    <col min="3" max="3" width="13.5" bestFit="1" customWidth="1"/>
    <col min="5" max="5" width="9.875" customWidth="1"/>
    <col min="6" max="6" width="20.75" customWidth="1"/>
    <col min="7" max="7" width="5.5" customWidth="1"/>
    <col min="8" max="8" width="10.5" customWidth="1"/>
    <col min="10" max="10" width="5.875" style="13" customWidth="1"/>
    <col min="11" max="11" width="10.25" customWidth="1"/>
    <col min="12" max="12" width="11.125" customWidth="1"/>
    <col min="14" max="14" width="10.125" customWidth="1"/>
    <col min="15" max="15" width="11" customWidth="1"/>
    <col min="16" max="16" width="5" style="13" bestFit="1" customWidth="1"/>
    <col min="17" max="17" width="9.875" style="13" bestFit="1" customWidth="1"/>
    <col min="19" max="19" width="5" style="13" bestFit="1" customWidth="1"/>
    <col min="20" max="20" width="9.875" customWidth="1"/>
    <col min="22" max="22" width="5" customWidth="1"/>
    <col min="23" max="23" width="10.125" customWidth="1"/>
    <col min="25" max="25" width="5" customWidth="1"/>
    <col min="26" max="26" width="13.5" customWidth="1"/>
    <col min="28" max="28" width="5" customWidth="1"/>
    <col min="29" max="29" width="9.875" bestFit="1" customWidth="1"/>
    <col min="31" max="31" width="5" bestFit="1" customWidth="1"/>
    <col min="32" max="32" width="10.875" customWidth="1"/>
    <col min="33" max="33" width="10.75" bestFit="1" customWidth="1"/>
    <col min="34" max="34" width="5" bestFit="1" customWidth="1"/>
    <col min="35" max="35" width="9.875" bestFit="1" customWidth="1"/>
    <col min="36" max="36" width="10.75" bestFit="1" customWidth="1"/>
  </cols>
  <sheetData>
    <row r="1" spans="1:36" ht="12.95" customHeight="1">
      <c r="A1" s="754" t="s">
        <v>48</v>
      </c>
      <c r="B1" s="756" t="s">
        <v>49</v>
      </c>
      <c r="C1" s="758" t="s">
        <v>50</v>
      </c>
      <c r="D1" s="760" t="s">
        <v>51</v>
      </c>
      <c r="E1" s="760"/>
      <c r="F1" s="761"/>
      <c r="G1" s="762" t="s">
        <v>52</v>
      </c>
      <c r="H1" s="763"/>
      <c r="I1" s="886"/>
      <c r="J1" s="751" t="s">
        <v>53</v>
      </c>
      <c r="K1" s="752"/>
      <c r="L1" s="753"/>
      <c r="M1" s="809" t="s">
        <v>116</v>
      </c>
      <c r="N1" s="809"/>
      <c r="O1" s="810"/>
      <c r="P1" s="768" t="s">
        <v>54</v>
      </c>
      <c r="Q1" s="769"/>
      <c r="R1" s="770"/>
      <c r="S1" s="771" t="s">
        <v>55</v>
      </c>
      <c r="T1" s="772"/>
      <c r="U1" s="773"/>
      <c r="V1" s="774" t="s">
        <v>26</v>
      </c>
      <c r="W1" s="775"/>
      <c r="X1" s="776"/>
      <c r="Y1" s="777" t="s">
        <v>196</v>
      </c>
      <c r="Z1" s="778"/>
      <c r="AA1" s="779"/>
      <c r="AB1" s="780" t="s">
        <v>57</v>
      </c>
      <c r="AC1" s="781"/>
      <c r="AD1" s="782"/>
      <c r="AE1" s="783" t="s">
        <v>197</v>
      </c>
      <c r="AF1" s="784"/>
      <c r="AG1" s="785"/>
      <c r="AH1" s="765" t="s">
        <v>36</v>
      </c>
      <c r="AI1" s="766"/>
      <c r="AJ1" s="767"/>
    </row>
    <row r="2" spans="1:36" ht="30.75" thickBot="1">
      <c r="A2" s="755"/>
      <c r="B2" s="807"/>
      <c r="C2" s="808"/>
      <c r="D2" s="252" t="s">
        <v>51</v>
      </c>
      <c r="E2" s="253" t="s">
        <v>58</v>
      </c>
      <c r="F2" s="254" t="s">
        <v>59</v>
      </c>
      <c r="G2" s="303" t="s">
        <v>51</v>
      </c>
      <c r="H2" s="93" t="s">
        <v>58</v>
      </c>
      <c r="I2" s="95" t="s">
        <v>59</v>
      </c>
      <c r="J2" s="304" t="s">
        <v>51</v>
      </c>
      <c r="K2" s="94" t="s">
        <v>58</v>
      </c>
      <c r="L2" s="108" t="s">
        <v>59</v>
      </c>
      <c r="M2" s="305" t="s">
        <v>51</v>
      </c>
      <c r="N2" s="243" t="s">
        <v>58</v>
      </c>
      <c r="O2" s="244" t="s">
        <v>59</v>
      </c>
      <c r="P2" s="304" t="s">
        <v>51</v>
      </c>
      <c r="Q2" s="92" t="s">
        <v>58</v>
      </c>
      <c r="R2" s="108" t="s">
        <v>59</v>
      </c>
      <c r="S2" s="304" t="s">
        <v>51</v>
      </c>
      <c r="T2" s="93" t="s">
        <v>58</v>
      </c>
      <c r="U2" s="108" t="s">
        <v>59</v>
      </c>
      <c r="V2" s="250" t="s">
        <v>51</v>
      </c>
      <c r="W2" s="251" t="s">
        <v>58</v>
      </c>
      <c r="X2" s="244" t="s">
        <v>59</v>
      </c>
      <c r="Y2" s="112" t="s">
        <v>51</v>
      </c>
      <c r="Z2" s="94" t="s">
        <v>58</v>
      </c>
      <c r="AA2" s="95" t="s">
        <v>59</v>
      </c>
      <c r="AB2" s="112" t="s">
        <v>51</v>
      </c>
      <c r="AC2" s="93" t="s">
        <v>58</v>
      </c>
      <c r="AD2" s="108" t="s">
        <v>59</v>
      </c>
      <c r="AE2" s="112" t="s">
        <v>51</v>
      </c>
      <c r="AF2" s="93" t="s">
        <v>58</v>
      </c>
      <c r="AG2" s="108" t="s">
        <v>59</v>
      </c>
      <c r="AH2" s="112" t="s">
        <v>51</v>
      </c>
      <c r="AI2" s="93" t="s">
        <v>58</v>
      </c>
      <c r="AJ2" s="95" t="s">
        <v>59</v>
      </c>
    </row>
    <row r="3" spans="1:36" ht="15.6" customHeight="1">
      <c r="A3" s="306">
        <v>1</v>
      </c>
      <c r="B3" s="255">
        <v>3002</v>
      </c>
      <c r="C3" s="489" t="s">
        <v>60</v>
      </c>
      <c r="D3" s="500">
        <f t="shared" ref="D3:D26" si="0">G3+J3+M3+P3+S3+V3+Y3+AB3+AE3+AH3</f>
        <v>12</v>
      </c>
      <c r="E3" s="501">
        <f t="shared" ref="E3:E26" si="1">H3+K3+N3+Q3+T3+W3+Z3+AC3+AF3+AI3</f>
        <v>12</v>
      </c>
      <c r="F3" s="495">
        <f>E3/D3</f>
        <v>1</v>
      </c>
      <c r="G3" s="307">
        <v>2</v>
      </c>
      <c r="H3" s="246">
        <v>2</v>
      </c>
      <c r="I3" s="347">
        <f>H3/G3</f>
        <v>1</v>
      </c>
      <c r="J3" s="245">
        <v>3</v>
      </c>
      <c r="K3" s="246">
        <v>3</v>
      </c>
      <c r="L3" s="343">
        <f>K3/J3</f>
        <v>1</v>
      </c>
      <c r="M3" s="245">
        <v>1</v>
      </c>
      <c r="N3" s="246">
        <v>1</v>
      </c>
      <c r="O3" s="347">
        <f t="shared" ref="O3:O26" si="2">N3/M3</f>
        <v>1</v>
      </c>
      <c r="P3" s="307">
        <v>1</v>
      </c>
      <c r="Q3" s="246">
        <v>1</v>
      </c>
      <c r="R3" s="343">
        <f>Q3/P3</f>
        <v>1</v>
      </c>
      <c r="S3" s="245">
        <v>0</v>
      </c>
      <c r="T3" s="246">
        <v>0</v>
      </c>
      <c r="U3" s="309" t="e">
        <f>T3/S3</f>
        <v>#DIV/0!</v>
      </c>
      <c r="V3" s="245">
        <v>0</v>
      </c>
      <c r="W3" s="246">
        <v>0</v>
      </c>
      <c r="X3" s="347" t="e">
        <f>W3/V3</f>
        <v>#DIV/0!</v>
      </c>
      <c r="Y3" s="307">
        <v>1</v>
      </c>
      <c r="Z3" s="246">
        <v>1</v>
      </c>
      <c r="AA3" s="347">
        <f>Z3/Y3</f>
        <v>1</v>
      </c>
      <c r="AB3" s="245">
        <v>0</v>
      </c>
      <c r="AC3" s="246">
        <v>0</v>
      </c>
      <c r="AD3" s="343" t="e">
        <f>AC3/AB3</f>
        <v>#DIV/0!</v>
      </c>
      <c r="AE3" s="245">
        <v>4</v>
      </c>
      <c r="AF3" s="246">
        <v>4</v>
      </c>
      <c r="AG3" s="343">
        <f>AF3/AE3</f>
        <v>1</v>
      </c>
      <c r="AH3" s="245">
        <v>0</v>
      </c>
      <c r="AI3" s="246">
        <v>0</v>
      </c>
      <c r="AJ3" s="347" t="e">
        <f>AI3/AH3</f>
        <v>#DIV/0!</v>
      </c>
    </row>
    <row r="4" spans="1:36" ht="15">
      <c r="A4" s="310">
        <v>2</v>
      </c>
      <c r="B4" s="121">
        <v>3003</v>
      </c>
      <c r="C4" s="490" t="s">
        <v>61</v>
      </c>
      <c r="D4" s="502">
        <f t="shared" si="0"/>
        <v>12</v>
      </c>
      <c r="E4" s="503">
        <f t="shared" si="1"/>
        <v>12</v>
      </c>
      <c r="F4" s="496">
        <f t="shared" ref="F4:F23" si="3">E4/D4</f>
        <v>1</v>
      </c>
      <c r="G4" s="247">
        <v>2</v>
      </c>
      <c r="H4" s="83">
        <v>2</v>
      </c>
      <c r="I4" s="348">
        <f t="shared" ref="I4:I23" si="4">H4/G4</f>
        <v>1</v>
      </c>
      <c r="J4" s="89">
        <v>3</v>
      </c>
      <c r="K4" s="85">
        <v>3</v>
      </c>
      <c r="L4" s="344">
        <f t="shared" ref="L4:L23" si="5">K4/J4</f>
        <v>1</v>
      </c>
      <c r="M4" s="89">
        <v>1</v>
      </c>
      <c r="N4" s="85">
        <v>1</v>
      </c>
      <c r="O4" s="348">
        <f t="shared" si="2"/>
        <v>1</v>
      </c>
      <c r="P4" s="248">
        <v>1</v>
      </c>
      <c r="Q4" s="85">
        <v>1</v>
      </c>
      <c r="R4" s="344">
        <f t="shared" ref="R4:R23" si="6">Q4/P4</f>
        <v>1</v>
      </c>
      <c r="S4" s="90">
        <v>0</v>
      </c>
      <c r="T4" s="83">
        <v>0</v>
      </c>
      <c r="U4" s="312" t="e">
        <f t="shared" ref="U4:U23" si="7">T4/S4</f>
        <v>#DIV/0!</v>
      </c>
      <c r="V4" s="90">
        <v>0</v>
      </c>
      <c r="W4" s="83">
        <v>0</v>
      </c>
      <c r="X4" s="348" t="e">
        <f t="shared" ref="X4:X26" si="8">W4/V4</f>
        <v>#DIV/0!</v>
      </c>
      <c r="Y4" s="248">
        <v>2</v>
      </c>
      <c r="Z4" s="83">
        <v>2</v>
      </c>
      <c r="AA4" s="348">
        <f t="shared" ref="AA4:AA23" si="9">Z4/Y4</f>
        <v>1</v>
      </c>
      <c r="AB4" s="89">
        <v>0</v>
      </c>
      <c r="AC4" s="85">
        <v>0</v>
      </c>
      <c r="AD4" s="344" t="e">
        <f t="shared" ref="AD4:AD23" si="10">AC4/AB4</f>
        <v>#DIV/0!</v>
      </c>
      <c r="AE4" s="90">
        <v>3</v>
      </c>
      <c r="AF4" s="83">
        <v>3</v>
      </c>
      <c r="AG4" s="344">
        <f t="shared" ref="AG4" si="11">AF4/AE4</f>
        <v>1</v>
      </c>
      <c r="AH4" s="89">
        <v>0</v>
      </c>
      <c r="AI4" s="85">
        <v>0</v>
      </c>
      <c r="AJ4" s="349" t="e">
        <f>AI4/AH4</f>
        <v>#DIV/0!</v>
      </c>
    </row>
    <row r="5" spans="1:36" ht="15">
      <c r="A5" s="310">
        <v>3</v>
      </c>
      <c r="B5" s="121">
        <v>3005</v>
      </c>
      <c r="C5" s="491" t="s">
        <v>62</v>
      </c>
      <c r="D5" s="502">
        <f t="shared" si="0"/>
        <v>11</v>
      </c>
      <c r="E5" s="503">
        <f t="shared" si="1"/>
        <v>10</v>
      </c>
      <c r="F5" s="496">
        <f t="shared" si="3"/>
        <v>0.90909090909090906</v>
      </c>
      <c r="G5" s="247">
        <v>2</v>
      </c>
      <c r="H5" s="83">
        <v>2</v>
      </c>
      <c r="I5" s="348">
        <f t="shared" si="4"/>
        <v>1</v>
      </c>
      <c r="J5" s="89">
        <v>3</v>
      </c>
      <c r="K5" s="85">
        <v>3</v>
      </c>
      <c r="L5" s="344">
        <f t="shared" si="5"/>
        <v>1</v>
      </c>
      <c r="M5" s="89">
        <v>1</v>
      </c>
      <c r="N5" s="85">
        <v>1</v>
      </c>
      <c r="O5" s="348">
        <f t="shared" si="2"/>
        <v>1</v>
      </c>
      <c r="P5" s="248">
        <v>1</v>
      </c>
      <c r="Q5" s="85">
        <v>1</v>
      </c>
      <c r="R5" s="344">
        <f t="shared" si="6"/>
        <v>1</v>
      </c>
      <c r="S5" s="90">
        <v>0</v>
      </c>
      <c r="T5" s="83">
        <v>0</v>
      </c>
      <c r="U5" s="312" t="e">
        <f t="shared" si="7"/>
        <v>#DIV/0!</v>
      </c>
      <c r="V5" s="90">
        <v>0</v>
      </c>
      <c r="W5" s="83">
        <v>0</v>
      </c>
      <c r="X5" s="348" t="e">
        <f t="shared" si="8"/>
        <v>#DIV/0!</v>
      </c>
      <c r="Y5" s="248">
        <v>2</v>
      </c>
      <c r="Z5" s="83">
        <v>1</v>
      </c>
      <c r="AA5" s="348">
        <f t="shared" si="9"/>
        <v>0.5</v>
      </c>
      <c r="AB5" s="89">
        <v>0</v>
      </c>
      <c r="AC5" s="85">
        <v>0</v>
      </c>
      <c r="AD5" s="344" t="e">
        <f t="shared" si="10"/>
        <v>#DIV/0!</v>
      </c>
      <c r="AE5" s="90">
        <v>2</v>
      </c>
      <c r="AF5" s="83">
        <v>2</v>
      </c>
      <c r="AG5" s="344">
        <f t="shared" ref="AG5:AG26" si="12">AF5/AE5</f>
        <v>1</v>
      </c>
      <c r="AH5" s="89">
        <v>0</v>
      </c>
      <c r="AI5" s="85">
        <v>0</v>
      </c>
      <c r="AJ5" s="349" t="e">
        <f t="shared" ref="AJ5:AJ26" si="13">AI5/AH5</f>
        <v>#DIV/0!</v>
      </c>
    </row>
    <row r="6" spans="1:36" ht="15">
      <c r="A6" s="310">
        <v>4</v>
      </c>
      <c r="B6" s="121">
        <v>3008</v>
      </c>
      <c r="C6" s="491" t="s">
        <v>63</v>
      </c>
      <c r="D6" s="502">
        <f t="shared" si="0"/>
        <v>10</v>
      </c>
      <c r="E6" s="503">
        <f t="shared" si="1"/>
        <v>10</v>
      </c>
      <c r="F6" s="496">
        <f t="shared" si="3"/>
        <v>1</v>
      </c>
      <c r="G6" s="247">
        <v>2</v>
      </c>
      <c r="H6" s="83">
        <v>2</v>
      </c>
      <c r="I6" s="348">
        <f t="shared" si="4"/>
        <v>1</v>
      </c>
      <c r="J6" s="89">
        <v>3</v>
      </c>
      <c r="K6" s="85">
        <v>3</v>
      </c>
      <c r="L6" s="344">
        <f t="shared" si="5"/>
        <v>1</v>
      </c>
      <c r="M6" s="89">
        <v>1</v>
      </c>
      <c r="N6" s="85">
        <v>1</v>
      </c>
      <c r="O6" s="348">
        <f t="shared" si="2"/>
        <v>1</v>
      </c>
      <c r="P6" s="248">
        <v>1</v>
      </c>
      <c r="Q6" s="85">
        <v>1</v>
      </c>
      <c r="R6" s="344">
        <f t="shared" si="6"/>
        <v>1</v>
      </c>
      <c r="S6" s="90">
        <v>0</v>
      </c>
      <c r="T6" s="83">
        <v>0</v>
      </c>
      <c r="U6" s="312" t="e">
        <f t="shared" si="7"/>
        <v>#DIV/0!</v>
      </c>
      <c r="V6" s="90">
        <v>0</v>
      </c>
      <c r="W6" s="83">
        <v>0</v>
      </c>
      <c r="X6" s="348" t="e">
        <f t="shared" si="8"/>
        <v>#DIV/0!</v>
      </c>
      <c r="Y6" s="248">
        <v>1</v>
      </c>
      <c r="Z6" s="83">
        <v>1</v>
      </c>
      <c r="AA6" s="348">
        <f t="shared" si="9"/>
        <v>1</v>
      </c>
      <c r="AB6" s="89">
        <v>0</v>
      </c>
      <c r="AC6" s="85">
        <v>0</v>
      </c>
      <c r="AD6" s="344" t="e">
        <f t="shared" si="10"/>
        <v>#DIV/0!</v>
      </c>
      <c r="AE6" s="90">
        <v>2</v>
      </c>
      <c r="AF6" s="83">
        <v>2</v>
      </c>
      <c r="AG6" s="344">
        <f t="shared" si="12"/>
        <v>1</v>
      </c>
      <c r="AH6" s="89">
        <v>0</v>
      </c>
      <c r="AI6" s="85">
        <v>0</v>
      </c>
      <c r="AJ6" s="349" t="e">
        <f t="shared" si="13"/>
        <v>#DIV/0!</v>
      </c>
    </row>
    <row r="7" spans="1:36" ht="14.1" customHeight="1">
      <c r="A7" s="310">
        <v>2</v>
      </c>
      <c r="B7" s="121">
        <v>3011</v>
      </c>
      <c r="C7" s="491" t="s">
        <v>64</v>
      </c>
      <c r="D7" s="502">
        <f t="shared" si="0"/>
        <v>10</v>
      </c>
      <c r="E7" s="503">
        <f t="shared" si="1"/>
        <v>9</v>
      </c>
      <c r="F7" s="496">
        <f t="shared" si="3"/>
        <v>0.9</v>
      </c>
      <c r="G7" s="247">
        <v>2</v>
      </c>
      <c r="H7" s="83">
        <v>1</v>
      </c>
      <c r="I7" s="348">
        <f t="shared" si="4"/>
        <v>0.5</v>
      </c>
      <c r="J7" s="89">
        <v>3</v>
      </c>
      <c r="K7" s="85">
        <v>3</v>
      </c>
      <c r="L7" s="344">
        <f t="shared" si="5"/>
        <v>1</v>
      </c>
      <c r="M7" s="89">
        <v>1</v>
      </c>
      <c r="N7" s="85">
        <v>1</v>
      </c>
      <c r="O7" s="348">
        <f t="shared" si="2"/>
        <v>1</v>
      </c>
      <c r="P7" s="248">
        <v>1</v>
      </c>
      <c r="Q7" s="85">
        <v>1</v>
      </c>
      <c r="R7" s="344">
        <f t="shared" si="6"/>
        <v>1</v>
      </c>
      <c r="S7" s="90">
        <v>0</v>
      </c>
      <c r="T7" s="83">
        <v>0</v>
      </c>
      <c r="U7" s="312" t="e">
        <f t="shared" si="7"/>
        <v>#DIV/0!</v>
      </c>
      <c r="V7" s="90">
        <v>0</v>
      </c>
      <c r="W7" s="83">
        <v>0</v>
      </c>
      <c r="X7" s="348" t="e">
        <f t="shared" si="8"/>
        <v>#DIV/0!</v>
      </c>
      <c r="Y7" s="248">
        <v>1</v>
      </c>
      <c r="Z7" s="83">
        <v>1</v>
      </c>
      <c r="AA7" s="348">
        <f t="shared" si="9"/>
        <v>1</v>
      </c>
      <c r="AB7" s="89">
        <v>0</v>
      </c>
      <c r="AC7" s="85">
        <v>0</v>
      </c>
      <c r="AD7" s="344" t="e">
        <f t="shared" si="10"/>
        <v>#DIV/0!</v>
      </c>
      <c r="AE7" s="90">
        <v>2</v>
      </c>
      <c r="AF7" s="83">
        <v>2</v>
      </c>
      <c r="AG7" s="344">
        <f t="shared" si="12"/>
        <v>1</v>
      </c>
      <c r="AH7" s="89">
        <v>0</v>
      </c>
      <c r="AI7" s="85">
        <v>0</v>
      </c>
      <c r="AJ7" s="349" t="e">
        <f t="shared" si="13"/>
        <v>#DIV/0!</v>
      </c>
    </row>
    <row r="8" spans="1:36" ht="15">
      <c r="A8" s="314">
        <v>6</v>
      </c>
      <c r="B8" s="123">
        <v>3013</v>
      </c>
      <c r="C8" s="490" t="s">
        <v>65</v>
      </c>
      <c r="D8" s="502">
        <f t="shared" si="0"/>
        <v>12</v>
      </c>
      <c r="E8" s="503">
        <f t="shared" si="1"/>
        <v>8</v>
      </c>
      <c r="F8" s="496">
        <f t="shared" si="3"/>
        <v>0.66666666666666663</v>
      </c>
      <c r="G8" s="247">
        <v>2</v>
      </c>
      <c r="H8" s="83">
        <v>1</v>
      </c>
      <c r="I8" s="348">
        <f t="shared" si="4"/>
        <v>0.5</v>
      </c>
      <c r="J8" s="89">
        <v>3</v>
      </c>
      <c r="K8" s="85">
        <v>2</v>
      </c>
      <c r="L8" s="344">
        <f t="shared" si="5"/>
        <v>0.66666666666666663</v>
      </c>
      <c r="M8" s="89">
        <v>1</v>
      </c>
      <c r="N8" s="85">
        <v>1</v>
      </c>
      <c r="O8" s="348">
        <f t="shared" si="2"/>
        <v>1</v>
      </c>
      <c r="P8" s="248">
        <v>1</v>
      </c>
      <c r="Q8" s="85">
        <v>0</v>
      </c>
      <c r="R8" s="344">
        <f t="shared" si="6"/>
        <v>0</v>
      </c>
      <c r="S8" s="90">
        <v>0</v>
      </c>
      <c r="T8" s="83">
        <v>0</v>
      </c>
      <c r="U8" s="312" t="e">
        <f t="shared" si="7"/>
        <v>#DIV/0!</v>
      </c>
      <c r="V8" s="90">
        <v>0</v>
      </c>
      <c r="W8" s="83">
        <v>0</v>
      </c>
      <c r="X8" s="348" t="e">
        <f t="shared" si="8"/>
        <v>#DIV/0!</v>
      </c>
      <c r="Y8" s="248">
        <v>2</v>
      </c>
      <c r="Z8" s="83">
        <v>1</v>
      </c>
      <c r="AA8" s="348">
        <f t="shared" si="9"/>
        <v>0.5</v>
      </c>
      <c r="AB8" s="89">
        <v>0</v>
      </c>
      <c r="AC8" s="85">
        <v>0</v>
      </c>
      <c r="AD8" s="344" t="e">
        <f t="shared" si="10"/>
        <v>#DIV/0!</v>
      </c>
      <c r="AE8" s="90">
        <v>3</v>
      </c>
      <c r="AF8" s="83">
        <v>3</v>
      </c>
      <c r="AG8" s="344">
        <f t="shared" si="12"/>
        <v>1</v>
      </c>
      <c r="AH8" s="89">
        <v>0</v>
      </c>
      <c r="AI8" s="85">
        <v>0</v>
      </c>
      <c r="AJ8" s="349" t="e">
        <f t="shared" si="13"/>
        <v>#DIV/0!</v>
      </c>
    </row>
    <row r="9" spans="1:36" ht="15">
      <c r="A9" s="310">
        <v>7</v>
      </c>
      <c r="B9" s="121">
        <v>3014</v>
      </c>
      <c r="C9" s="490" t="s">
        <v>66</v>
      </c>
      <c r="D9" s="502">
        <f t="shared" si="0"/>
        <v>12</v>
      </c>
      <c r="E9" s="503">
        <f t="shared" si="1"/>
        <v>10</v>
      </c>
      <c r="F9" s="496">
        <f t="shared" si="3"/>
        <v>0.83333333333333337</v>
      </c>
      <c r="G9" s="247">
        <v>2</v>
      </c>
      <c r="H9" s="83">
        <v>1</v>
      </c>
      <c r="I9" s="348">
        <f t="shared" si="4"/>
        <v>0.5</v>
      </c>
      <c r="J9" s="89">
        <v>3</v>
      </c>
      <c r="K9" s="85">
        <v>3</v>
      </c>
      <c r="L9" s="344">
        <f t="shared" si="5"/>
        <v>1</v>
      </c>
      <c r="M9" s="89">
        <v>1</v>
      </c>
      <c r="N9" s="85">
        <v>1</v>
      </c>
      <c r="O9" s="348">
        <f t="shared" si="2"/>
        <v>1</v>
      </c>
      <c r="P9" s="248">
        <v>1</v>
      </c>
      <c r="Q9" s="85">
        <v>0</v>
      </c>
      <c r="R9" s="344">
        <f t="shared" si="6"/>
        <v>0</v>
      </c>
      <c r="S9" s="90">
        <v>0</v>
      </c>
      <c r="T9" s="83">
        <v>0</v>
      </c>
      <c r="U9" s="312" t="e">
        <f t="shared" si="7"/>
        <v>#DIV/0!</v>
      </c>
      <c r="V9" s="90">
        <v>0</v>
      </c>
      <c r="W9" s="83">
        <v>0</v>
      </c>
      <c r="X9" s="348" t="e">
        <f t="shared" si="8"/>
        <v>#DIV/0!</v>
      </c>
      <c r="Y9" s="248">
        <v>2</v>
      </c>
      <c r="Z9" s="83">
        <v>2</v>
      </c>
      <c r="AA9" s="348">
        <f t="shared" si="9"/>
        <v>1</v>
      </c>
      <c r="AB9" s="89">
        <v>0</v>
      </c>
      <c r="AC9" s="85">
        <v>0</v>
      </c>
      <c r="AD9" s="344" t="e">
        <f t="shared" si="10"/>
        <v>#DIV/0!</v>
      </c>
      <c r="AE9" s="90">
        <v>3</v>
      </c>
      <c r="AF9" s="83">
        <v>3</v>
      </c>
      <c r="AG9" s="344">
        <f t="shared" si="12"/>
        <v>1</v>
      </c>
      <c r="AH9" s="89">
        <v>0</v>
      </c>
      <c r="AI9" s="85">
        <v>0</v>
      </c>
      <c r="AJ9" s="349" t="e">
        <f t="shared" si="13"/>
        <v>#DIV/0!</v>
      </c>
    </row>
    <row r="10" spans="1:36" ht="15">
      <c r="A10" s="310">
        <v>8</v>
      </c>
      <c r="B10" s="121">
        <v>3015</v>
      </c>
      <c r="C10" s="491" t="s">
        <v>67</v>
      </c>
      <c r="D10" s="502">
        <f t="shared" si="0"/>
        <v>12</v>
      </c>
      <c r="E10" s="503">
        <f t="shared" si="1"/>
        <v>12</v>
      </c>
      <c r="F10" s="496">
        <f t="shared" si="3"/>
        <v>1</v>
      </c>
      <c r="G10" s="247">
        <v>2</v>
      </c>
      <c r="H10" s="83">
        <v>2</v>
      </c>
      <c r="I10" s="348">
        <f t="shared" si="4"/>
        <v>1</v>
      </c>
      <c r="J10" s="89">
        <v>3</v>
      </c>
      <c r="K10" s="85">
        <v>3</v>
      </c>
      <c r="L10" s="344">
        <f t="shared" si="5"/>
        <v>1</v>
      </c>
      <c r="M10" s="89">
        <v>1</v>
      </c>
      <c r="N10" s="85">
        <v>1</v>
      </c>
      <c r="O10" s="348">
        <f t="shared" si="2"/>
        <v>1</v>
      </c>
      <c r="P10" s="248">
        <v>1</v>
      </c>
      <c r="Q10" s="85">
        <v>1</v>
      </c>
      <c r="R10" s="344">
        <f t="shared" si="6"/>
        <v>1</v>
      </c>
      <c r="S10" s="90">
        <v>0</v>
      </c>
      <c r="T10" s="83">
        <v>0</v>
      </c>
      <c r="U10" s="312" t="e">
        <f t="shared" si="7"/>
        <v>#DIV/0!</v>
      </c>
      <c r="V10" s="90">
        <v>0</v>
      </c>
      <c r="W10" s="83">
        <v>0</v>
      </c>
      <c r="X10" s="348" t="e">
        <f t="shared" si="8"/>
        <v>#DIV/0!</v>
      </c>
      <c r="Y10" s="248">
        <v>1</v>
      </c>
      <c r="Z10" s="83">
        <v>1</v>
      </c>
      <c r="AA10" s="348">
        <f t="shared" si="9"/>
        <v>1</v>
      </c>
      <c r="AB10" s="89">
        <v>0</v>
      </c>
      <c r="AC10" s="85">
        <v>0</v>
      </c>
      <c r="AD10" s="344" t="e">
        <f t="shared" si="10"/>
        <v>#DIV/0!</v>
      </c>
      <c r="AE10" s="90">
        <v>4</v>
      </c>
      <c r="AF10" s="83">
        <v>4</v>
      </c>
      <c r="AG10" s="344">
        <f t="shared" si="12"/>
        <v>1</v>
      </c>
      <c r="AH10" s="89">
        <v>0</v>
      </c>
      <c r="AI10" s="85">
        <v>0</v>
      </c>
      <c r="AJ10" s="349" t="e">
        <f t="shared" si="13"/>
        <v>#DIV/0!</v>
      </c>
    </row>
    <row r="11" spans="1:36" ht="15">
      <c r="A11" s="310">
        <v>9</v>
      </c>
      <c r="B11" s="121">
        <v>3016</v>
      </c>
      <c r="C11" s="491" t="s">
        <v>68</v>
      </c>
      <c r="D11" s="502">
        <f t="shared" si="0"/>
        <v>12</v>
      </c>
      <c r="E11" s="503">
        <f t="shared" si="1"/>
        <v>12</v>
      </c>
      <c r="F11" s="496">
        <f t="shared" si="3"/>
        <v>1</v>
      </c>
      <c r="G11" s="247">
        <v>2</v>
      </c>
      <c r="H11" s="83">
        <v>2</v>
      </c>
      <c r="I11" s="348">
        <f t="shared" si="4"/>
        <v>1</v>
      </c>
      <c r="J11" s="89">
        <v>3</v>
      </c>
      <c r="K11" s="85">
        <v>3</v>
      </c>
      <c r="L11" s="344">
        <f t="shared" si="5"/>
        <v>1</v>
      </c>
      <c r="M11" s="89">
        <v>1</v>
      </c>
      <c r="N11" s="85">
        <v>1</v>
      </c>
      <c r="O11" s="348">
        <f t="shared" si="2"/>
        <v>1</v>
      </c>
      <c r="P11" s="248">
        <v>1</v>
      </c>
      <c r="Q11" s="85">
        <v>1</v>
      </c>
      <c r="R11" s="344">
        <f t="shared" si="6"/>
        <v>1</v>
      </c>
      <c r="S11" s="90">
        <v>0</v>
      </c>
      <c r="T11" s="83">
        <v>0</v>
      </c>
      <c r="U11" s="312" t="e">
        <f t="shared" si="7"/>
        <v>#DIV/0!</v>
      </c>
      <c r="V11" s="90">
        <v>0</v>
      </c>
      <c r="W11" s="83">
        <v>0</v>
      </c>
      <c r="X11" s="348" t="e">
        <f t="shared" si="8"/>
        <v>#DIV/0!</v>
      </c>
      <c r="Y11" s="248">
        <v>2</v>
      </c>
      <c r="Z11" s="83">
        <v>2</v>
      </c>
      <c r="AA11" s="348">
        <f t="shared" si="9"/>
        <v>1</v>
      </c>
      <c r="AB11" s="89">
        <v>0</v>
      </c>
      <c r="AC11" s="85">
        <v>0</v>
      </c>
      <c r="AD11" s="344" t="e">
        <f t="shared" si="10"/>
        <v>#DIV/0!</v>
      </c>
      <c r="AE11" s="90">
        <v>3</v>
      </c>
      <c r="AF11" s="83">
        <v>3</v>
      </c>
      <c r="AG11" s="344">
        <f t="shared" si="12"/>
        <v>1</v>
      </c>
      <c r="AH11" s="89">
        <v>0</v>
      </c>
      <c r="AI11" s="85">
        <v>0</v>
      </c>
      <c r="AJ11" s="349" t="e">
        <f t="shared" si="13"/>
        <v>#DIV/0!</v>
      </c>
    </row>
    <row r="12" spans="1:36" ht="15">
      <c r="A12" s="310">
        <v>10</v>
      </c>
      <c r="B12" s="121">
        <v>3018</v>
      </c>
      <c r="C12" s="491" t="s">
        <v>69</v>
      </c>
      <c r="D12" s="502">
        <f t="shared" si="0"/>
        <v>10</v>
      </c>
      <c r="E12" s="503">
        <f t="shared" si="1"/>
        <v>8</v>
      </c>
      <c r="F12" s="496">
        <f t="shared" si="3"/>
        <v>0.8</v>
      </c>
      <c r="G12" s="247">
        <v>2</v>
      </c>
      <c r="H12" s="83">
        <v>1</v>
      </c>
      <c r="I12" s="348">
        <f t="shared" si="4"/>
        <v>0.5</v>
      </c>
      <c r="J12" s="89">
        <v>3</v>
      </c>
      <c r="K12" s="85">
        <v>3</v>
      </c>
      <c r="L12" s="344">
        <f t="shared" si="5"/>
        <v>1</v>
      </c>
      <c r="M12" s="89">
        <v>1</v>
      </c>
      <c r="N12" s="85">
        <v>1</v>
      </c>
      <c r="O12" s="348">
        <f t="shared" si="2"/>
        <v>1</v>
      </c>
      <c r="P12" s="248">
        <v>1</v>
      </c>
      <c r="Q12" s="85">
        <v>0</v>
      </c>
      <c r="R12" s="344">
        <f t="shared" si="6"/>
        <v>0</v>
      </c>
      <c r="S12" s="90">
        <v>0</v>
      </c>
      <c r="T12" s="83">
        <v>0</v>
      </c>
      <c r="U12" s="312" t="e">
        <f t="shared" si="7"/>
        <v>#DIV/0!</v>
      </c>
      <c r="V12" s="90">
        <v>0</v>
      </c>
      <c r="W12" s="83">
        <v>0</v>
      </c>
      <c r="X12" s="348" t="e">
        <f t="shared" si="8"/>
        <v>#DIV/0!</v>
      </c>
      <c r="Y12" s="248">
        <v>1</v>
      </c>
      <c r="Z12" s="83">
        <v>1</v>
      </c>
      <c r="AA12" s="348">
        <f t="shared" si="9"/>
        <v>1</v>
      </c>
      <c r="AB12" s="89">
        <v>0</v>
      </c>
      <c r="AC12" s="85">
        <v>0</v>
      </c>
      <c r="AD12" s="344" t="e">
        <f t="shared" si="10"/>
        <v>#DIV/0!</v>
      </c>
      <c r="AE12" s="90">
        <v>2</v>
      </c>
      <c r="AF12" s="83">
        <v>2</v>
      </c>
      <c r="AG12" s="344">
        <f t="shared" si="12"/>
        <v>1</v>
      </c>
      <c r="AH12" s="89">
        <v>0</v>
      </c>
      <c r="AI12" s="85">
        <v>0</v>
      </c>
      <c r="AJ12" s="349" t="e">
        <f t="shared" si="13"/>
        <v>#DIV/0!</v>
      </c>
    </row>
    <row r="13" spans="1:36" ht="15">
      <c r="A13" s="310">
        <v>11</v>
      </c>
      <c r="B13" s="121">
        <v>3019</v>
      </c>
      <c r="C13" s="491" t="s">
        <v>70</v>
      </c>
      <c r="D13" s="502">
        <f t="shared" si="0"/>
        <v>12</v>
      </c>
      <c r="E13" s="503">
        <f t="shared" si="1"/>
        <v>11</v>
      </c>
      <c r="F13" s="496">
        <f t="shared" si="3"/>
        <v>0.91666666666666663</v>
      </c>
      <c r="G13" s="247">
        <v>2</v>
      </c>
      <c r="H13" s="83">
        <v>2</v>
      </c>
      <c r="I13" s="348">
        <f t="shared" si="4"/>
        <v>1</v>
      </c>
      <c r="J13" s="89">
        <v>3</v>
      </c>
      <c r="K13" s="85">
        <v>3</v>
      </c>
      <c r="L13" s="344">
        <f t="shared" si="5"/>
        <v>1</v>
      </c>
      <c r="M13" s="89">
        <v>1</v>
      </c>
      <c r="N13" s="85">
        <v>1</v>
      </c>
      <c r="O13" s="348">
        <f t="shared" si="2"/>
        <v>1</v>
      </c>
      <c r="P13" s="248">
        <v>1</v>
      </c>
      <c r="Q13" s="85">
        <v>1</v>
      </c>
      <c r="R13" s="344">
        <f t="shared" si="6"/>
        <v>1</v>
      </c>
      <c r="S13" s="90">
        <v>0</v>
      </c>
      <c r="T13" s="83">
        <v>0</v>
      </c>
      <c r="U13" s="312" t="e">
        <f t="shared" si="7"/>
        <v>#DIV/0!</v>
      </c>
      <c r="V13" s="90">
        <v>0</v>
      </c>
      <c r="W13" s="83">
        <v>0</v>
      </c>
      <c r="X13" s="348" t="e">
        <f t="shared" si="8"/>
        <v>#DIV/0!</v>
      </c>
      <c r="Y13" s="248">
        <v>2</v>
      </c>
      <c r="Z13" s="83">
        <v>1</v>
      </c>
      <c r="AA13" s="348">
        <f t="shared" si="9"/>
        <v>0.5</v>
      </c>
      <c r="AB13" s="89">
        <v>0</v>
      </c>
      <c r="AC13" s="85">
        <v>0</v>
      </c>
      <c r="AD13" s="344" t="e">
        <f t="shared" si="10"/>
        <v>#DIV/0!</v>
      </c>
      <c r="AE13" s="90">
        <v>3</v>
      </c>
      <c r="AF13" s="83">
        <v>3</v>
      </c>
      <c r="AG13" s="344">
        <f t="shared" si="12"/>
        <v>1</v>
      </c>
      <c r="AH13" s="89">
        <v>0</v>
      </c>
      <c r="AI13" s="85">
        <v>0</v>
      </c>
      <c r="AJ13" s="349" t="e">
        <f t="shared" si="13"/>
        <v>#DIV/0!</v>
      </c>
    </row>
    <row r="14" spans="1:36" ht="15">
      <c r="A14" s="310">
        <v>12</v>
      </c>
      <c r="B14" s="121">
        <v>3020</v>
      </c>
      <c r="C14" s="490" t="s">
        <v>71</v>
      </c>
      <c r="D14" s="502">
        <f t="shared" si="0"/>
        <v>13</v>
      </c>
      <c r="E14" s="503">
        <f t="shared" si="1"/>
        <v>13</v>
      </c>
      <c r="F14" s="496">
        <f t="shared" si="3"/>
        <v>1</v>
      </c>
      <c r="G14" s="247">
        <v>2</v>
      </c>
      <c r="H14" s="83">
        <v>2</v>
      </c>
      <c r="I14" s="348">
        <f t="shared" si="4"/>
        <v>1</v>
      </c>
      <c r="J14" s="89">
        <v>3</v>
      </c>
      <c r="K14" s="85">
        <v>3</v>
      </c>
      <c r="L14" s="344">
        <f t="shared" si="5"/>
        <v>1</v>
      </c>
      <c r="M14" s="89">
        <v>1</v>
      </c>
      <c r="N14" s="85">
        <v>1</v>
      </c>
      <c r="O14" s="348">
        <f t="shared" si="2"/>
        <v>1</v>
      </c>
      <c r="P14" s="248">
        <v>1</v>
      </c>
      <c r="Q14" s="85">
        <v>1</v>
      </c>
      <c r="R14" s="344">
        <f t="shared" si="6"/>
        <v>1</v>
      </c>
      <c r="S14" s="90">
        <v>0</v>
      </c>
      <c r="T14" s="83">
        <v>0</v>
      </c>
      <c r="U14" s="312" t="e">
        <f t="shared" si="7"/>
        <v>#DIV/0!</v>
      </c>
      <c r="V14" s="90">
        <v>0</v>
      </c>
      <c r="W14" s="83">
        <v>0</v>
      </c>
      <c r="X14" s="348" t="e">
        <f t="shared" si="8"/>
        <v>#DIV/0!</v>
      </c>
      <c r="Y14" s="248">
        <v>2</v>
      </c>
      <c r="Z14" s="83">
        <v>2</v>
      </c>
      <c r="AA14" s="348">
        <f t="shared" si="9"/>
        <v>1</v>
      </c>
      <c r="AB14" s="89">
        <v>0</v>
      </c>
      <c r="AC14" s="85">
        <v>0</v>
      </c>
      <c r="AD14" s="344" t="e">
        <f t="shared" si="10"/>
        <v>#DIV/0!</v>
      </c>
      <c r="AE14" s="90">
        <v>4</v>
      </c>
      <c r="AF14" s="83">
        <v>4</v>
      </c>
      <c r="AG14" s="344">
        <f t="shared" si="12"/>
        <v>1</v>
      </c>
      <c r="AH14" s="89">
        <v>0</v>
      </c>
      <c r="AI14" s="85">
        <v>0</v>
      </c>
      <c r="AJ14" s="349" t="e">
        <f t="shared" si="13"/>
        <v>#DIV/0!</v>
      </c>
    </row>
    <row r="15" spans="1:36" ht="15">
      <c r="A15" s="310">
        <v>13</v>
      </c>
      <c r="B15" s="121">
        <v>3022</v>
      </c>
      <c r="C15" s="490" t="s">
        <v>72</v>
      </c>
      <c r="D15" s="502">
        <f t="shared" si="0"/>
        <v>11</v>
      </c>
      <c r="E15" s="503">
        <f t="shared" si="1"/>
        <v>10</v>
      </c>
      <c r="F15" s="496">
        <f t="shared" si="3"/>
        <v>0.90909090909090906</v>
      </c>
      <c r="G15" s="247">
        <v>2</v>
      </c>
      <c r="H15" s="83">
        <v>1</v>
      </c>
      <c r="I15" s="348">
        <f t="shared" si="4"/>
        <v>0.5</v>
      </c>
      <c r="J15" s="89">
        <v>3</v>
      </c>
      <c r="K15" s="85">
        <v>3</v>
      </c>
      <c r="L15" s="344">
        <f t="shared" si="5"/>
        <v>1</v>
      </c>
      <c r="M15" s="89">
        <v>1</v>
      </c>
      <c r="N15" s="85">
        <v>1</v>
      </c>
      <c r="O15" s="348">
        <f t="shared" si="2"/>
        <v>1</v>
      </c>
      <c r="P15" s="248">
        <v>1</v>
      </c>
      <c r="Q15" s="85">
        <v>1</v>
      </c>
      <c r="R15" s="344">
        <f t="shared" si="6"/>
        <v>1</v>
      </c>
      <c r="S15" s="90">
        <v>0</v>
      </c>
      <c r="T15" s="83">
        <v>0</v>
      </c>
      <c r="U15" s="312" t="e">
        <f t="shared" si="7"/>
        <v>#DIV/0!</v>
      </c>
      <c r="V15" s="90">
        <v>0</v>
      </c>
      <c r="W15" s="83">
        <v>0</v>
      </c>
      <c r="X15" s="348" t="e">
        <f t="shared" si="8"/>
        <v>#DIV/0!</v>
      </c>
      <c r="Y15" s="248">
        <v>2</v>
      </c>
      <c r="Z15" s="83">
        <v>2</v>
      </c>
      <c r="AA15" s="348">
        <f t="shared" si="9"/>
        <v>1</v>
      </c>
      <c r="AB15" s="89">
        <v>0</v>
      </c>
      <c r="AC15" s="85">
        <v>0</v>
      </c>
      <c r="AD15" s="344" t="e">
        <f t="shared" si="10"/>
        <v>#DIV/0!</v>
      </c>
      <c r="AE15" s="90">
        <v>2</v>
      </c>
      <c r="AF15" s="83">
        <v>2</v>
      </c>
      <c r="AG15" s="344">
        <f t="shared" si="12"/>
        <v>1</v>
      </c>
      <c r="AH15" s="89">
        <v>0</v>
      </c>
      <c r="AI15" s="85">
        <v>0</v>
      </c>
      <c r="AJ15" s="349" t="e">
        <f t="shared" si="13"/>
        <v>#DIV/0!</v>
      </c>
    </row>
    <row r="16" spans="1:36" ht="14.1" customHeight="1">
      <c r="A16" s="314">
        <v>14</v>
      </c>
      <c r="B16" s="123">
        <v>3023</v>
      </c>
      <c r="C16" s="490" t="s">
        <v>73</v>
      </c>
      <c r="D16" s="502">
        <f t="shared" si="0"/>
        <v>11</v>
      </c>
      <c r="E16" s="503">
        <f t="shared" si="1"/>
        <v>11</v>
      </c>
      <c r="F16" s="496">
        <f t="shared" si="3"/>
        <v>1</v>
      </c>
      <c r="G16" s="247">
        <v>2</v>
      </c>
      <c r="H16" s="83">
        <v>2</v>
      </c>
      <c r="I16" s="348">
        <f t="shared" si="4"/>
        <v>1</v>
      </c>
      <c r="J16" s="89">
        <v>3</v>
      </c>
      <c r="K16" s="85">
        <v>3</v>
      </c>
      <c r="L16" s="344">
        <f t="shared" si="5"/>
        <v>1</v>
      </c>
      <c r="M16" s="89">
        <v>1</v>
      </c>
      <c r="N16" s="85">
        <v>1</v>
      </c>
      <c r="O16" s="348">
        <f t="shared" si="2"/>
        <v>1</v>
      </c>
      <c r="P16" s="248">
        <v>1</v>
      </c>
      <c r="Q16" s="85">
        <v>1</v>
      </c>
      <c r="R16" s="344">
        <f t="shared" si="6"/>
        <v>1</v>
      </c>
      <c r="S16" s="90">
        <v>0</v>
      </c>
      <c r="T16" s="83">
        <v>0</v>
      </c>
      <c r="U16" s="312" t="e">
        <f t="shared" si="7"/>
        <v>#DIV/0!</v>
      </c>
      <c r="V16" s="90">
        <v>0</v>
      </c>
      <c r="W16" s="83">
        <v>0</v>
      </c>
      <c r="X16" s="348" t="e">
        <f t="shared" si="8"/>
        <v>#DIV/0!</v>
      </c>
      <c r="Y16" s="248">
        <v>1</v>
      </c>
      <c r="Z16" s="83">
        <v>1</v>
      </c>
      <c r="AA16" s="348">
        <f t="shared" si="9"/>
        <v>1</v>
      </c>
      <c r="AB16" s="89">
        <v>0</v>
      </c>
      <c r="AC16" s="85">
        <v>0</v>
      </c>
      <c r="AD16" s="344" t="e">
        <f t="shared" si="10"/>
        <v>#DIV/0!</v>
      </c>
      <c r="AE16" s="90">
        <v>3</v>
      </c>
      <c r="AF16" s="83">
        <v>3</v>
      </c>
      <c r="AG16" s="344">
        <f t="shared" si="12"/>
        <v>1</v>
      </c>
      <c r="AH16" s="89">
        <v>0</v>
      </c>
      <c r="AI16" s="85">
        <v>0</v>
      </c>
      <c r="AJ16" s="349" t="e">
        <f t="shared" si="13"/>
        <v>#DIV/0!</v>
      </c>
    </row>
    <row r="17" spans="1:36" ht="15">
      <c r="A17" s="310">
        <v>15</v>
      </c>
      <c r="B17" s="121">
        <v>3024</v>
      </c>
      <c r="C17" s="491" t="s">
        <v>74</v>
      </c>
      <c r="D17" s="502">
        <f t="shared" si="0"/>
        <v>12</v>
      </c>
      <c r="E17" s="503">
        <f t="shared" si="1"/>
        <v>10</v>
      </c>
      <c r="F17" s="496">
        <f t="shared" si="3"/>
        <v>0.83333333333333337</v>
      </c>
      <c r="G17" s="247">
        <v>2</v>
      </c>
      <c r="H17" s="83">
        <v>1</v>
      </c>
      <c r="I17" s="348">
        <f t="shared" si="4"/>
        <v>0.5</v>
      </c>
      <c r="J17" s="89">
        <v>3</v>
      </c>
      <c r="K17" s="85">
        <v>3</v>
      </c>
      <c r="L17" s="344">
        <f t="shared" si="5"/>
        <v>1</v>
      </c>
      <c r="M17" s="89">
        <v>1</v>
      </c>
      <c r="N17" s="85">
        <v>1</v>
      </c>
      <c r="O17" s="348">
        <f t="shared" si="2"/>
        <v>1</v>
      </c>
      <c r="P17" s="248">
        <v>1</v>
      </c>
      <c r="Q17" s="85">
        <v>1</v>
      </c>
      <c r="R17" s="344">
        <f t="shared" si="6"/>
        <v>1</v>
      </c>
      <c r="S17" s="90">
        <v>0</v>
      </c>
      <c r="T17" s="83">
        <v>0</v>
      </c>
      <c r="U17" s="312" t="e">
        <f t="shared" si="7"/>
        <v>#DIV/0!</v>
      </c>
      <c r="V17" s="90">
        <v>0</v>
      </c>
      <c r="W17" s="83">
        <v>0</v>
      </c>
      <c r="X17" s="348" t="e">
        <f t="shared" si="8"/>
        <v>#DIV/0!</v>
      </c>
      <c r="Y17" s="248">
        <v>1</v>
      </c>
      <c r="Z17" s="83">
        <v>1</v>
      </c>
      <c r="AA17" s="348">
        <f t="shared" si="9"/>
        <v>1</v>
      </c>
      <c r="AB17" s="89">
        <v>0</v>
      </c>
      <c r="AC17" s="85">
        <v>0</v>
      </c>
      <c r="AD17" s="344" t="e">
        <f t="shared" si="10"/>
        <v>#DIV/0!</v>
      </c>
      <c r="AE17" s="90">
        <v>4</v>
      </c>
      <c r="AF17" s="83">
        <v>3</v>
      </c>
      <c r="AG17" s="344">
        <f t="shared" si="12"/>
        <v>0.75</v>
      </c>
      <c r="AH17" s="89">
        <v>0</v>
      </c>
      <c r="AI17" s="85">
        <v>0</v>
      </c>
      <c r="AJ17" s="349" t="e">
        <f t="shared" si="13"/>
        <v>#DIV/0!</v>
      </c>
    </row>
    <row r="18" spans="1:36" ht="15">
      <c r="A18" s="310">
        <v>16</v>
      </c>
      <c r="B18" s="121">
        <v>3027</v>
      </c>
      <c r="C18" s="491" t="s">
        <v>75</v>
      </c>
      <c r="D18" s="502">
        <f t="shared" si="0"/>
        <v>11</v>
      </c>
      <c r="E18" s="503">
        <f t="shared" si="1"/>
        <v>10</v>
      </c>
      <c r="F18" s="496">
        <f t="shared" si="3"/>
        <v>0.90909090909090906</v>
      </c>
      <c r="G18" s="247">
        <v>2</v>
      </c>
      <c r="H18" s="83">
        <v>1</v>
      </c>
      <c r="I18" s="348">
        <f t="shared" si="4"/>
        <v>0.5</v>
      </c>
      <c r="J18" s="89">
        <v>3</v>
      </c>
      <c r="K18" s="85">
        <v>3</v>
      </c>
      <c r="L18" s="344">
        <f t="shared" si="5"/>
        <v>1</v>
      </c>
      <c r="M18" s="89">
        <v>1</v>
      </c>
      <c r="N18" s="85">
        <v>1</v>
      </c>
      <c r="O18" s="348">
        <f t="shared" si="2"/>
        <v>1</v>
      </c>
      <c r="P18" s="248">
        <v>1</v>
      </c>
      <c r="Q18" s="85">
        <v>1</v>
      </c>
      <c r="R18" s="344">
        <f t="shared" si="6"/>
        <v>1</v>
      </c>
      <c r="S18" s="90">
        <v>0</v>
      </c>
      <c r="T18" s="83">
        <v>0</v>
      </c>
      <c r="U18" s="312" t="e">
        <f t="shared" si="7"/>
        <v>#DIV/0!</v>
      </c>
      <c r="V18" s="90">
        <v>0</v>
      </c>
      <c r="W18" s="83">
        <v>0</v>
      </c>
      <c r="X18" s="348" t="e">
        <f t="shared" si="8"/>
        <v>#DIV/0!</v>
      </c>
      <c r="Y18" s="248">
        <v>1</v>
      </c>
      <c r="Z18" s="83">
        <v>1</v>
      </c>
      <c r="AA18" s="348">
        <f t="shared" si="9"/>
        <v>1</v>
      </c>
      <c r="AB18" s="89">
        <v>0</v>
      </c>
      <c r="AC18" s="85">
        <v>0</v>
      </c>
      <c r="AD18" s="344" t="e">
        <f t="shared" si="10"/>
        <v>#DIV/0!</v>
      </c>
      <c r="AE18" s="90">
        <v>3</v>
      </c>
      <c r="AF18" s="83">
        <v>3</v>
      </c>
      <c r="AG18" s="344">
        <f t="shared" si="12"/>
        <v>1</v>
      </c>
      <c r="AH18" s="89">
        <v>0</v>
      </c>
      <c r="AI18" s="85">
        <v>0</v>
      </c>
      <c r="AJ18" s="349" t="e">
        <f t="shared" si="13"/>
        <v>#DIV/0!</v>
      </c>
    </row>
    <row r="19" spans="1:36" ht="15">
      <c r="A19" s="310">
        <v>17</v>
      </c>
      <c r="B19" s="121">
        <v>3028</v>
      </c>
      <c r="C19" s="490" t="s">
        <v>76</v>
      </c>
      <c r="D19" s="502">
        <f t="shared" si="0"/>
        <v>11</v>
      </c>
      <c r="E19" s="503">
        <f t="shared" si="1"/>
        <v>10</v>
      </c>
      <c r="F19" s="496">
        <f t="shared" si="3"/>
        <v>0.90909090909090906</v>
      </c>
      <c r="G19" s="247">
        <v>2</v>
      </c>
      <c r="H19" s="83">
        <v>1</v>
      </c>
      <c r="I19" s="348">
        <f t="shared" si="4"/>
        <v>0.5</v>
      </c>
      <c r="J19" s="89">
        <v>3</v>
      </c>
      <c r="K19" s="85">
        <v>3</v>
      </c>
      <c r="L19" s="344">
        <f t="shared" si="5"/>
        <v>1</v>
      </c>
      <c r="M19" s="89">
        <v>1</v>
      </c>
      <c r="N19" s="85">
        <v>1</v>
      </c>
      <c r="O19" s="348">
        <f t="shared" si="2"/>
        <v>1</v>
      </c>
      <c r="P19" s="248">
        <v>1</v>
      </c>
      <c r="Q19" s="85">
        <v>1</v>
      </c>
      <c r="R19" s="344">
        <f t="shared" si="6"/>
        <v>1</v>
      </c>
      <c r="S19" s="90">
        <v>0</v>
      </c>
      <c r="T19" s="83">
        <v>0</v>
      </c>
      <c r="U19" s="312" t="e">
        <f t="shared" si="7"/>
        <v>#DIV/0!</v>
      </c>
      <c r="V19" s="90">
        <v>0</v>
      </c>
      <c r="W19" s="83">
        <v>0</v>
      </c>
      <c r="X19" s="348" t="e">
        <f t="shared" si="8"/>
        <v>#DIV/0!</v>
      </c>
      <c r="Y19" s="248">
        <v>1</v>
      </c>
      <c r="Z19" s="83">
        <v>1</v>
      </c>
      <c r="AA19" s="348">
        <f t="shared" si="9"/>
        <v>1</v>
      </c>
      <c r="AB19" s="89">
        <v>0</v>
      </c>
      <c r="AC19" s="85">
        <v>0</v>
      </c>
      <c r="AD19" s="344" t="e">
        <f t="shared" si="10"/>
        <v>#DIV/0!</v>
      </c>
      <c r="AE19" s="90">
        <v>3</v>
      </c>
      <c r="AF19" s="83">
        <v>3</v>
      </c>
      <c r="AG19" s="344">
        <f t="shared" si="12"/>
        <v>1</v>
      </c>
      <c r="AH19" s="89">
        <v>0</v>
      </c>
      <c r="AI19" s="85">
        <v>0</v>
      </c>
      <c r="AJ19" s="349" t="e">
        <f t="shared" si="13"/>
        <v>#DIV/0!</v>
      </c>
    </row>
    <row r="20" spans="1:36" ht="14.1" customHeight="1">
      <c r="A20" s="310">
        <v>18</v>
      </c>
      <c r="B20" s="121">
        <v>3030</v>
      </c>
      <c r="C20" s="491" t="s">
        <v>77</v>
      </c>
      <c r="D20" s="502">
        <f t="shared" si="0"/>
        <v>10</v>
      </c>
      <c r="E20" s="503">
        <f t="shared" si="1"/>
        <v>9</v>
      </c>
      <c r="F20" s="496">
        <f t="shared" si="3"/>
        <v>0.9</v>
      </c>
      <c r="G20" s="247">
        <v>2</v>
      </c>
      <c r="H20" s="83">
        <v>1</v>
      </c>
      <c r="I20" s="348">
        <f t="shared" si="4"/>
        <v>0.5</v>
      </c>
      <c r="J20" s="89">
        <v>3</v>
      </c>
      <c r="K20" s="85">
        <v>3</v>
      </c>
      <c r="L20" s="344">
        <f t="shared" si="5"/>
        <v>1</v>
      </c>
      <c r="M20" s="89">
        <v>1</v>
      </c>
      <c r="N20" s="85">
        <v>1</v>
      </c>
      <c r="O20" s="348">
        <f t="shared" si="2"/>
        <v>1</v>
      </c>
      <c r="P20" s="248">
        <v>1</v>
      </c>
      <c r="Q20" s="85">
        <v>1</v>
      </c>
      <c r="R20" s="344">
        <f t="shared" si="6"/>
        <v>1</v>
      </c>
      <c r="S20" s="90">
        <v>0</v>
      </c>
      <c r="T20" s="83">
        <v>0</v>
      </c>
      <c r="U20" s="312" t="e">
        <f t="shared" si="7"/>
        <v>#DIV/0!</v>
      </c>
      <c r="V20" s="90">
        <v>0</v>
      </c>
      <c r="W20" s="83">
        <v>0</v>
      </c>
      <c r="X20" s="348" t="e">
        <f t="shared" si="8"/>
        <v>#DIV/0!</v>
      </c>
      <c r="Y20" s="248">
        <v>1</v>
      </c>
      <c r="Z20" s="83">
        <v>1</v>
      </c>
      <c r="AA20" s="348">
        <f t="shared" si="9"/>
        <v>1</v>
      </c>
      <c r="AB20" s="89">
        <v>0</v>
      </c>
      <c r="AC20" s="85">
        <v>0</v>
      </c>
      <c r="AD20" s="344" t="e">
        <f t="shared" si="10"/>
        <v>#DIV/0!</v>
      </c>
      <c r="AE20" s="90">
        <v>2</v>
      </c>
      <c r="AF20" s="83">
        <v>2</v>
      </c>
      <c r="AG20" s="344">
        <f t="shared" si="12"/>
        <v>1</v>
      </c>
      <c r="AH20" s="89">
        <v>0</v>
      </c>
      <c r="AI20" s="85">
        <v>0</v>
      </c>
      <c r="AJ20" s="349" t="e">
        <f t="shared" si="13"/>
        <v>#DIV/0!</v>
      </c>
    </row>
    <row r="21" spans="1:36" ht="15">
      <c r="A21" s="310">
        <v>19</v>
      </c>
      <c r="B21" s="121">
        <v>3031</v>
      </c>
      <c r="C21" s="491" t="s">
        <v>78</v>
      </c>
      <c r="D21" s="502">
        <f t="shared" si="0"/>
        <v>11</v>
      </c>
      <c r="E21" s="503">
        <f t="shared" si="1"/>
        <v>9</v>
      </c>
      <c r="F21" s="496">
        <f t="shared" si="3"/>
        <v>0.81818181818181823</v>
      </c>
      <c r="G21" s="247">
        <v>2</v>
      </c>
      <c r="H21" s="83">
        <v>2</v>
      </c>
      <c r="I21" s="348">
        <f t="shared" si="4"/>
        <v>1</v>
      </c>
      <c r="J21" s="89">
        <v>3</v>
      </c>
      <c r="K21" s="85">
        <v>2</v>
      </c>
      <c r="L21" s="344">
        <f t="shared" si="5"/>
        <v>0.66666666666666663</v>
      </c>
      <c r="M21" s="89">
        <v>1</v>
      </c>
      <c r="N21" s="85">
        <v>1</v>
      </c>
      <c r="O21" s="348">
        <f t="shared" si="2"/>
        <v>1</v>
      </c>
      <c r="P21" s="248">
        <v>1</v>
      </c>
      <c r="Q21" s="85">
        <v>0</v>
      </c>
      <c r="R21" s="344">
        <f t="shared" si="6"/>
        <v>0</v>
      </c>
      <c r="S21" s="90">
        <v>0</v>
      </c>
      <c r="T21" s="83">
        <v>0</v>
      </c>
      <c r="U21" s="312" t="e">
        <f t="shared" si="7"/>
        <v>#DIV/0!</v>
      </c>
      <c r="V21" s="90">
        <v>0</v>
      </c>
      <c r="W21" s="83">
        <v>0</v>
      </c>
      <c r="X21" s="348" t="e">
        <f t="shared" si="8"/>
        <v>#DIV/0!</v>
      </c>
      <c r="Y21" s="248">
        <v>1</v>
      </c>
      <c r="Z21" s="83">
        <v>1</v>
      </c>
      <c r="AA21" s="348">
        <f t="shared" si="9"/>
        <v>1</v>
      </c>
      <c r="AB21" s="89">
        <v>0</v>
      </c>
      <c r="AC21" s="85">
        <v>0</v>
      </c>
      <c r="AD21" s="344" t="e">
        <f t="shared" si="10"/>
        <v>#DIV/0!</v>
      </c>
      <c r="AE21" s="90">
        <v>3</v>
      </c>
      <c r="AF21" s="83">
        <v>3</v>
      </c>
      <c r="AG21" s="344">
        <f t="shared" si="12"/>
        <v>1</v>
      </c>
      <c r="AH21" s="89">
        <v>0</v>
      </c>
      <c r="AI21" s="85">
        <v>0</v>
      </c>
      <c r="AJ21" s="349" t="e">
        <f t="shared" si="13"/>
        <v>#DIV/0!</v>
      </c>
    </row>
    <row r="22" spans="1:36" ht="15">
      <c r="A22" s="310">
        <v>20</v>
      </c>
      <c r="B22" s="121">
        <v>3032</v>
      </c>
      <c r="C22" s="491" t="s">
        <v>79</v>
      </c>
      <c r="D22" s="502">
        <f t="shared" si="0"/>
        <v>12</v>
      </c>
      <c r="E22" s="503">
        <f t="shared" si="1"/>
        <v>10</v>
      </c>
      <c r="F22" s="496">
        <f t="shared" si="3"/>
        <v>0.83333333333333337</v>
      </c>
      <c r="G22" s="247">
        <v>2</v>
      </c>
      <c r="H22" s="83">
        <v>1</v>
      </c>
      <c r="I22" s="348">
        <f t="shared" si="4"/>
        <v>0.5</v>
      </c>
      <c r="J22" s="89">
        <v>3</v>
      </c>
      <c r="K22" s="85">
        <v>3</v>
      </c>
      <c r="L22" s="344">
        <f t="shared" si="5"/>
        <v>1</v>
      </c>
      <c r="M22" s="89">
        <v>1</v>
      </c>
      <c r="N22" s="85">
        <v>1</v>
      </c>
      <c r="O22" s="348">
        <f t="shared" si="2"/>
        <v>1</v>
      </c>
      <c r="P22" s="248">
        <v>1</v>
      </c>
      <c r="Q22" s="85">
        <v>1</v>
      </c>
      <c r="R22" s="344">
        <f t="shared" si="6"/>
        <v>1</v>
      </c>
      <c r="S22" s="90">
        <v>0</v>
      </c>
      <c r="T22" s="83">
        <v>0</v>
      </c>
      <c r="U22" s="312" t="e">
        <f t="shared" si="7"/>
        <v>#DIV/0!</v>
      </c>
      <c r="V22" s="90">
        <v>0</v>
      </c>
      <c r="W22" s="83">
        <v>0</v>
      </c>
      <c r="X22" s="348" t="e">
        <f t="shared" si="8"/>
        <v>#DIV/0!</v>
      </c>
      <c r="Y22" s="248">
        <v>2</v>
      </c>
      <c r="Z22" s="83">
        <v>1</v>
      </c>
      <c r="AA22" s="348">
        <f t="shared" si="9"/>
        <v>0.5</v>
      </c>
      <c r="AB22" s="89">
        <v>0</v>
      </c>
      <c r="AC22" s="85">
        <v>0</v>
      </c>
      <c r="AD22" s="344" t="e">
        <f t="shared" si="10"/>
        <v>#DIV/0!</v>
      </c>
      <c r="AE22" s="90">
        <v>3</v>
      </c>
      <c r="AF22" s="83">
        <v>3</v>
      </c>
      <c r="AG22" s="344">
        <f t="shared" si="12"/>
        <v>1</v>
      </c>
      <c r="AH22" s="89">
        <v>0</v>
      </c>
      <c r="AI22" s="85">
        <v>0</v>
      </c>
      <c r="AJ22" s="349" t="e">
        <f t="shared" si="13"/>
        <v>#DIV/0!</v>
      </c>
    </row>
    <row r="23" spans="1:36" ht="15">
      <c r="A23" s="315">
        <v>21</v>
      </c>
      <c r="B23" s="316">
        <v>3033</v>
      </c>
      <c r="C23" s="492" t="s">
        <v>80</v>
      </c>
      <c r="D23" s="502">
        <f t="shared" si="0"/>
        <v>10</v>
      </c>
      <c r="E23" s="503">
        <f t="shared" si="1"/>
        <v>10</v>
      </c>
      <c r="F23" s="497">
        <f t="shared" si="3"/>
        <v>1</v>
      </c>
      <c r="G23" s="247">
        <v>2</v>
      </c>
      <c r="H23" s="83">
        <v>2</v>
      </c>
      <c r="I23" s="348">
        <f t="shared" si="4"/>
        <v>1</v>
      </c>
      <c r="J23" s="89">
        <v>3</v>
      </c>
      <c r="K23" s="85">
        <v>3</v>
      </c>
      <c r="L23" s="344">
        <f t="shared" si="5"/>
        <v>1</v>
      </c>
      <c r="M23" s="89">
        <v>1</v>
      </c>
      <c r="N23" s="85">
        <v>1</v>
      </c>
      <c r="O23" s="348">
        <f t="shared" si="2"/>
        <v>1</v>
      </c>
      <c r="P23" s="248">
        <v>1</v>
      </c>
      <c r="Q23" s="85">
        <v>1</v>
      </c>
      <c r="R23" s="344">
        <f t="shared" si="6"/>
        <v>1</v>
      </c>
      <c r="S23" s="90">
        <v>0</v>
      </c>
      <c r="T23" s="83">
        <v>0</v>
      </c>
      <c r="U23" s="312" t="e">
        <f t="shared" si="7"/>
        <v>#DIV/0!</v>
      </c>
      <c r="V23" s="90">
        <v>0</v>
      </c>
      <c r="W23" s="83">
        <v>0</v>
      </c>
      <c r="X23" s="348" t="e">
        <f t="shared" si="8"/>
        <v>#DIV/0!</v>
      </c>
      <c r="Y23" s="248">
        <v>1</v>
      </c>
      <c r="Z23" s="83">
        <v>1</v>
      </c>
      <c r="AA23" s="348">
        <f t="shared" si="9"/>
        <v>1</v>
      </c>
      <c r="AB23" s="89">
        <v>0</v>
      </c>
      <c r="AC23" s="85">
        <v>0</v>
      </c>
      <c r="AD23" s="344" t="e">
        <f t="shared" si="10"/>
        <v>#DIV/0!</v>
      </c>
      <c r="AE23" s="90">
        <v>2</v>
      </c>
      <c r="AF23" s="83">
        <v>2</v>
      </c>
      <c r="AG23" s="344">
        <f t="shared" si="12"/>
        <v>1</v>
      </c>
      <c r="AH23" s="89">
        <v>0</v>
      </c>
      <c r="AI23" s="85">
        <v>0</v>
      </c>
      <c r="AJ23" s="349" t="e">
        <f t="shared" si="13"/>
        <v>#DIV/0!</v>
      </c>
    </row>
    <row r="24" spans="1:36" ht="15">
      <c r="A24" s="319">
        <v>22</v>
      </c>
      <c r="B24" s="121">
        <v>3034</v>
      </c>
      <c r="C24" s="491" t="s">
        <v>81</v>
      </c>
      <c r="D24" s="502">
        <f t="shared" si="0"/>
        <v>12</v>
      </c>
      <c r="E24" s="503">
        <f t="shared" si="1"/>
        <v>9</v>
      </c>
      <c r="F24" s="498">
        <f>E24/D24</f>
        <v>0.75</v>
      </c>
      <c r="G24" s="247">
        <v>1</v>
      </c>
      <c r="H24" s="83">
        <v>0</v>
      </c>
      <c r="I24" s="349">
        <f>H24/G24</f>
        <v>0</v>
      </c>
      <c r="J24" s="89">
        <v>3</v>
      </c>
      <c r="K24" s="85">
        <v>2</v>
      </c>
      <c r="L24" s="345">
        <f>K24/J24</f>
        <v>0.66666666666666663</v>
      </c>
      <c r="M24" s="89">
        <v>1</v>
      </c>
      <c r="N24" s="85">
        <v>1</v>
      </c>
      <c r="O24" s="349">
        <f t="shared" si="2"/>
        <v>1</v>
      </c>
      <c r="P24" s="248">
        <v>1</v>
      </c>
      <c r="Q24" s="85">
        <v>1</v>
      </c>
      <c r="R24" s="345">
        <f>Q24/P24</f>
        <v>1</v>
      </c>
      <c r="S24" s="90">
        <v>0</v>
      </c>
      <c r="T24" s="83">
        <v>0</v>
      </c>
      <c r="U24" s="320" t="e">
        <f>T24/S24</f>
        <v>#DIV/0!</v>
      </c>
      <c r="V24" s="90">
        <v>0</v>
      </c>
      <c r="W24" s="83">
        <v>0</v>
      </c>
      <c r="X24" s="349" t="e">
        <f t="shared" si="8"/>
        <v>#DIV/0!</v>
      </c>
      <c r="Y24" s="248">
        <v>2</v>
      </c>
      <c r="Z24" s="83">
        <v>1</v>
      </c>
      <c r="AA24" s="349">
        <f>Z24/Y24</f>
        <v>0.5</v>
      </c>
      <c r="AB24" s="89">
        <v>0</v>
      </c>
      <c r="AC24" s="85">
        <v>0</v>
      </c>
      <c r="AD24" s="345" t="e">
        <f>AC24/AB24</f>
        <v>#DIV/0!</v>
      </c>
      <c r="AE24" s="90">
        <v>4</v>
      </c>
      <c r="AF24" s="83">
        <v>4</v>
      </c>
      <c r="AG24" s="345">
        <f t="shared" si="12"/>
        <v>1</v>
      </c>
      <c r="AH24" s="89">
        <v>0</v>
      </c>
      <c r="AI24" s="85">
        <v>0</v>
      </c>
      <c r="AJ24" s="349" t="e">
        <f t="shared" si="13"/>
        <v>#DIV/0!</v>
      </c>
    </row>
    <row r="25" spans="1:36" ht="15">
      <c r="A25" s="371">
        <v>23</v>
      </c>
      <c r="B25" s="316">
        <v>3035</v>
      </c>
      <c r="C25" s="493" t="s">
        <v>403</v>
      </c>
      <c r="D25" s="502">
        <f t="shared" si="0"/>
        <v>11</v>
      </c>
      <c r="E25" s="503">
        <f t="shared" si="1"/>
        <v>10</v>
      </c>
      <c r="F25" s="498">
        <f>E25/D25</f>
        <v>0.90909090909090906</v>
      </c>
      <c r="G25" s="247">
        <v>2</v>
      </c>
      <c r="H25" s="83">
        <v>2</v>
      </c>
      <c r="I25" s="376">
        <f>H25/G25</f>
        <v>1</v>
      </c>
      <c r="J25" s="89">
        <v>3</v>
      </c>
      <c r="K25" s="85">
        <v>3</v>
      </c>
      <c r="L25" s="345">
        <f>K25/J25</f>
        <v>1</v>
      </c>
      <c r="M25" s="89">
        <v>1</v>
      </c>
      <c r="N25" s="85">
        <v>1</v>
      </c>
      <c r="O25" s="376">
        <f>N25/M25</f>
        <v>1</v>
      </c>
      <c r="P25" s="248">
        <v>1</v>
      </c>
      <c r="Q25" s="85">
        <v>1</v>
      </c>
      <c r="R25" s="375">
        <f>Q25/P25</f>
        <v>1</v>
      </c>
      <c r="S25" s="90">
        <v>0</v>
      </c>
      <c r="T25" s="83">
        <v>0</v>
      </c>
      <c r="U25" s="377" t="e">
        <f>T25/S25</f>
        <v>#DIV/0!</v>
      </c>
      <c r="V25" s="90">
        <v>0</v>
      </c>
      <c r="W25" s="83">
        <v>0</v>
      </c>
      <c r="X25" s="376" t="e">
        <f>W25/V25</f>
        <v>#DIV/0!</v>
      </c>
      <c r="Y25" s="248">
        <v>1</v>
      </c>
      <c r="Z25" s="83">
        <v>0</v>
      </c>
      <c r="AA25" s="376">
        <f>Z25/Y25</f>
        <v>0</v>
      </c>
      <c r="AB25" s="89">
        <v>0</v>
      </c>
      <c r="AC25" s="85">
        <v>0</v>
      </c>
      <c r="AD25" s="345" t="e">
        <f>AC25/AB25</f>
        <v>#DIV/0!</v>
      </c>
      <c r="AE25" s="90">
        <v>3</v>
      </c>
      <c r="AF25" s="83">
        <v>3</v>
      </c>
      <c r="AG25" s="345">
        <f t="shared" si="12"/>
        <v>1</v>
      </c>
      <c r="AH25" s="89">
        <v>0</v>
      </c>
      <c r="AI25" s="85">
        <v>0</v>
      </c>
      <c r="AJ25" s="376" t="e">
        <f>AI25/AH25</f>
        <v>#DIV/0!</v>
      </c>
    </row>
    <row r="26" spans="1:36" ht="14.1" customHeight="1" thickBot="1">
      <c r="A26" s="321">
        <v>24</v>
      </c>
      <c r="B26" s="124">
        <v>3036</v>
      </c>
      <c r="C26" s="494" t="s">
        <v>370</v>
      </c>
      <c r="D26" s="504">
        <f t="shared" si="0"/>
        <v>11</v>
      </c>
      <c r="E26" s="505">
        <f t="shared" si="1"/>
        <v>11</v>
      </c>
      <c r="F26" s="499">
        <f>E26/D26</f>
        <v>1</v>
      </c>
      <c r="G26" s="322">
        <v>2</v>
      </c>
      <c r="H26" s="323">
        <v>2</v>
      </c>
      <c r="I26" s="350">
        <f>H26/G26</f>
        <v>1</v>
      </c>
      <c r="J26" s="325">
        <v>3</v>
      </c>
      <c r="K26" s="323">
        <v>3</v>
      </c>
      <c r="L26" s="346">
        <f>K26/J26</f>
        <v>1</v>
      </c>
      <c r="M26" s="325">
        <v>1</v>
      </c>
      <c r="N26" s="323">
        <v>1</v>
      </c>
      <c r="O26" s="350">
        <f t="shared" si="2"/>
        <v>1</v>
      </c>
      <c r="P26" s="322">
        <v>1</v>
      </c>
      <c r="Q26" s="323">
        <v>1</v>
      </c>
      <c r="R26" s="346">
        <f>Q26/P26</f>
        <v>1</v>
      </c>
      <c r="S26" s="325">
        <v>0</v>
      </c>
      <c r="T26" s="323">
        <v>0</v>
      </c>
      <c r="U26" s="326" t="e">
        <f>T26/S26</f>
        <v>#DIV/0!</v>
      </c>
      <c r="V26" s="325">
        <v>0</v>
      </c>
      <c r="W26" s="323">
        <v>0</v>
      </c>
      <c r="X26" s="350" t="e">
        <f t="shared" si="8"/>
        <v>#DIV/0!</v>
      </c>
      <c r="Y26" s="322">
        <v>1</v>
      </c>
      <c r="Z26" s="323">
        <v>1</v>
      </c>
      <c r="AA26" s="350">
        <f>Z26/Y26</f>
        <v>1</v>
      </c>
      <c r="AB26" s="325">
        <v>0</v>
      </c>
      <c r="AC26" s="323">
        <v>0</v>
      </c>
      <c r="AD26" s="346" t="e">
        <f>AC26/AB26</f>
        <v>#DIV/0!</v>
      </c>
      <c r="AE26" s="325">
        <v>3</v>
      </c>
      <c r="AF26" s="323">
        <v>3</v>
      </c>
      <c r="AG26" s="346">
        <f t="shared" si="12"/>
        <v>1</v>
      </c>
      <c r="AH26" s="325">
        <v>0</v>
      </c>
      <c r="AI26" s="323">
        <v>0</v>
      </c>
      <c r="AJ26" s="350" t="e">
        <f t="shared" si="13"/>
        <v>#DIV/0!</v>
      </c>
    </row>
  </sheetData>
  <mergeCells count="14">
    <mergeCell ref="AE1:AG1"/>
    <mergeCell ref="AH1:AJ1"/>
    <mergeCell ref="M1:O1"/>
    <mergeCell ref="P1:R1"/>
    <mergeCell ref="S1:U1"/>
    <mergeCell ref="V1:X1"/>
    <mergeCell ref="Y1:AA1"/>
    <mergeCell ref="AB1:AD1"/>
    <mergeCell ref="J1:L1"/>
    <mergeCell ref="A1:A2"/>
    <mergeCell ref="B1:B2"/>
    <mergeCell ref="C1:C2"/>
    <mergeCell ref="D1:F1"/>
    <mergeCell ref="G1:I1"/>
  </mergeCells>
  <conditionalFormatting sqref="F3:F26">
    <cfRule type="cellIs" dxfId="78" priority="1" operator="lessThan">
      <formula>0.9</formula>
    </cfRule>
  </conditionalFormatting>
  <conditionalFormatting sqref="I3:I26 L3:L26 O3:O26 R3:R26">
    <cfRule type="cellIs" dxfId="77" priority="5" operator="lessThan">
      <formula>1</formula>
    </cfRule>
  </conditionalFormatting>
  <conditionalFormatting sqref="U3:U26 X3:X26">
    <cfRule type="cellIs" dxfId="76" priority="4" operator="lessThan">
      <formula>1</formula>
    </cfRule>
  </conditionalFormatting>
  <conditionalFormatting sqref="AA3:AA26 AD3:AD26">
    <cfRule type="cellIs" dxfId="75" priority="6" operator="lessThan">
      <formula>1</formula>
    </cfRule>
  </conditionalFormatting>
  <conditionalFormatting sqref="AG3:AG26 AJ3:AJ26">
    <cfRule type="cellIs" dxfId="74" priority="7" operator="lessThan">
      <formula>1</formula>
    </cfRule>
  </conditionalFormatting>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B9626-9ECC-4D93-8AAA-AA6197811FAA}">
  <dimension ref="A1:CN36"/>
  <sheetViews>
    <sheetView zoomScale="40" zoomScaleNormal="40" zoomScaleSheetLayoutView="25" workbookViewId="0">
      <pane xSplit="2" ySplit="8" topLeftCell="F29" activePane="bottomRight" state="frozen"/>
      <selection pane="topRight" activeCell="B20" sqref="B20"/>
      <selection pane="bottomLeft" activeCell="B20" sqref="B20"/>
      <selection pane="bottomRight" activeCell="B20" sqref="B20"/>
    </sheetView>
  </sheetViews>
  <sheetFormatPr defaultColWidth="8.875" defaultRowHeight="13.5"/>
  <cols>
    <col min="1" max="1" width="20" style="133" customWidth="1"/>
    <col min="2" max="2" width="41.875" style="2" bestFit="1" customWidth="1"/>
    <col min="3" max="16" width="35.125" style="2" customWidth="1"/>
    <col min="17" max="27" width="9" style="1" customWidth="1"/>
    <col min="28" max="28" width="23.125" style="1" hidden="1" customWidth="1"/>
    <col min="29" max="42" width="39.875" style="1" hidden="1" customWidth="1"/>
    <col min="43" max="92" width="9" style="1" customWidth="1"/>
    <col min="93" max="16384" width="8.875" style="2"/>
  </cols>
  <sheetData>
    <row r="1" spans="1:92" ht="42.6" customHeight="1" thickBot="1">
      <c r="A1" s="852" t="s">
        <v>0</v>
      </c>
      <c r="B1" s="853"/>
      <c r="C1" s="854"/>
      <c r="D1" s="854"/>
      <c r="E1" s="854"/>
      <c r="F1" s="855"/>
      <c r="G1" s="858" t="str">
        <f>"Tháng " &amp; MONTH(E2)</f>
        <v>Tháng 5</v>
      </c>
      <c r="H1" s="859"/>
      <c r="I1" s="859"/>
      <c r="J1" s="860"/>
      <c r="K1" s="828" t="str">
        <f>"W"&amp;WEEKNUM(C2)</f>
        <v>W22</v>
      </c>
      <c r="L1" s="828"/>
      <c r="M1" s="828"/>
      <c r="N1" s="829"/>
      <c r="O1" s="829"/>
      <c r="P1" s="830"/>
    </row>
    <row r="2" spans="1:92" s="4" customFormat="1" ht="33.950000000000003" customHeight="1">
      <c r="A2" s="889" t="s">
        <v>1</v>
      </c>
      <c r="B2" s="213" t="s">
        <v>2</v>
      </c>
      <c r="C2" s="842">
        <v>45803</v>
      </c>
      <c r="D2" s="843"/>
      <c r="E2" s="848">
        <f>C2+1</f>
        <v>45804</v>
      </c>
      <c r="F2" s="849"/>
      <c r="G2" s="848">
        <f>E2+1</f>
        <v>45805</v>
      </c>
      <c r="H2" s="849"/>
      <c r="I2" s="848">
        <f>G2+1</f>
        <v>45806</v>
      </c>
      <c r="J2" s="849"/>
      <c r="K2" s="848">
        <f>I2+1</f>
        <v>45807</v>
      </c>
      <c r="L2" s="849"/>
      <c r="M2" s="848">
        <f>K2+1</f>
        <v>45808</v>
      </c>
      <c r="N2" s="849"/>
      <c r="O2" s="848">
        <f>M2+1</f>
        <v>45809</v>
      </c>
      <c r="P2" s="849"/>
      <c r="Q2" s="3"/>
      <c r="R2" s="3"/>
      <c r="S2" s="3"/>
      <c r="T2" s="3"/>
      <c r="U2" s="3"/>
      <c r="V2" s="3"/>
      <c r="W2" s="3"/>
      <c r="X2" s="3"/>
      <c r="Y2" s="3"/>
      <c r="Z2" s="1"/>
      <c r="AA2" s="1"/>
      <c r="AB2" s="1"/>
      <c r="AC2" s="1"/>
      <c r="AD2" s="1"/>
      <c r="AE2" s="1"/>
      <c r="AF2" s="1"/>
      <c r="AG2" s="1"/>
      <c r="AH2" s="1"/>
      <c r="AI2" s="1"/>
      <c r="AJ2" s="1"/>
      <c r="AK2" s="1"/>
      <c r="AL2" s="1"/>
      <c r="AM2" s="1"/>
      <c r="AN2" s="1"/>
      <c r="AO2" s="1"/>
      <c r="AP2" s="1"/>
      <c r="AQ2" s="1"/>
      <c r="AR2" s="1"/>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row>
    <row r="3" spans="1:92" s="4" customFormat="1" ht="33.950000000000003" customHeight="1" thickBot="1">
      <c r="A3" s="890"/>
      <c r="B3" s="214" t="s">
        <v>3</v>
      </c>
      <c r="C3" s="840">
        <f t="shared" ref="C3:E3" si="0">C2</f>
        <v>45803</v>
      </c>
      <c r="D3" s="841"/>
      <c r="E3" s="850">
        <f t="shared" si="0"/>
        <v>45804</v>
      </c>
      <c r="F3" s="851"/>
      <c r="G3" s="850">
        <f>G2</f>
        <v>45805</v>
      </c>
      <c r="H3" s="851"/>
      <c r="I3" s="850">
        <f>I2</f>
        <v>45806</v>
      </c>
      <c r="J3" s="851"/>
      <c r="K3" s="850">
        <f t="shared" ref="K3:M3" si="1">K2</f>
        <v>45807</v>
      </c>
      <c r="L3" s="851"/>
      <c r="M3" s="863">
        <f t="shared" si="1"/>
        <v>45808</v>
      </c>
      <c r="N3" s="864"/>
      <c r="O3" s="863">
        <f>O2</f>
        <v>45809</v>
      </c>
      <c r="P3" s="864"/>
      <c r="Q3" s="3"/>
      <c r="R3" s="3"/>
      <c r="S3" s="3"/>
      <c r="T3" s="3"/>
      <c r="U3" s="3"/>
      <c r="V3" s="3"/>
      <c r="W3" s="3"/>
      <c r="X3" s="3"/>
      <c r="Y3" s="3"/>
      <c r="Z3" s="1"/>
      <c r="AA3" s="1"/>
      <c r="AB3" s="877" t="str">
        <f>K1</f>
        <v>W22</v>
      </c>
      <c r="AC3" s="877"/>
      <c r="AD3" s="877"/>
      <c r="AE3" s="877"/>
      <c r="AF3" s="877"/>
      <c r="AG3" s="877"/>
      <c r="AH3" s="877"/>
      <c r="AI3" s="877"/>
      <c r="AJ3" s="877"/>
      <c r="AK3" s="877"/>
      <c r="AL3" s="877"/>
      <c r="AM3" s="877"/>
      <c r="AN3" s="877"/>
      <c r="AO3" s="877"/>
      <c r="AP3" s="877"/>
      <c r="AQ3" s="1"/>
      <c r="AR3" s="1"/>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row>
    <row r="4" spans="1:92" s="4" customFormat="1" ht="33.950000000000003" customHeight="1">
      <c r="A4" s="890"/>
      <c r="B4" s="214" t="s">
        <v>4</v>
      </c>
      <c r="C4" s="838" t="str">
        <f>TEXT(C2,"[$-0011042A]dd")</f>
        <v>29</v>
      </c>
      <c r="D4" s="839"/>
      <c r="E4" s="846" t="str">
        <f t="shared" ref="E4:M4" si="2">TEXT(E2,"[$-0011042A]dd")</f>
        <v>01</v>
      </c>
      <c r="F4" s="847"/>
      <c r="G4" s="846" t="str">
        <f t="shared" si="2"/>
        <v>02</v>
      </c>
      <c r="H4" s="847"/>
      <c r="I4" s="846" t="str">
        <f t="shared" si="2"/>
        <v>03</v>
      </c>
      <c r="J4" s="847"/>
      <c r="K4" s="846" t="str">
        <f t="shared" si="2"/>
        <v>04</v>
      </c>
      <c r="L4" s="847"/>
      <c r="M4" s="846" t="str">
        <f t="shared" si="2"/>
        <v>05</v>
      </c>
      <c r="N4" s="847"/>
      <c r="O4" s="846" t="str">
        <f>TEXT(O2,"[$-0011042A]dd")</f>
        <v>06</v>
      </c>
      <c r="P4" s="847"/>
      <c r="Q4" s="3"/>
      <c r="R4" s="3"/>
      <c r="S4" s="3"/>
      <c r="T4" s="3"/>
      <c r="U4" s="3"/>
      <c r="V4" s="3"/>
      <c r="W4" s="3"/>
      <c r="X4" s="3"/>
      <c r="Y4" s="3"/>
      <c r="Z4" s="3"/>
      <c r="AA4" s="3"/>
      <c r="AB4" s="209" t="s">
        <v>2</v>
      </c>
      <c r="AC4" s="861">
        <f>C2</f>
        <v>45803</v>
      </c>
      <c r="AD4" s="862"/>
      <c r="AE4" s="861">
        <f t="shared" ref="AE4" si="3">E2</f>
        <v>45804</v>
      </c>
      <c r="AF4" s="862"/>
      <c r="AG4" s="861">
        <f t="shared" ref="AG4" si="4">G2</f>
        <v>45805</v>
      </c>
      <c r="AH4" s="862"/>
      <c r="AI4" s="861">
        <f t="shared" ref="AI4" si="5">I2</f>
        <v>45806</v>
      </c>
      <c r="AJ4" s="862"/>
      <c r="AK4" s="861">
        <f t="shared" ref="AK4" si="6">K2</f>
        <v>45807</v>
      </c>
      <c r="AL4" s="862"/>
      <c r="AM4" s="861">
        <f t="shared" ref="AM4" si="7">M2</f>
        <v>45808</v>
      </c>
      <c r="AN4" s="862"/>
      <c r="AO4" s="861">
        <f t="shared" ref="AO4" si="8">O2</f>
        <v>45809</v>
      </c>
      <c r="AP4" s="862"/>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row>
    <row r="5" spans="1:92" s="4" customFormat="1" ht="33.950000000000003" customHeight="1">
      <c r="A5" s="890"/>
      <c r="B5" s="214" t="s">
        <v>5</v>
      </c>
      <c r="C5" s="838" t="str">
        <f>IF(OR(DAY(C2)=5,DAY(C2)=20),"Member Day",IFERROR(VLOOKUP(C2,Data!$A$1:$B$11,2,0),""))</f>
        <v/>
      </c>
      <c r="D5" s="839"/>
      <c r="E5" s="846" t="str">
        <f>IF(OR(DAY(E2)=5,DAY(E2)=20),"Member Day",IFERROR(VLOOKUP(E2,Data!$A$1:$B$11,2,0),""))</f>
        <v/>
      </c>
      <c r="F5" s="847"/>
      <c r="G5" s="846" t="str">
        <f>IF(OR(DAY(G2)=5,DAY(G2)=20),"Member Day",IFERROR(VLOOKUP(G2,Data!$A$1:$B$11,2,0),""))</f>
        <v/>
      </c>
      <c r="H5" s="847"/>
      <c r="I5" s="846" t="str">
        <f>IF(OR(DAY(I2)=5,DAY(I2)=20),"Member Day",IFERROR(VLOOKUP(I2,Data!$A$1:$B$11,2,0),""))</f>
        <v/>
      </c>
      <c r="J5" s="847"/>
      <c r="K5" s="846" t="str">
        <f>IF(OR(DAY(K2)=5,DAY(K2)=20),"Member Day",IFERROR(VLOOKUP(K2,Data!$A$1:$B$11,2,0),""))</f>
        <v/>
      </c>
      <c r="L5" s="847"/>
      <c r="M5" s="846" t="str">
        <f>IF(OR(DAY(M2)=5,DAY(M2)=20),"Member Day",IFERROR(VLOOKUP(M2,Data!$A$1:$B$11,2,0),""))</f>
        <v/>
      </c>
      <c r="N5" s="847"/>
      <c r="O5" s="846" t="str">
        <f>IF(OR(DAY(O2)=5,DAY(O2)=20),"Member Day",IFERROR(VLOOKUP(O2,Data!$A$1:$B$11,2,0),""))</f>
        <v/>
      </c>
      <c r="P5" s="847"/>
      <c r="Q5" s="3"/>
      <c r="R5" s="3"/>
      <c r="S5" s="3"/>
      <c r="T5" s="3"/>
      <c r="U5" s="3"/>
      <c r="V5" s="3"/>
      <c r="W5" s="3"/>
      <c r="X5" s="3"/>
      <c r="Y5" s="3"/>
      <c r="Z5" s="3"/>
      <c r="AA5" s="3"/>
      <c r="AB5" s="209" t="s">
        <v>3</v>
      </c>
      <c r="AC5" s="871">
        <f>C3</f>
        <v>45803</v>
      </c>
      <c r="AD5" s="872"/>
      <c r="AE5" s="871">
        <f t="shared" ref="AE5" si="9">E2</f>
        <v>45804</v>
      </c>
      <c r="AF5" s="872"/>
      <c r="AG5" s="871">
        <f t="shared" ref="AG5" si="10">G2</f>
        <v>45805</v>
      </c>
      <c r="AH5" s="872"/>
      <c r="AI5" s="871">
        <f t="shared" ref="AI5" si="11">I2</f>
        <v>45806</v>
      </c>
      <c r="AJ5" s="872"/>
      <c r="AK5" s="871">
        <f t="shared" ref="AK5" si="12">K2</f>
        <v>45807</v>
      </c>
      <c r="AL5" s="872"/>
      <c r="AM5" s="871">
        <f t="shared" ref="AM5" si="13">M2</f>
        <v>45808</v>
      </c>
      <c r="AN5" s="872"/>
      <c r="AO5" s="871">
        <f t="shared" ref="AO5" si="14">O2</f>
        <v>45809</v>
      </c>
      <c r="AP5" s="872"/>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row>
    <row r="6" spans="1:92" s="4" customFormat="1" ht="40.5">
      <c r="A6" s="890"/>
      <c r="B6" s="198" t="s">
        <v>6</v>
      </c>
      <c r="C6" s="836"/>
      <c r="D6" s="837"/>
      <c r="E6" s="844"/>
      <c r="F6" s="845"/>
      <c r="G6" s="856"/>
      <c r="H6" s="857"/>
      <c r="I6" s="856"/>
      <c r="J6" s="857"/>
      <c r="K6" s="856"/>
      <c r="L6" s="857"/>
      <c r="M6" s="856"/>
      <c r="N6" s="857"/>
      <c r="O6" s="856"/>
      <c r="P6" s="857"/>
      <c r="Q6" s="3"/>
      <c r="R6" s="3"/>
      <c r="S6" s="3"/>
      <c r="T6" s="3"/>
      <c r="U6" s="3"/>
      <c r="V6" s="3"/>
      <c r="W6" s="3"/>
      <c r="X6" s="3"/>
      <c r="Y6" s="3"/>
      <c r="Z6" s="3"/>
      <c r="AA6" s="3"/>
      <c r="AB6" s="209" t="s">
        <v>4</v>
      </c>
      <c r="AC6" s="871" t="str">
        <f>C4</f>
        <v>29</v>
      </c>
      <c r="AD6" s="872"/>
      <c r="AE6" s="871" t="str">
        <f t="shared" ref="AE6:AE7" si="15">E4</f>
        <v>01</v>
      </c>
      <c r="AF6" s="872"/>
      <c r="AG6" s="871" t="str">
        <f t="shared" ref="AG6:AG7" si="16">G4</f>
        <v>02</v>
      </c>
      <c r="AH6" s="872"/>
      <c r="AI6" s="871" t="str">
        <f t="shared" ref="AI6:AI7" si="17">I4</f>
        <v>03</v>
      </c>
      <c r="AJ6" s="872"/>
      <c r="AK6" s="871" t="str">
        <f t="shared" ref="AK6:AK7" si="18">K4</f>
        <v>04</v>
      </c>
      <c r="AL6" s="872"/>
      <c r="AM6" s="871" t="str">
        <f t="shared" ref="AM6:AM7" si="19">M4</f>
        <v>05</v>
      </c>
      <c r="AN6" s="872"/>
      <c r="AO6" s="871" t="str">
        <f t="shared" ref="AO6:AO7" si="20">O4</f>
        <v>06</v>
      </c>
      <c r="AP6" s="872"/>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row>
    <row r="7" spans="1:92" s="4" customFormat="1" ht="33.950000000000003" customHeight="1">
      <c r="A7" s="890"/>
      <c r="B7" s="218" t="s">
        <v>8</v>
      </c>
      <c r="C7" s="831">
        <f>C10+D10+C12+D12+C14+D14+C16+D16+C18+D18+C20+D20+C22+D22+C24+D24+C26+D26+C28+D28+C30+D30</f>
        <v>10</v>
      </c>
      <c r="D7" s="832"/>
      <c r="E7" s="831">
        <f t="shared" ref="E7" si="21">E10+F10+E12+F12+E14+F14+E16+F16+E18+F18+E20+F20+E22+F22+E24+F24+E26+F26+E28+F28+E30+F30</f>
        <v>0</v>
      </c>
      <c r="F7" s="832"/>
      <c r="G7" s="831">
        <f t="shared" ref="G7" si="22">G10+H10+G12+H12+G14+H14+G16+H16+G18+H18+G20+H20+G22+H22+G24+H24+G26+H26+G28+H28+G30+H30</f>
        <v>0</v>
      </c>
      <c r="H7" s="832"/>
      <c r="I7" s="831">
        <f t="shared" ref="I7" si="23">I10+J10+I12+J12+I14+J14+I16+J16+I18+J18+I20+J20+I22+J22+I24+J24+I26+J26+I28+J28+I30+J30</f>
        <v>0</v>
      </c>
      <c r="J7" s="832"/>
      <c r="K7" s="831">
        <f t="shared" ref="K7" si="24">K10+L10+K12+L12+K14+L14+K16+L16+K18+L18+K20+L20+K22+L22+K24+L24+K26+L26+K28+L28+K30+L30</f>
        <v>0</v>
      </c>
      <c r="L7" s="832"/>
      <c r="M7" s="831">
        <f t="shared" ref="M7" si="25">M10+N10+M12+N12+M14+N14+M16+N16+M18+N18+M20+N20+M22+N22+M24+N24+M26+N26+M28+N28+M30+N30</f>
        <v>0</v>
      </c>
      <c r="N7" s="832"/>
      <c r="O7" s="831">
        <f t="shared" ref="O7" si="26">O10+P10+O12+P12+O14+P14+O16+P16+O18+P18+O20+P20+O22+P22+O24+P24+O26+P26+O28+P28+O30+P30</f>
        <v>0</v>
      </c>
      <c r="P7" s="832"/>
      <c r="Q7" s="3"/>
      <c r="R7" s="3"/>
      <c r="S7" s="3"/>
      <c r="T7" s="3"/>
      <c r="U7" s="3"/>
      <c r="V7" s="3"/>
      <c r="W7" s="3"/>
      <c r="X7" s="3"/>
      <c r="Y7" s="3"/>
      <c r="Z7" s="3"/>
      <c r="AA7" s="3"/>
      <c r="AB7" s="209" t="s">
        <v>5</v>
      </c>
      <c r="AC7" s="865" t="str">
        <f>C5</f>
        <v/>
      </c>
      <c r="AD7" s="866"/>
      <c r="AE7" s="865" t="str">
        <f t="shared" si="15"/>
        <v/>
      </c>
      <c r="AF7" s="866"/>
      <c r="AG7" s="865" t="str">
        <f t="shared" si="16"/>
        <v/>
      </c>
      <c r="AH7" s="866"/>
      <c r="AI7" s="865" t="str">
        <f t="shared" si="17"/>
        <v/>
      </c>
      <c r="AJ7" s="866"/>
      <c r="AK7" s="865" t="str">
        <f t="shared" si="18"/>
        <v/>
      </c>
      <c r="AL7" s="866"/>
      <c r="AM7" s="865" t="str">
        <f t="shared" si="19"/>
        <v/>
      </c>
      <c r="AN7" s="866"/>
      <c r="AO7" s="865" t="str">
        <f t="shared" si="20"/>
        <v/>
      </c>
      <c r="AP7" s="866"/>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row>
    <row r="8" spans="1:92" s="4" customFormat="1" ht="33.950000000000003" customHeight="1" thickBot="1">
      <c r="A8" s="891"/>
      <c r="B8" s="219" t="s">
        <v>298</v>
      </c>
      <c r="C8" s="220" t="s">
        <v>299</v>
      </c>
      <c r="D8" s="221" t="s">
        <v>300</v>
      </c>
      <c r="E8" s="220" t="s">
        <v>299</v>
      </c>
      <c r="F8" s="221" t="s">
        <v>300</v>
      </c>
      <c r="G8" s="220" t="s">
        <v>299</v>
      </c>
      <c r="H8" s="221" t="s">
        <v>300</v>
      </c>
      <c r="I8" s="220" t="s">
        <v>299</v>
      </c>
      <c r="J8" s="221" t="s">
        <v>300</v>
      </c>
      <c r="K8" s="220" t="s">
        <v>299</v>
      </c>
      <c r="L8" s="221" t="s">
        <v>300</v>
      </c>
      <c r="M8" s="220" t="s">
        <v>299</v>
      </c>
      <c r="N8" s="221" t="s">
        <v>300</v>
      </c>
      <c r="O8" s="220" t="s">
        <v>299</v>
      </c>
      <c r="P8" s="221" t="s">
        <v>300</v>
      </c>
      <c r="Q8" s="3"/>
      <c r="R8" s="3"/>
      <c r="S8" s="3"/>
      <c r="T8" s="3"/>
      <c r="U8" s="3"/>
      <c r="V8" s="3"/>
      <c r="W8" s="3"/>
      <c r="X8" s="3"/>
      <c r="Y8" s="3"/>
      <c r="Z8" s="3"/>
      <c r="AA8" s="3"/>
      <c r="AB8" s="210" t="s">
        <v>298</v>
      </c>
      <c r="AC8" s="211" t="s">
        <v>299</v>
      </c>
      <c r="AD8" s="212" t="s">
        <v>300</v>
      </c>
      <c r="AE8" s="211" t="s">
        <v>299</v>
      </c>
      <c r="AF8" s="212" t="s">
        <v>300</v>
      </c>
      <c r="AG8" s="211" t="s">
        <v>299</v>
      </c>
      <c r="AH8" s="212" t="s">
        <v>300</v>
      </c>
      <c r="AI8" s="211" t="s">
        <v>299</v>
      </c>
      <c r="AJ8" s="212" t="s">
        <v>300</v>
      </c>
      <c r="AK8" s="211" t="s">
        <v>299</v>
      </c>
      <c r="AL8" s="212" t="s">
        <v>300</v>
      </c>
      <c r="AM8" s="211" t="s">
        <v>299</v>
      </c>
      <c r="AN8" s="212" t="s">
        <v>300</v>
      </c>
      <c r="AO8" s="211" t="s">
        <v>299</v>
      </c>
      <c r="AP8" s="212" t="s">
        <v>300</v>
      </c>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row>
    <row r="9" spans="1:92" s="4" customFormat="1" ht="143.1" customHeight="1">
      <c r="A9" s="892" t="s">
        <v>301</v>
      </c>
      <c r="B9" s="297" t="s">
        <v>10</v>
      </c>
      <c r="C9" s="298" t="s">
        <v>354</v>
      </c>
      <c r="D9" s="299" t="s">
        <v>354</v>
      </c>
      <c r="E9" s="298" t="s">
        <v>354</v>
      </c>
      <c r="F9" s="299" t="s">
        <v>354</v>
      </c>
      <c r="G9" s="298" t="s">
        <v>354</v>
      </c>
      <c r="H9" s="299" t="s">
        <v>354</v>
      </c>
      <c r="I9" s="298" t="s">
        <v>354</v>
      </c>
      <c r="J9" s="299" t="s">
        <v>354</v>
      </c>
      <c r="K9" s="298" t="s">
        <v>354</v>
      </c>
      <c r="L9" s="299" t="s">
        <v>354</v>
      </c>
      <c r="M9" s="298" t="s">
        <v>354</v>
      </c>
      <c r="N9" s="299" t="s">
        <v>354</v>
      </c>
      <c r="O9" s="298" t="s">
        <v>354</v>
      </c>
      <c r="P9" s="299" t="s">
        <v>354</v>
      </c>
      <c r="Q9" s="3"/>
      <c r="R9" s="3"/>
      <c r="S9" s="3"/>
      <c r="T9" s="3"/>
      <c r="U9" s="3"/>
      <c r="V9" s="3"/>
      <c r="W9" s="3"/>
      <c r="X9" s="3"/>
      <c r="Y9" s="3"/>
      <c r="Z9" s="3"/>
      <c r="AA9" s="3"/>
      <c r="AB9" s="869" t="s">
        <v>10</v>
      </c>
      <c r="AC9" s="873"/>
      <c r="AD9" s="875"/>
      <c r="AE9" s="873"/>
      <c r="AF9" s="875"/>
      <c r="AG9" s="873"/>
      <c r="AH9" s="875"/>
      <c r="AI9" s="873"/>
      <c r="AJ9" s="875"/>
      <c r="AK9" s="873"/>
      <c r="AL9" s="875"/>
      <c r="AM9" s="873"/>
      <c r="AN9" s="875"/>
      <c r="AO9" s="873"/>
      <c r="AP9" s="875"/>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row>
    <row r="10" spans="1:92" s="4" customFormat="1" ht="27" thickBot="1">
      <c r="A10" s="893"/>
      <c r="B10" s="200" t="s">
        <v>302</v>
      </c>
      <c r="C10" s="193"/>
      <c r="D10" s="201"/>
      <c r="E10" s="194"/>
      <c r="F10" s="202"/>
      <c r="G10" s="194"/>
      <c r="H10" s="202"/>
      <c r="I10" s="194"/>
      <c r="J10" s="202"/>
      <c r="K10" s="194"/>
      <c r="L10" s="202"/>
      <c r="M10" s="194"/>
      <c r="N10" s="202"/>
      <c r="O10" s="194"/>
      <c r="P10" s="202"/>
      <c r="Q10" s="3"/>
      <c r="R10" s="3"/>
      <c r="S10" s="3"/>
      <c r="T10" s="3"/>
      <c r="U10" s="3"/>
      <c r="V10" s="3"/>
      <c r="W10" s="3"/>
      <c r="X10" s="3"/>
      <c r="Y10" s="3"/>
      <c r="Z10" s="3"/>
      <c r="AA10" s="3"/>
      <c r="AB10" s="870"/>
      <c r="AC10" s="874"/>
      <c r="AD10" s="876"/>
      <c r="AE10" s="874"/>
      <c r="AF10" s="876"/>
      <c r="AG10" s="874"/>
      <c r="AH10" s="876"/>
      <c r="AI10" s="874"/>
      <c r="AJ10" s="876"/>
      <c r="AK10" s="874"/>
      <c r="AL10" s="876"/>
      <c r="AM10" s="874"/>
      <c r="AN10" s="876"/>
      <c r="AO10" s="874"/>
      <c r="AP10" s="876"/>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row>
    <row r="11" spans="1:92" s="4" customFormat="1" ht="143.1" customHeight="1">
      <c r="A11" s="893"/>
      <c r="B11" s="300" t="s">
        <v>14</v>
      </c>
      <c r="C11" s="298" t="s">
        <v>354</v>
      </c>
      <c r="D11" s="299" t="s">
        <v>686</v>
      </c>
      <c r="E11" s="298" t="s">
        <v>354</v>
      </c>
      <c r="F11" s="299" t="s">
        <v>354</v>
      </c>
      <c r="G11" s="298" t="s">
        <v>354</v>
      </c>
      <c r="H11" s="299" t="s">
        <v>354</v>
      </c>
      <c r="I11" s="298" t="s">
        <v>354</v>
      </c>
      <c r="J11" s="299" t="s">
        <v>354</v>
      </c>
      <c r="K11" s="298" t="s">
        <v>666</v>
      </c>
      <c r="L11" s="299" t="s">
        <v>354</v>
      </c>
      <c r="M11" s="298" t="s">
        <v>354</v>
      </c>
      <c r="N11" s="299" t="s">
        <v>354</v>
      </c>
      <c r="O11" s="298" t="s">
        <v>354</v>
      </c>
      <c r="P11" s="299" t="s">
        <v>354</v>
      </c>
      <c r="Q11" s="3"/>
      <c r="R11" s="3"/>
      <c r="S11" s="3"/>
      <c r="T11" s="3"/>
      <c r="U11" s="3"/>
      <c r="V11" s="3"/>
      <c r="W11" s="3"/>
      <c r="X11" s="3"/>
      <c r="Y11" s="3"/>
      <c r="Z11" s="3"/>
      <c r="AA11" s="3"/>
      <c r="AB11" s="869" t="s">
        <v>14</v>
      </c>
      <c r="AC11" s="873"/>
      <c r="AD11" s="875"/>
      <c r="AE11" s="873"/>
      <c r="AF11" s="875"/>
      <c r="AG11" s="873"/>
      <c r="AH11" s="875"/>
      <c r="AI11" s="873"/>
      <c r="AJ11" s="875"/>
      <c r="AK11" s="873"/>
      <c r="AL11" s="875"/>
      <c r="AM11" s="873"/>
      <c r="AN11" s="875"/>
      <c r="AO11" s="873"/>
      <c r="AP11" s="875"/>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row>
    <row r="12" spans="1:92" s="4" customFormat="1" ht="20.100000000000001" customHeight="1">
      <c r="A12" s="893"/>
      <c r="B12" s="200" t="s">
        <v>302</v>
      </c>
      <c r="C12" s="215"/>
      <c r="D12" s="216">
        <v>10</v>
      </c>
      <c r="E12" s="215"/>
      <c r="F12" s="216"/>
      <c r="G12" s="215"/>
      <c r="H12" s="216"/>
      <c r="I12" s="215"/>
      <c r="J12" s="216"/>
      <c r="K12" s="215"/>
      <c r="L12" s="216"/>
      <c r="M12" s="215"/>
      <c r="N12" s="216"/>
      <c r="O12" s="215"/>
      <c r="P12" s="216"/>
      <c r="Q12" s="3"/>
      <c r="R12" s="3"/>
      <c r="S12" s="3"/>
      <c r="T12" s="3"/>
      <c r="U12" s="3"/>
      <c r="V12" s="3"/>
      <c r="W12" s="3"/>
      <c r="X12" s="3"/>
      <c r="Y12" s="3"/>
      <c r="Z12" s="3"/>
      <c r="AA12" s="3"/>
      <c r="AB12" s="870"/>
      <c r="AC12" s="874"/>
      <c r="AD12" s="876"/>
      <c r="AE12" s="874"/>
      <c r="AF12" s="876"/>
      <c r="AG12" s="874"/>
      <c r="AH12" s="876"/>
      <c r="AI12" s="874"/>
      <c r="AJ12" s="876"/>
      <c r="AK12" s="874"/>
      <c r="AL12" s="876"/>
      <c r="AM12" s="874"/>
      <c r="AN12" s="876"/>
      <c r="AO12" s="874"/>
      <c r="AP12" s="876"/>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row>
    <row r="13" spans="1:92" s="4" customFormat="1" ht="143.1" customHeight="1">
      <c r="A13" s="893"/>
      <c r="B13" s="300" t="s">
        <v>308</v>
      </c>
      <c r="C13" s="298" t="s">
        <v>687</v>
      </c>
      <c r="D13" s="299" t="s">
        <v>354</v>
      </c>
      <c r="E13" s="298" t="s">
        <v>354</v>
      </c>
      <c r="F13" s="299" t="s">
        <v>688</v>
      </c>
      <c r="G13" s="298"/>
      <c r="H13" s="299" t="s">
        <v>354</v>
      </c>
      <c r="I13" s="298" t="s">
        <v>354</v>
      </c>
      <c r="J13" s="299" t="s">
        <v>354</v>
      </c>
      <c r="K13" s="298"/>
      <c r="L13" s="299" t="s">
        <v>689</v>
      </c>
      <c r="M13" s="298" t="s">
        <v>354</v>
      </c>
      <c r="N13" s="299" t="s">
        <v>354</v>
      </c>
      <c r="O13" s="298" t="s">
        <v>354</v>
      </c>
      <c r="P13" s="299" t="s">
        <v>354</v>
      </c>
      <c r="Q13" s="3"/>
      <c r="R13" s="3"/>
      <c r="S13" s="3"/>
      <c r="T13" s="3"/>
      <c r="U13" s="3"/>
      <c r="V13" s="3"/>
      <c r="W13" s="3"/>
      <c r="X13" s="3"/>
      <c r="Y13" s="3"/>
      <c r="Z13" s="3"/>
      <c r="AA13" s="3"/>
      <c r="AB13" s="867" t="s">
        <v>308</v>
      </c>
      <c r="AC13" s="873"/>
      <c r="AD13" s="875"/>
      <c r="AE13" s="873"/>
      <c r="AF13" s="875"/>
      <c r="AG13" s="873"/>
      <c r="AH13" s="875"/>
      <c r="AI13" s="873"/>
      <c r="AJ13" s="875"/>
      <c r="AK13" s="873"/>
      <c r="AL13" s="875"/>
      <c r="AM13" s="873"/>
      <c r="AN13" s="875"/>
      <c r="AO13" s="873"/>
      <c r="AP13" s="875"/>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row>
    <row r="14" spans="1:92" s="4" customFormat="1" ht="20.100000000000001" customHeight="1" thickBot="1">
      <c r="A14" s="893"/>
      <c r="B14" s="200" t="s">
        <v>302</v>
      </c>
      <c r="C14" s="215"/>
      <c r="D14" s="216"/>
      <c r="E14" s="215"/>
      <c r="F14" s="216"/>
      <c r="G14" s="215"/>
      <c r="H14" s="216"/>
      <c r="I14" s="215"/>
      <c r="J14" s="216"/>
      <c r="K14" s="215"/>
      <c r="L14" s="216"/>
      <c r="M14" s="215"/>
      <c r="N14" s="216"/>
      <c r="O14" s="215"/>
      <c r="P14" s="216"/>
      <c r="Q14" s="3"/>
      <c r="R14" s="3"/>
      <c r="S14" s="3"/>
      <c r="T14" s="3"/>
      <c r="U14" s="3"/>
      <c r="V14" s="3"/>
      <c r="W14" s="3"/>
      <c r="X14" s="3"/>
      <c r="Y14" s="3"/>
      <c r="Z14" s="3"/>
      <c r="AA14" s="3"/>
      <c r="AB14" s="868"/>
      <c r="AC14" s="874"/>
      <c r="AD14" s="876"/>
      <c r="AE14" s="874"/>
      <c r="AF14" s="876"/>
      <c r="AG14" s="874"/>
      <c r="AH14" s="876"/>
      <c r="AI14" s="874"/>
      <c r="AJ14" s="876"/>
      <c r="AK14" s="874"/>
      <c r="AL14" s="876"/>
      <c r="AM14" s="874"/>
      <c r="AN14" s="876"/>
      <c r="AO14" s="874"/>
      <c r="AP14" s="876"/>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row>
    <row r="15" spans="1:92" s="4" customFormat="1" ht="143.1" customHeight="1">
      <c r="A15" s="893"/>
      <c r="B15" s="300" t="s">
        <v>116</v>
      </c>
      <c r="C15" s="298"/>
      <c r="D15" s="299" t="s">
        <v>354</v>
      </c>
      <c r="E15" s="298" t="s">
        <v>354</v>
      </c>
      <c r="F15" s="299" t="s">
        <v>354</v>
      </c>
      <c r="G15" s="298" t="s">
        <v>354</v>
      </c>
      <c r="H15" s="299" t="s">
        <v>354</v>
      </c>
      <c r="I15" s="298" t="s">
        <v>690</v>
      </c>
      <c r="J15" s="299" t="s">
        <v>354</v>
      </c>
      <c r="K15" s="298" t="s">
        <v>354</v>
      </c>
      <c r="L15" s="299" t="s">
        <v>354</v>
      </c>
      <c r="M15" s="298" t="s">
        <v>354</v>
      </c>
      <c r="N15" s="299" t="s">
        <v>354</v>
      </c>
      <c r="O15" s="298" t="s">
        <v>691</v>
      </c>
      <c r="P15" s="299" t="s">
        <v>354</v>
      </c>
      <c r="Q15" s="3"/>
      <c r="R15" s="3"/>
      <c r="S15" s="3"/>
      <c r="T15" s="3"/>
      <c r="U15" s="3"/>
      <c r="V15" s="3"/>
      <c r="W15" s="3"/>
      <c r="X15" s="3"/>
      <c r="Y15" s="3"/>
      <c r="Z15" s="3"/>
      <c r="AA15" s="3"/>
      <c r="AB15" s="867" t="s">
        <v>116</v>
      </c>
      <c r="AC15" s="873"/>
      <c r="AD15" s="875"/>
      <c r="AE15" s="873"/>
      <c r="AF15" s="875"/>
      <c r="AG15" s="873"/>
      <c r="AH15" s="875"/>
      <c r="AI15" s="873"/>
      <c r="AJ15" s="875"/>
      <c r="AK15" s="873"/>
      <c r="AL15" s="875"/>
      <c r="AM15" s="873"/>
      <c r="AN15" s="875"/>
      <c r="AO15" s="873"/>
      <c r="AP15" s="875"/>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row>
    <row r="16" spans="1:92" s="4" customFormat="1" ht="20.100000000000001" customHeight="1" thickBot="1">
      <c r="A16" s="893"/>
      <c r="B16" s="200" t="s">
        <v>302</v>
      </c>
      <c r="C16" s="215"/>
      <c r="D16" s="216"/>
      <c r="E16" s="215"/>
      <c r="F16" s="216"/>
      <c r="G16" s="215"/>
      <c r="H16" s="216"/>
      <c r="I16" s="215"/>
      <c r="J16" s="216"/>
      <c r="K16" s="215"/>
      <c r="L16" s="216"/>
      <c r="M16" s="215"/>
      <c r="N16" s="216"/>
      <c r="O16" s="215"/>
      <c r="P16" s="216"/>
      <c r="Q16" s="3"/>
      <c r="R16" s="3"/>
      <c r="S16" s="3"/>
      <c r="T16" s="3"/>
      <c r="U16" s="3"/>
      <c r="V16" s="3"/>
      <c r="W16" s="3"/>
      <c r="X16" s="3"/>
      <c r="Y16" s="3"/>
      <c r="Z16" s="3"/>
      <c r="AA16" s="3"/>
      <c r="AB16" s="868"/>
      <c r="AC16" s="874"/>
      <c r="AD16" s="876"/>
      <c r="AE16" s="874"/>
      <c r="AF16" s="876"/>
      <c r="AG16" s="874"/>
      <c r="AH16" s="876"/>
      <c r="AI16" s="874"/>
      <c r="AJ16" s="876"/>
      <c r="AK16" s="874"/>
      <c r="AL16" s="876"/>
      <c r="AM16" s="874"/>
      <c r="AN16" s="876"/>
      <c r="AO16" s="874"/>
      <c r="AP16" s="876"/>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row>
    <row r="17" spans="1:92" s="4" customFormat="1" ht="143.1" customHeight="1">
      <c r="A17" s="893"/>
      <c r="B17" s="300" t="s">
        <v>20</v>
      </c>
      <c r="C17" s="298" t="s">
        <v>692</v>
      </c>
      <c r="D17" s="299" t="s">
        <v>354</v>
      </c>
      <c r="E17" s="298" t="s">
        <v>354</v>
      </c>
      <c r="F17" s="299" t="s">
        <v>354</v>
      </c>
      <c r="G17" s="298" t="s">
        <v>354</v>
      </c>
      <c r="H17" s="299" t="s">
        <v>354</v>
      </c>
      <c r="I17" s="298" t="s">
        <v>354</v>
      </c>
      <c r="J17" s="299" t="s">
        <v>354</v>
      </c>
      <c r="K17" s="298" t="s">
        <v>354</v>
      </c>
      <c r="L17" s="299" t="s">
        <v>354</v>
      </c>
      <c r="M17" s="298" t="s">
        <v>354</v>
      </c>
      <c r="N17" s="299" t="s">
        <v>693</v>
      </c>
      <c r="O17" s="298" t="s">
        <v>354</v>
      </c>
      <c r="P17" s="299" t="s">
        <v>354</v>
      </c>
      <c r="Q17" s="3"/>
      <c r="R17" s="3"/>
      <c r="S17" s="3"/>
      <c r="T17" s="3"/>
      <c r="U17" s="3"/>
      <c r="V17" s="3"/>
      <c r="W17" s="3"/>
      <c r="X17" s="3"/>
      <c r="Y17" s="3"/>
      <c r="Z17" s="3"/>
      <c r="AA17" s="3"/>
      <c r="AB17" s="867" t="s">
        <v>20</v>
      </c>
      <c r="AC17" s="873"/>
      <c r="AD17" s="875"/>
      <c r="AE17" s="873"/>
      <c r="AF17" s="875"/>
      <c r="AG17" s="873"/>
      <c r="AH17" s="875"/>
      <c r="AI17" s="873"/>
      <c r="AJ17" s="875"/>
      <c r="AK17" s="873"/>
      <c r="AL17" s="875"/>
      <c r="AM17" s="873"/>
      <c r="AN17" s="875"/>
      <c r="AO17" s="873"/>
      <c r="AP17" s="875"/>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row>
    <row r="18" spans="1:92" s="4" customFormat="1" ht="20.100000000000001" customHeight="1" thickBot="1">
      <c r="A18" s="893"/>
      <c r="B18" s="200" t="s">
        <v>302</v>
      </c>
      <c r="C18" s="215"/>
      <c r="D18" s="216"/>
      <c r="E18" s="215"/>
      <c r="F18" s="216"/>
      <c r="G18" s="215"/>
      <c r="H18" s="216"/>
      <c r="I18" s="215"/>
      <c r="J18" s="216"/>
      <c r="K18" s="215"/>
      <c r="L18" s="216"/>
      <c r="M18" s="215"/>
      <c r="N18" s="216"/>
      <c r="O18" s="215"/>
      <c r="P18" s="216"/>
      <c r="Q18" s="3"/>
      <c r="R18" s="3"/>
      <c r="S18" s="3"/>
      <c r="T18" s="3"/>
      <c r="U18" s="3"/>
      <c r="V18" s="3"/>
      <c r="W18" s="3"/>
      <c r="X18" s="3"/>
      <c r="Y18" s="3"/>
      <c r="Z18" s="3"/>
      <c r="AA18" s="3"/>
      <c r="AB18" s="868"/>
      <c r="AC18" s="874"/>
      <c r="AD18" s="876"/>
      <c r="AE18" s="874"/>
      <c r="AF18" s="876"/>
      <c r="AG18" s="874"/>
      <c r="AH18" s="876"/>
      <c r="AI18" s="874"/>
      <c r="AJ18" s="876"/>
      <c r="AK18" s="874"/>
      <c r="AL18" s="876"/>
      <c r="AM18" s="874"/>
      <c r="AN18" s="876"/>
      <c r="AO18" s="874"/>
      <c r="AP18" s="876"/>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row>
    <row r="19" spans="1:92" s="4" customFormat="1" ht="143.1" customHeight="1">
      <c r="A19" s="893"/>
      <c r="B19" s="300" t="s">
        <v>22</v>
      </c>
      <c r="C19" s="298" t="s">
        <v>354</v>
      </c>
      <c r="D19" s="299" t="s">
        <v>354</v>
      </c>
      <c r="E19" s="298"/>
      <c r="F19" s="299" t="s">
        <v>354</v>
      </c>
      <c r="G19" s="298" t="s">
        <v>354</v>
      </c>
      <c r="H19" s="299" t="s">
        <v>354</v>
      </c>
      <c r="I19" s="298" t="s">
        <v>354</v>
      </c>
      <c r="J19" s="299" t="s">
        <v>354</v>
      </c>
      <c r="K19" s="298" t="s">
        <v>354</v>
      </c>
      <c r="L19" s="299" t="s">
        <v>354</v>
      </c>
      <c r="M19" s="298" t="s">
        <v>354</v>
      </c>
      <c r="N19" s="299" t="s">
        <v>354</v>
      </c>
      <c r="O19" s="298" t="s">
        <v>354</v>
      </c>
      <c r="P19" s="299" t="s">
        <v>354</v>
      </c>
      <c r="Q19" s="3"/>
      <c r="R19" s="3"/>
      <c r="S19" s="3"/>
      <c r="T19" s="3"/>
      <c r="U19" s="3"/>
      <c r="V19" s="3"/>
      <c r="W19" s="3"/>
      <c r="X19" s="3"/>
      <c r="Y19" s="3"/>
      <c r="Z19" s="3"/>
      <c r="AA19" s="3"/>
      <c r="AB19" s="867" t="s">
        <v>22</v>
      </c>
      <c r="AC19" s="873"/>
      <c r="AD19" s="875"/>
      <c r="AE19" s="873"/>
      <c r="AF19" s="875"/>
      <c r="AG19" s="873"/>
      <c r="AH19" s="875"/>
      <c r="AI19" s="873"/>
      <c r="AJ19" s="875"/>
      <c r="AK19" s="873"/>
      <c r="AL19" s="875"/>
      <c r="AM19" s="873"/>
      <c r="AN19" s="875"/>
      <c r="AO19" s="873"/>
      <c r="AP19" s="875"/>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row>
    <row r="20" spans="1:92" s="4" customFormat="1" ht="20.100000000000001" customHeight="1" thickBot="1">
      <c r="A20" s="893"/>
      <c r="B20" s="200" t="s">
        <v>302</v>
      </c>
      <c r="C20" s="215"/>
      <c r="D20" s="216"/>
      <c r="E20" s="215"/>
      <c r="F20" s="216"/>
      <c r="G20" s="215"/>
      <c r="H20" s="216"/>
      <c r="I20" s="215"/>
      <c r="J20" s="216"/>
      <c r="K20" s="215"/>
      <c r="L20" s="216"/>
      <c r="M20" s="215"/>
      <c r="N20" s="216"/>
      <c r="O20" s="215"/>
      <c r="P20" s="216"/>
      <c r="Q20" s="3"/>
      <c r="R20" s="3"/>
      <c r="S20" s="3"/>
      <c r="T20" s="3"/>
      <c r="U20" s="3"/>
      <c r="V20" s="3"/>
      <c r="W20" s="3"/>
      <c r="X20" s="3"/>
      <c r="Y20" s="3"/>
      <c r="Z20" s="3"/>
      <c r="AA20" s="3"/>
      <c r="AB20" s="868"/>
      <c r="AC20" s="874"/>
      <c r="AD20" s="876"/>
      <c r="AE20" s="874"/>
      <c r="AF20" s="876"/>
      <c r="AG20" s="874"/>
      <c r="AH20" s="876"/>
      <c r="AI20" s="874"/>
      <c r="AJ20" s="876"/>
      <c r="AK20" s="874"/>
      <c r="AL20" s="876"/>
      <c r="AM20" s="874"/>
      <c r="AN20" s="876"/>
      <c r="AO20" s="874"/>
      <c r="AP20" s="876"/>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row>
    <row r="21" spans="1:92" s="4" customFormat="1" ht="143.1" customHeight="1">
      <c r="A21" s="893"/>
      <c r="B21" s="300" t="s">
        <v>26</v>
      </c>
      <c r="C21" s="298" t="s">
        <v>354</v>
      </c>
      <c r="D21" s="299" t="s">
        <v>694</v>
      </c>
      <c r="E21" s="298"/>
      <c r="F21" s="299" t="s">
        <v>354</v>
      </c>
      <c r="G21" s="298" t="s">
        <v>354</v>
      </c>
      <c r="H21" s="299" t="s">
        <v>354</v>
      </c>
      <c r="I21" s="298" t="s">
        <v>354</v>
      </c>
      <c r="J21" s="299" t="s">
        <v>354</v>
      </c>
      <c r="K21" s="298" t="s">
        <v>354</v>
      </c>
      <c r="L21" s="299" t="s">
        <v>354</v>
      </c>
      <c r="M21" s="298" t="s">
        <v>354</v>
      </c>
      <c r="N21" s="299" t="s">
        <v>354</v>
      </c>
      <c r="O21" s="298" t="s">
        <v>354</v>
      </c>
      <c r="P21" s="299" t="s">
        <v>354</v>
      </c>
      <c r="Q21" s="3"/>
      <c r="R21" s="3"/>
      <c r="S21" s="3"/>
      <c r="T21" s="3"/>
      <c r="U21" s="3"/>
      <c r="V21" s="3"/>
      <c r="W21" s="3"/>
      <c r="X21" s="3"/>
      <c r="Y21" s="3"/>
      <c r="Z21" s="3"/>
      <c r="AA21" s="3"/>
      <c r="AB21" s="867" t="s">
        <v>26</v>
      </c>
      <c r="AC21" s="873"/>
      <c r="AD21" s="875"/>
      <c r="AE21" s="873"/>
      <c r="AF21" s="875"/>
      <c r="AG21" s="873"/>
      <c r="AH21" s="875"/>
      <c r="AI21" s="873"/>
      <c r="AJ21" s="875"/>
      <c r="AK21" s="873"/>
      <c r="AL21" s="875"/>
      <c r="AM21" s="873"/>
      <c r="AN21" s="875"/>
      <c r="AO21" s="873"/>
      <c r="AP21" s="875"/>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row>
    <row r="22" spans="1:92" s="6" customFormat="1" ht="20.100000000000001" customHeight="1" thickBot="1">
      <c r="A22" s="893"/>
      <c r="B22" s="200" t="s">
        <v>302</v>
      </c>
      <c r="C22" s="215"/>
      <c r="D22" s="216"/>
      <c r="E22" s="215"/>
      <c r="F22" s="216"/>
      <c r="G22" s="215"/>
      <c r="H22" s="216"/>
      <c r="I22" s="215"/>
      <c r="J22" s="216"/>
      <c r="K22" s="215"/>
      <c r="L22" s="216"/>
      <c r="M22" s="215"/>
      <c r="N22" s="216"/>
      <c r="O22" s="215"/>
      <c r="P22" s="216"/>
      <c r="Q22" s="5"/>
      <c r="R22" s="5"/>
      <c r="S22" s="5"/>
      <c r="T22" s="5"/>
      <c r="U22" s="5"/>
      <c r="V22" s="5"/>
      <c r="W22" s="5"/>
      <c r="X22" s="5"/>
      <c r="Y22" s="5"/>
      <c r="Z22" s="5"/>
      <c r="AA22" s="5"/>
      <c r="AB22" s="868"/>
      <c r="AC22" s="874"/>
      <c r="AD22" s="876"/>
      <c r="AE22" s="874"/>
      <c r="AF22" s="876"/>
      <c r="AG22" s="874"/>
      <c r="AH22" s="876"/>
      <c r="AI22" s="874"/>
      <c r="AJ22" s="876"/>
      <c r="AK22" s="874"/>
      <c r="AL22" s="876"/>
      <c r="AM22" s="874"/>
      <c r="AN22" s="876"/>
      <c r="AO22" s="874"/>
      <c r="AP22" s="876"/>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row>
    <row r="23" spans="1:92" s="4" customFormat="1" ht="143.1" customHeight="1">
      <c r="A23" s="893"/>
      <c r="B23" s="301" t="s">
        <v>315</v>
      </c>
      <c r="C23" s="298" t="s">
        <v>354</v>
      </c>
      <c r="D23" s="299" t="s">
        <v>354</v>
      </c>
      <c r="E23" s="298" t="s">
        <v>354</v>
      </c>
      <c r="F23" s="299" t="s">
        <v>354</v>
      </c>
      <c r="G23" s="298" t="s">
        <v>354</v>
      </c>
      <c r="H23" s="299" t="s">
        <v>354</v>
      </c>
      <c r="I23" s="298" t="s">
        <v>354</v>
      </c>
      <c r="J23" s="299" t="s">
        <v>354</v>
      </c>
      <c r="K23" s="298" t="s">
        <v>354</v>
      </c>
      <c r="L23" s="299" t="s">
        <v>354</v>
      </c>
      <c r="M23" s="298" t="s">
        <v>354</v>
      </c>
      <c r="N23" s="299" t="s">
        <v>354</v>
      </c>
      <c r="O23" s="298" t="s">
        <v>354</v>
      </c>
      <c r="P23" s="299" t="s">
        <v>354</v>
      </c>
      <c r="Q23" s="3"/>
      <c r="R23" s="3"/>
      <c r="S23" s="3"/>
      <c r="T23" s="3"/>
      <c r="U23" s="3"/>
      <c r="V23" s="3"/>
      <c r="W23" s="3"/>
      <c r="X23" s="3"/>
      <c r="Y23" s="3"/>
      <c r="Z23" s="3"/>
      <c r="AA23" s="3"/>
      <c r="AB23" s="867" t="s">
        <v>315</v>
      </c>
      <c r="AC23" s="873"/>
      <c r="AD23" s="875"/>
      <c r="AE23" s="873"/>
      <c r="AF23" s="875"/>
      <c r="AG23" s="873"/>
      <c r="AH23" s="875"/>
      <c r="AI23" s="873"/>
      <c r="AJ23" s="875"/>
      <c r="AK23" s="873"/>
      <c r="AL23" s="875"/>
      <c r="AM23" s="873"/>
      <c r="AN23" s="875"/>
      <c r="AO23" s="873"/>
      <c r="AP23" s="875"/>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row>
    <row r="24" spans="1:92" s="6" customFormat="1" ht="20.100000000000001" customHeight="1" thickBot="1">
      <c r="A24" s="893"/>
      <c r="B24" s="200" t="s">
        <v>302</v>
      </c>
      <c r="C24" s="215"/>
      <c r="D24" s="216"/>
      <c r="E24" s="215"/>
      <c r="F24" s="216"/>
      <c r="G24" s="215"/>
      <c r="H24" s="216"/>
      <c r="I24" s="215"/>
      <c r="J24" s="216"/>
      <c r="K24" s="215"/>
      <c r="L24" s="216"/>
      <c r="M24" s="215"/>
      <c r="N24" s="216"/>
      <c r="O24" s="215"/>
      <c r="P24" s="216"/>
      <c r="Q24" s="5"/>
      <c r="R24" s="5"/>
      <c r="S24" s="5"/>
      <c r="T24" s="5"/>
      <c r="U24" s="5"/>
      <c r="V24" s="5"/>
      <c r="W24" s="5"/>
      <c r="X24" s="5"/>
      <c r="Y24" s="5"/>
      <c r="Z24" s="5"/>
      <c r="AA24" s="5"/>
      <c r="AB24" s="868"/>
      <c r="AC24" s="874"/>
      <c r="AD24" s="876"/>
      <c r="AE24" s="874"/>
      <c r="AF24" s="876"/>
      <c r="AG24" s="874"/>
      <c r="AH24" s="876"/>
      <c r="AI24" s="874"/>
      <c r="AJ24" s="876"/>
      <c r="AK24" s="874"/>
      <c r="AL24" s="876"/>
      <c r="AM24" s="874"/>
      <c r="AN24" s="876"/>
      <c r="AO24" s="874"/>
      <c r="AP24" s="876"/>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row>
    <row r="25" spans="1:92" s="4" customFormat="1" ht="143.1" customHeight="1">
      <c r="A25" s="893"/>
      <c r="B25" s="301" t="s">
        <v>32</v>
      </c>
      <c r="C25" s="298"/>
      <c r="D25" s="299" t="s">
        <v>695</v>
      </c>
      <c r="E25" s="298" t="s">
        <v>354</v>
      </c>
      <c r="F25" s="299" t="s">
        <v>354</v>
      </c>
      <c r="G25" s="298" t="s">
        <v>354</v>
      </c>
      <c r="H25" s="299" t="s">
        <v>354</v>
      </c>
      <c r="I25" s="298" t="s">
        <v>354</v>
      </c>
      <c r="J25" s="299" t="s">
        <v>354</v>
      </c>
      <c r="K25" s="298" t="s">
        <v>354</v>
      </c>
      <c r="L25" s="299" t="s">
        <v>354</v>
      </c>
      <c r="M25" s="298" t="s">
        <v>354</v>
      </c>
      <c r="N25" s="299" t="s">
        <v>354</v>
      </c>
      <c r="O25" s="298" t="s">
        <v>354</v>
      </c>
      <c r="P25" s="299" t="s">
        <v>354</v>
      </c>
      <c r="Q25" s="3"/>
      <c r="R25" s="3"/>
      <c r="S25" s="3"/>
      <c r="T25" s="3"/>
      <c r="U25" s="3"/>
      <c r="V25" s="3"/>
      <c r="W25" s="3"/>
      <c r="X25" s="3"/>
      <c r="Y25" s="3"/>
      <c r="Z25" s="3"/>
      <c r="AA25" s="3"/>
      <c r="AB25" s="867" t="s">
        <v>32</v>
      </c>
      <c r="AC25" s="873"/>
      <c r="AD25" s="875"/>
      <c r="AE25" s="873"/>
      <c r="AF25" s="875"/>
      <c r="AG25" s="873"/>
      <c r="AH25" s="875"/>
      <c r="AI25" s="873"/>
      <c r="AJ25" s="875"/>
      <c r="AK25" s="873"/>
      <c r="AL25" s="875"/>
      <c r="AM25" s="873"/>
      <c r="AN25" s="875"/>
      <c r="AO25" s="873"/>
      <c r="AP25" s="875"/>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row>
    <row r="26" spans="1:92" s="6" customFormat="1" ht="20.100000000000001" customHeight="1" thickBot="1">
      <c r="A26" s="893"/>
      <c r="B26" s="200" t="s">
        <v>302</v>
      </c>
      <c r="C26" s="215"/>
      <c r="D26" s="216"/>
      <c r="E26" s="215"/>
      <c r="F26" s="216"/>
      <c r="G26" s="215"/>
      <c r="H26" s="216"/>
      <c r="I26" s="215"/>
      <c r="J26" s="216"/>
      <c r="K26" s="215"/>
      <c r="L26" s="216"/>
      <c r="M26" s="215"/>
      <c r="N26" s="216"/>
      <c r="O26" s="215"/>
      <c r="P26" s="216"/>
      <c r="Q26" s="5"/>
      <c r="R26" s="5"/>
      <c r="S26" s="5"/>
      <c r="T26" s="5"/>
      <c r="U26" s="5"/>
      <c r="V26" s="5"/>
      <c r="W26" s="5"/>
      <c r="X26" s="5"/>
      <c r="Y26" s="5"/>
      <c r="Z26" s="5"/>
      <c r="AA26" s="5"/>
      <c r="AB26" s="868"/>
      <c r="AC26" s="874"/>
      <c r="AD26" s="876"/>
      <c r="AE26" s="874"/>
      <c r="AF26" s="876"/>
      <c r="AG26" s="874"/>
      <c r="AH26" s="876"/>
      <c r="AI26" s="874"/>
      <c r="AJ26" s="876"/>
      <c r="AK26" s="874"/>
      <c r="AL26" s="876"/>
      <c r="AM26" s="874"/>
      <c r="AN26" s="876"/>
      <c r="AO26" s="874"/>
      <c r="AP26" s="876"/>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row>
    <row r="27" spans="1:92" s="4" customFormat="1" ht="143.1" customHeight="1">
      <c r="A27" s="893"/>
      <c r="B27" s="301" t="s">
        <v>319</v>
      </c>
      <c r="C27" s="298" t="s">
        <v>696</v>
      </c>
      <c r="D27" s="299" t="s">
        <v>680</v>
      </c>
      <c r="E27" s="298" t="s">
        <v>354</v>
      </c>
      <c r="F27" s="299" t="s">
        <v>354</v>
      </c>
      <c r="G27" s="298" t="s">
        <v>354</v>
      </c>
      <c r="H27" s="299" t="s">
        <v>354</v>
      </c>
      <c r="I27" s="298" t="s">
        <v>354</v>
      </c>
      <c r="J27" s="299" t="s">
        <v>354</v>
      </c>
      <c r="K27" s="298" t="s">
        <v>697</v>
      </c>
      <c r="L27" s="299" t="s">
        <v>354</v>
      </c>
      <c r="M27" s="298" t="s">
        <v>354</v>
      </c>
      <c r="N27" s="299" t="s">
        <v>354</v>
      </c>
      <c r="O27" s="298" t="s">
        <v>698</v>
      </c>
      <c r="P27" s="299" t="s">
        <v>354</v>
      </c>
      <c r="Q27" s="3"/>
      <c r="R27" s="3"/>
      <c r="S27" s="3"/>
      <c r="T27" s="3"/>
      <c r="U27" s="3"/>
      <c r="V27" s="3"/>
      <c r="W27" s="3"/>
      <c r="X27" s="3"/>
      <c r="Y27" s="3"/>
      <c r="Z27" s="3"/>
      <c r="AA27" s="3"/>
      <c r="AB27" s="867" t="s">
        <v>319</v>
      </c>
      <c r="AC27" s="873"/>
      <c r="AD27" s="875"/>
      <c r="AE27" s="873"/>
      <c r="AF27" s="875"/>
      <c r="AG27" s="873"/>
      <c r="AH27" s="875"/>
      <c r="AI27" s="873"/>
      <c r="AJ27" s="875"/>
      <c r="AK27" s="873"/>
      <c r="AL27" s="875"/>
      <c r="AM27" s="873"/>
      <c r="AN27" s="875"/>
      <c r="AO27" s="873"/>
      <c r="AP27" s="875"/>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row>
    <row r="28" spans="1:92" s="4" customFormat="1" ht="20.100000000000001" customHeight="1" thickBot="1">
      <c r="A28" s="893"/>
      <c r="B28" s="200" t="s">
        <v>302</v>
      </c>
      <c r="C28" s="215"/>
      <c r="D28" s="216"/>
      <c r="E28" s="215"/>
      <c r="F28" s="216"/>
      <c r="G28" s="215"/>
      <c r="H28" s="216"/>
      <c r="I28" s="215"/>
      <c r="J28" s="216"/>
      <c r="K28" s="215"/>
      <c r="L28" s="216"/>
      <c r="M28" s="215"/>
      <c r="N28" s="216"/>
      <c r="O28" s="215"/>
      <c r="P28" s="216"/>
      <c r="Q28" s="3"/>
      <c r="R28" s="3"/>
      <c r="S28" s="3"/>
      <c r="T28" s="3"/>
      <c r="U28" s="3"/>
      <c r="V28" s="3"/>
      <c r="W28" s="3"/>
      <c r="X28" s="3"/>
      <c r="Y28" s="3"/>
      <c r="Z28" s="3"/>
      <c r="AA28" s="3"/>
      <c r="AB28" s="868"/>
      <c r="AC28" s="874"/>
      <c r="AD28" s="876"/>
      <c r="AE28" s="874"/>
      <c r="AF28" s="876"/>
      <c r="AG28" s="874"/>
      <c r="AH28" s="876"/>
      <c r="AI28" s="874"/>
      <c r="AJ28" s="876"/>
      <c r="AK28" s="874"/>
      <c r="AL28" s="876"/>
      <c r="AM28" s="874"/>
      <c r="AN28" s="876"/>
      <c r="AO28" s="874"/>
      <c r="AP28" s="876"/>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row>
    <row r="29" spans="1:92" s="4" customFormat="1" ht="143.1" customHeight="1">
      <c r="A29" s="893"/>
      <c r="B29" s="301" t="s">
        <v>36</v>
      </c>
      <c r="C29" s="298"/>
      <c r="D29" s="299"/>
      <c r="E29" s="302" t="s">
        <v>354</v>
      </c>
      <c r="F29" s="299" t="s">
        <v>354</v>
      </c>
      <c r="G29" s="298" t="s">
        <v>354</v>
      </c>
      <c r="H29" s="299" t="s">
        <v>354</v>
      </c>
      <c r="I29" s="298" t="s">
        <v>354</v>
      </c>
      <c r="J29" s="299" t="s">
        <v>354</v>
      </c>
      <c r="K29" s="298" t="s">
        <v>354</v>
      </c>
      <c r="L29" s="299" t="s">
        <v>354</v>
      </c>
      <c r="M29" s="298" t="s">
        <v>354</v>
      </c>
      <c r="N29" s="299" t="s">
        <v>354</v>
      </c>
      <c r="O29" s="298" t="s">
        <v>354</v>
      </c>
      <c r="P29" s="299" t="s">
        <v>354</v>
      </c>
      <c r="Q29" s="3"/>
      <c r="R29" s="3"/>
      <c r="S29" s="3"/>
      <c r="T29" s="3"/>
      <c r="U29" s="3"/>
      <c r="V29" s="3"/>
      <c r="W29" s="3"/>
      <c r="X29" s="3"/>
      <c r="Y29" s="3"/>
      <c r="Z29" s="3"/>
      <c r="AA29" s="3"/>
      <c r="AB29" s="867" t="s">
        <v>36</v>
      </c>
      <c r="AC29" s="873"/>
      <c r="AD29" s="875"/>
      <c r="AE29" s="873"/>
      <c r="AF29" s="875"/>
      <c r="AG29" s="873"/>
      <c r="AH29" s="875"/>
      <c r="AI29" s="873"/>
      <c r="AJ29" s="875"/>
      <c r="AK29" s="873"/>
      <c r="AL29" s="875"/>
      <c r="AM29" s="873"/>
      <c r="AN29" s="875"/>
      <c r="AO29" s="873"/>
      <c r="AP29" s="875"/>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row>
    <row r="30" spans="1:92" s="4" customFormat="1" ht="20.100000000000001" customHeight="1" thickBot="1">
      <c r="A30" s="894"/>
      <c r="B30" s="200" t="s">
        <v>302</v>
      </c>
      <c r="C30" s="215"/>
      <c r="D30" s="216"/>
      <c r="E30" s="215"/>
      <c r="F30" s="217"/>
      <c r="G30" s="215"/>
      <c r="H30" s="216"/>
      <c r="I30" s="215"/>
      <c r="J30" s="216"/>
      <c r="K30" s="215"/>
      <c r="L30" s="216"/>
      <c r="M30" s="215"/>
      <c r="N30" s="216"/>
      <c r="O30" s="215"/>
      <c r="P30" s="216"/>
      <c r="Q30" s="3"/>
      <c r="R30" s="3"/>
      <c r="S30" s="3"/>
      <c r="T30" s="3"/>
      <c r="U30" s="3"/>
      <c r="V30" s="3"/>
      <c r="W30" s="3"/>
      <c r="X30" s="3"/>
      <c r="Y30" s="3"/>
      <c r="Z30" s="3"/>
      <c r="AA30" s="3"/>
      <c r="AB30" s="868"/>
      <c r="AC30" s="874"/>
      <c r="AD30" s="876"/>
      <c r="AE30" s="874"/>
      <c r="AF30" s="876"/>
      <c r="AG30" s="874"/>
      <c r="AH30" s="876"/>
      <c r="AI30" s="874"/>
      <c r="AJ30" s="876"/>
      <c r="AK30" s="874"/>
      <c r="AL30" s="876"/>
      <c r="AM30" s="874"/>
      <c r="AN30" s="876"/>
      <c r="AO30" s="874"/>
      <c r="AP30" s="876"/>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row>
    <row r="31" spans="1:92" s="4" customFormat="1" ht="50.1" customHeight="1">
      <c r="A31" s="895" t="s">
        <v>38</v>
      </c>
      <c r="B31" s="195" t="s">
        <v>39</v>
      </c>
      <c r="C31" s="884"/>
      <c r="D31" s="885"/>
      <c r="E31" s="884"/>
      <c r="F31" s="885"/>
      <c r="G31" s="884"/>
      <c r="H31" s="885"/>
      <c r="I31" s="884"/>
      <c r="J31" s="885"/>
      <c r="K31" s="884"/>
      <c r="L31" s="885"/>
      <c r="M31" s="884"/>
      <c r="N31" s="885"/>
      <c r="O31" s="884"/>
      <c r="P31" s="885"/>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row>
    <row r="32" spans="1:92" ht="50.1" customHeight="1">
      <c r="A32" s="896"/>
      <c r="B32" s="196" t="s">
        <v>41</v>
      </c>
      <c r="C32" s="882"/>
      <c r="D32" s="883"/>
      <c r="E32" s="882"/>
      <c r="F32" s="883"/>
      <c r="G32" s="882"/>
      <c r="H32" s="883"/>
      <c r="I32" s="882"/>
      <c r="J32" s="883"/>
      <c r="K32" s="882"/>
      <c r="L32" s="883"/>
      <c r="M32" s="882"/>
      <c r="N32" s="883"/>
      <c r="O32" s="882"/>
      <c r="P32" s="883"/>
      <c r="CK32" s="2"/>
      <c r="CL32" s="2"/>
      <c r="CM32" s="2"/>
      <c r="CN32" s="2"/>
    </row>
    <row r="33" spans="1:92" ht="50.1" customHeight="1">
      <c r="A33" s="896"/>
      <c r="B33" s="197" t="s">
        <v>44</v>
      </c>
      <c r="C33" s="880"/>
      <c r="D33" s="881"/>
      <c r="E33" s="880"/>
      <c r="F33" s="881"/>
      <c r="G33" s="880"/>
      <c r="H33" s="881"/>
      <c r="I33" s="880"/>
      <c r="J33" s="881"/>
      <c r="K33" s="880"/>
      <c r="L33" s="881"/>
      <c r="M33" s="880"/>
      <c r="N33" s="881"/>
      <c r="O33" s="880"/>
      <c r="P33" s="881"/>
      <c r="CK33" s="2"/>
      <c r="CL33" s="2"/>
      <c r="CM33" s="2"/>
      <c r="CN33" s="2"/>
    </row>
    <row r="34" spans="1:92" ht="50.1" customHeight="1" thickBot="1">
      <c r="A34" s="897"/>
      <c r="B34" s="199" t="s">
        <v>46</v>
      </c>
      <c r="C34" s="878"/>
      <c r="D34" s="879"/>
      <c r="E34" s="878"/>
      <c r="F34" s="879"/>
      <c r="G34" s="878"/>
      <c r="H34" s="879"/>
      <c r="I34" s="878"/>
      <c r="J34" s="879"/>
      <c r="K34" s="878"/>
      <c r="L34" s="879"/>
      <c r="M34" s="878"/>
      <c r="N34" s="879"/>
      <c r="O34" s="878"/>
      <c r="P34" s="879"/>
      <c r="CK34" s="2"/>
      <c r="CL34" s="2"/>
      <c r="CM34" s="2"/>
      <c r="CN34" s="2"/>
    </row>
    <row r="36" spans="1:92" s="1" customFormat="1" ht="42" customHeight="1">
      <c r="A36" s="133"/>
      <c r="B36" s="2"/>
      <c r="C36" s="2"/>
      <c r="D36" s="2"/>
      <c r="E36" s="2"/>
      <c r="F36" s="2"/>
      <c r="G36" s="2"/>
      <c r="H36" s="2"/>
      <c r="I36" s="2"/>
      <c r="J36" s="2"/>
      <c r="K36" s="2"/>
      <c r="L36" s="2"/>
      <c r="M36" s="2"/>
      <c r="N36" s="2"/>
      <c r="O36" s="2"/>
      <c r="P36" s="2"/>
    </row>
  </sheetData>
  <sheetProtection algorithmName="SHA-512" hashValue="ugkvpkcQmQPUS1zjHRNSNYuJ5IBcDHUX279M7Zf1vzRrwtdp6d2p9ZK47NZgluZe5SIBIc/vDtO8gDMfNPgCtw==" saltValue="2UGklxHuScpnzDbRYaSysg==" spinCount="100000" sheet="1" objects="1" scenarios="1"/>
  <mergeCells count="270">
    <mergeCell ref="O2:P2"/>
    <mergeCell ref="C3:D3"/>
    <mergeCell ref="E3:F3"/>
    <mergeCell ref="G3:H3"/>
    <mergeCell ref="I3:J3"/>
    <mergeCell ref="K3:L3"/>
    <mergeCell ref="M3:N3"/>
    <mergeCell ref="O3:P3"/>
    <mergeCell ref="A1:F1"/>
    <mergeCell ref="G1:J1"/>
    <mergeCell ref="K1:P1"/>
    <mergeCell ref="A2:A8"/>
    <mergeCell ref="C2:D2"/>
    <mergeCell ref="E2:F2"/>
    <mergeCell ref="G2:H2"/>
    <mergeCell ref="I2:J2"/>
    <mergeCell ref="K2:L2"/>
    <mergeCell ref="M2:N2"/>
    <mergeCell ref="C5:D5"/>
    <mergeCell ref="E5:F5"/>
    <mergeCell ref="G5:H5"/>
    <mergeCell ref="I5:J5"/>
    <mergeCell ref="K5:L5"/>
    <mergeCell ref="C7:D7"/>
    <mergeCell ref="AB3:AP3"/>
    <mergeCell ref="C4:D4"/>
    <mergeCell ref="E4:F4"/>
    <mergeCell ref="G4:H4"/>
    <mergeCell ref="I4:J4"/>
    <mergeCell ref="K4:L4"/>
    <mergeCell ref="M4:N4"/>
    <mergeCell ref="O4:P4"/>
    <mergeCell ref="AC4:AD4"/>
    <mergeCell ref="AE4:AF4"/>
    <mergeCell ref="AG4:AH4"/>
    <mergeCell ref="AI4:AJ4"/>
    <mergeCell ref="AK4:AL4"/>
    <mergeCell ref="AM4:AN4"/>
    <mergeCell ref="AO4:AP4"/>
    <mergeCell ref="AC6:AD6"/>
    <mergeCell ref="AE6:AF6"/>
    <mergeCell ref="AK5:AL5"/>
    <mergeCell ref="AM5:AN5"/>
    <mergeCell ref="AO5:AP5"/>
    <mergeCell ref="C6:D6"/>
    <mergeCell ref="E6:F6"/>
    <mergeCell ref="G6:H6"/>
    <mergeCell ref="I6:J6"/>
    <mergeCell ref="K6:L6"/>
    <mergeCell ref="M6:N6"/>
    <mergeCell ref="O6:P6"/>
    <mergeCell ref="M5:N5"/>
    <mergeCell ref="O5:P5"/>
    <mergeCell ref="AC5:AD5"/>
    <mergeCell ref="AE5:AF5"/>
    <mergeCell ref="AG5:AH5"/>
    <mergeCell ref="AI5:AJ5"/>
    <mergeCell ref="AO6:AP6"/>
    <mergeCell ref="AG6:AH6"/>
    <mergeCell ref="AI6:AJ6"/>
    <mergeCell ref="AK6:AL6"/>
    <mergeCell ref="AM6:AN6"/>
    <mergeCell ref="AH9:AH10"/>
    <mergeCell ref="AI9:AI10"/>
    <mergeCell ref="E7:F7"/>
    <mergeCell ref="G7:H7"/>
    <mergeCell ref="I7:J7"/>
    <mergeCell ref="K7:L7"/>
    <mergeCell ref="M7:N7"/>
    <mergeCell ref="O7:P7"/>
    <mergeCell ref="AC7:AD7"/>
    <mergeCell ref="AE7:AF7"/>
    <mergeCell ref="AK13:AK14"/>
    <mergeCell ref="AL13:AL14"/>
    <mergeCell ref="AG7:AH7"/>
    <mergeCell ref="AI7:AJ7"/>
    <mergeCell ref="AK7:AL7"/>
    <mergeCell ref="AM7:AN7"/>
    <mergeCell ref="AO7:AP7"/>
    <mergeCell ref="A9:A30"/>
    <mergeCell ref="AB9:AB10"/>
    <mergeCell ref="AC9:AC10"/>
    <mergeCell ref="AD9:AD10"/>
    <mergeCell ref="AE9:AE10"/>
    <mergeCell ref="AL9:AL10"/>
    <mergeCell ref="AM9:AM10"/>
    <mergeCell ref="AN9:AN10"/>
    <mergeCell ref="AO9:AO10"/>
    <mergeCell ref="AP9:AP10"/>
    <mergeCell ref="AB11:AB12"/>
    <mergeCell ref="AC11:AC12"/>
    <mergeCell ref="AD11:AD12"/>
    <mergeCell ref="AE11:AE12"/>
    <mergeCell ref="AF11:AF12"/>
    <mergeCell ref="AF9:AF10"/>
    <mergeCell ref="AG9:AG10"/>
    <mergeCell ref="AH13:AH14"/>
    <mergeCell ref="AI13:AI14"/>
    <mergeCell ref="AJ9:AJ10"/>
    <mergeCell ref="AK9:AK10"/>
    <mergeCell ref="AM11:AM12"/>
    <mergeCell ref="AN11:AN12"/>
    <mergeCell ref="AO11:AO12"/>
    <mergeCell ref="AP11:AP12"/>
    <mergeCell ref="AB13:AB14"/>
    <mergeCell ref="AC13:AC14"/>
    <mergeCell ref="AD13:AD14"/>
    <mergeCell ref="AE13:AE14"/>
    <mergeCell ref="AF13:AF14"/>
    <mergeCell ref="AG13:AG14"/>
    <mergeCell ref="AG11:AG12"/>
    <mergeCell ref="AH11:AH12"/>
    <mergeCell ref="AI11:AI12"/>
    <mergeCell ref="AJ11:AJ12"/>
    <mergeCell ref="AK11:AK12"/>
    <mergeCell ref="AL11:AL12"/>
    <mergeCell ref="AN13:AN14"/>
    <mergeCell ref="AO13:AO14"/>
    <mergeCell ref="AP13:AP14"/>
    <mergeCell ref="AJ13:AJ14"/>
    <mergeCell ref="AM13:AM14"/>
    <mergeCell ref="AO15:AO16"/>
    <mergeCell ref="AP15:AP16"/>
    <mergeCell ref="AB17:AB18"/>
    <mergeCell ref="AC17:AC18"/>
    <mergeCell ref="AD17:AD18"/>
    <mergeCell ref="AE17:AE18"/>
    <mergeCell ref="AF17:AF18"/>
    <mergeCell ref="AG17:AG18"/>
    <mergeCell ref="AH17:AH18"/>
    <mergeCell ref="AI17:AI18"/>
    <mergeCell ref="AI15:AI16"/>
    <mergeCell ref="AJ15:AJ16"/>
    <mergeCell ref="AK15:AK16"/>
    <mergeCell ref="AL15:AL16"/>
    <mergeCell ref="AM15:AM16"/>
    <mergeCell ref="AN15:AN16"/>
    <mergeCell ref="AB15:AB16"/>
    <mergeCell ref="AC15:AC16"/>
    <mergeCell ref="AD15:AD16"/>
    <mergeCell ref="AE15:AE16"/>
    <mergeCell ref="AF15:AF16"/>
    <mergeCell ref="AG15:AG16"/>
    <mergeCell ref="AH15:AH16"/>
    <mergeCell ref="AP17:AP18"/>
    <mergeCell ref="AB19:AB20"/>
    <mergeCell ref="AC19:AC20"/>
    <mergeCell ref="AD19:AD20"/>
    <mergeCell ref="AE19:AE20"/>
    <mergeCell ref="AF19:AF20"/>
    <mergeCell ref="AG19:AG20"/>
    <mergeCell ref="AH19:AH20"/>
    <mergeCell ref="AI19:AI20"/>
    <mergeCell ref="AJ19:AJ20"/>
    <mergeCell ref="AJ17:AJ18"/>
    <mergeCell ref="AK17:AK18"/>
    <mergeCell ref="AL17:AL18"/>
    <mergeCell ref="AM17:AM18"/>
    <mergeCell ref="AN17:AN18"/>
    <mergeCell ref="AO17:AO18"/>
    <mergeCell ref="AG21:AG22"/>
    <mergeCell ref="AO23:AO24"/>
    <mergeCell ref="AP23:AP24"/>
    <mergeCell ref="AK19:AK20"/>
    <mergeCell ref="AL19:AL20"/>
    <mergeCell ref="AM19:AM20"/>
    <mergeCell ref="AN19:AN20"/>
    <mergeCell ref="AO19:AO20"/>
    <mergeCell ref="AP19:AP20"/>
    <mergeCell ref="AJ23:AJ24"/>
    <mergeCell ref="AK23:AK24"/>
    <mergeCell ref="AL23:AL24"/>
    <mergeCell ref="AM23:AM24"/>
    <mergeCell ref="AN23:AN24"/>
    <mergeCell ref="AH25:AH26"/>
    <mergeCell ref="AI25:AI26"/>
    <mergeCell ref="AI23:AI24"/>
    <mergeCell ref="AN21:AN22"/>
    <mergeCell ref="AO21:AO22"/>
    <mergeCell ref="AP21:AP22"/>
    <mergeCell ref="AB23:AB24"/>
    <mergeCell ref="AC23:AC24"/>
    <mergeCell ref="AD23:AD24"/>
    <mergeCell ref="AE23:AE24"/>
    <mergeCell ref="AF23:AF24"/>
    <mergeCell ref="AG23:AG24"/>
    <mergeCell ref="AH23:AH24"/>
    <mergeCell ref="AH21:AH22"/>
    <mergeCell ref="AI21:AI22"/>
    <mergeCell ref="AJ21:AJ22"/>
    <mergeCell ref="AK21:AK22"/>
    <mergeCell ref="AL21:AL22"/>
    <mergeCell ref="AM21:AM22"/>
    <mergeCell ref="AB21:AB22"/>
    <mergeCell ref="AC21:AC22"/>
    <mergeCell ref="AD21:AD22"/>
    <mergeCell ref="AE21:AE22"/>
    <mergeCell ref="AF21:AF22"/>
    <mergeCell ref="AK27:AK28"/>
    <mergeCell ref="AL27:AL28"/>
    <mergeCell ref="AM27:AM28"/>
    <mergeCell ref="AN27:AN28"/>
    <mergeCell ref="AO27:AO28"/>
    <mergeCell ref="AP27:AP28"/>
    <mergeCell ref="AP25:AP26"/>
    <mergeCell ref="AB27:AB28"/>
    <mergeCell ref="AC27:AC28"/>
    <mergeCell ref="AD27:AD28"/>
    <mergeCell ref="AE27:AE28"/>
    <mergeCell ref="AF27:AF28"/>
    <mergeCell ref="AG27:AG28"/>
    <mergeCell ref="AH27:AH28"/>
    <mergeCell ref="AI27:AI28"/>
    <mergeCell ref="AJ27:AJ28"/>
    <mergeCell ref="AJ25:AJ26"/>
    <mergeCell ref="AK25:AK26"/>
    <mergeCell ref="AL25:AL26"/>
    <mergeCell ref="AM25:AM26"/>
    <mergeCell ref="AN25:AN26"/>
    <mergeCell ref="AO25:AO26"/>
    <mergeCell ref="AB25:AB26"/>
    <mergeCell ref="AC25:AC26"/>
    <mergeCell ref="AD25:AD26"/>
    <mergeCell ref="AE25:AE26"/>
    <mergeCell ref="AF25:AF26"/>
    <mergeCell ref="AG25:AG26"/>
    <mergeCell ref="AO29:AO30"/>
    <mergeCell ref="AP29:AP30"/>
    <mergeCell ref="A31:A34"/>
    <mergeCell ref="C31:D31"/>
    <mergeCell ref="E31:F31"/>
    <mergeCell ref="G31:H31"/>
    <mergeCell ref="I31:J31"/>
    <mergeCell ref="K31:L31"/>
    <mergeCell ref="M31:N31"/>
    <mergeCell ref="AH29:AH30"/>
    <mergeCell ref="AI29:AI30"/>
    <mergeCell ref="AJ29:AJ30"/>
    <mergeCell ref="AK29:AK30"/>
    <mergeCell ref="AL29:AL30"/>
    <mergeCell ref="AM29:AM30"/>
    <mergeCell ref="AB29:AB30"/>
    <mergeCell ref="AC29:AC30"/>
    <mergeCell ref="AD29:AD30"/>
    <mergeCell ref="AE29:AE30"/>
    <mergeCell ref="AF29:AF30"/>
    <mergeCell ref="AN29:AN30"/>
    <mergeCell ref="O33:P33"/>
    <mergeCell ref="C34:D34"/>
    <mergeCell ref="E34:F34"/>
    <mergeCell ref="G34:H34"/>
    <mergeCell ref="I34:J34"/>
    <mergeCell ref="K34:L34"/>
    <mergeCell ref="M34:N34"/>
    <mergeCell ref="O34:P34"/>
    <mergeCell ref="C33:D33"/>
    <mergeCell ref="E33:F33"/>
    <mergeCell ref="G33:H33"/>
    <mergeCell ref="I33:J33"/>
    <mergeCell ref="K33:L33"/>
    <mergeCell ref="M33:N33"/>
    <mergeCell ref="AG29:AG30"/>
    <mergeCell ref="O31:P31"/>
    <mergeCell ref="C32:D32"/>
    <mergeCell ref="E32:F32"/>
    <mergeCell ref="G32:H32"/>
    <mergeCell ref="I32:J32"/>
    <mergeCell ref="K32:L32"/>
    <mergeCell ref="M32:N32"/>
    <mergeCell ref="O32:P32"/>
  </mergeCells>
  <conditionalFormatting sqref="C4 E4 G4 I4 K4 M4 O4">
    <cfRule type="expression" dxfId="73" priority="3">
      <formula>OR(DAY(C4)=30, DAY(C4)=1, DAY(C4)=14, DAY(C4)=15)</formula>
    </cfRule>
  </conditionalFormatting>
  <conditionalFormatting sqref="C5 E5 G5 I5 K5 M5 O5">
    <cfRule type="expression" dxfId="72" priority="2">
      <formula>C5&lt;&gt;""</formula>
    </cfRule>
  </conditionalFormatting>
  <conditionalFormatting sqref="AC7:AP7">
    <cfRule type="expression" dxfId="71" priority="1">
      <formula>AC7&lt;&gt;""</formula>
    </cfRule>
  </conditionalFormatting>
  <printOptions verticalCentered="1"/>
  <pageMargins left="0" right="0" top="0" bottom="0" header="0" footer="0"/>
  <pageSetup paperSize="8" scale="38" fitToWidth="0" fitToHeight="0" orientation="landscape" r:id="rId1"/>
  <colBreaks count="1" manualBreakCount="1">
    <brk id="16" max="43" man="1"/>
  </colBreak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16CF3-DC36-4B1F-99CD-EC312A790AFC}">
  <dimension ref="A1:AA95"/>
  <sheetViews>
    <sheetView tabSelected="1" topLeftCell="A52" zoomScale="85" zoomScaleNormal="85" workbookViewId="0">
      <selection activeCell="A75" sqref="A75:A86"/>
    </sheetView>
  </sheetViews>
  <sheetFormatPr defaultColWidth="8.75" defaultRowHeight="15"/>
  <cols>
    <col min="1" max="1" width="18.75" style="453" customWidth="1"/>
    <col min="2" max="2" width="12.5" style="471" bestFit="1" customWidth="1"/>
    <col min="3" max="3" width="8.875" style="453" bestFit="1" customWidth="1"/>
    <col min="4" max="4" width="9.125" style="453" bestFit="1" customWidth="1"/>
    <col min="5" max="5" width="8.875" style="453" bestFit="1" customWidth="1"/>
    <col min="6" max="6" width="9.125" style="453" bestFit="1" customWidth="1"/>
    <col min="7" max="7" width="8.875" style="453" bestFit="1" customWidth="1"/>
    <col min="8" max="8" width="9.125" style="453" bestFit="1" customWidth="1"/>
    <col min="9" max="9" width="8.875" style="453" bestFit="1" customWidth="1"/>
    <col min="10" max="10" width="9.125" style="453" bestFit="1" customWidth="1"/>
    <col min="11" max="11" width="8.875" style="453" bestFit="1" customWidth="1"/>
    <col min="12" max="12" width="9.125" style="453" bestFit="1" customWidth="1"/>
    <col min="13" max="13" width="9.5" style="453" customWidth="1"/>
    <col min="14" max="14" width="9.125" style="453" bestFit="1" customWidth="1"/>
    <col min="15" max="15" width="8.875" style="453" bestFit="1" customWidth="1"/>
    <col min="16" max="16" width="9.125" style="453" bestFit="1" customWidth="1"/>
    <col min="17" max="17" width="8.875" style="453" bestFit="1" customWidth="1"/>
    <col min="18" max="18" width="6.5" style="453" bestFit="1" customWidth="1"/>
    <col min="19" max="19" width="8.875" style="453" bestFit="1" customWidth="1"/>
    <col min="20" max="20" width="9.875" style="453" bestFit="1" customWidth="1"/>
    <col min="21" max="16384" width="8.75" style="453"/>
  </cols>
  <sheetData>
    <row r="1" spans="18:20">
      <c r="R1"/>
      <c r="S1"/>
      <c r="T1"/>
    </row>
    <row r="2" spans="18:20">
      <c r="R2"/>
      <c r="S2"/>
      <c r="T2"/>
    </row>
    <row r="3" spans="18:20">
      <c r="R3"/>
      <c r="S3"/>
      <c r="T3"/>
    </row>
    <row r="4" spans="18:20">
      <c r="R4"/>
      <c r="S4"/>
      <c r="T4"/>
    </row>
    <row r="5" spans="18:20">
      <c r="R5"/>
      <c r="S5"/>
      <c r="T5"/>
    </row>
    <row r="6" spans="18:20">
      <c r="R6"/>
      <c r="S6"/>
      <c r="T6"/>
    </row>
    <row r="7" spans="18:20">
      <c r="R7"/>
      <c r="S7"/>
      <c r="T7"/>
    </row>
    <row r="8" spans="18:20">
      <c r="R8"/>
      <c r="S8"/>
      <c r="T8"/>
    </row>
    <row r="9" spans="18:20">
      <c r="R9"/>
      <c r="S9"/>
      <c r="T9"/>
    </row>
    <row r="10" spans="18:20">
      <c r="R10"/>
      <c r="S10"/>
      <c r="T10"/>
    </row>
    <row r="11" spans="18:20">
      <c r="R11"/>
      <c r="S11"/>
      <c r="T11"/>
    </row>
    <row r="12" spans="18:20">
      <c r="R12"/>
      <c r="S12"/>
      <c r="T12"/>
    </row>
    <row r="13" spans="18:20">
      <c r="R13"/>
      <c r="S13"/>
      <c r="T13"/>
    </row>
    <row r="14" spans="18:20">
      <c r="R14"/>
      <c r="S14"/>
      <c r="T14"/>
    </row>
    <row r="15" spans="18:20">
      <c r="R15"/>
      <c r="S15"/>
      <c r="T15"/>
    </row>
    <row r="16" spans="18:20">
      <c r="R16"/>
      <c r="S16"/>
      <c r="T16"/>
    </row>
    <row r="17" spans="1:20">
      <c r="R17"/>
      <c r="S17"/>
      <c r="T17"/>
    </row>
    <row r="18" spans="1:20">
      <c r="R18"/>
      <c r="S18"/>
      <c r="T18"/>
    </row>
    <row r="19" spans="1:20">
      <c r="R19"/>
      <c r="S19"/>
    </row>
    <row r="20" spans="1:20">
      <c r="R20"/>
      <c r="S20"/>
    </row>
    <row r="21" spans="1:20">
      <c r="R21"/>
      <c r="S21"/>
    </row>
    <row r="22" spans="1:20">
      <c r="R22"/>
      <c r="S22"/>
    </row>
    <row r="23" spans="1:20">
      <c r="A23" s="557" t="s">
        <v>476</v>
      </c>
      <c r="B23" s="508" t="s">
        <v>489</v>
      </c>
      <c r="C23" s="508" t="s">
        <v>699</v>
      </c>
      <c r="D23" s="508" t="s">
        <v>700</v>
      </c>
      <c r="E23" s="508" t="s">
        <v>701</v>
      </c>
      <c r="F23" s="508" t="s">
        <v>702</v>
      </c>
      <c r="G23" s="508" t="s">
        <v>703</v>
      </c>
      <c r="H23" s="508" t="s">
        <v>704</v>
      </c>
      <c r="I23" s="508" t="s">
        <v>705</v>
      </c>
      <c r="J23" s="508" t="s">
        <v>706</v>
      </c>
      <c r="K23" s="508" t="s">
        <v>707</v>
      </c>
      <c r="L23" s="508" t="s">
        <v>708</v>
      </c>
      <c r="M23" s="508" t="s">
        <v>709</v>
      </c>
      <c r="N23" s="508" t="s">
        <v>710</v>
      </c>
      <c r="O23" s="553" t="s">
        <v>490</v>
      </c>
      <c r="S23"/>
      <c r="T23"/>
    </row>
    <row r="24" spans="1:20" s="476" customFormat="1" ht="13.5">
      <c r="A24" s="555" t="s">
        <v>491</v>
      </c>
      <c r="B24" s="506">
        <v>1</v>
      </c>
      <c r="C24" s="506">
        <v>1</v>
      </c>
      <c r="D24" s="506">
        <v>1</v>
      </c>
      <c r="E24" s="506">
        <v>1</v>
      </c>
      <c r="F24" s="506">
        <v>1</v>
      </c>
      <c r="G24" s="506">
        <v>1</v>
      </c>
      <c r="H24" s="506">
        <v>1</v>
      </c>
      <c r="I24" s="475"/>
      <c r="J24" s="475"/>
      <c r="K24" s="506"/>
      <c r="L24" s="552"/>
      <c r="M24" s="592"/>
      <c r="N24" s="592"/>
      <c r="O24" s="554">
        <f>AVERAGE(B24:N24)</f>
        <v>1</v>
      </c>
      <c r="S24"/>
      <c r="T24"/>
    </row>
    <row r="25" spans="1:20" s="476" customFormat="1" ht="13.5">
      <c r="A25" s="555" t="s">
        <v>492</v>
      </c>
      <c r="B25" s="506">
        <v>1</v>
      </c>
      <c r="C25" s="506">
        <v>0.9285714285714286</v>
      </c>
      <c r="D25" s="506">
        <v>0.9285714285714286</v>
      </c>
      <c r="E25" s="506">
        <v>0.93333333333333335</v>
      </c>
      <c r="F25" s="506">
        <v>1</v>
      </c>
      <c r="G25" s="506">
        <v>1</v>
      </c>
      <c r="H25" s="506">
        <v>1</v>
      </c>
      <c r="I25" s="475"/>
      <c r="J25" s="475"/>
      <c r="K25" s="506"/>
      <c r="L25" s="507"/>
      <c r="M25" s="591"/>
      <c r="N25" s="591"/>
      <c r="O25" s="554">
        <f t="shared" ref="O25:O47" si="0">AVERAGE(B25:N25)</f>
        <v>0.97006802721088436</v>
      </c>
      <c r="S25"/>
      <c r="T25"/>
    </row>
    <row r="26" spans="1:20" s="476" customFormat="1" ht="13.5">
      <c r="A26" s="555" t="s">
        <v>493</v>
      </c>
      <c r="B26" s="506">
        <v>0.90909090909090906</v>
      </c>
      <c r="C26" s="506">
        <v>0.9285714285714286</v>
      </c>
      <c r="D26" s="506">
        <v>0.9285714285714286</v>
      </c>
      <c r="E26" s="506">
        <v>1</v>
      </c>
      <c r="F26" s="506">
        <v>0.93333333333333335</v>
      </c>
      <c r="G26" s="506">
        <v>1</v>
      </c>
      <c r="H26" s="506">
        <v>0.83333333333333337</v>
      </c>
      <c r="I26" s="475"/>
      <c r="J26" s="475"/>
      <c r="K26" s="506"/>
      <c r="L26" s="507"/>
      <c r="M26" s="591"/>
      <c r="N26" s="591"/>
      <c r="O26" s="554">
        <f t="shared" si="0"/>
        <v>0.93327149041434754</v>
      </c>
      <c r="S26"/>
      <c r="T26"/>
    </row>
    <row r="27" spans="1:20" s="476" customFormat="1" ht="10.5" customHeight="1">
      <c r="A27" s="555" t="s">
        <v>494</v>
      </c>
      <c r="B27" s="506">
        <v>1</v>
      </c>
      <c r="C27" s="506">
        <v>1</v>
      </c>
      <c r="D27" s="506">
        <v>0.84615384615384615</v>
      </c>
      <c r="E27" s="506">
        <v>0.92307692307692313</v>
      </c>
      <c r="F27" s="506">
        <v>0.92307692307692313</v>
      </c>
      <c r="G27" s="506">
        <v>0.9</v>
      </c>
      <c r="H27" s="506">
        <v>0.91666666666666663</v>
      </c>
      <c r="I27" s="475"/>
      <c r="J27" s="475"/>
      <c r="K27" s="506"/>
      <c r="L27" s="507"/>
      <c r="M27" s="591"/>
      <c r="N27" s="591"/>
      <c r="O27" s="554">
        <f t="shared" si="0"/>
        <v>0.92985347985347999</v>
      </c>
    </row>
    <row r="28" spans="1:20" s="476" customFormat="1" ht="10.5" customHeight="1">
      <c r="A28" s="555" t="s">
        <v>495</v>
      </c>
      <c r="B28" s="506">
        <v>0.9</v>
      </c>
      <c r="C28" s="506">
        <v>0.9285714285714286</v>
      </c>
      <c r="D28" s="506">
        <v>0.92307692307692313</v>
      </c>
      <c r="E28" s="506">
        <v>0.7857142857142857</v>
      </c>
      <c r="F28" s="506">
        <v>1</v>
      </c>
      <c r="G28" s="506">
        <v>1</v>
      </c>
      <c r="H28" s="506">
        <v>0.91666666666666663</v>
      </c>
      <c r="I28" s="475"/>
      <c r="J28" s="475"/>
      <c r="K28" s="506"/>
      <c r="L28" s="507"/>
      <c r="M28" s="591"/>
      <c r="N28" s="591"/>
      <c r="O28" s="554">
        <f t="shared" si="0"/>
        <v>0.92200418628990055</v>
      </c>
    </row>
    <row r="29" spans="1:20" s="476" customFormat="1" ht="10.5" customHeight="1">
      <c r="A29" s="555" t="s">
        <v>496</v>
      </c>
      <c r="B29" s="506">
        <v>0.66666666666666663</v>
      </c>
      <c r="C29" s="506">
        <v>0.73333333333333328</v>
      </c>
      <c r="D29" s="506">
        <v>1</v>
      </c>
      <c r="E29" s="506">
        <v>1</v>
      </c>
      <c r="F29" s="506">
        <v>1</v>
      </c>
      <c r="G29" s="506">
        <v>0.90909090909090906</v>
      </c>
      <c r="H29" s="506">
        <v>0.91666666666666663</v>
      </c>
      <c r="I29" s="475"/>
      <c r="J29" s="475"/>
      <c r="K29" s="506"/>
      <c r="L29" s="507"/>
      <c r="M29" s="591"/>
      <c r="N29" s="591"/>
      <c r="O29" s="554">
        <f t="shared" si="0"/>
        <v>0.88939393939393951</v>
      </c>
    </row>
    <row r="30" spans="1:20" s="476" customFormat="1" ht="10.5" customHeight="1">
      <c r="A30" s="555" t="s">
        <v>497</v>
      </c>
      <c r="B30" s="506">
        <v>0.83333333333333337</v>
      </c>
      <c r="C30" s="506">
        <v>0.76923076923076927</v>
      </c>
      <c r="D30" s="506">
        <v>0.7857142857142857</v>
      </c>
      <c r="E30" s="506">
        <v>0.8</v>
      </c>
      <c r="F30" s="506">
        <v>0.8666666666666667</v>
      </c>
      <c r="G30" s="506">
        <v>1</v>
      </c>
      <c r="H30" s="506">
        <v>1</v>
      </c>
      <c r="I30" s="475"/>
      <c r="J30" s="475"/>
      <c r="K30" s="506"/>
      <c r="L30" s="507"/>
      <c r="M30" s="591"/>
      <c r="N30" s="591"/>
      <c r="O30" s="554">
        <f t="shared" si="0"/>
        <v>0.86499215070643642</v>
      </c>
    </row>
    <row r="31" spans="1:20" s="476" customFormat="1" ht="10.5" customHeight="1">
      <c r="A31" s="555" t="s">
        <v>498</v>
      </c>
      <c r="B31" s="506">
        <v>1</v>
      </c>
      <c r="C31" s="506">
        <v>0.93333333333333335</v>
      </c>
      <c r="D31" s="506">
        <v>1</v>
      </c>
      <c r="E31" s="506">
        <v>1</v>
      </c>
      <c r="F31" s="506">
        <v>1</v>
      </c>
      <c r="G31" s="506">
        <v>1</v>
      </c>
      <c r="H31" s="506">
        <v>1</v>
      </c>
      <c r="I31" s="475"/>
      <c r="J31" s="475"/>
      <c r="K31" s="506"/>
      <c r="L31" s="507"/>
      <c r="M31" s="591"/>
      <c r="N31" s="591"/>
      <c r="O31" s="554">
        <f t="shared" si="0"/>
        <v>0.99047619047619051</v>
      </c>
    </row>
    <row r="32" spans="1:20" s="476" customFormat="1" ht="10.5" customHeight="1">
      <c r="A32" s="555" t="s">
        <v>499</v>
      </c>
      <c r="B32" s="506">
        <v>1</v>
      </c>
      <c r="C32" s="506">
        <v>0.9285714285714286</v>
      </c>
      <c r="D32" s="506">
        <v>1</v>
      </c>
      <c r="E32" s="506">
        <v>1</v>
      </c>
      <c r="F32" s="506">
        <v>1</v>
      </c>
      <c r="G32" s="506">
        <v>1</v>
      </c>
      <c r="H32" s="506">
        <v>1</v>
      </c>
      <c r="I32" s="475"/>
      <c r="J32" s="475"/>
      <c r="K32" s="506"/>
      <c r="L32" s="507"/>
      <c r="M32" s="591"/>
      <c r="N32" s="591"/>
      <c r="O32" s="554">
        <f t="shared" si="0"/>
        <v>0.98979591836734693</v>
      </c>
    </row>
    <row r="33" spans="1:15" s="476" customFormat="1" ht="10.5" customHeight="1">
      <c r="A33" s="555" t="s">
        <v>500</v>
      </c>
      <c r="B33" s="506">
        <v>0.8</v>
      </c>
      <c r="C33" s="506">
        <v>0.9285714285714286</v>
      </c>
      <c r="D33" s="506">
        <v>0.84615384615384615</v>
      </c>
      <c r="E33" s="506">
        <v>1</v>
      </c>
      <c r="F33" s="506">
        <v>1</v>
      </c>
      <c r="G33" s="506">
        <v>1</v>
      </c>
      <c r="H33" s="506">
        <v>1</v>
      </c>
      <c r="I33" s="475"/>
      <c r="J33" s="475"/>
      <c r="K33" s="506"/>
      <c r="L33" s="507"/>
      <c r="M33" s="591"/>
      <c r="N33" s="591"/>
      <c r="O33" s="554">
        <f t="shared" si="0"/>
        <v>0.93924646781789634</v>
      </c>
    </row>
    <row r="34" spans="1:15" s="476" customFormat="1" ht="10.5" customHeight="1">
      <c r="A34" s="555" t="s">
        <v>501</v>
      </c>
      <c r="B34" s="506">
        <v>0.91666666666666663</v>
      </c>
      <c r="C34" s="506">
        <v>1</v>
      </c>
      <c r="D34" s="506">
        <v>0.9285714285714286</v>
      </c>
      <c r="E34" s="506">
        <v>0.875</v>
      </c>
      <c r="F34" s="506">
        <v>1</v>
      </c>
      <c r="G34" s="506">
        <v>0.90909090909090906</v>
      </c>
      <c r="H34" s="506">
        <v>0.91666666666666663</v>
      </c>
      <c r="I34" s="475"/>
      <c r="J34" s="475"/>
      <c r="K34" s="506"/>
      <c r="L34" s="507"/>
      <c r="M34" s="591"/>
      <c r="N34" s="591"/>
      <c r="O34" s="554">
        <f t="shared" si="0"/>
        <v>0.93514223871366731</v>
      </c>
    </row>
    <row r="35" spans="1:15" s="476" customFormat="1" ht="10.5" customHeight="1">
      <c r="A35" s="555" t="s">
        <v>502</v>
      </c>
      <c r="B35" s="506">
        <v>1</v>
      </c>
      <c r="C35" s="506">
        <v>1</v>
      </c>
      <c r="D35" s="506">
        <v>1</v>
      </c>
      <c r="E35" s="506">
        <v>0.94117647058823528</v>
      </c>
      <c r="F35" s="506">
        <v>1</v>
      </c>
      <c r="G35" s="506">
        <v>0.91666666666666663</v>
      </c>
      <c r="H35" s="506">
        <v>0.93333333333333335</v>
      </c>
      <c r="I35" s="475"/>
      <c r="J35" s="475"/>
      <c r="K35" s="506"/>
      <c r="L35" s="507"/>
      <c r="M35" s="591"/>
      <c r="N35" s="591"/>
      <c r="O35" s="554">
        <f t="shared" si="0"/>
        <v>0.97016806722689086</v>
      </c>
    </row>
    <row r="36" spans="1:15" s="476" customFormat="1" ht="10.5" customHeight="1">
      <c r="A36" s="555" t="s">
        <v>503</v>
      </c>
      <c r="B36" s="506">
        <v>0.90909090909090906</v>
      </c>
      <c r="C36" s="506">
        <v>1</v>
      </c>
      <c r="D36" s="506">
        <v>1</v>
      </c>
      <c r="E36" s="506">
        <v>1</v>
      </c>
      <c r="F36" s="506">
        <v>1</v>
      </c>
      <c r="G36" s="506">
        <v>1</v>
      </c>
      <c r="H36" s="506">
        <v>1</v>
      </c>
      <c r="I36" s="475"/>
      <c r="J36" s="475"/>
      <c r="K36" s="506"/>
      <c r="L36" s="507"/>
      <c r="M36" s="591"/>
      <c r="N36" s="591"/>
      <c r="O36" s="554">
        <f t="shared" si="0"/>
        <v>0.98701298701298701</v>
      </c>
    </row>
    <row r="37" spans="1:15" s="476" customFormat="1" ht="10.5" customHeight="1">
      <c r="A37" s="555" t="s">
        <v>504</v>
      </c>
      <c r="B37" s="506">
        <v>1</v>
      </c>
      <c r="C37" s="506">
        <v>0.92307692307692313</v>
      </c>
      <c r="D37" s="506">
        <v>1</v>
      </c>
      <c r="E37" s="506">
        <v>1</v>
      </c>
      <c r="F37" s="506">
        <v>0.93333333333333335</v>
      </c>
      <c r="G37" s="506">
        <v>1</v>
      </c>
      <c r="H37" s="506">
        <v>1</v>
      </c>
      <c r="I37" s="475"/>
      <c r="J37" s="475"/>
      <c r="K37" s="506"/>
      <c r="L37" s="507"/>
      <c r="M37" s="591"/>
      <c r="N37" s="591"/>
      <c r="O37" s="554">
        <f t="shared" si="0"/>
        <v>0.97948717948717956</v>
      </c>
    </row>
    <row r="38" spans="1:15" s="476" customFormat="1" ht="10.5" customHeight="1">
      <c r="A38" s="555" t="s">
        <v>505</v>
      </c>
      <c r="B38" s="506">
        <v>0.83333333333333337</v>
      </c>
      <c r="C38" s="506">
        <v>0.8571428571428571</v>
      </c>
      <c r="D38" s="506">
        <v>0.8666666666666667</v>
      </c>
      <c r="E38" s="506">
        <v>0.82352941176470584</v>
      </c>
      <c r="F38" s="506">
        <v>0.75</v>
      </c>
      <c r="G38" s="506">
        <v>0.91666666666666663</v>
      </c>
      <c r="H38" s="506">
        <v>0.92307692307692313</v>
      </c>
      <c r="I38" s="475"/>
      <c r="J38" s="475"/>
      <c r="K38" s="506"/>
      <c r="L38" s="507"/>
      <c r="M38" s="591"/>
      <c r="N38" s="591"/>
      <c r="O38" s="554">
        <f t="shared" si="0"/>
        <v>0.85291655123587895</v>
      </c>
    </row>
    <row r="39" spans="1:15" s="476" customFormat="1" ht="10.5" customHeight="1">
      <c r="A39" s="555" t="s">
        <v>506</v>
      </c>
      <c r="B39" s="506">
        <v>0.90909090909090906</v>
      </c>
      <c r="C39" s="506">
        <v>1</v>
      </c>
      <c r="D39" s="506">
        <v>1</v>
      </c>
      <c r="E39" s="506">
        <v>1</v>
      </c>
      <c r="F39" s="506">
        <v>0.8666666666666667</v>
      </c>
      <c r="G39" s="506">
        <v>1</v>
      </c>
      <c r="H39" s="506">
        <v>0.8571428571428571</v>
      </c>
      <c r="I39" s="475"/>
      <c r="J39" s="475"/>
      <c r="K39" s="506"/>
      <c r="L39" s="507"/>
      <c r="M39" s="591"/>
      <c r="N39" s="591"/>
      <c r="O39" s="554">
        <f t="shared" si="0"/>
        <v>0.94755720470006177</v>
      </c>
    </row>
    <row r="40" spans="1:15" s="476" customFormat="1" ht="10.5" customHeight="1">
      <c r="A40" s="555" t="s">
        <v>507</v>
      </c>
      <c r="B40" s="506">
        <v>0.90909090909090906</v>
      </c>
      <c r="C40" s="506">
        <v>0.8571428571428571</v>
      </c>
      <c r="D40" s="506">
        <v>1</v>
      </c>
      <c r="E40" s="506">
        <v>1</v>
      </c>
      <c r="F40" s="506">
        <v>0.9375</v>
      </c>
      <c r="G40" s="506">
        <v>0.9</v>
      </c>
      <c r="H40" s="506">
        <v>1</v>
      </c>
      <c r="I40" s="475"/>
      <c r="J40" s="475"/>
      <c r="K40" s="506"/>
      <c r="L40" s="507"/>
      <c r="M40" s="591"/>
      <c r="N40" s="591"/>
      <c r="O40" s="554">
        <f t="shared" si="0"/>
        <v>0.94339053803339523</v>
      </c>
    </row>
    <row r="41" spans="1:15" s="476" customFormat="1" ht="10.5" customHeight="1">
      <c r="A41" s="555" t="s">
        <v>508</v>
      </c>
      <c r="B41" s="506">
        <v>0.9</v>
      </c>
      <c r="C41" s="506">
        <v>0.84615384615384615</v>
      </c>
      <c r="D41" s="506">
        <v>0.38461538461538464</v>
      </c>
      <c r="E41" s="506">
        <v>0.6428571428571429</v>
      </c>
      <c r="F41" s="506">
        <v>1</v>
      </c>
      <c r="G41" s="506">
        <v>1</v>
      </c>
      <c r="H41" s="506">
        <v>1</v>
      </c>
      <c r="I41" s="475"/>
      <c r="J41" s="475"/>
      <c r="K41" s="506"/>
      <c r="L41" s="507"/>
      <c r="M41" s="591"/>
      <c r="N41" s="591"/>
      <c r="O41" s="554">
        <f t="shared" si="0"/>
        <v>0.82480376766091046</v>
      </c>
    </row>
    <row r="42" spans="1:15" s="476" customFormat="1" ht="10.5" customHeight="1">
      <c r="A42" s="555" t="s">
        <v>509</v>
      </c>
      <c r="B42" s="506">
        <v>0.81818181818181823</v>
      </c>
      <c r="C42" s="506">
        <v>0.9285714285714286</v>
      </c>
      <c r="D42" s="506">
        <v>1</v>
      </c>
      <c r="E42" s="506">
        <v>1</v>
      </c>
      <c r="F42" s="506">
        <v>0.8571428571428571</v>
      </c>
      <c r="G42" s="506">
        <v>0.90909090909090906</v>
      </c>
      <c r="H42" s="506">
        <v>0.76923076923076927</v>
      </c>
      <c r="I42" s="475"/>
      <c r="J42" s="475"/>
      <c r="K42" s="506"/>
      <c r="L42" s="507"/>
      <c r="M42" s="591"/>
      <c r="N42" s="591"/>
      <c r="O42" s="554">
        <f t="shared" si="0"/>
        <v>0.89745968317396885</v>
      </c>
    </row>
    <row r="43" spans="1:15" s="476" customFormat="1" ht="10.5" customHeight="1">
      <c r="A43" s="555" t="s">
        <v>510</v>
      </c>
      <c r="B43" s="506">
        <v>0.83333333333333337</v>
      </c>
      <c r="C43" s="506">
        <v>0.92307692307692313</v>
      </c>
      <c r="D43" s="506">
        <v>0.9285714285714286</v>
      </c>
      <c r="E43" s="506">
        <v>0.9375</v>
      </c>
      <c r="F43" s="506">
        <v>0.8571428571428571</v>
      </c>
      <c r="G43" s="506">
        <v>0.90909090909090906</v>
      </c>
      <c r="H43" s="506">
        <v>0.92307692307692313</v>
      </c>
      <c r="I43" s="475"/>
      <c r="J43" s="475"/>
      <c r="K43" s="506"/>
      <c r="L43" s="507"/>
      <c r="M43" s="591"/>
      <c r="N43" s="591"/>
      <c r="O43" s="554">
        <f t="shared" si="0"/>
        <v>0.90168462489891066</v>
      </c>
    </row>
    <row r="44" spans="1:15" s="476" customFormat="1" ht="10.5" customHeight="1">
      <c r="A44" s="555" t="s">
        <v>511</v>
      </c>
      <c r="B44" s="506">
        <v>1</v>
      </c>
      <c r="C44" s="506">
        <v>1</v>
      </c>
      <c r="D44" s="506">
        <v>1</v>
      </c>
      <c r="E44" s="506">
        <v>0.8571428571428571</v>
      </c>
      <c r="F44" s="506">
        <v>0.91666666666666663</v>
      </c>
      <c r="G44" s="506">
        <v>1</v>
      </c>
      <c r="H44" s="506">
        <v>1</v>
      </c>
      <c r="I44" s="475"/>
      <c r="J44" s="475"/>
      <c r="K44" s="506"/>
      <c r="L44" s="507"/>
      <c r="M44" s="591"/>
      <c r="N44" s="591"/>
      <c r="O44" s="554">
        <f t="shared" si="0"/>
        <v>0.96768707482993199</v>
      </c>
    </row>
    <row r="45" spans="1:15" s="476" customFormat="1" ht="10.5" customHeight="1">
      <c r="A45" s="555" t="s">
        <v>512</v>
      </c>
      <c r="B45" s="506">
        <v>0.75</v>
      </c>
      <c r="C45" s="506">
        <v>0.8</v>
      </c>
      <c r="D45" s="506">
        <v>0.66666666666666663</v>
      </c>
      <c r="E45" s="506">
        <v>0.9375</v>
      </c>
      <c r="F45" s="506">
        <v>0.9375</v>
      </c>
      <c r="G45" s="506">
        <v>0.66666666666666663</v>
      </c>
      <c r="H45" s="506">
        <v>0.8571428571428571</v>
      </c>
      <c r="I45" s="475"/>
      <c r="J45" s="475"/>
      <c r="K45" s="506"/>
      <c r="L45" s="507"/>
      <c r="M45" s="591"/>
      <c r="N45" s="591"/>
      <c r="O45" s="554">
        <f t="shared" si="0"/>
        <v>0.80221088435374155</v>
      </c>
    </row>
    <row r="46" spans="1:15" s="476" customFormat="1" ht="10.5" customHeight="1">
      <c r="A46" s="555" t="s">
        <v>513</v>
      </c>
      <c r="B46" s="506">
        <v>0.90909090909090906</v>
      </c>
      <c r="C46" s="506">
        <v>1</v>
      </c>
      <c r="D46" s="506">
        <v>0.9285714285714286</v>
      </c>
      <c r="E46" s="506">
        <v>0.875</v>
      </c>
      <c r="F46" s="506">
        <v>1</v>
      </c>
      <c r="G46" s="506">
        <v>1</v>
      </c>
      <c r="H46" s="506">
        <v>0.9285714285714286</v>
      </c>
      <c r="I46" s="475"/>
      <c r="J46" s="475"/>
      <c r="K46" s="506"/>
      <c r="L46" s="507"/>
      <c r="M46" s="591"/>
      <c r="N46" s="591"/>
      <c r="O46" s="554">
        <f t="shared" si="0"/>
        <v>0.94874768089053807</v>
      </c>
    </row>
    <row r="47" spans="1:15" s="476" customFormat="1" ht="10.5" customHeight="1">
      <c r="A47" s="556" t="s">
        <v>514</v>
      </c>
      <c r="B47" s="511">
        <v>1</v>
      </c>
      <c r="C47" s="511">
        <v>0.8571428571428571</v>
      </c>
      <c r="D47" s="511">
        <v>1</v>
      </c>
      <c r="E47" s="511">
        <v>0.875</v>
      </c>
      <c r="F47" s="511">
        <v>1</v>
      </c>
      <c r="G47" s="511">
        <v>1</v>
      </c>
      <c r="H47" s="511">
        <v>0.92307692307692313</v>
      </c>
      <c r="I47" s="510"/>
      <c r="J47" s="510"/>
      <c r="K47" s="511"/>
      <c r="L47" s="512"/>
      <c r="M47" s="593"/>
      <c r="N47" s="593"/>
      <c r="O47" s="554">
        <f t="shared" si="0"/>
        <v>0.95074568288854011</v>
      </c>
    </row>
    <row r="48" spans="1:15">
      <c r="A48" s="556" t="s">
        <v>711</v>
      </c>
      <c r="B48" s="511"/>
      <c r="C48" s="511">
        <v>0.875</v>
      </c>
      <c r="D48" s="511">
        <v>0.7857142857142857</v>
      </c>
      <c r="E48" s="511">
        <v>0.9375</v>
      </c>
      <c r="F48" s="511">
        <v>0.875</v>
      </c>
      <c r="G48" s="511">
        <v>1</v>
      </c>
      <c r="H48" s="511">
        <v>1</v>
      </c>
      <c r="I48" s="510"/>
      <c r="J48" s="510"/>
      <c r="K48" s="511"/>
      <c r="L48" s="512"/>
      <c r="M48" s="593"/>
      <c r="N48" s="593"/>
      <c r="O48" s="554">
        <f t="shared" ref="O48" si="1">AVERAGE(B48:N48)</f>
        <v>0.91220238095238093</v>
      </c>
    </row>
    <row r="74" spans="1:27" ht="15.75" thickBot="1"/>
    <row r="75" spans="1:27">
      <c r="A75" s="909" t="s">
        <v>83</v>
      </c>
      <c r="B75" s="907" t="s">
        <v>489</v>
      </c>
      <c r="C75" s="908"/>
      <c r="D75" s="907" t="s">
        <v>699</v>
      </c>
      <c r="E75" s="908"/>
      <c r="F75" s="901" t="s">
        <v>700</v>
      </c>
      <c r="G75" s="902"/>
      <c r="H75" s="901" t="s">
        <v>701</v>
      </c>
      <c r="I75" s="902"/>
      <c r="J75" s="901" t="s">
        <v>702</v>
      </c>
      <c r="K75" s="902"/>
      <c r="L75" s="901" t="s">
        <v>703</v>
      </c>
      <c r="M75" s="902"/>
      <c r="N75" s="901" t="s">
        <v>704</v>
      </c>
      <c r="O75" s="902"/>
      <c r="P75" s="901" t="s">
        <v>705</v>
      </c>
      <c r="Q75" s="902"/>
      <c r="R75" s="901" t="s">
        <v>706</v>
      </c>
      <c r="S75" s="902"/>
      <c r="T75" s="901" t="s">
        <v>707</v>
      </c>
      <c r="U75" s="902"/>
      <c r="V75" s="901" t="s">
        <v>708</v>
      </c>
      <c r="W75" s="902"/>
      <c r="X75" s="901" t="s">
        <v>709</v>
      </c>
      <c r="Y75" s="902"/>
      <c r="Z75" s="901" t="s">
        <v>710</v>
      </c>
      <c r="AA75" s="902"/>
    </row>
    <row r="76" spans="1:27" ht="15.75" thickBot="1">
      <c r="A76" s="910"/>
      <c r="B76" s="458" t="s">
        <v>98</v>
      </c>
      <c r="C76" s="463" t="s">
        <v>93</v>
      </c>
      <c r="D76" s="468" t="s">
        <v>98</v>
      </c>
      <c r="E76" s="457" t="s">
        <v>93</v>
      </c>
      <c r="F76" s="458" t="s">
        <v>98</v>
      </c>
      <c r="G76" s="463" t="s">
        <v>93</v>
      </c>
      <c r="H76" s="458" t="s">
        <v>98</v>
      </c>
      <c r="I76" s="463" t="s">
        <v>93</v>
      </c>
      <c r="J76" s="458" t="s">
        <v>98</v>
      </c>
      <c r="K76" s="463" t="s">
        <v>93</v>
      </c>
      <c r="L76" s="458" t="s">
        <v>98</v>
      </c>
      <c r="M76" s="463" t="s">
        <v>93</v>
      </c>
      <c r="N76" s="458" t="s">
        <v>98</v>
      </c>
      <c r="O76" s="463" t="s">
        <v>93</v>
      </c>
      <c r="P76" s="458" t="s">
        <v>98</v>
      </c>
      <c r="Q76" s="463" t="s">
        <v>93</v>
      </c>
      <c r="R76" s="458" t="s">
        <v>98</v>
      </c>
      <c r="S76" s="463" t="s">
        <v>93</v>
      </c>
      <c r="T76" s="458" t="s">
        <v>98</v>
      </c>
      <c r="U76" s="463" t="s">
        <v>93</v>
      </c>
      <c r="V76" s="458" t="s">
        <v>98</v>
      </c>
      <c r="W76" s="463" t="s">
        <v>93</v>
      </c>
      <c r="X76" s="458" t="s">
        <v>98</v>
      </c>
      <c r="Y76" s="463" t="s">
        <v>93</v>
      </c>
      <c r="Z76" s="458" t="s">
        <v>98</v>
      </c>
      <c r="AA76" s="463" t="s">
        <v>93</v>
      </c>
    </row>
    <row r="77" spans="1:27">
      <c r="A77" s="479" t="s">
        <v>515</v>
      </c>
      <c r="B77" s="459">
        <v>1</v>
      </c>
      <c r="C77" s="464">
        <v>0</v>
      </c>
      <c r="D77" s="469">
        <v>0</v>
      </c>
      <c r="E77" s="464">
        <v>1</v>
      </c>
      <c r="F77" s="459">
        <v>2</v>
      </c>
      <c r="G77" s="464">
        <v>1</v>
      </c>
      <c r="H77" s="459">
        <v>0</v>
      </c>
      <c r="I77" s="464">
        <v>1</v>
      </c>
      <c r="J77" s="459">
        <v>0</v>
      </c>
      <c r="K77" s="464">
        <v>2</v>
      </c>
      <c r="L77" s="459">
        <v>1</v>
      </c>
      <c r="M77" s="464">
        <v>0</v>
      </c>
      <c r="N77" s="459">
        <v>0</v>
      </c>
      <c r="O77" s="464">
        <v>1</v>
      </c>
      <c r="P77" s="459"/>
      <c r="Q77" s="464"/>
      <c r="R77" s="459"/>
      <c r="S77" s="464"/>
      <c r="T77" s="459"/>
      <c r="U77" s="464"/>
      <c r="V77" s="459"/>
      <c r="W77" s="464"/>
      <c r="X77" s="459"/>
      <c r="Y77" s="464"/>
      <c r="Z77" s="459"/>
      <c r="AA77" s="464"/>
    </row>
    <row r="78" spans="1:27">
      <c r="A78" s="480" t="s">
        <v>516</v>
      </c>
      <c r="B78" s="460">
        <v>3</v>
      </c>
      <c r="C78" s="465">
        <v>0</v>
      </c>
      <c r="D78" s="460">
        <v>4</v>
      </c>
      <c r="E78" s="465">
        <v>2</v>
      </c>
      <c r="F78" s="460">
        <v>2</v>
      </c>
      <c r="G78" s="465">
        <v>1</v>
      </c>
      <c r="H78" s="460">
        <v>3</v>
      </c>
      <c r="I78" s="465">
        <v>1</v>
      </c>
      <c r="J78" s="460">
        <v>1</v>
      </c>
      <c r="K78" s="465">
        <v>1</v>
      </c>
      <c r="L78" s="460">
        <v>0</v>
      </c>
      <c r="M78" s="465">
        <v>1</v>
      </c>
      <c r="N78" s="460">
        <v>1</v>
      </c>
      <c r="O78" s="465">
        <v>1</v>
      </c>
      <c r="P78" s="460"/>
      <c r="Q78" s="465"/>
      <c r="R78" s="460"/>
      <c r="S78" s="465"/>
      <c r="T78" s="460"/>
      <c r="U78" s="465"/>
      <c r="V78" s="460"/>
      <c r="W78" s="465"/>
      <c r="X78" s="460"/>
      <c r="Y78" s="465"/>
      <c r="Z78" s="460"/>
      <c r="AA78" s="465"/>
    </row>
    <row r="79" spans="1:27">
      <c r="A79" s="480" t="s">
        <v>116</v>
      </c>
      <c r="B79" s="460">
        <v>3</v>
      </c>
      <c r="C79" s="663">
        <v>0</v>
      </c>
      <c r="D79" s="460">
        <v>2</v>
      </c>
      <c r="E79" s="465">
        <v>0</v>
      </c>
      <c r="F79" s="460">
        <v>1</v>
      </c>
      <c r="G79" s="465">
        <v>0</v>
      </c>
      <c r="H79" s="460">
        <v>3</v>
      </c>
      <c r="I79" s="465">
        <v>0</v>
      </c>
      <c r="J79" s="460">
        <v>0</v>
      </c>
      <c r="K79" s="465">
        <v>1</v>
      </c>
      <c r="L79" s="460">
        <v>3</v>
      </c>
      <c r="M79" s="465">
        <v>0</v>
      </c>
      <c r="N79" s="460">
        <v>1</v>
      </c>
      <c r="O79" s="465">
        <v>0</v>
      </c>
      <c r="P79" s="460"/>
      <c r="Q79" s="465"/>
      <c r="R79" s="460"/>
      <c r="S79" s="465"/>
      <c r="T79" s="460"/>
      <c r="U79" s="465"/>
      <c r="V79" s="460"/>
      <c r="W79" s="663"/>
      <c r="X79" s="460"/>
      <c r="Y79" s="663"/>
      <c r="Z79" s="460"/>
      <c r="AA79" s="663"/>
    </row>
    <row r="80" spans="1:27">
      <c r="A80" s="480" t="s">
        <v>20</v>
      </c>
      <c r="B80" s="460">
        <v>1</v>
      </c>
      <c r="C80" s="663">
        <v>0</v>
      </c>
      <c r="D80" s="460">
        <v>1</v>
      </c>
      <c r="E80" s="465">
        <v>0</v>
      </c>
      <c r="F80" s="460">
        <v>3</v>
      </c>
      <c r="G80" s="465">
        <v>0</v>
      </c>
      <c r="H80" s="460">
        <v>1</v>
      </c>
      <c r="I80" s="465">
        <v>0</v>
      </c>
      <c r="J80" s="460">
        <v>1</v>
      </c>
      <c r="K80" s="465">
        <v>0</v>
      </c>
      <c r="L80" s="460">
        <v>2</v>
      </c>
      <c r="M80" s="465">
        <v>0</v>
      </c>
      <c r="N80" s="460">
        <v>2</v>
      </c>
      <c r="O80" s="465">
        <v>0</v>
      </c>
      <c r="P80" s="460"/>
      <c r="Q80" s="465"/>
      <c r="R80" s="460"/>
      <c r="S80" s="465"/>
      <c r="T80" s="460"/>
      <c r="U80" s="465"/>
      <c r="V80" s="460"/>
      <c r="W80" s="663"/>
      <c r="X80" s="460"/>
      <c r="Y80" s="663"/>
      <c r="Z80" s="460"/>
      <c r="AA80" s="663"/>
    </row>
    <row r="81" spans="1:27">
      <c r="A81" s="480" t="s">
        <v>55</v>
      </c>
      <c r="B81" s="460">
        <v>0</v>
      </c>
      <c r="C81" s="465">
        <v>0</v>
      </c>
      <c r="D81" s="460">
        <v>0</v>
      </c>
      <c r="E81" s="465">
        <v>0</v>
      </c>
      <c r="F81" s="460">
        <v>0</v>
      </c>
      <c r="G81" s="465">
        <v>0</v>
      </c>
      <c r="H81" s="460">
        <v>0</v>
      </c>
      <c r="I81" s="465">
        <v>0</v>
      </c>
      <c r="J81" s="460">
        <v>0</v>
      </c>
      <c r="K81" s="465">
        <v>0</v>
      </c>
      <c r="L81" s="460">
        <v>0</v>
      </c>
      <c r="M81" s="465">
        <v>0</v>
      </c>
      <c r="N81" s="460">
        <v>0</v>
      </c>
      <c r="O81" s="465">
        <v>0</v>
      </c>
      <c r="P81" s="460"/>
      <c r="Q81" s="465"/>
      <c r="R81" s="460"/>
      <c r="S81" s="465"/>
      <c r="T81" s="460"/>
      <c r="U81" s="465"/>
      <c r="V81" s="460"/>
      <c r="W81" s="465"/>
      <c r="X81" s="460"/>
      <c r="Y81" s="465"/>
      <c r="Z81" s="460"/>
      <c r="AA81" s="465"/>
    </row>
    <row r="82" spans="1:27">
      <c r="A82" s="480" t="s">
        <v>517</v>
      </c>
      <c r="B82" s="460">
        <v>0</v>
      </c>
      <c r="C82" s="465">
        <v>0</v>
      </c>
      <c r="D82" s="460">
        <v>1</v>
      </c>
      <c r="E82" s="465">
        <v>0</v>
      </c>
      <c r="F82" s="460">
        <v>0</v>
      </c>
      <c r="G82" s="465">
        <v>1</v>
      </c>
      <c r="H82" s="460">
        <v>0</v>
      </c>
      <c r="I82" s="465">
        <v>1</v>
      </c>
      <c r="J82" s="460">
        <v>0</v>
      </c>
      <c r="K82" s="465">
        <v>0</v>
      </c>
      <c r="L82" s="460">
        <v>0</v>
      </c>
      <c r="M82" s="465">
        <v>0</v>
      </c>
      <c r="N82" s="460">
        <v>0</v>
      </c>
      <c r="O82" s="465">
        <v>0</v>
      </c>
      <c r="P82" s="460"/>
      <c r="Q82" s="465"/>
      <c r="R82" s="460"/>
      <c r="S82" s="465"/>
      <c r="T82" s="460"/>
      <c r="U82" s="465"/>
      <c r="V82" s="460"/>
      <c r="W82" s="465"/>
      <c r="X82" s="460"/>
      <c r="Y82" s="465"/>
      <c r="Z82" s="460"/>
      <c r="AA82" s="465"/>
    </row>
    <row r="83" spans="1:27">
      <c r="A83" s="480" t="s">
        <v>196</v>
      </c>
      <c r="B83" s="460">
        <v>0</v>
      </c>
      <c r="C83" s="465">
        <v>1</v>
      </c>
      <c r="D83" s="460">
        <v>1</v>
      </c>
      <c r="E83" s="465">
        <v>5</v>
      </c>
      <c r="F83" s="460">
        <v>0</v>
      </c>
      <c r="G83" s="465">
        <v>1</v>
      </c>
      <c r="H83" s="460">
        <v>1</v>
      </c>
      <c r="I83" s="465">
        <v>4</v>
      </c>
      <c r="J83" s="460">
        <v>0</v>
      </c>
      <c r="K83" s="465">
        <v>1</v>
      </c>
      <c r="L83" s="460">
        <v>0</v>
      </c>
      <c r="M83" s="465">
        <v>1</v>
      </c>
      <c r="N83" s="460">
        <v>3</v>
      </c>
      <c r="O83" s="465">
        <v>1</v>
      </c>
      <c r="P83" s="460"/>
      <c r="Q83" s="465"/>
      <c r="R83" s="460"/>
      <c r="S83" s="465"/>
      <c r="T83" s="460"/>
      <c r="U83" s="465"/>
      <c r="V83" s="460"/>
      <c r="W83" s="465"/>
      <c r="X83" s="460"/>
      <c r="Y83" s="465"/>
      <c r="Z83" s="460"/>
      <c r="AA83" s="465"/>
    </row>
    <row r="84" spans="1:27">
      <c r="A84" s="480" t="s">
        <v>518</v>
      </c>
      <c r="B84" s="460">
        <v>0</v>
      </c>
      <c r="C84" s="465">
        <v>0</v>
      </c>
      <c r="D84" s="460">
        <v>0</v>
      </c>
      <c r="E84" s="465">
        <v>0</v>
      </c>
      <c r="F84" s="460">
        <v>0</v>
      </c>
      <c r="G84" s="465">
        <v>0</v>
      </c>
      <c r="H84" s="460">
        <v>0</v>
      </c>
      <c r="I84" s="465">
        <v>1</v>
      </c>
      <c r="J84" s="460">
        <v>2</v>
      </c>
      <c r="K84" s="465">
        <v>0</v>
      </c>
      <c r="L84" s="460">
        <v>0</v>
      </c>
      <c r="M84" s="465">
        <v>0</v>
      </c>
      <c r="N84" s="460">
        <v>0</v>
      </c>
      <c r="O84" s="465">
        <v>2</v>
      </c>
      <c r="P84" s="460"/>
      <c r="Q84" s="465"/>
      <c r="R84" s="460"/>
      <c r="S84" s="465"/>
      <c r="T84" s="460"/>
      <c r="U84" s="465"/>
      <c r="V84" s="460"/>
      <c r="W84" s="465"/>
      <c r="X84" s="460"/>
      <c r="Y84" s="465"/>
      <c r="Z84" s="460"/>
      <c r="AA84" s="465"/>
    </row>
    <row r="85" spans="1:27">
      <c r="A85" s="480" t="s">
        <v>197</v>
      </c>
      <c r="B85" s="460">
        <v>4</v>
      </c>
      <c r="C85" s="465">
        <v>0</v>
      </c>
      <c r="D85" s="460">
        <v>4</v>
      </c>
      <c r="E85" s="465">
        <v>0</v>
      </c>
      <c r="F85" s="460">
        <v>0</v>
      </c>
      <c r="G85" s="465">
        <v>3</v>
      </c>
      <c r="H85" s="460">
        <v>3</v>
      </c>
      <c r="I85" s="465">
        <v>0</v>
      </c>
      <c r="J85" s="460">
        <v>4</v>
      </c>
      <c r="K85" s="465">
        <v>1</v>
      </c>
      <c r="L85" s="460">
        <v>3</v>
      </c>
      <c r="M85" s="465">
        <v>0</v>
      </c>
      <c r="N85" s="460">
        <v>2</v>
      </c>
      <c r="O85" s="465">
        <v>0</v>
      </c>
      <c r="P85" s="460"/>
      <c r="Q85" s="465"/>
      <c r="R85" s="460"/>
      <c r="S85" s="465"/>
      <c r="T85" s="460"/>
      <c r="U85" s="465"/>
      <c r="V85" s="460"/>
      <c r="W85" s="465"/>
      <c r="X85" s="460"/>
      <c r="Y85" s="465"/>
      <c r="Z85" s="460"/>
      <c r="AA85" s="465"/>
    </row>
    <row r="86" spans="1:27" ht="15.75" thickBot="1">
      <c r="A86" s="481" t="s">
        <v>519</v>
      </c>
      <c r="B86" s="470">
        <v>0</v>
      </c>
      <c r="C86" s="466">
        <v>0</v>
      </c>
      <c r="D86" s="461">
        <v>1</v>
      </c>
      <c r="E86" s="466">
        <v>0</v>
      </c>
      <c r="F86" s="470">
        <v>0</v>
      </c>
      <c r="G86" s="466">
        <v>1</v>
      </c>
      <c r="H86" s="470">
        <v>0</v>
      </c>
      <c r="I86" s="466">
        <v>0</v>
      </c>
      <c r="J86" s="461">
        <v>0</v>
      </c>
      <c r="K86" s="466">
        <v>0</v>
      </c>
      <c r="L86" s="470">
        <v>0</v>
      </c>
      <c r="M86" s="466">
        <v>0</v>
      </c>
      <c r="N86" s="470">
        <v>0</v>
      </c>
      <c r="O86" s="466">
        <v>0</v>
      </c>
      <c r="P86" s="470"/>
      <c r="Q86" s="466"/>
      <c r="R86" s="470"/>
      <c r="S86" s="466"/>
      <c r="T86" s="470"/>
      <c r="U86" s="466"/>
      <c r="V86" s="470"/>
      <c r="W86" s="466"/>
      <c r="X86" s="470"/>
      <c r="Y86" s="466"/>
      <c r="Z86" s="470"/>
      <c r="AA86" s="466"/>
    </row>
    <row r="87" spans="1:27" ht="15.75" thickBot="1">
      <c r="A87" s="472" t="s">
        <v>520</v>
      </c>
      <c r="B87" s="462">
        <f>SUM(B77:B86)</f>
        <v>12</v>
      </c>
      <c r="C87" s="467">
        <f t="shared" ref="C87:AA87" si="2">SUM(C77:C86)</f>
        <v>1</v>
      </c>
      <c r="D87" s="462">
        <f t="shared" si="2"/>
        <v>14</v>
      </c>
      <c r="E87" s="467">
        <f t="shared" si="2"/>
        <v>8</v>
      </c>
      <c r="F87" s="462">
        <f t="shared" si="2"/>
        <v>8</v>
      </c>
      <c r="G87" s="456">
        <f t="shared" si="2"/>
        <v>8</v>
      </c>
      <c r="H87" s="462">
        <f t="shared" si="2"/>
        <v>11</v>
      </c>
      <c r="I87" s="456">
        <f t="shared" si="2"/>
        <v>8</v>
      </c>
      <c r="J87" s="462">
        <f t="shared" si="2"/>
        <v>8</v>
      </c>
      <c r="K87" s="467">
        <f t="shared" si="2"/>
        <v>6</v>
      </c>
      <c r="L87" s="462">
        <f t="shared" si="2"/>
        <v>9</v>
      </c>
      <c r="M87" s="456">
        <f t="shared" si="2"/>
        <v>2</v>
      </c>
      <c r="N87" s="462">
        <f t="shared" si="2"/>
        <v>9</v>
      </c>
      <c r="O87" s="456">
        <f t="shared" si="2"/>
        <v>5</v>
      </c>
      <c r="P87" s="462">
        <f t="shared" si="2"/>
        <v>0</v>
      </c>
      <c r="Q87" s="456">
        <f t="shared" si="2"/>
        <v>0</v>
      </c>
      <c r="R87" s="462">
        <f t="shared" si="2"/>
        <v>0</v>
      </c>
      <c r="S87" s="456">
        <f t="shared" si="2"/>
        <v>0</v>
      </c>
      <c r="T87" s="462">
        <f t="shared" si="2"/>
        <v>0</v>
      </c>
      <c r="U87" s="456">
        <f t="shared" si="2"/>
        <v>0</v>
      </c>
      <c r="V87" s="462">
        <f t="shared" si="2"/>
        <v>0</v>
      </c>
      <c r="W87" s="456">
        <f t="shared" si="2"/>
        <v>0</v>
      </c>
      <c r="X87" s="462">
        <f t="shared" si="2"/>
        <v>0</v>
      </c>
      <c r="Y87" s="456">
        <f t="shared" si="2"/>
        <v>0</v>
      </c>
      <c r="Z87" s="462">
        <f t="shared" si="2"/>
        <v>0</v>
      </c>
      <c r="AA87" s="456">
        <f t="shared" si="2"/>
        <v>0</v>
      </c>
    </row>
    <row r="88" spans="1:27" ht="15.75" thickBot="1">
      <c r="A88" s="473" t="s">
        <v>521</v>
      </c>
      <c r="B88" s="903">
        <f>B87+C87</f>
        <v>13</v>
      </c>
      <c r="C88" s="904"/>
      <c r="D88" s="903">
        <f t="shared" ref="D88" si="3">D87+E87</f>
        <v>22</v>
      </c>
      <c r="E88" s="904"/>
      <c r="F88" s="903">
        <f t="shared" ref="F88" si="4">F87+G87</f>
        <v>16</v>
      </c>
      <c r="G88" s="904"/>
      <c r="H88" s="903">
        <f t="shared" ref="H88" si="5">H87+I87</f>
        <v>19</v>
      </c>
      <c r="I88" s="904"/>
      <c r="J88" s="903">
        <f t="shared" ref="J88" si="6">J87+K87</f>
        <v>14</v>
      </c>
      <c r="K88" s="904"/>
      <c r="L88" s="903">
        <f t="shared" ref="L88" si="7">L87+M87</f>
        <v>11</v>
      </c>
      <c r="M88" s="904"/>
      <c r="N88" s="903">
        <f t="shared" ref="N88" si="8">N87+O87</f>
        <v>14</v>
      </c>
      <c r="O88" s="904"/>
      <c r="P88" s="903">
        <f t="shared" ref="P88" si="9">P87+Q87</f>
        <v>0</v>
      </c>
      <c r="Q88" s="904"/>
      <c r="R88" s="903">
        <f t="shared" ref="R88" si="10">R87+S87</f>
        <v>0</v>
      </c>
      <c r="S88" s="904"/>
      <c r="T88" s="903">
        <f>T87+U87</f>
        <v>0</v>
      </c>
      <c r="U88" s="904"/>
      <c r="V88" s="903">
        <f>V87+W87</f>
        <v>0</v>
      </c>
      <c r="W88" s="904"/>
      <c r="X88" s="903">
        <f>X87+Y87</f>
        <v>0</v>
      </c>
      <c r="Y88" s="904"/>
      <c r="Z88" s="903">
        <f>Z87+AA87</f>
        <v>0</v>
      </c>
      <c r="AA88" s="904"/>
    </row>
    <row r="89" spans="1:27">
      <c r="A89" s="455"/>
      <c r="B89" s="662" t="s">
        <v>489</v>
      </c>
      <c r="C89" s="662" t="s">
        <v>699</v>
      </c>
      <c r="D89" s="662" t="s">
        <v>700</v>
      </c>
      <c r="E89" s="662" t="s">
        <v>701</v>
      </c>
      <c r="F89" s="662" t="s">
        <v>702</v>
      </c>
      <c r="G89" s="662" t="s">
        <v>703</v>
      </c>
      <c r="H89" s="662" t="s">
        <v>704</v>
      </c>
      <c r="I89" s="662" t="s">
        <v>705</v>
      </c>
      <c r="J89" s="662" t="s">
        <v>706</v>
      </c>
      <c r="K89" s="662" t="s">
        <v>707</v>
      </c>
      <c r="L89" s="662" t="s">
        <v>708</v>
      </c>
      <c r="M89" s="662" t="s">
        <v>709</v>
      </c>
      <c r="N89" s="662" t="s">
        <v>710</v>
      </c>
    </row>
    <row r="90" spans="1:27">
      <c r="A90" s="454" t="s">
        <v>219</v>
      </c>
      <c r="B90" s="551">
        <v>1</v>
      </c>
      <c r="C90" s="477">
        <f>E87</f>
        <v>8</v>
      </c>
      <c r="D90" s="477">
        <f>G87</f>
        <v>8</v>
      </c>
      <c r="E90" s="477">
        <f>I87</f>
        <v>8</v>
      </c>
      <c r="F90" s="477">
        <f>K87</f>
        <v>6</v>
      </c>
      <c r="G90" s="477">
        <f>M87</f>
        <v>2</v>
      </c>
      <c r="H90" s="477">
        <f>O87</f>
        <v>5</v>
      </c>
      <c r="I90" s="477">
        <f>Q87</f>
        <v>0</v>
      </c>
      <c r="J90" s="477">
        <f>S87</f>
        <v>0</v>
      </c>
      <c r="K90" s="477">
        <f>U87</f>
        <v>0</v>
      </c>
      <c r="L90" s="477">
        <f>W87</f>
        <v>0</v>
      </c>
      <c r="M90" s="477">
        <f>Y87</f>
        <v>0</v>
      </c>
      <c r="N90" s="477">
        <f>AA87</f>
        <v>0</v>
      </c>
    </row>
    <row r="91" spans="1:27">
      <c r="A91" s="454" t="s">
        <v>221</v>
      </c>
      <c r="B91" s="551">
        <v>12</v>
      </c>
      <c r="C91" s="478">
        <f>D87</f>
        <v>14</v>
      </c>
      <c r="D91" s="478">
        <f>F87</f>
        <v>8</v>
      </c>
      <c r="E91" s="478">
        <f>H87</f>
        <v>11</v>
      </c>
      <c r="F91" s="478">
        <f>J87</f>
        <v>8</v>
      </c>
      <c r="G91" s="478">
        <f>L87</f>
        <v>9</v>
      </c>
      <c r="H91" s="478">
        <f>N87</f>
        <v>9</v>
      </c>
      <c r="I91" s="478">
        <f>P87</f>
        <v>0</v>
      </c>
      <c r="J91" s="478">
        <f>R87</f>
        <v>0</v>
      </c>
      <c r="K91" s="478">
        <f>T87</f>
        <v>0</v>
      </c>
      <c r="L91" s="478">
        <f>V87</f>
        <v>0</v>
      </c>
      <c r="M91" s="478">
        <f>X87</f>
        <v>0</v>
      </c>
      <c r="N91" s="478">
        <f>Z87</f>
        <v>0</v>
      </c>
    </row>
    <row r="92" spans="1:27">
      <c r="B92" s="664"/>
      <c r="C92" s="665"/>
      <c r="D92" s="665"/>
      <c r="E92" s="665"/>
      <c r="F92" s="665"/>
      <c r="G92" s="665"/>
      <c r="H92" s="665"/>
      <c r="I92" s="665"/>
      <c r="J92" s="665"/>
      <c r="K92" s="665"/>
      <c r="M92" s="665"/>
      <c r="N92" s="665"/>
    </row>
    <row r="93" spans="1:27">
      <c r="B93" s="664"/>
      <c r="C93" s="665"/>
      <c r="D93" s="665"/>
      <c r="E93" s="665"/>
      <c r="F93" s="665"/>
      <c r="G93" s="665"/>
      <c r="H93" s="665"/>
      <c r="I93" s="665"/>
      <c r="J93" s="665"/>
      <c r="K93" s="665"/>
      <c r="M93" s="665"/>
    </row>
    <row r="94" spans="1:27">
      <c r="F94" s="665"/>
      <c r="M94" s="665"/>
    </row>
    <row r="95" spans="1:27">
      <c r="F95" s="665"/>
    </row>
  </sheetData>
  <mergeCells count="27">
    <mergeCell ref="R88:S88"/>
    <mergeCell ref="T88:U88"/>
    <mergeCell ref="V88:W88"/>
    <mergeCell ref="X88:Y88"/>
    <mergeCell ref="Z88:AA88"/>
    <mergeCell ref="X75:Y75"/>
    <mergeCell ref="Z75:AA75"/>
    <mergeCell ref="B88:C88"/>
    <mergeCell ref="D88:E88"/>
    <mergeCell ref="F88:G88"/>
    <mergeCell ref="H88:I88"/>
    <mergeCell ref="J88:K88"/>
    <mergeCell ref="L88:M88"/>
    <mergeCell ref="N88:O88"/>
    <mergeCell ref="P88:Q88"/>
    <mergeCell ref="L75:M75"/>
    <mergeCell ref="N75:O75"/>
    <mergeCell ref="P75:Q75"/>
    <mergeCell ref="R75:S75"/>
    <mergeCell ref="T75:U75"/>
    <mergeCell ref="V75:W75"/>
    <mergeCell ref="J75:K75"/>
    <mergeCell ref="A75:A76"/>
    <mergeCell ref="B75:C75"/>
    <mergeCell ref="D75:E75"/>
    <mergeCell ref="F75:G75"/>
    <mergeCell ref="H75:I75"/>
  </mergeCells>
  <phoneticPr fontId="41" type="noConversion"/>
  <conditionalFormatting sqref="O24:O48">
    <cfRule type="cellIs" dxfId="70" priority="1" operator="lessThan">
      <formula>0.9</formula>
    </cfRule>
    <cfRule type="cellIs" dxfId="69" priority="2" operator="equal">
      <formula>1</formula>
    </cfRule>
  </conditionalFormatting>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F9E68-0E4A-423D-ADDC-38CFCF71BA8F}">
  <dimension ref="C4:C18"/>
  <sheetViews>
    <sheetView workbookViewId="0">
      <selection activeCell="E17" sqref="E17"/>
    </sheetView>
  </sheetViews>
  <sheetFormatPr defaultRowHeight="13.5"/>
  <cols>
    <col min="3" max="3" width="14.25" customWidth="1"/>
  </cols>
  <sheetData>
    <row r="4" spans="3:3" ht="14.25" thickBot="1"/>
    <row r="5" spans="3:3">
      <c r="C5" s="931" t="s">
        <v>83</v>
      </c>
    </row>
    <row r="6" spans="3:3" ht="14.25" thickBot="1">
      <c r="C6" s="932"/>
    </row>
    <row r="7" spans="3:3" ht="15">
      <c r="C7" s="729" t="s">
        <v>1137</v>
      </c>
    </row>
    <row r="8" spans="3:3" ht="15">
      <c r="C8" s="726" t="s">
        <v>209</v>
      </c>
    </row>
    <row r="9" spans="3:3" ht="15">
      <c r="C9" s="727" t="s">
        <v>308</v>
      </c>
    </row>
    <row r="10" spans="3:3" ht="15">
      <c r="C10" s="727" t="s">
        <v>1138</v>
      </c>
    </row>
    <row r="11" spans="3:3" ht="15">
      <c r="C11" s="480" t="s">
        <v>20</v>
      </c>
    </row>
    <row r="12" spans="3:3" ht="15">
      <c r="C12" s="727" t="s">
        <v>1139</v>
      </c>
    </row>
    <row r="13" spans="3:3" ht="15">
      <c r="C13" s="727" t="s">
        <v>1140</v>
      </c>
    </row>
    <row r="14" spans="3:3" ht="15">
      <c r="C14" s="728" t="s">
        <v>1141</v>
      </c>
    </row>
    <row r="15" spans="3:3" ht="15">
      <c r="C15" s="728" t="s">
        <v>1142</v>
      </c>
    </row>
    <row r="16" spans="3:3" ht="15">
      <c r="C16" s="728" t="s">
        <v>1143</v>
      </c>
    </row>
    <row r="17" spans="3:3" ht="15">
      <c r="C17" s="728" t="s">
        <v>1144</v>
      </c>
    </row>
    <row r="18" spans="3:3" ht="15.75" thickBot="1">
      <c r="C18" s="730" t="s">
        <v>1145</v>
      </c>
    </row>
  </sheetData>
  <mergeCells count="1">
    <mergeCell ref="C5:C6"/>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3897C-455F-438D-B6A4-F3628C7CC95D}">
  <dimension ref="A1"/>
  <sheetViews>
    <sheetView workbookViewId="0"/>
  </sheetViews>
  <sheetFormatPr defaultRowHeight="13.5"/>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C8C5B-CE1D-4505-83DC-23AD29344C87}">
  <dimension ref="A1:AJ27"/>
  <sheetViews>
    <sheetView zoomScale="80" zoomScaleNormal="80" workbookViewId="0">
      <pane xSplit="6" ySplit="2" topLeftCell="V3" activePane="bottomRight" state="frozen"/>
      <selection pane="topRight" activeCell="N91" sqref="N91"/>
      <selection pane="bottomLeft" activeCell="N91" sqref="N91"/>
      <selection pane="bottomRight" activeCell="N91" sqref="N91"/>
    </sheetView>
  </sheetViews>
  <sheetFormatPr defaultColWidth="8.75" defaultRowHeight="13.5" customHeight="1"/>
  <cols>
    <col min="1" max="1" width="3.125" style="13" bestFit="1" customWidth="1"/>
    <col min="2" max="2" width="5.125" style="79" bestFit="1" customWidth="1"/>
    <col min="3" max="3" width="13.5" bestFit="1" customWidth="1"/>
    <col min="5" max="5" width="9.875" customWidth="1"/>
    <col min="6" max="6" width="20.75" customWidth="1"/>
    <col min="7" max="7" width="5.5" customWidth="1"/>
    <col min="8" max="8" width="10.5" customWidth="1"/>
    <col min="10" max="10" width="5.875" style="13" customWidth="1"/>
    <col min="11" max="11" width="10.25" customWidth="1"/>
    <col min="12" max="12" width="11.125" customWidth="1"/>
    <col min="14" max="14" width="10.125" customWidth="1"/>
    <col min="15" max="15" width="11" customWidth="1"/>
    <col min="16" max="16" width="5.875" style="13" customWidth="1"/>
    <col min="17" max="17" width="10.25" style="13" customWidth="1"/>
    <col min="19" max="19" width="5.125" style="13" customWidth="1"/>
    <col min="20" max="20" width="10.5" customWidth="1"/>
    <col min="21" max="21" width="11.125" customWidth="1"/>
    <col min="22" max="22" width="5.5" customWidth="1"/>
    <col min="23" max="23" width="10.125" customWidth="1"/>
    <col min="24" max="24" width="10.875" customWidth="1"/>
    <col min="25" max="25" width="5.875" customWidth="1"/>
    <col min="26" max="26" width="13.5" customWidth="1"/>
    <col min="27" max="27" width="11" customWidth="1"/>
    <col min="28" max="28" width="6" customWidth="1"/>
    <col min="29" max="29" width="11.125" customWidth="1"/>
    <col min="30" max="30" width="11.5" customWidth="1"/>
    <col min="31" max="31" width="5.5" customWidth="1"/>
    <col min="32" max="32" width="10.875" customWidth="1"/>
    <col min="33" max="33" width="11.875" customWidth="1"/>
    <col min="34" max="34" width="5.875" customWidth="1"/>
    <col min="35" max="35" width="11.125" customWidth="1"/>
    <col min="36" max="36" width="12.125" customWidth="1"/>
  </cols>
  <sheetData>
    <row r="1" spans="1:36" ht="12.95" customHeight="1" thickBot="1">
      <c r="A1" s="934" t="s">
        <v>48</v>
      </c>
      <c r="B1" s="756" t="s">
        <v>49</v>
      </c>
      <c r="C1" s="936" t="s">
        <v>50</v>
      </c>
      <c r="D1" s="938" t="s">
        <v>51</v>
      </c>
      <c r="E1" s="939"/>
      <c r="F1" s="940"/>
      <c r="G1" s="941" t="s">
        <v>52</v>
      </c>
      <c r="H1" s="763"/>
      <c r="I1" s="886"/>
      <c r="J1" s="751" t="s">
        <v>53</v>
      </c>
      <c r="K1" s="752"/>
      <c r="L1" s="933"/>
      <c r="M1" s="943" t="s">
        <v>116</v>
      </c>
      <c r="N1" s="809"/>
      <c r="O1" s="810"/>
      <c r="P1" s="768" t="s">
        <v>54</v>
      </c>
      <c r="Q1" s="769"/>
      <c r="R1" s="944"/>
      <c r="S1" s="945" t="s">
        <v>55</v>
      </c>
      <c r="T1" s="946"/>
      <c r="U1" s="947"/>
      <c r="V1" s="774" t="s">
        <v>26</v>
      </c>
      <c r="W1" s="775"/>
      <c r="X1" s="948"/>
      <c r="Y1" s="777" t="s">
        <v>196</v>
      </c>
      <c r="Z1" s="778"/>
      <c r="AA1" s="779"/>
      <c r="AB1" s="780" t="s">
        <v>57</v>
      </c>
      <c r="AC1" s="781"/>
      <c r="AD1" s="949"/>
      <c r="AE1" s="783" t="s">
        <v>197</v>
      </c>
      <c r="AF1" s="784"/>
      <c r="AG1" s="942"/>
      <c r="AH1" s="765" t="s">
        <v>36</v>
      </c>
      <c r="AI1" s="766"/>
      <c r="AJ1" s="767"/>
    </row>
    <row r="2" spans="1:36" ht="30.75" thickBot="1">
      <c r="A2" s="935"/>
      <c r="B2" s="807"/>
      <c r="C2" s="937"/>
      <c r="D2" s="609" t="s">
        <v>51</v>
      </c>
      <c r="E2" s="610" t="s">
        <v>58</v>
      </c>
      <c r="F2" s="611" t="s">
        <v>59</v>
      </c>
      <c r="G2" s="250" t="s">
        <v>51</v>
      </c>
      <c r="H2" s="251" t="s">
        <v>58</v>
      </c>
      <c r="I2" s="615" t="s">
        <v>59</v>
      </c>
      <c r="J2" s="305" t="s">
        <v>51</v>
      </c>
      <c r="K2" s="243" t="s">
        <v>58</v>
      </c>
      <c r="L2" s="615" t="s">
        <v>59</v>
      </c>
      <c r="M2" s="305" t="s">
        <v>51</v>
      </c>
      <c r="N2" s="243" t="s">
        <v>58</v>
      </c>
      <c r="O2" s="615" t="s">
        <v>59</v>
      </c>
      <c r="P2" s="305" t="s">
        <v>51</v>
      </c>
      <c r="Q2" s="253" t="s">
        <v>58</v>
      </c>
      <c r="R2" s="615" t="s">
        <v>59</v>
      </c>
      <c r="S2" s="617" t="s">
        <v>51</v>
      </c>
      <c r="T2" s="618" t="s">
        <v>58</v>
      </c>
      <c r="U2" s="619" t="s">
        <v>59</v>
      </c>
      <c r="V2" s="250" t="s">
        <v>51</v>
      </c>
      <c r="W2" s="251" t="s">
        <v>58</v>
      </c>
      <c r="X2" s="615" t="s">
        <v>59</v>
      </c>
      <c r="Y2" s="250" t="s">
        <v>51</v>
      </c>
      <c r="Z2" s="243" t="s">
        <v>58</v>
      </c>
      <c r="AA2" s="615" t="s">
        <v>59</v>
      </c>
      <c r="AB2" s="250" t="s">
        <v>51</v>
      </c>
      <c r="AC2" s="251" t="s">
        <v>58</v>
      </c>
      <c r="AD2" s="615" t="s">
        <v>59</v>
      </c>
      <c r="AE2" s="250" t="s">
        <v>51</v>
      </c>
      <c r="AF2" s="251" t="s">
        <v>58</v>
      </c>
      <c r="AG2" s="615" t="s">
        <v>59</v>
      </c>
      <c r="AH2" s="250" t="s">
        <v>51</v>
      </c>
      <c r="AI2" s="251" t="s">
        <v>58</v>
      </c>
      <c r="AJ2" s="615" t="s">
        <v>59</v>
      </c>
    </row>
    <row r="3" spans="1:36" ht="15.6" customHeight="1">
      <c r="A3" s="306">
        <v>1</v>
      </c>
      <c r="B3" s="255">
        <v>3002</v>
      </c>
      <c r="C3" s="501" t="s">
        <v>60</v>
      </c>
      <c r="D3" s="500">
        <f t="shared" ref="D3:E27" si="0">G3+J3+M3+P3+S3+V3+Y3+AB3+AE3+AH3</f>
        <v>14</v>
      </c>
      <c r="E3" s="501">
        <f t="shared" si="0"/>
        <v>14</v>
      </c>
      <c r="F3" s="612">
        <f>E3/D3</f>
        <v>1</v>
      </c>
      <c r="G3" s="90">
        <v>1</v>
      </c>
      <c r="H3" s="83">
        <v>1</v>
      </c>
      <c r="I3" s="349">
        <f>H3/G3</f>
        <v>1</v>
      </c>
      <c r="J3" s="90">
        <v>1</v>
      </c>
      <c r="K3" s="83">
        <v>1</v>
      </c>
      <c r="L3" s="349">
        <f>K3/J3</f>
        <v>1</v>
      </c>
      <c r="M3" s="90">
        <v>2</v>
      </c>
      <c r="N3" s="83">
        <v>2</v>
      </c>
      <c r="O3" s="349">
        <f t="shared" ref="O3:O27" si="1">N3/M3</f>
        <v>1</v>
      </c>
      <c r="P3" s="90">
        <v>1</v>
      </c>
      <c r="Q3" s="83">
        <v>1</v>
      </c>
      <c r="R3" s="349">
        <f>Q3/P3</f>
        <v>1</v>
      </c>
      <c r="S3" s="90">
        <v>0</v>
      </c>
      <c r="T3" s="83">
        <v>0</v>
      </c>
      <c r="U3" s="313" t="e">
        <f>T3/S3</f>
        <v>#DIV/0!</v>
      </c>
      <c r="V3" s="90">
        <v>1</v>
      </c>
      <c r="W3" s="83">
        <v>1</v>
      </c>
      <c r="X3" s="349">
        <f>W3/V3</f>
        <v>1</v>
      </c>
      <c r="Y3" s="90">
        <v>4</v>
      </c>
      <c r="Z3" s="83">
        <v>4</v>
      </c>
      <c r="AA3" s="349">
        <f>Z3/Y3</f>
        <v>1</v>
      </c>
      <c r="AB3" s="90">
        <v>0</v>
      </c>
      <c r="AC3" s="83">
        <v>0</v>
      </c>
      <c r="AD3" s="349" t="e">
        <f>AC3/AB3</f>
        <v>#DIV/0!</v>
      </c>
      <c r="AE3" s="90">
        <v>3</v>
      </c>
      <c r="AF3" s="83">
        <v>3</v>
      </c>
      <c r="AG3" s="349">
        <f>AF3/AE3</f>
        <v>1</v>
      </c>
      <c r="AH3" s="90">
        <v>1</v>
      </c>
      <c r="AI3" s="83">
        <v>1</v>
      </c>
      <c r="AJ3" s="349">
        <f>AI3/AH3</f>
        <v>1</v>
      </c>
    </row>
    <row r="4" spans="1:36" ht="15">
      <c r="A4" s="310">
        <v>2</v>
      </c>
      <c r="B4" s="121">
        <v>3003</v>
      </c>
      <c r="C4" s="605" t="s">
        <v>61</v>
      </c>
      <c r="D4" s="502">
        <f t="shared" si="0"/>
        <v>14</v>
      </c>
      <c r="E4" s="503">
        <f t="shared" si="0"/>
        <v>13</v>
      </c>
      <c r="F4" s="613">
        <f t="shared" ref="F4:F23" si="2">E4/D4</f>
        <v>0.9285714285714286</v>
      </c>
      <c r="G4" s="90">
        <v>1</v>
      </c>
      <c r="H4" s="83">
        <v>1</v>
      </c>
      <c r="I4" s="349">
        <f t="shared" ref="I4:I23" si="3">H4/G4</f>
        <v>1</v>
      </c>
      <c r="J4" s="90">
        <v>1</v>
      </c>
      <c r="K4" s="83">
        <v>1</v>
      </c>
      <c r="L4" s="349">
        <f t="shared" ref="L4:L23" si="4">K4/J4</f>
        <v>1</v>
      </c>
      <c r="M4" s="90">
        <v>2</v>
      </c>
      <c r="N4" s="83">
        <v>2</v>
      </c>
      <c r="O4" s="349">
        <f t="shared" si="1"/>
        <v>1</v>
      </c>
      <c r="P4" s="90">
        <v>1</v>
      </c>
      <c r="Q4" s="83">
        <v>0</v>
      </c>
      <c r="R4" s="349">
        <f t="shared" ref="R4:R23" si="5">Q4/P4</f>
        <v>0</v>
      </c>
      <c r="S4" s="90">
        <v>0</v>
      </c>
      <c r="T4" s="83">
        <v>0</v>
      </c>
      <c r="U4" s="313" t="e">
        <f t="shared" ref="U4:U23" si="6">T4/S4</f>
        <v>#DIV/0!</v>
      </c>
      <c r="V4" s="90">
        <v>1</v>
      </c>
      <c r="W4" s="83">
        <v>1</v>
      </c>
      <c r="X4" s="349">
        <f t="shared" ref="X4:X27" si="7">W4/V4</f>
        <v>1</v>
      </c>
      <c r="Y4" s="90">
        <v>4</v>
      </c>
      <c r="Z4" s="83">
        <v>4</v>
      </c>
      <c r="AA4" s="349">
        <f t="shared" ref="AA4:AA23" si="8">Z4/Y4</f>
        <v>1</v>
      </c>
      <c r="AB4" s="90">
        <v>0</v>
      </c>
      <c r="AC4" s="83">
        <v>0</v>
      </c>
      <c r="AD4" s="349" t="e">
        <f t="shared" ref="AD4:AD23" si="9">AC4/AB4</f>
        <v>#DIV/0!</v>
      </c>
      <c r="AE4" s="90">
        <v>3</v>
      </c>
      <c r="AF4" s="83">
        <v>3</v>
      </c>
      <c r="AG4" s="349">
        <f t="shared" ref="AG4:AG27" si="10">AF4/AE4</f>
        <v>1</v>
      </c>
      <c r="AH4" s="90">
        <v>1</v>
      </c>
      <c r="AI4" s="83">
        <v>1</v>
      </c>
      <c r="AJ4" s="349">
        <f>AI4/AH4</f>
        <v>1</v>
      </c>
    </row>
    <row r="5" spans="1:36" ht="15">
      <c r="A5" s="310">
        <v>3</v>
      </c>
      <c r="B5" s="121">
        <v>3005</v>
      </c>
      <c r="C5" s="503" t="s">
        <v>62</v>
      </c>
      <c r="D5" s="502">
        <f t="shared" si="0"/>
        <v>14</v>
      </c>
      <c r="E5" s="503">
        <f t="shared" si="0"/>
        <v>13</v>
      </c>
      <c r="F5" s="613">
        <f t="shared" si="2"/>
        <v>0.9285714285714286</v>
      </c>
      <c r="G5" s="90">
        <v>1</v>
      </c>
      <c r="H5" s="83">
        <v>1</v>
      </c>
      <c r="I5" s="349">
        <f t="shared" si="3"/>
        <v>1</v>
      </c>
      <c r="J5" s="90">
        <v>1</v>
      </c>
      <c r="K5" s="83">
        <v>1</v>
      </c>
      <c r="L5" s="349">
        <f t="shared" si="4"/>
        <v>1</v>
      </c>
      <c r="M5" s="90">
        <v>2</v>
      </c>
      <c r="N5" s="83">
        <v>2</v>
      </c>
      <c r="O5" s="349">
        <f t="shared" si="1"/>
        <v>1</v>
      </c>
      <c r="P5" s="90">
        <v>1</v>
      </c>
      <c r="Q5" s="83">
        <v>1</v>
      </c>
      <c r="R5" s="349">
        <f t="shared" si="5"/>
        <v>1</v>
      </c>
      <c r="S5" s="90">
        <v>0</v>
      </c>
      <c r="T5" s="83">
        <v>0</v>
      </c>
      <c r="U5" s="313" t="e">
        <f t="shared" si="6"/>
        <v>#DIV/0!</v>
      </c>
      <c r="V5" s="90">
        <v>1</v>
      </c>
      <c r="W5" s="83">
        <v>1</v>
      </c>
      <c r="X5" s="349">
        <f t="shared" si="7"/>
        <v>1</v>
      </c>
      <c r="Y5" s="90">
        <v>5</v>
      </c>
      <c r="Z5" s="83">
        <v>4</v>
      </c>
      <c r="AA5" s="349">
        <f t="shared" si="8"/>
        <v>0.8</v>
      </c>
      <c r="AB5" s="90">
        <v>0</v>
      </c>
      <c r="AC5" s="83">
        <v>0</v>
      </c>
      <c r="AD5" s="349" t="e">
        <f t="shared" si="9"/>
        <v>#DIV/0!</v>
      </c>
      <c r="AE5" s="90">
        <v>2</v>
      </c>
      <c r="AF5" s="83">
        <v>2</v>
      </c>
      <c r="AG5" s="349">
        <f t="shared" si="10"/>
        <v>1</v>
      </c>
      <c r="AH5" s="90">
        <v>1</v>
      </c>
      <c r="AI5" s="83">
        <v>1</v>
      </c>
      <c r="AJ5" s="349">
        <f t="shared" ref="AJ5:AJ27" si="11">AI5/AH5</f>
        <v>1</v>
      </c>
    </row>
    <row r="6" spans="1:36" ht="15">
      <c r="A6" s="310">
        <v>4</v>
      </c>
      <c r="B6" s="121">
        <v>3008</v>
      </c>
      <c r="C6" s="503" t="s">
        <v>63</v>
      </c>
      <c r="D6" s="502">
        <f t="shared" si="0"/>
        <v>15</v>
      </c>
      <c r="E6" s="503">
        <f t="shared" si="0"/>
        <v>15</v>
      </c>
      <c r="F6" s="613">
        <f t="shared" si="2"/>
        <v>1</v>
      </c>
      <c r="G6" s="90">
        <v>1</v>
      </c>
      <c r="H6" s="83">
        <v>1</v>
      </c>
      <c r="I6" s="349">
        <f t="shared" si="3"/>
        <v>1</v>
      </c>
      <c r="J6" s="90">
        <v>1</v>
      </c>
      <c r="K6" s="83">
        <v>1</v>
      </c>
      <c r="L6" s="349">
        <f t="shared" si="4"/>
        <v>1</v>
      </c>
      <c r="M6" s="90">
        <v>2</v>
      </c>
      <c r="N6" s="83">
        <v>2</v>
      </c>
      <c r="O6" s="349">
        <f t="shared" si="1"/>
        <v>1</v>
      </c>
      <c r="P6" s="90">
        <v>1</v>
      </c>
      <c r="Q6" s="83">
        <v>1</v>
      </c>
      <c r="R6" s="349">
        <f t="shared" si="5"/>
        <v>1</v>
      </c>
      <c r="S6" s="90">
        <v>0</v>
      </c>
      <c r="T6" s="83">
        <v>0</v>
      </c>
      <c r="U6" s="313" t="e">
        <f t="shared" si="6"/>
        <v>#DIV/0!</v>
      </c>
      <c r="V6" s="90">
        <v>1</v>
      </c>
      <c r="W6" s="83">
        <v>1</v>
      </c>
      <c r="X6" s="349">
        <f t="shared" si="7"/>
        <v>1</v>
      </c>
      <c r="Y6" s="90">
        <v>5</v>
      </c>
      <c r="Z6" s="83">
        <v>5</v>
      </c>
      <c r="AA6" s="349">
        <f t="shared" si="8"/>
        <v>1</v>
      </c>
      <c r="AB6" s="90">
        <v>0</v>
      </c>
      <c r="AC6" s="83">
        <v>0</v>
      </c>
      <c r="AD6" s="349" t="e">
        <f t="shared" si="9"/>
        <v>#DIV/0!</v>
      </c>
      <c r="AE6" s="90">
        <v>3</v>
      </c>
      <c r="AF6" s="83">
        <v>3</v>
      </c>
      <c r="AG6" s="349">
        <f t="shared" si="10"/>
        <v>1</v>
      </c>
      <c r="AH6" s="90">
        <v>1</v>
      </c>
      <c r="AI6" s="83">
        <v>1</v>
      </c>
      <c r="AJ6" s="349">
        <f t="shared" si="11"/>
        <v>1</v>
      </c>
    </row>
    <row r="7" spans="1:36" ht="14.1" customHeight="1">
      <c r="A7" s="310">
        <v>2</v>
      </c>
      <c r="B7" s="121">
        <v>3011</v>
      </c>
      <c r="C7" s="503" t="s">
        <v>64</v>
      </c>
      <c r="D7" s="502">
        <f t="shared" si="0"/>
        <v>14</v>
      </c>
      <c r="E7" s="503">
        <f t="shared" si="0"/>
        <v>13</v>
      </c>
      <c r="F7" s="613">
        <f t="shared" si="2"/>
        <v>0.9285714285714286</v>
      </c>
      <c r="G7" s="90">
        <v>1</v>
      </c>
      <c r="H7" s="83">
        <v>0</v>
      </c>
      <c r="I7" s="349">
        <f t="shared" si="3"/>
        <v>0</v>
      </c>
      <c r="J7" s="90">
        <v>1</v>
      </c>
      <c r="K7" s="83">
        <v>1</v>
      </c>
      <c r="L7" s="349">
        <f t="shared" si="4"/>
        <v>1</v>
      </c>
      <c r="M7" s="90">
        <v>2</v>
      </c>
      <c r="N7" s="83">
        <v>2</v>
      </c>
      <c r="O7" s="349">
        <f t="shared" si="1"/>
        <v>1</v>
      </c>
      <c r="P7" s="90">
        <v>1</v>
      </c>
      <c r="Q7" s="83">
        <v>1</v>
      </c>
      <c r="R7" s="349">
        <f t="shared" si="5"/>
        <v>1</v>
      </c>
      <c r="S7" s="90">
        <v>0</v>
      </c>
      <c r="T7" s="83">
        <v>0</v>
      </c>
      <c r="U7" s="313" t="e">
        <f t="shared" si="6"/>
        <v>#DIV/0!</v>
      </c>
      <c r="V7" s="90">
        <v>1</v>
      </c>
      <c r="W7" s="83">
        <v>1</v>
      </c>
      <c r="X7" s="349">
        <f t="shared" si="7"/>
        <v>1</v>
      </c>
      <c r="Y7" s="90">
        <v>5</v>
      </c>
      <c r="Z7" s="83">
        <v>5</v>
      </c>
      <c r="AA7" s="349">
        <f t="shared" si="8"/>
        <v>1</v>
      </c>
      <c r="AB7" s="90">
        <v>0</v>
      </c>
      <c r="AC7" s="83">
        <v>0</v>
      </c>
      <c r="AD7" s="349" t="e">
        <f t="shared" si="9"/>
        <v>#DIV/0!</v>
      </c>
      <c r="AE7" s="90">
        <v>2</v>
      </c>
      <c r="AF7" s="83">
        <v>2</v>
      </c>
      <c r="AG7" s="349">
        <f t="shared" si="10"/>
        <v>1</v>
      </c>
      <c r="AH7" s="90">
        <v>1</v>
      </c>
      <c r="AI7" s="83">
        <v>1</v>
      </c>
      <c r="AJ7" s="349">
        <f t="shared" si="11"/>
        <v>1</v>
      </c>
    </row>
    <row r="8" spans="1:36" ht="15">
      <c r="A8" s="314">
        <v>6</v>
      </c>
      <c r="B8" s="123">
        <v>3013</v>
      </c>
      <c r="C8" s="605" t="s">
        <v>65</v>
      </c>
      <c r="D8" s="502">
        <f t="shared" si="0"/>
        <v>15</v>
      </c>
      <c r="E8" s="503">
        <f t="shared" si="0"/>
        <v>11</v>
      </c>
      <c r="F8" s="613">
        <f t="shared" si="2"/>
        <v>0.73333333333333328</v>
      </c>
      <c r="G8" s="90">
        <v>1</v>
      </c>
      <c r="H8" s="83">
        <v>1</v>
      </c>
      <c r="I8" s="349">
        <f t="shared" si="3"/>
        <v>1</v>
      </c>
      <c r="J8" s="90">
        <v>1</v>
      </c>
      <c r="K8" s="83">
        <v>1</v>
      </c>
      <c r="L8" s="349">
        <f t="shared" si="4"/>
        <v>1</v>
      </c>
      <c r="M8" s="90">
        <v>2</v>
      </c>
      <c r="N8" s="83">
        <v>1</v>
      </c>
      <c r="O8" s="349">
        <f t="shared" si="1"/>
        <v>0.5</v>
      </c>
      <c r="P8" s="90">
        <v>1</v>
      </c>
      <c r="Q8" s="83">
        <v>0</v>
      </c>
      <c r="R8" s="349">
        <f t="shared" si="5"/>
        <v>0</v>
      </c>
      <c r="S8" s="90">
        <v>0</v>
      </c>
      <c r="T8" s="83">
        <v>0</v>
      </c>
      <c r="U8" s="313" t="e">
        <f t="shared" si="6"/>
        <v>#DIV/0!</v>
      </c>
      <c r="V8" s="90">
        <v>1</v>
      </c>
      <c r="W8" s="83">
        <v>0</v>
      </c>
      <c r="X8" s="349">
        <f t="shared" si="7"/>
        <v>0</v>
      </c>
      <c r="Y8" s="90">
        <v>5</v>
      </c>
      <c r="Z8" s="83">
        <v>4</v>
      </c>
      <c r="AA8" s="349">
        <f t="shared" si="8"/>
        <v>0.8</v>
      </c>
      <c r="AB8" s="90">
        <v>0</v>
      </c>
      <c r="AC8" s="83">
        <v>0</v>
      </c>
      <c r="AD8" s="349" t="e">
        <f t="shared" si="9"/>
        <v>#DIV/0!</v>
      </c>
      <c r="AE8" s="90">
        <v>3</v>
      </c>
      <c r="AF8" s="83">
        <v>3</v>
      </c>
      <c r="AG8" s="349">
        <f t="shared" si="10"/>
        <v>1</v>
      </c>
      <c r="AH8" s="90">
        <v>1</v>
      </c>
      <c r="AI8" s="83">
        <v>1</v>
      </c>
      <c r="AJ8" s="349">
        <f t="shared" si="11"/>
        <v>1</v>
      </c>
    </row>
    <row r="9" spans="1:36" ht="15">
      <c r="A9" s="310">
        <v>7</v>
      </c>
      <c r="B9" s="121">
        <v>3014</v>
      </c>
      <c r="C9" s="605" t="s">
        <v>66</v>
      </c>
      <c r="D9" s="502">
        <f t="shared" si="0"/>
        <v>13</v>
      </c>
      <c r="E9" s="503">
        <f t="shared" si="0"/>
        <v>10</v>
      </c>
      <c r="F9" s="613">
        <f t="shared" si="2"/>
        <v>0.76923076923076927</v>
      </c>
      <c r="G9" s="90">
        <v>1</v>
      </c>
      <c r="H9" s="83">
        <v>0</v>
      </c>
      <c r="I9" s="349">
        <f t="shared" si="3"/>
        <v>0</v>
      </c>
      <c r="J9" s="90">
        <v>1</v>
      </c>
      <c r="K9" s="83">
        <v>1</v>
      </c>
      <c r="L9" s="349">
        <f t="shared" si="4"/>
        <v>1</v>
      </c>
      <c r="M9" s="90">
        <v>2</v>
      </c>
      <c r="N9" s="83">
        <v>2</v>
      </c>
      <c r="O9" s="349">
        <f t="shared" si="1"/>
        <v>1</v>
      </c>
      <c r="P9" s="90">
        <v>1</v>
      </c>
      <c r="Q9" s="83">
        <v>1</v>
      </c>
      <c r="R9" s="349">
        <f t="shared" si="5"/>
        <v>1</v>
      </c>
      <c r="S9" s="90">
        <v>0</v>
      </c>
      <c r="T9" s="83">
        <v>0</v>
      </c>
      <c r="U9" s="313" t="e">
        <f t="shared" si="6"/>
        <v>#DIV/0!</v>
      </c>
      <c r="V9" s="90">
        <v>1</v>
      </c>
      <c r="W9" s="83">
        <v>1</v>
      </c>
      <c r="X9" s="349">
        <f t="shared" si="7"/>
        <v>1</v>
      </c>
      <c r="Y9" s="90">
        <v>4</v>
      </c>
      <c r="Z9" s="83">
        <v>2</v>
      </c>
      <c r="AA9" s="349">
        <f t="shared" si="8"/>
        <v>0.5</v>
      </c>
      <c r="AB9" s="90">
        <v>0</v>
      </c>
      <c r="AC9" s="83">
        <v>0</v>
      </c>
      <c r="AD9" s="349" t="e">
        <f t="shared" si="9"/>
        <v>#DIV/0!</v>
      </c>
      <c r="AE9" s="90">
        <v>2</v>
      </c>
      <c r="AF9" s="83">
        <v>2</v>
      </c>
      <c r="AG9" s="349">
        <f t="shared" si="10"/>
        <v>1</v>
      </c>
      <c r="AH9" s="90">
        <v>1</v>
      </c>
      <c r="AI9" s="83">
        <v>1</v>
      </c>
      <c r="AJ9" s="349">
        <f t="shared" si="11"/>
        <v>1</v>
      </c>
    </row>
    <row r="10" spans="1:36" ht="15">
      <c r="A10" s="310">
        <v>8</v>
      </c>
      <c r="B10" s="121">
        <v>3015</v>
      </c>
      <c r="C10" s="503" t="s">
        <v>67</v>
      </c>
      <c r="D10" s="502">
        <f t="shared" si="0"/>
        <v>15</v>
      </c>
      <c r="E10" s="503">
        <f t="shared" si="0"/>
        <v>14</v>
      </c>
      <c r="F10" s="613">
        <f t="shared" si="2"/>
        <v>0.93333333333333335</v>
      </c>
      <c r="G10" s="90">
        <v>1</v>
      </c>
      <c r="H10" s="83">
        <v>1</v>
      </c>
      <c r="I10" s="349">
        <f t="shared" si="3"/>
        <v>1</v>
      </c>
      <c r="J10" s="90">
        <v>1</v>
      </c>
      <c r="K10" s="83">
        <v>1</v>
      </c>
      <c r="L10" s="349">
        <f t="shared" si="4"/>
        <v>1</v>
      </c>
      <c r="M10" s="90">
        <v>2</v>
      </c>
      <c r="N10" s="83">
        <v>2</v>
      </c>
      <c r="O10" s="349">
        <f t="shared" si="1"/>
        <v>1</v>
      </c>
      <c r="P10" s="90">
        <v>1</v>
      </c>
      <c r="Q10" s="83">
        <v>1</v>
      </c>
      <c r="R10" s="349">
        <f t="shared" si="5"/>
        <v>1</v>
      </c>
      <c r="S10" s="90">
        <v>0</v>
      </c>
      <c r="T10" s="83">
        <v>0</v>
      </c>
      <c r="U10" s="313" t="e">
        <f t="shared" si="6"/>
        <v>#DIV/0!</v>
      </c>
      <c r="V10" s="90">
        <v>1</v>
      </c>
      <c r="W10" s="83">
        <v>1</v>
      </c>
      <c r="X10" s="349">
        <f t="shared" si="7"/>
        <v>1</v>
      </c>
      <c r="Y10" s="90">
        <v>4</v>
      </c>
      <c r="Z10" s="83">
        <v>4</v>
      </c>
      <c r="AA10" s="349">
        <f t="shared" si="8"/>
        <v>1</v>
      </c>
      <c r="AB10" s="90">
        <v>0</v>
      </c>
      <c r="AC10" s="83">
        <v>0</v>
      </c>
      <c r="AD10" s="349" t="e">
        <f t="shared" si="9"/>
        <v>#DIV/0!</v>
      </c>
      <c r="AE10" s="90">
        <v>4</v>
      </c>
      <c r="AF10" s="83">
        <v>3</v>
      </c>
      <c r="AG10" s="349">
        <f t="shared" si="10"/>
        <v>0.75</v>
      </c>
      <c r="AH10" s="90">
        <v>1</v>
      </c>
      <c r="AI10" s="83">
        <v>1</v>
      </c>
      <c r="AJ10" s="349">
        <f t="shared" si="11"/>
        <v>1</v>
      </c>
    </row>
    <row r="11" spans="1:36" ht="15">
      <c r="A11" s="310">
        <v>9</v>
      </c>
      <c r="B11" s="121">
        <v>3016</v>
      </c>
      <c r="C11" s="503" t="s">
        <v>68</v>
      </c>
      <c r="D11" s="502">
        <f t="shared" si="0"/>
        <v>14</v>
      </c>
      <c r="E11" s="503">
        <f t="shared" si="0"/>
        <v>13</v>
      </c>
      <c r="F11" s="613">
        <f t="shared" si="2"/>
        <v>0.9285714285714286</v>
      </c>
      <c r="G11" s="90">
        <v>1</v>
      </c>
      <c r="H11" s="83">
        <v>0</v>
      </c>
      <c r="I11" s="349">
        <f t="shared" si="3"/>
        <v>0</v>
      </c>
      <c r="J11" s="90">
        <v>1</v>
      </c>
      <c r="K11" s="83">
        <v>1</v>
      </c>
      <c r="L11" s="349">
        <f t="shared" si="4"/>
        <v>1</v>
      </c>
      <c r="M11" s="90">
        <v>2</v>
      </c>
      <c r="N11" s="83">
        <v>2</v>
      </c>
      <c r="O11" s="349">
        <f t="shared" si="1"/>
        <v>1</v>
      </c>
      <c r="P11" s="90">
        <v>1</v>
      </c>
      <c r="Q11" s="83">
        <v>1</v>
      </c>
      <c r="R11" s="349">
        <f t="shared" si="5"/>
        <v>1</v>
      </c>
      <c r="S11" s="90">
        <v>0</v>
      </c>
      <c r="T11" s="83">
        <v>0</v>
      </c>
      <c r="U11" s="313" t="e">
        <f t="shared" si="6"/>
        <v>#DIV/0!</v>
      </c>
      <c r="V11" s="90">
        <v>1</v>
      </c>
      <c r="W11" s="83">
        <v>1</v>
      </c>
      <c r="X11" s="349">
        <f t="shared" si="7"/>
        <v>1</v>
      </c>
      <c r="Y11" s="90">
        <v>4</v>
      </c>
      <c r="Z11" s="83">
        <v>4</v>
      </c>
      <c r="AA11" s="349">
        <f t="shared" si="8"/>
        <v>1</v>
      </c>
      <c r="AB11" s="90">
        <v>0</v>
      </c>
      <c r="AC11" s="83">
        <v>0</v>
      </c>
      <c r="AD11" s="349" t="e">
        <f t="shared" si="9"/>
        <v>#DIV/0!</v>
      </c>
      <c r="AE11" s="90">
        <v>3</v>
      </c>
      <c r="AF11" s="83">
        <v>3</v>
      </c>
      <c r="AG11" s="349">
        <f t="shared" si="10"/>
        <v>1</v>
      </c>
      <c r="AH11" s="90">
        <v>1</v>
      </c>
      <c r="AI11" s="83">
        <v>1</v>
      </c>
      <c r="AJ11" s="349">
        <f t="shared" si="11"/>
        <v>1</v>
      </c>
    </row>
    <row r="12" spans="1:36" ht="15">
      <c r="A12" s="310">
        <v>10</v>
      </c>
      <c r="B12" s="121">
        <v>3018</v>
      </c>
      <c r="C12" s="503" t="s">
        <v>69</v>
      </c>
      <c r="D12" s="502">
        <f t="shared" si="0"/>
        <v>14</v>
      </c>
      <c r="E12" s="503">
        <f t="shared" si="0"/>
        <v>13</v>
      </c>
      <c r="F12" s="613">
        <f t="shared" si="2"/>
        <v>0.9285714285714286</v>
      </c>
      <c r="G12" s="90">
        <v>1</v>
      </c>
      <c r="H12" s="83">
        <v>1</v>
      </c>
      <c r="I12" s="349">
        <f t="shared" si="3"/>
        <v>1</v>
      </c>
      <c r="J12" s="90">
        <v>1</v>
      </c>
      <c r="K12" s="83">
        <v>1</v>
      </c>
      <c r="L12" s="349">
        <f t="shared" si="4"/>
        <v>1</v>
      </c>
      <c r="M12" s="90">
        <v>2</v>
      </c>
      <c r="N12" s="83">
        <v>2</v>
      </c>
      <c r="O12" s="349">
        <f t="shared" si="1"/>
        <v>1</v>
      </c>
      <c r="P12" s="90">
        <v>1</v>
      </c>
      <c r="Q12" s="83">
        <v>1</v>
      </c>
      <c r="R12" s="349">
        <f t="shared" si="5"/>
        <v>1</v>
      </c>
      <c r="S12" s="90">
        <v>0</v>
      </c>
      <c r="T12" s="83">
        <v>0</v>
      </c>
      <c r="U12" s="313" t="e">
        <f t="shared" si="6"/>
        <v>#DIV/0!</v>
      </c>
      <c r="V12" s="90">
        <v>1</v>
      </c>
      <c r="W12" s="83">
        <v>1</v>
      </c>
      <c r="X12" s="349">
        <f t="shared" si="7"/>
        <v>1</v>
      </c>
      <c r="Y12" s="90">
        <v>4</v>
      </c>
      <c r="Z12" s="83">
        <v>3</v>
      </c>
      <c r="AA12" s="349">
        <f t="shared" si="8"/>
        <v>0.75</v>
      </c>
      <c r="AB12" s="90">
        <v>0</v>
      </c>
      <c r="AC12" s="83">
        <v>0</v>
      </c>
      <c r="AD12" s="349" t="e">
        <f t="shared" si="9"/>
        <v>#DIV/0!</v>
      </c>
      <c r="AE12" s="90">
        <v>3</v>
      </c>
      <c r="AF12" s="83">
        <v>3</v>
      </c>
      <c r="AG12" s="349">
        <f t="shared" si="10"/>
        <v>1</v>
      </c>
      <c r="AH12" s="90">
        <v>1</v>
      </c>
      <c r="AI12" s="83">
        <v>1</v>
      </c>
      <c r="AJ12" s="349">
        <f t="shared" si="11"/>
        <v>1</v>
      </c>
    </row>
    <row r="13" spans="1:36" ht="15">
      <c r="A13" s="310">
        <v>11</v>
      </c>
      <c r="B13" s="121">
        <v>3019</v>
      </c>
      <c r="C13" s="503" t="s">
        <v>70</v>
      </c>
      <c r="D13" s="502">
        <f t="shared" si="0"/>
        <v>13</v>
      </c>
      <c r="E13" s="503">
        <f t="shared" si="0"/>
        <v>13</v>
      </c>
      <c r="F13" s="613">
        <f t="shared" si="2"/>
        <v>1</v>
      </c>
      <c r="G13" s="90">
        <v>1</v>
      </c>
      <c r="H13" s="83">
        <v>1</v>
      </c>
      <c r="I13" s="349">
        <f t="shared" si="3"/>
        <v>1</v>
      </c>
      <c r="J13" s="90">
        <v>1</v>
      </c>
      <c r="K13" s="83">
        <v>1</v>
      </c>
      <c r="L13" s="349">
        <f t="shared" si="4"/>
        <v>1</v>
      </c>
      <c r="M13" s="90">
        <v>2</v>
      </c>
      <c r="N13" s="83">
        <v>2</v>
      </c>
      <c r="O13" s="349">
        <f t="shared" si="1"/>
        <v>1</v>
      </c>
      <c r="P13" s="90">
        <v>1</v>
      </c>
      <c r="Q13" s="83">
        <v>1</v>
      </c>
      <c r="R13" s="349">
        <f t="shared" si="5"/>
        <v>1</v>
      </c>
      <c r="S13" s="90">
        <v>0</v>
      </c>
      <c r="T13" s="83">
        <v>0</v>
      </c>
      <c r="U13" s="313" t="e">
        <f t="shared" si="6"/>
        <v>#DIV/0!</v>
      </c>
      <c r="V13" s="90">
        <v>1</v>
      </c>
      <c r="W13" s="83">
        <v>1</v>
      </c>
      <c r="X13" s="349">
        <f t="shared" si="7"/>
        <v>1</v>
      </c>
      <c r="Y13" s="90">
        <v>4</v>
      </c>
      <c r="Z13" s="83">
        <v>4</v>
      </c>
      <c r="AA13" s="349">
        <f t="shared" si="8"/>
        <v>1</v>
      </c>
      <c r="AB13" s="90">
        <v>0</v>
      </c>
      <c r="AC13" s="83">
        <v>0</v>
      </c>
      <c r="AD13" s="349" t="e">
        <f t="shared" si="9"/>
        <v>#DIV/0!</v>
      </c>
      <c r="AE13" s="90">
        <v>2</v>
      </c>
      <c r="AF13" s="83">
        <v>2</v>
      </c>
      <c r="AG13" s="349">
        <f t="shared" si="10"/>
        <v>1</v>
      </c>
      <c r="AH13" s="90">
        <v>1</v>
      </c>
      <c r="AI13" s="83">
        <v>1</v>
      </c>
      <c r="AJ13" s="349">
        <f t="shared" si="11"/>
        <v>1</v>
      </c>
    </row>
    <row r="14" spans="1:36" ht="15">
      <c r="A14" s="310">
        <v>12</v>
      </c>
      <c r="B14" s="121">
        <v>3020</v>
      </c>
      <c r="C14" s="605" t="s">
        <v>71</v>
      </c>
      <c r="D14" s="502">
        <f t="shared" si="0"/>
        <v>14</v>
      </c>
      <c r="E14" s="503">
        <f t="shared" si="0"/>
        <v>14</v>
      </c>
      <c r="F14" s="613">
        <f t="shared" si="2"/>
        <v>1</v>
      </c>
      <c r="G14" s="90">
        <v>1</v>
      </c>
      <c r="H14" s="83">
        <v>1</v>
      </c>
      <c r="I14" s="349">
        <f t="shared" si="3"/>
        <v>1</v>
      </c>
      <c r="J14" s="90">
        <v>1</v>
      </c>
      <c r="K14" s="83">
        <v>1</v>
      </c>
      <c r="L14" s="349">
        <f t="shared" si="4"/>
        <v>1</v>
      </c>
      <c r="M14" s="90">
        <v>2</v>
      </c>
      <c r="N14" s="83">
        <v>2</v>
      </c>
      <c r="O14" s="349">
        <f t="shared" si="1"/>
        <v>1</v>
      </c>
      <c r="P14" s="90">
        <v>1</v>
      </c>
      <c r="Q14" s="83">
        <v>1</v>
      </c>
      <c r="R14" s="349">
        <f t="shared" si="5"/>
        <v>1</v>
      </c>
      <c r="S14" s="90">
        <v>0</v>
      </c>
      <c r="T14" s="83">
        <v>0</v>
      </c>
      <c r="U14" s="313" t="e">
        <f t="shared" si="6"/>
        <v>#DIV/0!</v>
      </c>
      <c r="V14" s="90">
        <v>1</v>
      </c>
      <c r="W14" s="83">
        <v>1</v>
      </c>
      <c r="X14" s="349">
        <f t="shared" si="7"/>
        <v>1</v>
      </c>
      <c r="Y14" s="90">
        <v>4</v>
      </c>
      <c r="Z14" s="83">
        <v>4</v>
      </c>
      <c r="AA14" s="349">
        <f t="shared" si="8"/>
        <v>1</v>
      </c>
      <c r="AB14" s="90">
        <v>0</v>
      </c>
      <c r="AC14" s="83">
        <v>0</v>
      </c>
      <c r="AD14" s="349" t="e">
        <f t="shared" si="9"/>
        <v>#DIV/0!</v>
      </c>
      <c r="AE14" s="90">
        <v>3</v>
      </c>
      <c r="AF14" s="83">
        <v>3</v>
      </c>
      <c r="AG14" s="349">
        <f t="shared" si="10"/>
        <v>1</v>
      </c>
      <c r="AH14" s="90">
        <v>1</v>
      </c>
      <c r="AI14" s="83">
        <v>1</v>
      </c>
      <c r="AJ14" s="349">
        <f t="shared" si="11"/>
        <v>1</v>
      </c>
    </row>
    <row r="15" spans="1:36" ht="15">
      <c r="A15" s="310">
        <v>13</v>
      </c>
      <c r="B15" s="121">
        <v>3022</v>
      </c>
      <c r="C15" s="605" t="s">
        <v>72</v>
      </c>
      <c r="D15" s="502">
        <f t="shared" si="0"/>
        <v>15</v>
      </c>
      <c r="E15" s="503">
        <f t="shared" si="0"/>
        <v>15</v>
      </c>
      <c r="F15" s="613">
        <f t="shared" si="2"/>
        <v>1</v>
      </c>
      <c r="G15" s="90">
        <v>1</v>
      </c>
      <c r="H15" s="83">
        <v>1</v>
      </c>
      <c r="I15" s="349">
        <f t="shared" si="3"/>
        <v>1</v>
      </c>
      <c r="J15" s="90">
        <v>1</v>
      </c>
      <c r="K15" s="83">
        <v>1</v>
      </c>
      <c r="L15" s="349">
        <f t="shared" si="4"/>
        <v>1</v>
      </c>
      <c r="M15" s="90">
        <v>2</v>
      </c>
      <c r="N15" s="83">
        <v>2</v>
      </c>
      <c r="O15" s="349">
        <f t="shared" si="1"/>
        <v>1</v>
      </c>
      <c r="P15" s="90">
        <v>1</v>
      </c>
      <c r="Q15" s="83">
        <v>1</v>
      </c>
      <c r="R15" s="349">
        <f t="shared" si="5"/>
        <v>1</v>
      </c>
      <c r="S15" s="90">
        <v>0</v>
      </c>
      <c r="T15" s="83">
        <v>0</v>
      </c>
      <c r="U15" s="313" t="e">
        <f t="shared" si="6"/>
        <v>#DIV/0!</v>
      </c>
      <c r="V15" s="90">
        <v>1</v>
      </c>
      <c r="W15" s="83">
        <v>1</v>
      </c>
      <c r="X15" s="349">
        <f t="shared" si="7"/>
        <v>1</v>
      </c>
      <c r="Y15" s="90">
        <v>5</v>
      </c>
      <c r="Z15" s="83">
        <v>5</v>
      </c>
      <c r="AA15" s="349">
        <f t="shared" si="8"/>
        <v>1</v>
      </c>
      <c r="AB15" s="90">
        <v>0</v>
      </c>
      <c r="AC15" s="83">
        <v>0</v>
      </c>
      <c r="AD15" s="349" t="e">
        <f t="shared" si="9"/>
        <v>#DIV/0!</v>
      </c>
      <c r="AE15" s="90">
        <v>3</v>
      </c>
      <c r="AF15" s="83">
        <v>3</v>
      </c>
      <c r="AG15" s="349">
        <f t="shared" si="10"/>
        <v>1</v>
      </c>
      <c r="AH15" s="90">
        <v>1</v>
      </c>
      <c r="AI15" s="83">
        <v>1</v>
      </c>
      <c r="AJ15" s="349">
        <f t="shared" si="11"/>
        <v>1</v>
      </c>
    </row>
    <row r="16" spans="1:36" ht="14.1" customHeight="1">
      <c r="A16" s="314">
        <v>14</v>
      </c>
      <c r="B16" s="123">
        <v>3023</v>
      </c>
      <c r="C16" s="605" t="s">
        <v>73</v>
      </c>
      <c r="D16" s="502">
        <f t="shared" si="0"/>
        <v>13</v>
      </c>
      <c r="E16" s="503">
        <f t="shared" si="0"/>
        <v>12</v>
      </c>
      <c r="F16" s="613">
        <f t="shared" si="2"/>
        <v>0.92307692307692313</v>
      </c>
      <c r="G16" s="90">
        <v>1</v>
      </c>
      <c r="H16" s="83">
        <v>0</v>
      </c>
      <c r="I16" s="349">
        <f t="shared" si="3"/>
        <v>0</v>
      </c>
      <c r="J16" s="90">
        <v>1</v>
      </c>
      <c r="K16" s="83">
        <v>1</v>
      </c>
      <c r="L16" s="349">
        <f t="shared" si="4"/>
        <v>1</v>
      </c>
      <c r="M16" s="90">
        <v>2</v>
      </c>
      <c r="N16" s="83">
        <v>2</v>
      </c>
      <c r="O16" s="349">
        <f t="shared" si="1"/>
        <v>1</v>
      </c>
      <c r="P16" s="90">
        <v>1</v>
      </c>
      <c r="Q16" s="83">
        <v>1</v>
      </c>
      <c r="R16" s="349">
        <f t="shared" si="5"/>
        <v>1</v>
      </c>
      <c r="S16" s="90">
        <v>0</v>
      </c>
      <c r="T16" s="83">
        <v>0</v>
      </c>
      <c r="U16" s="313" t="e">
        <f t="shared" si="6"/>
        <v>#DIV/0!</v>
      </c>
      <c r="V16" s="90">
        <v>1</v>
      </c>
      <c r="W16" s="83">
        <v>1</v>
      </c>
      <c r="X16" s="349">
        <f t="shared" si="7"/>
        <v>1</v>
      </c>
      <c r="Y16" s="90">
        <v>4</v>
      </c>
      <c r="Z16" s="83">
        <v>4</v>
      </c>
      <c r="AA16" s="349">
        <f t="shared" si="8"/>
        <v>1</v>
      </c>
      <c r="AB16" s="90">
        <v>0</v>
      </c>
      <c r="AC16" s="83">
        <v>0</v>
      </c>
      <c r="AD16" s="349" t="e">
        <f t="shared" si="9"/>
        <v>#DIV/0!</v>
      </c>
      <c r="AE16" s="90">
        <v>2</v>
      </c>
      <c r="AF16" s="83">
        <v>2</v>
      </c>
      <c r="AG16" s="349">
        <f t="shared" si="10"/>
        <v>1</v>
      </c>
      <c r="AH16" s="90">
        <v>1</v>
      </c>
      <c r="AI16" s="83">
        <v>1</v>
      </c>
      <c r="AJ16" s="349">
        <f t="shared" si="11"/>
        <v>1</v>
      </c>
    </row>
    <row r="17" spans="1:36" ht="15">
      <c r="A17" s="310">
        <v>15</v>
      </c>
      <c r="B17" s="121">
        <v>3024</v>
      </c>
      <c r="C17" s="503" t="s">
        <v>74</v>
      </c>
      <c r="D17" s="502">
        <f t="shared" si="0"/>
        <v>14</v>
      </c>
      <c r="E17" s="503">
        <f t="shared" si="0"/>
        <v>12</v>
      </c>
      <c r="F17" s="613">
        <f t="shared" si="2"/>
        <v>0.8571428571428571</v>
      </c>
      <c r="G17" s="90">
        <v>1</v>
      </c>
      <c r="H17" s="83">
        <v>1</v>
      </c>
      <c r="I17" s="349">
        <f t="shared" si="3"/>
        <v>1</v>
      </c>
      <c r="J17" s="90">
        <v>1</v>
      </c>
      <c r="K17" s="83">
        <v>1</v>
      </c>
      <c r="L17" s="349">
        <f t="shared" si="4"/>
        <v>1</v>
      </c>
      <c r="M17" s="90">
        <v>2</v>
      </c>
      <c r="N17" s="83">
        <v>2</v>
      </c>
      <c r="O17" s="349">
        <f t="shared" si="1"/>
        <v>1</v>
      </c>
      <c r="P17" s="90">
        <v>1</v>
      </c>
      <c r="Q17" s="83">
        <v>1</v>
      </c>
      <c r="R17" s="349">
        <f t="shared" si="5"/>
        <v>1</v>
      </c>
      <c r="S17" s="90">
        <v>0</v>
      </c>
      <c r="T17" s="83">
        <v>0</v>
      </c>
      <c r="U17" s="313" t="e">
        <f t="shared" si="6"/>
        <v>#DIV/0!</v>
      </c>
      <c r="V17" s="90">
        <v>1</v>
      </c>
      <c r="W17" s="83">
        <v>1</v>
      </c>
      <c r="X17" s="349">
        <f t="shared" si="7"/>
        <v>1</v>
      </c>
      <c r="Y17" s="90">
        <v>4</v>
      </c>
      <c r="Z17" s="83">
        <v>3</v>
      </c>
      <c r="AA17" s="349">
        <f t="shared" si="8"/>
        <v>0.75</v>
      </c>
      <c r="AB17" s="90">
        <v>0</v>
      </c>
      <c r="AC17" s="83">
        <v>0</v>
      </c>
      <c r="AD17" s="349" t="e">
        <f t="shared" si="9"/>
        <v>#DIV/0!</v>
      </c>
      <c r="AE17" s="90">
        <v>3</v>
      </c>
      <c r="AF17" s="83">
        <v>2</v>
      </c>
      <c r="AG17" s="349">
        <f t="shared" si="10"/>
        <v>0.66666666666666663</v>
      </c>
      <c r="AH17" s="90">
        <v>1</v>
      </c>
      <c r="AI17" s="83">
        <v>1</v>
      </c>
      <c r="AJ17" s="349">
        <f t="shared" si="11"/>
        <v>1</v>
      </c>
    </row>
    <row r="18" spans="1:36" ht="15">
      <c r="A18" s="310">
        <v>16</v>
      </c>
      <c r="B18" s="121">
        <v>3027</v>
      </c>
      <c r="C18" s="503" t="s">
        <v>75</v>
      </c>
      <c r="D18" s="502">
        <f t="shared" si="0"/>
        <v>15</v>
      </c>
      <c r="E18" s="503">
        <f t="shared" si="0"/>
        <v>15</v>
      </c>
      <c r="F18" s="613">
        <f t="shared" si="2"/>
        <v>1</v>
      </c>
      <c r="G18" s="90">
        <v>1</v>
      </c>
      <c r="H18" s="83">
        <v>1</v>
      </c>
      <c r="I18" s="349">
        <f t="shared" si="3"/>
        <v>1</v>
      </c>
      <c r="J18" s="90">
        <v>1</v>
      </c>
      <c r="K18" s="83">
        <v>1</v>
      </c>
      <c r="L18" s="349">
        <f t="shared" si="4"/>
        <v>1</v>
      </c>
      <c r="M18" s="90">
        <v>2</v>
      </c>
      <c r="N18" s="83">
        <v>2</v>
      </c>
      <c r="O18" s="349">
        <f t="shared" si="1"/>
        <v>1</v>
      </c>
      <c r="P18" s="90">
        <v>1</v>
      </c>
      <c r="Q18" s="83">
        <v>1</v>
      </c>
      <c r="R18" s="349">
        <f t="shared" si="5"/>
        <v>1</v>
      </c>
      <c r="S18" s="90">
        <v>0</v>
      </c>
      <c r="T18" s="83">
        <v>0</v>
      </c>
      <c r="U18" s="313" t="e">
        <f t="shared" si="6"/>
        <v>#DIV/0!</v>
      </c>
      <c r="V18" s="90">
        <v>1</v>
      </c>
      <c r="W18" s="83">
        <v>1</v>
      </c>
      <c r="X18" s="349">
        <f t="shared" si="7"/>
        <v>1</v>
      </c>
      <c r="Y18" s="90">
        <v>5</v>
      </c>
      <c r="Z18" s="83">
        <v>5</v>
      </c>
      <c r="AA18" s="349">
        <f t="shared" si="8"/>
        <v>1</v>
      </c>
      <c r="AB18" s="90">
        <v>0</v>
      </c>
      <c r="AC18" s="83">
        <v>0</v>
      </c>
      <c r="AD18" s="349" t="e">
        <f t="shared" si="9"/>
        <v>#DIV/0!</v>
      </c>
      <c r="AE18" s="90">
        <v>3</v>
      </c>
      <c r="AF18" s="83">
        <v>3</v>
      </c>
      <c r="AG18" s="349">
        <f t="shared" si="10"/>
        <v>1</v>
      </c>
      <c r="AH18" s="90">
        <v>1</v>
      </c>
      <c r="AI18" s="83">
        <v>1</v>
      </c>
      <c r="AJ18" s="349">
        <f t="shared" si="11"/>
        <v>1</v>
      </c>
    </row>
    <row r="19" spans="1:36" ht="15">
      <c r="A19" s="310">
        <v>17</v>
      </c>
      <c r="B19" s="121">
        <v>3028</v>
      </c>
      <c r="C19" s="605" t="s">
        <v>76</v>
      </c>
      <c r="D19" s="502">
        <f t="shared" si="0"/>
        <v>14</v>
      </c>
      <c r="E19" s="503">
        <f t="shared" si="0"/>
        <v>12</v>
      </c>
      <c r="F19" s="613">
        <f t="shared" si="2"/>
        <v>0.8571428571428571</v>
      </c>
      <c r="G19" s="90">
        <v>1</v>
      </c>
      <c r="H19" s="83">
        <v>1</v>
      </c>
      <c r="I19" s="349">
        <f t="shared" si="3"/>
        <v>1</v>
      </c>
      <c r="J19" s="90">
        <v>1</v>
      </c>
      <c r="K19" s="83">
        <v>1</v>
      </c>
      <c r="L19" s="349">
        <f t="shared" si="4"/>
        <v>1</v>
      </c>
      <c r="M19" s="90">
        <v>2</v>
      </c>
      <c r="N19" s="83">
        <v>2</v>
      </c>
      <c r="O19" s="349">
        <f t="shared" si="1"/>
        <v>1</v>
      </c>
      <c r="P19" s="90">
        <v>1</v>
      </c>
      <c r="Q19" s="83">
        <v>1</v>
      </c>
      <c r="R19" s="349">
        <f t="shared" si="5"/>
        <v>1</v>
      </c>
      <c r="S19" s="90">
        <v>0</v>
      </c>
      <c r="T19" s="83">
        <v>0</v>
      </c>
      <c r="U19" s="313" t="e">
        <f t="shared" si="6"/>
        <v>#DIV/0!</v>
      </c>
      <c r="V19" s="90">
        <v>1</v>
      </c>
      <c r="W19" s="83">
        <v>1</v>
      </c>
      <c r="X19" s="349">
        <f t="shared" si="7"/>
        <v>1</v>
      </c>
      <c r="Y19" s="90">
        <v>4</v>
      </c>
      <c r="Z19" s="83">
        <v>3</v>
      </c>
      <c r="AA19" s="349">
        <f t="shared" si="8"/>
        <v>0.75</v>
      </c>
      <c r="AB19" s="90">
        <v>0</v>
      </c>
      <c r="AC19" s="83">
        <v>0</v>
      </c>
      <c r="AD19" s="349" t="e">
        <f t="shared" si="9"/>
        <v>#DIV/0!</v>
      </c>
      <c r="AE19" s="90">
        <v>3</v>
      </c>
      <c r="AF19" s="83">
        <v>2</v>
      </c>
      <c r="AG19" s="349">
        <f t="shared" si="10"/>
        <v>0.66666666666666663</v>
      </c>
      <c r="AH19" s="90">
        <v>1</v>
      </c>
      <c r="AI19" s="83">
        <v>1</v>
      </c>
      <c r="AJ19" s="349">
        <f t="shared" si="11"/>
        <v>1</v>
      </c>
    </row>
    <row r="20" spans="1:36" ht="14.1" customHeight="1">
      <c r="A20" s="310">
        <v>18</v>
      </c>
      <c r="B20" s="121">
        <v>3030</v>
      </c>
      <c r="C20" s="503" t="s">
        <v>77</v>
      </c>
      <c r="D20" s="502">
        <f t="shared" si="0"/>
        <v>13</v>
      </c>
      <c r="E20" s="503">
        <f t="shared" si="0"/>
        <v>11</v>
      </c>
      <c r="F20" s="613">
        <f t="shared" si="2"/>
        <v>0.84615384615384615</v>
      </c>
      <c r="G20" s="90">
        <v>1</v>
      </c>
      <c r="H20" s="83">
        <v>1</v>
      </c>
      <c r="I20" s="349">
        <f t="shared" si="3"/>
        <v>1</v>
      </c>
      <c r="J20" s="90">
        <v>1</v>
      </c>
      <c r="K20" s="83">
        <v>1</v>
      </c>
      <c r="L20" s="349">
        <f t="shared" si="4"/>
        <v>1</v>
      </c>
      <c r="M20" s="90">
        <v>2</v>
      </c>
      <c r="N20" s="83">
        <v>1</v>
      </c>
      <c r="O20" s="349">
        <f t="shared" si="1"/>
        <v>0.5</v>
      </c>
      <c r="P20" s="90">
        <v>1</v>
      </c>
      <c r="Q20" s="83">
        <v>1</v>
      </c>
      <c r="R20" s="349">
        <f t="shared" si="5"/>
        <v>1</v>
      </c>
      <c r="S20" s="90">
        <v>0</v>
      </c>
      <c r="T20" s="83">
        <v>0</v>
      </c>
      <c r="U20" s="313" t="e">
        <f t="shared" si="6"/>
        <v>#DIV/0!</v>
      </c>
      <c r="V20" s="90">
        <v>1</v>
      </c>
      <c r="W20" s="83">
        <v>1</v>
      </c>
      <c r="X20" s="349">
        <f t="shared" si="7"/>
        <v>1</v>
      </c>
      <c r="Y20" s="90">
        <v>4</v>
      </c>
      <c r="Z20" s="83">
        <v>3</v>
      </c>
      <c r="AA20" s="349">
        <f t="shared" si="8"/>
        <v>0.75</v>
      </c>
      <c r="AB20" s="90">
        <v>0</v>
      </c>
      <c r="AC20" s="83">
        <v>0</v>
      </c>
      <c r="AD20" s="349" t="e">
        <f t="shared" si="9"/>
        <v>#DIV/0!</v>
      </c>
      <c r="AE20" s="90">
        <v>2</v>
      </c>
      <c r="AF20" s="83">
        <v>2</v>
      </c>
      <c r="AG20" s="349">
        <f t="shared" si="10"/>
        <v>1</v>
      </c>
      <c r="AH20" s="90">
        <v>1</v>
      </c>
      <c r="AI20" s="83">
        <v>1</v>
      </c>
      <c r="AJ20" s="349">
        <f t="shared" si="11"/>
        <v>1</v>
      </c>
    </row>
    <row r="21" spans="1:36" ht="15">
      <c r="A21" s="310">
        <v>19</v>
      </c>
      <c r="B21" s="121">
        <v>3031</v>
      </c>
      <c r="C21" s="503" t="s">
        <v>78</v>
      </c>
      <c r="D21" s="502">
        <f t="shared" si="0"/>
        <v>14</v>
      </c>
      <c r="E21" s="503">
        <f t="shared" si="0"/>
        <v>13</v>
      </c>
      <c r="F21" s="613">
        <f t="shared" si="2"/>
        <v>0.9285714285714286</v>
      </c>
      <c r="G21" s="90">
        <v>1</v>
      </c>
      <c r="H21" s="83">
        <v>0</v>
      </c>
      <c r="I21" s="349">
        <f t="shared" si="3"/>
        <v>0</v>
      </c>
      <c r="J21" s="90">
        <v>1</v>
      </c>
      <c r="K21" s="83">
        <v>1</v>
      </c>
      <c r="L21" s="349">
        <f t="shared" si="4"/>
        <v>1</v>
      </c>
      <c r="M21" s="90">
        <v>2</v>
      </c>
      <c r="N21" s="83">
        <v>2</v>
      </c>
      <c r="O21" s="349">
        <f t="shared" si="1"/>
        <v>1</v>
      </c>
      <c r="P21" s="90">
        <v>1</v>
      </c>
      <c r="Q21" s="83">
        <v>1</v>
      </c>
      <c r="R21" s="349">
        <f t="shared" si="5"/>
        <v>1</v>
      </c>
      <c r="S21" s="90">
        <v>0</v>
      </c>
      <c r="T21" s="83">
        <v>0</v>
      </c>
      <c r="U21" s="313" t="e">
        <f t="shared" si="6"/>
        <v>#DIV/0!</v>
      </c>
      <c r="V21" s="90">
        <v>1</v>
      </c>
      <c r="W21" s="83">
        <v>1</v>
      </c>
      <c r="X21" s="349">
        <f t="shared" si="7"/>
        <v>1</v>
      </c>
      <c r="Y21" s="90">
        <v>5</v>
      </c>
      <c r="Z21" s="83">
        <v>5</v>
      </c>
      <c r="AA21" s="349">
        <f t="shared" si="8"/>
        <v>1</v>
      </c>
      <c r="AB21" s="90">
        <v>0</v>
      </c>
      <c r="AC21" s="83">
        <v>0</v>
      </c>
      <c r="AD21" s="349" t="e">
        <f t="shared" si="9"/>
        <v>#DIV/0!</v>
      </c>
      <c r="AE21" s="90">
        <v>2</v>
      </c>
      <c r="AF21" s="83">
        <v>2</v>
      </c>
      <c r="AG21" s="349">
        <f t="shared" si="10"/>
        <v>1</v>
      </c>
      <c r="AH21" s="90">
        <v>1</v>
      </c>
      <c r="AI21" s="83">
        <v>1</v>
      </c>
      <c r="AJ21" s="349">
        <f t="shared" si="11"/>
        <v>1</v>
      </c>
    </row>
    <row r="22" spans="1:36" ht="15">
      <c r="A22" s="310">
        <v>20</v>
      </c>
      <c r="B22" s="121">
        <v>3032</v>
      </c>
      <c r="C22" s="503" t="s">
        <v>79</v>
      </c>
      <c r="D22" s="502">
        <f t="shared" si="0"/>
        <v>13</v>
      </c>
      <c r="E22" s="503">
        <f t="shared" si="0"/>
        <v>12</v>
      </c>
      <c r="F22" s="613">
        <f t="shared" si="2"/>
        <v>0.92307692307692313</v>
      </c>
      <c r="G22" s="90">
        <v>1</v>
      </c>
      <c r="H22" s="83">
        <v>1</v>
      </c>
      <c r="I22" s="349">
        <f t="shared" si="3"/>
        <v>1</v>
      </c>
      <c r="J22" s="90">
        <v>1</v>
      </c>
      <c r="K22" s="83">
        <v>1</v>
      </c>
      <c r="L22" s="349">
        <f t="shared" si="4"/>
        <v>1</v>
      </c>
      <c r="M22" s="90">
        <v>2</v>
      </c>
      <c r="N22" s="83">
        <v>1</v>
      </c>
      <c r="O22" s="349">
        <f t="shared" si="1"/>
        <v>0.5</v>
      </c>
      <c r="P22" s="90">
        <v>1</v>
      </c>
      <c r="Q22" s="83">
        <v>1</v>
      </c>
      <c r="R22" s="349">
        <f t="shared" si="5"/>
        <v>1</v>
      </c>
      <c r="S22" s="90">
        <v>0</v>
      </c>
      <c r="T22" s="83">
        <v>0</v>
      </c>
      <c r="U22" s="313" t="e">
        <f t="shared" si="6"/>
        <v>#DIV/0!</v>
      </c>
      <c r="V22" s="90">
        <v>1</v>
      </c>
      <c r="W22" s="83">
        <v>1</v>
      </c>
      <c r="X22" s="349">
        <f t="shared" si="7"/>
        <v>1</v>
      </c>
      <c r="Y22" s="90">
        <v>4</v>
      </c>
      <c r="Z22" s="83">
        <v>4</v>
      </c>
      <c r="AA22" s="349">
        <f t="shared" si="8"/>
        <v>1</v>
      </c>
      <c r="AB22" s="90">
        <v>0</v>
      </c>
      <c r="AC22" s="83">
        <v>0</v>
      </c>
      <c r="AD22" s="349" t="e">
        <f t="shared" si="9"/>
        <v>#DIV/0!</v>
      </c>
      <c r="AE22" s="90">
        <v>2</v>
      </c>
      <c r="AF22" s="83">
        <v>2</v>
      </c>
      <c r="AG22" s="349">
        <f t="shared" si="10"/>
        <v>1</v>
      </c>
      <c r="AH22" s="90">
        <v>1</v>
      </c>
      <c r="AI22" s="83">
        <v>1</v>
      </c>
      <c r="AJ22" s="349">
        <f t="shared" si="11"/>
        <v>1</v>
      </c>
    </row>
    <row r="23" spans="1:36" ht="15">
      <c r="A23" s="315">
        <v>21</v>
      </c>
      <c r="B23" s="316">
        <v>3033</v>
      </c>
      <c r="C23" s="606" t="s">
        <v>80</v>
      </c>
      <c r="D23" s="502">
        <f t="shared" si="0"/>
        <v>13</v>
      </c>
      <c r="E23" s="503">
        <f t="shared" si="0"/>
        <v>13</v>
      </c>
      <c r="F23" s="614">
        <f t="shared" si="2"/>
        <v>1</v>
      </c>
      <c r="G23" s="90">
        <v>1</v>
      </c>
      <c r="H23" s="83">
        <v>1</v>
      </c>
      <c r="I23" s="349">
        <f t="shared" si="3"/>
        <v>1</v>
      </c>
      <c r="J23" s="90">
        <v>1</v>
      </c>
      <c r="K23" s="83">
        <v>1</v>
      </c>
      <c r="L23" s="349">
        <f t="shared" si="4"/>
        <v>1</v>
      </c>
      <c r="M23" s="90">
        <v>2</v>
      </c>
      <c r="N23" s="83">
        <v>2</v>
      </c>
      <c r="O23" s="349">
        <f t="shared" si="1"/>
        <v>1</v>
      </c>
      <c r="P23" s="90">
        <v>1</v>
      </c>
      <c r="Q23" s="83">
        <v>1</v>
      </c>
      <c r="R23" s="349">
        <f t="shared" si="5"/>
        <v>1</v>
      </c>
      <c r="S23" s="90">
        <v>0</v>
      </c>
      <c r="T23" s="83">
        <v>0</v>
      </c>
      <c r="U23" s="313" t="e">
        <f t="shared" si="6"/>
        <v>#DIV/0!</v>
      </c>
      <c r="V23" s="90">
        <v>1</v>
      </c>
      <c r="W23" s="83">
        <v>1</v>
      </c>
      <c r="X23" s="349">
        <f t="shared" si="7"/>
        <v>1</v>
      </c>
      <c r="Y23" s="90">
        <v>4</v>
      </c>
      <c r="Z23" s="83">
        <v>4</v>
      </c>
      <c r="AA23" s="349">
        <f t="shared" si="8"/>
        <v>1</v>
      </c>
      <c r="AB23" s="90">
        <v>0</v>
      </c>
      <c r="AC23" s="83">
        <v>0</v>
      </c>
      <c r="AD23" s="349" t="e">
        <f t="shared" si="9"/>
        <v>#DIV/0!</v>
      </c>
      <c r="AE23" s="90">
        <v>2</v>
      </c>
      <c r="AF23" s="83">
        <v>2</v>
      </c>
      <c r="AG23" s="349">
        <f t="shared" si="10"/>
        <v>1</v>
      </c>
      <c r="AH23" s="90">
        <v>1</v>
      </c>
      <c r="AI23" s="83">
        <v>1</v>
      </c>
      <c r="AJ23" s="349">
        <f t="shared" si="11"/>
        <v>1</v>
      </c>
    </row>
    <row r="24" spans="1:36" ht="15">
      <c r="A24" s="319">
        <v>22</v>
      </c>
      <c r="B24" s="121">
        <v>3034</v>
      </c>
      <c r="C24" s="503" t="s">
        <v>81</v>
      </c>
      <c r="D24" s="502">
        <f t="shared" si="0"/>
        <v>15</v>
      </c>
      <c r="E24" s="503">
        <f t="shared" si="0"/>
        <v>12</v>
      </c>
      <c r="F24" s="613">
        <f>E24/D24</f>
        <v>0.8</v>
      </c>
      <c r="G24" s="90">
        <v>1</v>
      </c>
      <c r="H24" s="83">
        <v>0</v>
      </c>
      <c r="I24" s="349">
        <f>H24/G24</f>
        <v>0</v>
      </c>
      <c r="J24" s="90">
        <v>1</v>
      </c>
      <c r="K24" s="83">
        <v>1</v>
      </c>
      <c r="L24" s="349">
        <f>K24/J24</f>
        <v>1</v>
      </c>
      <c r="M24" s="90">
        <v>2</v>
      </c>
      <c r="N24" s="83">
        <v>2</v>
      </c>
      <c r="O24" s="349">
        <f t="shared" si="1"/>
        <v>1</v>
      </c>
      <c r="P24" s="90">
        <v>1</v>
      </c>
      <c r="Q24" s="83">
        <v>1</v>
      </c>
      <c r="R24" s="349">
        <f>Q24/P24</f>
        <v>1</v>
      </c>
      <c r="S24" s="90">
        <v>0</v>
      </c>
      <c r="T24" s="83">
        <v>0</v>
      </c>
      <c r="U24" s="313" t="e">
        <f>T24/S24</f>
        <v>#DIV/0!</v>
      </c>
      <c r="V24" s="90">
        <v>1</v>
      </c>
      <c r="W24" s="83">
        <v>1</v>
      </c>
      <c r="X24" s="349">
        <f t="shared" si="7"/>
        <v>1</v>
      </c>
      <c r="Y24" s="90">
        <v>4</v>
      </c>
      <c r="Z24" s="83">
        <v>4</v>
      </c>
      <c r="AA24" s="349">
        <f>Z24/Y24</f>
        <v>1</v>
      </c>
      <c r="AB24" s="90">
        <v>0</v>
      </c>
      <c r="AC24" s="83">
        <v>0</v>
      </c>
      <c r="AD24" s="349" t="e">
        <f>AC24/AB24</f>
        <v>#DIV/0!</v>
      </c>
      <c r="AE24" s="90">
        <v>4</v>
      </c>
      <c r="AF24" s="83">
        <v>3</v>
      </c>
      <c r="AG24" s="349">
        <f t="shared" si="10"/>
        <v>0.75</v>
      </c>
      <c r="AH24" s="90">
        <v>1</v>
      </c>
      <c r="AI24" s="83">
        <v>0</v>
      </c>
      <c r="AJ24" s="349">
        <f t="shared" si="11"/>
        <v>0</v>
      </c>
    </row>
    <row r="25" spans="1:36" ht="15">
      <c r="A25" s="371">
        <v>23</v>
      </c>
      <c r="B25" s="316">
        <v>3035</v>
      </c>
      <c r="C25" s="604" t="s">
        <v>403</v>
      </c>
      <c r="D25" s="603">
        <f t="shared" si="0"/>
        <v>14</v>
      </c>
      <c r="E25" s="604">
        <f t="shared" si="0"/>
        <v>14</v>
      </c>
      <c r="F25" s="614">
        <f>E25/D25</f>
        <v>1</v>
      </c>
      <c r="G25" s="90">
        <v>1</v>
      </c>
      <c r="H25" s="83">
        <v>1</v>
      </c>
      <c r="I25" s="349">
        <f>H25/G25</f>
        <v>1</v>
      </c>
      <c r="J25" s="90">
        <v>1</v>
      </c>
      <c r="K25" s="83">
        <v>1</v>
      </c>
      <c r="L25" s="349">
        <f>K25/J25</f>
        <v>1</v>
      </c>
      <c r="M25" s="90">
        <v>2</v>
      </c>
      <c r="N25" s="83">
        <v>2</v>
      </c>
      <c r="O25" s="349">
        <f>N25/M25</f>
        <v>1</v>
      </c>
      <c r="P25" s="90">
        <v>1</v>
      </c>
      <c r="Q25" s="83">
        <v>1</v>
      </c>
      <c r="R25" s="349">
        <f>Q25/P25</f>
        <v>1</v>
      </c>
      <c r="S25" s="90">
        <v>0</v>
      </c>
      <c r="T25" s="83">
        <v>0</v>
      </c>
      <c r="U25" s="313" t="e">
        <f>T25/S25</f>
        <v>#DIV/0!</v>
      </c>
      <c r="V25" s="90">
        <v>1</v>
      </c>
      <c r="W25" s="83">
        <v>1</v>
      </c>
      <c r="X25" s="349">
        <f>W25/V25</f>
        <v>1</v>
      </c>
      <c r="Y25" s="90">
        <v>4</v>
      </c>
      <c r="Z25" s="83">
        <v>4</v>
      </c>
      <c r="AA25" s="349">
        <f>Z25/Y25</f>
        <v>1</v>
      </c>
      <c r="AB25" s="90">
        <v>0</v>
      </c>
      <c r="AC25" s="83">
        <v>0</v>
      </c>
      <c r="AD25" s="349" t="e">
        <f>AC25/AB25</f>
        <v>#DIV/0!</v>
      </c>
      <c r="AE25" s="90">
        <v>3</v>
      </c>
      <c r="AF25" s="83">
        <v>3</v>
      </c>
      <c r="AG25" s="349">
        <f t="shared" si="10"/>
        <v>1</v>
      </c>
      <c r="AH25" s="90">
        <v>1</v>
      </c>
      <c r="AI25" s="83">
        <v>1</v>
      </c>
      <c r="AJ25" s="349">
        <f>AI25/AH25</f>
        <v>1</v>
      </c>
    </row>
    <row r="26" spans="1:36" ht="14.1" customHeight="1">
      <c r="A26" s="319">
        <v>24</v>
      </c>
      <c r="B26" s="607">
        <v>3036</v>
      </c>
      <c r="C26" s="503" t="s">
        <v>370</v>
      </c>
      <c r="D26" s="502">
        <f t="shared" si="0"/>
        <v>14</v>
      </c>
      <c r="E26" s="503">
        <f>H26+K26+N26+Q26+T26+W26+Z26+AC26+AF26+AI26</f>
        <v>12</v>
      </c>
      <c r="F26" s="613">
        <f>E26/D26</f>
        <v>0.8571428571428571</v>
      </c>
      <c r="G26" s="90">
        <v>1</v>
      </c>
      <c r="H26" s="83">
        <v>1</v>
      </c>
      <c r="I26" s="349">
        <f>H26/G26</f>
        <v>1</v>
      </c>
      <c r="J26" s="90">
        <v>1</v>
      </c>
      <c r="K26" s="83">
        <v>1</v>
      </c>
      <c r="L26" s="349">
        <f>K26/J26</f>
        <v>1</v>
      </c>
      <c r="M26" s="90">
        <v>2</v>
      </c>
      <c r="N26" s="83">
        <v>1</v>
      </c>
      <c r="O26" s="349">
        <f t="shared" si="1"/>
        <v>0.5</v>
      </c>
      <c r="P26" s="90">
        <v>1</v>
      </c>
      <c r="Q26" s="83">
        <v>1</v>
      </c>
      <c r="R26" s="349">
        <f>Q26/P26</f>
        <v>1</v>
      </c>
      <c r="S26" s="90">
        <v>0</v>
      </c>
      <c r="T26" s="83">
        <v>0</v>
      </c>
      <c r="U26" s="313" t="e">
        <f>T26/S26</f>
        <v>#DIV/0!</v>
      </c>
      <c r="V26" s="90">
        <v>1</v>
      </c>
      <c r="W26" s="83">
        <v>1</v>
      </c>
      <c r="X26" s="349">
        <f t="shared" si="7"/>
        <v>1</v>
      </c>
      <c r="Y26" s="90">
        <v>5</v>
      </c>
      <c r="Z26" s="83">
        <v>4</v>
      </c>
      <c r="AA26" s="349">
        <f>Z26/Y26</f>
        <v>0.8</v>
      </c>
      <c r="AB26" s="90">
        <v>0</v>
      </c>
      <c r="AC26" s="83">
        <v>0</v>
      </c>
      <c r="AD26" s="349" t="e">
        <f>AC26/AB26</f>
        <v>#DIV/0!</v>
      </c>
      <c r="AE26" s="90">
        <v>2</v>
      </c>
      <c r="AF26" s="83">
        <v>2</v>
      </c>
      <c r="AG26" s="349">
        <f t="shared" si="10"/>
        <v>1</v>
      </c>
      <c r="AH26" s="90">
        <v>1</v>
      </c>
      <c r="AI26" s="83">
        <v>1</v>
      </c>
      <c r="AJ26" s="349">
        <f t="shared" si="11"/>
        <v>1</v>
      </c>
    </row>
    <row r="27" spans="1:36" ht="13.5" customHeight="1" thickBot="1">
      <c r="A27" s="321">
        <v>25</v>
      </c>
      <c r="B27" s="608">
        <v>3037</v>
      </c>
      <c r="C27" s="505" t="s">
        <v>712</v>
      </c>
      <c r="D27" s="624">
        <f t="shared" si="0"/>
        <v>8</v>
      </c>
      <c r="E27" s="625">
        <f>H27+K27+N27+Q27+T27+W27+Z27+AC27+AF27+AI27</f>
        <v>7</v>
      </c>
      <c r="F27" s="616">
        <f>E27/D27</f>
        <v>0.875</v>
      </c>
      <c r="G27" s="621"/>
      <c r="H27" s="622"/>
      <c r="I27" s="626" t="e">
        <f>H27/G27</f>
        <v>#DIV/0!</v>
      </c>
      <c r="J27" s="621"/>
      <c r="K27" s="622"/>
      <c r="L27" s="620" t="e">
        <f>K27/J27</f>
        <v>#DIV/0!</v>
      </c>
      <c r="M27" s="621">
        <v>2</v>
      </c>
      <c r="N27" s="622">
        <v>1</v>
      </c>
      <c r="O27" s="620">
        <f t="shared" si="1"/>
        <v>0.5</v>
      </c>
      <c r="P27" s="621">
        <v>1</v>
      </c>
      <c r="Q27" s="622">
        <v>1</v>
      </c>
      <c r="R27" s="620">
        <f>Q27/P27</f>
        <v>1</v>
      </c>
      <c r="S27" s="621">
        <v>0</v>
      </c>
      <c r="T27" s="622">
        <v>0</v>
      </c>
      <c r="U27" s="623" t="e">
        <f>T27/S27</f>
        <v>#DIV/0!</v>
      </c>
      <c r="V27" s="621">
        <v>1</v>
      </c>
      <c r="W27" s="622">
        <v>1</v>
      </c>
      <c r="X27" s="620">
        <f t="shared" si="7"/>
        <v>1</v>
      </c>
      <c r="Y27" s="621">
        <v>4</v>
      </c>
      <c r="Z27" s="622">
        <v>4</v>
      </c>
      <c r="AA27" s="620">
        <f>Z27/Y27</f>
        <v>1</v>
      </c>
      <c r="AB27" s="621">
        <v>0</v>
      </c>
      <c r="AC27" s="622">
        <v>0</v>
      </c>
      <c r="AD27" s="620" t="e">
        <f>AC27/AB27</f>
        <v>#DIV/0!</v>
      </c>
      <c r="AE27" s="621"/>
      <c r="AF27" s="622"/>
      <c r="AG27" s="620" t="e">
        <f t="shared" si="10"/>
        <v>#DIV/0!</v>
      </c>
      <c r="AH27" s="621"/>
      <c r="AI27" s="622"/>
      <c r="AJ27" s="620" t="e">
        <f t="shared" si="11"/>
        <v>#DIV/0!</v>
      </c>
    </row>
  </sheetData>
  <mergeCells count="14">
    <mergeCell ref="AE1:AG1"/>
    <mergeCell ref="AH1:AJ1"/>
    <mergeCell ref="M1:O1"/>
    <mergeCell ref="P1:R1"/>
    <mergeCell ref="S1:U1"/>
    <mergeCell ref="V1:X1"/>
    <mergeCell ref="Y1:AA1"/>
    <mergeCell ref="AB1:AD1"/>
    <mergeCell ref="J1:L1"/>
    <mergeCell ref="A1:A2"/>
    <mergeCell ref="B1:B2"/>
    <mergeCell ref="C1:C2"/>
    <mergeCell ref="D1:F1"/>
    <mergeCell ref="G1:I1"/>
  </mergeCells>
  <conditionalFormatting sqref="F3:F27">
    <cfRule type="cellIs" dxfId="68" priority="1" operator="lessThan">
      <formula>0.9</formula>
    </cfRule>
  </conditionalFormatting>
  <conditionalFormatting sqref="I3:I27 L3:L27 O3:O27 R3:R27">
    <cfRule type="cellIs" dxfId="67" priority="3" operator="lessThan">
      <formula>1</formula>
    </cfRule>
  </conditionalFormatting>
  <conditionalFormatting sqref="U3:U27 X3:X27">
    <cfRule type="cellIs" dxfId="66" priority="2" operator="lessThan">
      <formula>1</formula>
    </cfRule>
  </conditionalFormatting>
  <conditionalFormatting sqref="AA3:AA27 AD3:AD27">
    <cfRule type="cellIs" dxfId="65" priority="4" operator="lessThan">
      <formula>1</formula>
    </cfRule>
  </conditionalFormatting>
  <conditionalFormatting sqref="AG3:AG27 AJ3:AJ27">
    <cfRule type="cellIs" dxfId="64" priority="5" operator="lessThan">
      <formula>1</formula>
    </cfRule>
  </conditionalFormatting>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F1EC0-A8EB-42EC-906C-C79B389DCC64}">
  <dimension ref="A1:J23"/>
  <sheetViews>
    <sheetView topLeftCell="A2" zoomScale="80" zoomScaleNormal="80" workbookViewId="0">
      <selection activeCell="N91" sqref="N91"/>
    </sheetView>
  </sheetViews>
  <sheetFormatPr defaultColWidth="8.75" defaultRowHeight="13.5"/>
  <cols>
    <col min="1" max="1" width="8.75" style="13"/>
    <col min="2" max="2" width="61.5" customWidth="1"/>
    <col min="3" max="3" width="18.875" bestFit="1" customWidth="1"/>
    <col min="4" max="4" width="9.75" bestFit="1" customWidth="1"/>
    <col min="5" max="5" width="16.25" style="336" bestFit="1" customWidth="1"/>
    <col min="6" max="6" width="16.5" style="336" bestFit="1" customWidth="1"/>
    <col min="7" max="7" width="14.125" bestFit="1" customWidth="1"/>
    <col min="8" max="8" width="20.5" bestFit="1" customWidth="1"/>
    <col min="9" max="9" width="17.5" bestFit="1" customWidth="1"/>
    <col min="10" max="10" width="17.75" bestFit="1" customWidth="1"/>
  </cols>
  <sheetData>
    <row r="1" spans="1:10" ht="82.5" customHeight="1" thickBot="1">
      <c r="A1" s="514" t="s">
        <v>48</v>
      </c>
      <c r="B1" s="515" t="s">
        <v>82</v>
      </c>
      <c r="C1" s="516" t="s">
        <v>83</v>
      </c>
      <c r="D1" s="516" t="s">
        <v>84</v>
      </c>
      <c r="E1" s="517" t="s">
        <v>85</v>
      </c>
      <c r="F1" s="517" t="s">
        <v>86</v>
      </c>
      <c r="G1" s="516" t="s">
        <v>87</v>
      </c>
      <c r="H1" s="518" t="s">
        <v>88</v>
      </c>
      <c r="I1" s="518" t="s">
        <v>713</v>
      </c>
      <c r="J1" s="519" t="s">
        <v>714</v>
      </c>
    </row>
    <row r="2" spans="1:10" ht="15">
      <c r="A2" s="627">
        <v>1</v>
      </c>
      <c r="B2" s="628" t="s">
        <v>715</v>
      </c>
      <c r="C2" s="629" t="s">
        <v>53</v>
      </c>
      <c r="D2" s="633" t="s">
        <v>93</v>
      </c>
      <c r="E2" s="631">
        <v>45813</v>
      </c>
      <c r="F2" s="631">
        <v>45813</v>
      </c>
      <c r="G2" s="632">
        <f t="shared" ref="G2:G23" si="0">(F2-E2)+1</f>
        <v>1</v>
      </c>
      <c r="H2" s="633" t="s">
        <v>254</v>
      </c>
      <c r="I2" s="630" t="s">
        <v>416</v>
      </c>
      <c r="J2" s="634" t="s">
        <v>203</v>
      </c>
    </row>
    <row r="3" spans="1:10" ht="15">
      <c r="A3" s="434">
        <v>2</v>
      </c>
      <c r="B3" s="635" t="s">
        <v>716</v>
      </c>
      <c r="C3" s="636" t="s">
        <v>53</v>
      </c>
      <c r="D3" s="640" t="s">
        <v>93</v>
      </c>
      <c r="E3" s="638">
        <v>45816</v>
      </c>
      <c r="F3" s="638">
        <v>45817</v>
      </c>
      <c r="G3" s="639">
        <f t="shared" si="0"/>
        <v>2</v>
      </c>
      <c r="H3" s="640" t="s">
        <v>94</v>
      </c>
      <c r="I3" s="641" t="s">
        <v>717</v>
      </c>
      <c r="J3" s="642" t="s">
        <v>718</v>
      </c>
    </row>
    <row r="4" spans="1:10" ht="15">
      <c r="A4" s="434">
        <v>3</v>
      </c>
      <c r="B4" s="643" t="s">
        <v>719</v>
      </c>
      <c r="C4" s="636" t="s">
        <v>53</v>
      </c>
      <c r="D4" s="658" t="s">
        <v>98</v>
      </c>
      <c r="E4" s="644">
        <v>45812</v>
      </c>
      <c r="F4" s="644">
        <v>45813</v>
      </c>
      <c r="G4" s="639">
        <f t="shared" si="0"/>
        <v>2</v>
      </c>
      <c r="H4" s="640" t="s">
        <v>254</v>
      </c>
      <c r="I4" s="641" t="s">
        <v>720</v>
      </c>
      <c r="J4" s="642" t="s">
        <v>203</v>
      </c>
    </row>
    <row r="5" spans="1:10" ht="15">
      <c r="A5" s="434">
        <v>4</v>
      </c>
      <c r="B5" s="643" t="s">
        <v>721</v>
      </c>
      <c r="C5" s="636" t="s">
        <v>53</v>
      </c>
      <c r="D5" s="658" t="s">
        <v>98</v>
      </c>
      <c r="E5" s="644">
        <v>45811</v>
      </c>
      <c r="F5" s="644">
        <v>45812</v>
      </c>
      <c r="G5" s="639">
        <f t="shared" si="0"/>
        <v>2</v>
      </c>
      <c r="H5" s="640" t="s">
        <v>254</v>
      </c>
      <c r="I5" s="641" t="s">
        <v>722</v>
      </c>
      <c r="J5" s="642" t="s">
        <v>203</v>
      </c>
    </row>
    <row r="6" spans="1:10" ht="15">
      <c r="A6" s="434">
        <v>5</v>
      </c>
      <c r="B6" s="643" t="s">
        <v>723</v>
      </c>
      <c r="C6" s="636" t="s">
        <v>53</v>
      </c>
      <c r="D6" s="658" t="s">
        <v>98</v>
      </c>
      <c r="E6" s="644">
        <v>45810</v>
      </c>
      <c r="F6" s="644">
        <v>45812</v>
      </c>
      <c r="G6" s="639">
        <f t="shared" si="0"/>
        <v>3</v>
      </c>
      <c r="H6" s="640" t="s">
        <v>254</v>
      </c>
      <c r="I6" s="641" t="s">
        <v>722</v>
      </c>
      <c r="J6" s="642" t="s">
        <v>203</v>
      </c>
    </row>
    <row r="7" spans="1:10" ht="15">
      <c r="A7" s="434">
        <v>6</v>
      </c>
      <c r="B7" s="643" t="s">
        <v>724</v>
      </c>
      <c r="C7" s="636" t="s">
        <v>53</v>
      </c>
      <c r="D7" s="658" t="s">
        <v>98</v>
      </c>
      <c r="E7" s="644">
        <v>45810</v>
      </c>
      <c r="F7" s="644">
        <v>45810</v>
      </c>
      <c r="G7" s="639">
        <f t="shared" si="0"/>
        <v>1</v>
      </c>
      <c r="H7" s="640" t="s">
        <v>254</v>
      </c>
      <c r="I7" s="641" t="s">
        <v>722</v>
      </c>
      <c r="J7" s="642" t="s">
        <v>203</v>
      </c>
    </row>
    <row r="8" spans="1:10" ht="15">
      <c r="A8" s="434">
        <v>7</v>
      </c>
      <c r="B8" s="635" t="s">
        <v>725</v>
      </c>
      <c r="C8" s="636" t="s">
        <v>112</v>
      </c>
      <c r="D8" s="640" t="s">
        <v>93</v>
      </c>
      <c r="E8" s="638">
        <v>45815</v>
      </c>
      <c r="F8" s="638">
        <v>45820</v>
      </c>
      <c r="G8" s="639">
        <f t="shared" si="0"/>
        <v>6</v>
      </c>
      <c r="H8" s="640" t="s">
        <v>94</v>
      </c>
      <c r="I8" s="637" t="s">
        <v>726</v>
      </c>
      <c r="J8" s="642" t="s">
        <v>718</v>
      </c>
    </row>
    <row r="9" spans="1:10" ht="15">
      <c r="A9" s="434">
        <v>8</v>
      </c>
      <c r="B9" s="635" t="s">
        <v>727</v>
      </c>
      <c r="C9" s="636" t="s">
        <v>116</v>
      </c>
      <c r="D9" s="659" t="s">
        <v>98</v>
      </c>
      <c r="E9" s="645">
        <v>45814</v>
      </c>
      <c r="F9" s="645">
        <v>45814</v>
      </c>
      <c r="G9" s="639">
        <f t="shared" si="0"/>
        <v>1</v>
      </c>
      <c r="H9" s="640" t="s">
        <v>254</v>
      </c>
      <c r="I9" s="639" t="s">
        <v>728</v>
      </c>
      <c r="J9" s="642" t="s">
        <v>203</v>
      </c>
    </row>
    <row r="10" spans="1:10" ht="15">
      <c r="A10" s="434">
        <v>9</v>
      </c>
      <c r="B10" s="643" t="s">
        <v>729</v>
      </c>
      <c r="C10" s="636" t="s">
        <v>116</v>
      </c>
      <c r="D10" s="658" t="s">
        <v>98</v>
      </c>
      <c r="E10" s="644">
        <v>45812</v>
      </c>
      <c r="F10" s="644">
        <v>45812</v>
      </c>
      <c r="G10" s="639">
        <f t="shared" si="0"/>
        <v>1</v>
      </c>
      <c r="H10" s="640" t="s">
        <v>254</v>
      </c>
      <c r="I10" s="641" t="s">
        <v>730</v>
      </c>
      <c r="J10" s="642" t="s">
        <v>203</v>
      </c>
    </row>
    <row r="11" spans="1:10" ht="15">
      <c r="A11" s="434">
        <v>10</v>
      </c>
      <c r="B11" s="635" t="s">
        <v>731</v>
      </c>
      <c r="C11" s="636" t="s">
        <v>121</v>
      </c>
      <c r="D11" s="640" t="s">
        <v>98</v>
      </c>
      <c r="E11" s="638">
        <v>45815</v>
      </c>
      <c r="F11" s="638">
        <v>45815</v>
      </c>
      <c r="G11" s="639">
        <f t="shared" si="0"/>
        <v>1</v>
      </c>
      <c r="H11" s="640" t="s">
        <v>254</v>
      </c>
      <c r="I11" s="637" t="s">
        <v>555</v>
      </c>
      <c r="J11" s="642" t="s">
        <v>203</v>
      </c>
    </row>
    <row r="12" spans="1:10" ht="15">
      <c r="A12" s="434">
        <v>11</v>
      </c>
      <c r="B12" s="643" t="s">
        <v>732</v>
      </c>
      <c r="C12" s="636" t="s">
        <v>121</v>
      </c>
      <c r="D12" s="658" t="s">
        <v>98</v>
      </c>
      <c r="E12" s="644">
        <v>45813</v>
      </c>
      <c r="F12" s="644">
        <v>45813</v>
      </c>
      <c r="G12" s="639">
        <f t="shared" si="0"/>
        <v>1</v>
      </c>
      <c r="H12" s="640" t="s">
        <v>254</v>
      </c>
      <c r="I12" s="641" t="s">
        <v>134</v>
      </c>
      <c r="J12" s="642" t="s">
        <v>203</v>
      </c>
    </row>
    <row r="13" spans="1:10" ht="15">
      <c r="A13" s="434">
        <v>12</v>
      </c>
      <c r="B13" s="643" t="s">
        <v>733</v>
      </c>
      <c r="C13" s="636" t="s">
        <v>121</v>
      </c>
      <c r="D13" s="658" t="s">
        <v>98</v>
      </c>
      <c r="E13" s="644">
        <v>45816</v>
      </c>
      <c r="F13" s="644">
        <v>45816</v>
      </c>
      <c r="G13" s="639">
        <f t="shared" si="0"/>
        <v>1</v>
      </c>
      <c r="H13" s="640" t="s">
        <v>254</v>
      </c>
      <c r="I13" s="641" t="s">
        <v>734</v>
      </c>
      <c r="J13" s="642" t="s">
        <v>203</v>
      </c>
    </row>
    <row r="14" spans="1:10" ht="15">
      <c r="A14" s="434">
        <v>13</v>
      </c>
      <c r="B14" s="643" t="s">
        <v>735</v>
      </c>
      <c r="C14" s="636" t="s">
        <v>121</v>
      </c>
      <c r="D14" s="658" t="s">
        <v>98</v>
      </c>
      <c r="E14" s="644">
        <v>45810</v>
      </c>
      <c r="F14" s="644">
        <v>45812</v>
      </c>
      <c r="G14" s="639">
        <f t="shared" si="0"/>
        <v>3</v>
      </c>
      <c r="H14" s="640" t="s">
        <v>254</v>
      </c>
      <c r="I14" s="641" t="s">
        <v>252</v>
      </c>
      <c r="J14" s="642" t="s">
        <v>203</v>
      </c>
    </row>
    <row r="15" spans="1:10" ht="15">
      <c r="A15" s="434">
        <v>14</v>
      </c>
      <c r="B15" s="643" t="s">
        <v>736</v>
      </c>
      <c r="C15" s="636" t="s">
        <v>123</v>
      </c>
      <c r="D15" s="658" t="s">
        <v>98</v>
      </c>
      <c r="E15" s="644">
        <v>45810</v>
      </c>
      <c r="F15" s="644">
        <v>45811</v>
      </c>
      <c r="G15" s="639">
        <f t="shared" si="0"/>
        <v>2</v>
      </c>
      <c r="H15" s="640" t="s">
        <v>254</v>
      </c>
      <c r="I15" s="641" t="s">
        <v>414</v>
      </c>
      <c r="J15" s="642" t="s">
        <v>203</v>
      </c>
    </row>
    <row r="16" spans="1:10" ht="15">
      <c r="A16" s="434">
        <v>15</v>
      </c>
      <c r="B16" s="635" t="s">
        <v>737</v>
      </c>
      <c r="C16" s="636" t="s">
        <v>125</v>
      </c>
      <c r="D16" s="640" t="s">
        <v>93</v>
      </c>
      <c r="E16" s="638">
        <v>45814</v>
      </c>
      <c r="F16" s="638">
        <v>45818</v>
      </c>
      <c r="G16" s="639">
        <f t="shared" si="0"/>
        <v>5</v>
      </c>
      <c r="H16" s="640" t="s">
        <v>94</v>
      </c>
      <c r="I16" s="637" t="s">
        <v>738</v>
      </c>
      <c r="J16" s="642" t="s">
        <v>718</v>
      </c>
    </row>
    <row r="17" spans="1:10" ht="15">
      <c r="A17" s="434">
        <v>16</v>
      </c>
      <c r="B17" s="635" t="s">
        <v>739</v>
      </c>
      <c r="C17" s="636" t="s">
        <v>125</v>
      </c>
      <c r="D17" s="640" t="s">
        <v>93</v>
      </c>
      <c r="E17" s="638">
        <v>45812</v>
      </c>
      <c r="F17" s="638">
        <v>45813</v>
      </c>
      <c r="G17" s="639">
        <f t="shared" si="0"/>
        <v>2</v>
      </c>
      <c r="H17" s="640" t="s">
        <v>254</v>
      </c>
      <c r="I17" s="641" t="s">
        <v>109</v>
      </c>
      <c r="J17" s="642" t="s">
        <v>203</v>
      </c>
    </row>
    <row r="18" spans="1:10" ht="15">
      <c r="A18" s="434">
        <v>17</v>
      </c>
      <c r="B18" s="643" t="s">
        <v>740</v>
      </c>
      <c r="C18" s="646" t="s">
        <v>125</v>
      </c>
      <c r="D18" s="658" t="s">
        <v>93</v>
      </c>
      <c r="E18" s="644">
        <v>45812</v>
      </c>
      <c r="F18" s="644">
        <v>45813</v>
      </c>
      <c r="G18" s="639">
        <f t="shared" si="0"/>
        <v>2</v>
      </c>
      <c r="H18" s="640" t="s">
        <v>254</v>
      </c>
      <c r="I18" s="641" t="s">
        <v>720</v>
      </c>
      <c r="J18" s="642" t="s">
        <v>203</v>
      </c>
    </row>
    <row r="19" spans="1:10" ht="30">
      <c r="A19" s="434">
        <v>18</v>
      </c>
      <c r="B19" s="643" t="s">
        <v>741</v>
      </c>
      <c r="C19" s="636" t="s">
        <v>125</v>
      </c>
      <c r="D19" s="658" t="s">
        <v>93</v>
      </c>
      <c r="E19" s="644">
        <v>45813</v>
      </c>
      <c r="F19" s="644">
        <v>45813</v>
      </c>
      <c r="G19" s="639">
        <f t="shared" si="0"/>
        <v>1</v>
      </c>
      <c r="H19" s="640" t="s">
        <v>254</v>
      </c>
      <c r="I19" s="641" t="s">
        <v>720</v>
      </c>
      <c r="J19" s="642" t="s">
        <v>203</v>
      </c>
    </row>
    <row r="20" spans="1:10" ht="15">
      <c r="A20" s="434">
        <v>19</v>
      </c>
      <c r="B20" s="643" t="s">
        <v>742</v>
      </c>
      <c r="C20" s="643" t="s">
        <v>125</v>
      </c>
      <c r="D20" s="660" t="s">
        <v>93</v>
      </c>
      <c r="E20" s="648">
        <v>45811</v>
      </c>
      <c r="F20" s="648">
        <v>45812</v>
      </c>
      <c r="G20" s="639">
        <f t="shared" si="0"/>
        <v>2</v>
      </c>
      <c r="H20" s="640" t="s">
        <v>254</v>
      </c>
      <c r="I20" s="647" t="s">
        <v>743</v>
      </c>
      <c r="J20" s="649" t="s">
        <v>203</v>
      </c>
    </row>
    <row r="21" spans="1:10" ht="15">
      <c r="A21" s="434">
        <v>20</v>
      </c>
      <c r="B21" s="643" t="s">
        <v>744</v>
      </c>
      <c r="C21" s="643" t="s">
        <v>125</v>
      </c>
      <c r="D21" s="660" t="s">
        <v>98</v>
      </c>
      <c r="E21" s="648">
        <v>45810</v>
      </c>
      <c r="F21" s="648">
        <v>45810</v>
      </c>
      <c r="G21" s="639">
        <f t="shared" si="0"/>
        <v>1</v>
      </c>
      <c r="H21" s="640" t="s">
        <v>254</v>
      </c>
      <c r="I21" s="647" t="s">
        <v>722</v>
      </c>
      <c r="J21" s="649" t="s">
        <v>203</v>
      </c>
    </row>
    <row r="22" spans="1:10" ht="15">
      <c r="A22" s="434">
        <v>21</v>
      </c>
      <c r="B22" s="635" t="s">
        <v>745</v>
      </c>
      <c r="C22" s="636" t="s">
        <v>129</v>
      </c>
      <c r="D22" s="640" t="s">
        <v>98</v>
      </c>
      <c r="E22" s="638">
        <v>45811</v>
      </c>
      <c r="F22" s="638">
        <v>45812</v>
      </c>
      <c r="G22" s="639">
        <f t="shared" si="0"/>
        <v>2</v>
      </c>
      <c r="H22" s="640" t="s">
        <v>254</v>
      </c>
      <c r="I22" s="650" t="s">
        <v>720</v>
      </c>
      <c r="J22" s="642" t="s">
        <v>203</v>
      </c>
    </row>
    <row r="23" spans="1:10" ht="15.75" thickBot="1">
      <c r="A23" s="651">
        <v>22</v>
      </c>
      <c r="B23" s="652" t="s">
        <v>746</v>
      </c>
      <c r="C23" s="447" t="s">
        <v>176</v>
      </c>
      <c r="D23" s="661" t="s">
        <v>98</v>
      </c>
      <c r="E23" s="654">
        <v>45810</v>
      </c>
      <c r="F23" s="654">
        <v>45810</v>
      </c>
      <c r="G23" s="655">
        <f t="shared" si="0"/>
        <v>1</v>
      </c>
      <c r="H23" s="656" t="s">
        <v>254</v>
      </c>
      <c r="I23" s="653" t="s">
        <v>455</v>
      </c>
      <c r="J23" s="657" t="s">
        <v>203</v>
      </c>
    </row>
  </sheetData>
  <autoFilter ref="A1:J14" xr:uid="{4291430F-E9C0-44C6-B329-097DD82C7546}">
    <sortState xmlns:xlrd2="http://schemas.microsoft.com/office/spreadsheetml/2017/richdata2" ref="A2:J23">
      <sortCondition ref="C1:C14"/>
    </sortState>
  </autoFilter>
  <conditionalFormatting sqref="D2:D23">
    <cfRule type="cellIs" dxfId="63" priority="1" operator="equal">
      <formula>"Unplan"</formula>
    </cfRule>
    <cfRule type="cellIs" dxfId="62" priority="3" operator="equal">
      <formula>"Unplaned"</formula>
    </cfRule>
  </conditionalFormatting>
  <conditionalFormatting sqref="H2:H23">
    <cfRule type="cellIs" dxfId="61" priority="2" operator="equal">
      <formula>"giao task nối tuần"</formula>
    </cfRule>
  </conditionalFormatting>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EC568-72B0-4CFF-9197-216C262F997F}">
  <dimension ref="A1:CN36"/>
  <sheetViews>
    <sheetView zoomScale="40" zoomScaleNormal="40" zoomScaleSheetLayoutView="25" workbookViewId="0">
      <pane xSplit="2" ySplit="8" topLeftCell="D15" activePane="bottomRight" state="frozen"/>
      <selection pane="topRight" activeCell="N91" sqref="N91"/>
      <selection pane="bottomLeft" activeCell="N91" sqref="N91"/>
      <selection pane="bottomRight" activeCell="N91" sqref="N91"/>
    </sheetView>
  </sheetViews>
  <sheetFormatPr defaultColWidth="8.875" defaultRowHeight="13.5"/>
  <cols>
    <col min="1" max="1" width="20" style="133" customWidth="1"/>
    <col min="2" max="2" width="41.875" style="2" bestFit="1" customWidth="1"/>
    <col min="3" max="16" width="35.125" style="2" customWidth="1"/>
    <col min="17" max="27" width="9" style="1" customWidth="1"/>
    <col min="28" max="28" width="23.125" style="1" hidden="1" customWidth="1"/>
    <col min="29" max="42" width="39.875" style="1" hidden="1" customWidth="1"/>
    <col min="43" max="92" width="9" style="1" customWidth="1"/>
    <col min="93" max="16384" width="8.875" style="2"/>
  </cols>
  <sheetData>
    <row r="1" spans="1:92" ht="42.6" customHeight="1" thickBot="1">
      <c r="A1" s="852" t="s">
        <v>0</v>
      </c>
      <c r="B1" s="853"/>
      <c r="C1" s="854"/>
      <c r="D1" s="854"/>
      <c r="E1" s="854"/>
      <c r="F1" s="855"/>
      <c r="G1" s="858" t="str">
        <f>"Tháng " &amp; MONTH(E2)</f>
        <v>Tháng 6</v>
      </c>
      <c r="H1" s="859"/>
      <c r="I1" s="859"/>
      <c r="J1" s="860"/>
      <c r="K1" s="828" t="str">
        <f>"W"&amp;WEEKNUM(C2)</f>
        <v>W23</v>
      </c>
      <c r="L1" s="828"/>
      <c r="M1" s="828"/>
      <c r="N1" s="829"/>
      <c r="O1" s="829"/>
      <c r="P1" s="830"/>
    </row>
    <row r="2" spans="1:92" s="4" customFormat="1" ht="33.950000000000003" customHeight="1">
      <c r="A2" s="889" t="s">
        <v>1</v>
      </c>
      <c r="B2" s="213" t="s">
        <v>2</v>
      </c>
      <c r="C2" s="842">
        <v>45810</v>
      </c>
      <c r="D2" s="843"/>
      <c r="E2" s="848">
        <f>C2+1</f>
        <v>45811</v>
      </c>
      <c r="F2" s="849"/>
      <c r="G2" s="848">
        <f>E2+1</f>
        <v>45812</v>
      </c>
      <c r="H2" s="849"/>
      <c r="I2" s="848">
        <f>G2+1</f>
        <v>45813</v>
      </c>
      <c r="J2" s="849"/>
      <c r="K2" s="848">
        <f>I2+1</f>
        <v>45814</v>
      </c>
      <c r="L2" s="849"/>
      <c r="M2" s="848">
        <f>K2+1</f>
        <v>45815</v>
      </c>
      <c r="N2" s="849"/>
      <c r="O2" s="848">
        <f>M2+1</f>
        <v>45816</v>
      </c>
      <c r="P2" s="849"/>
      <c r="Q2" s="3"/>
      <c r="R2" s="3"/>
      <c r="S2" s="3"/>
      <c r="T2" s="3"/>
      <c r="U2" s="3"/>
      <c r="V2" s="3"/>
      <c r="W2" s="3"/>
      <c r="X2" s="3"/>
      <c r="Y2" s="3"/>
      <c r="Z2" s="1"/>
      <c r="AA2" s="1"/>
      <c r="AB2" s="1"/>
      <c r="AC2" s="1"/>
      <c r="AD2" s="1"/>
      <c r="AE2" s="1"/>
      <c r="AF2" s="1"/>
      <c r="AG2" s="1"/>
      <c r="AH2" s="1"/>
      <c r="AI2" s="1"/>
      <c r="AJ2" s="1"/>
      <c r="AK2" s="1"/>
      <c r="AL2" s="1"/>
      <c r="AM2" s="1"/>
      <c r="AN2" s="1"/>
      <c r="AO2" s="1"/>
      <c r="AP2" s="1"/>
      <c r="AQ2" s="1"/>
      <c r="AR2" s="1"/>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row>
    <row r="3" spans="1:92" s="4" customFormat="1" ht="33.950000000000003" customHeight="1" thickBot="1">
      <c r="A3" s="890"/>
      <c r="B3" s="214" t="s">
        <v>3</v>
      </c>
      <c r="C3" s="840">
        <f t="shared" ref="C3:E3" si="0">C2</f>
        <v>45810</v>
      </c>
      <c r="D3" s="841"/>
      <c r="E3" s="850">
        <f t="shared" si="0"/>
        <v>45811</v>
      </c>
      <c r="F3" s="851"/>
      <c r="G3" s="850">
        <f>G2</f>
        <v>45812</v>
      </c>
      <c r="H3" s="851"/>
      <c r="I3" s="850">
        <f>I2</f>
        <v>45813</v>
      </c>
      <c r="J3" s="851"/>
      <c r="K3" s="850">
        <f t="shared" ref="K3:M3" si="1">K2</f>
        <v>45814</v>
      </c>
      <c r="L3" s="851"/>
      <c r="M3" s="863">
        <f t="shared" si="1"/>
        <v>45815</v>
      </c>
      <c r="N3" s="864"/>
      <c r="O3" s="863">
        <f>O2</f>
        <v>45816</v>
      </c>
      <c r="P3" s="864"/>
      <c r="Q3" s="3"/>
      <c r="R3" s="3"/>
      <c r="S3" s="3"/>
      <c r="T3" s="3"/>
      <c r="U3" s="3"/>
      <c r="V3" s="3"/>
      <c r="W3" s="3"/>
      <c r="X3" s="3"/>
      <c r="Y3" s="3"/>
      <c r="Z3" s="1"/>
      <c r="AA3" s="1"/>
      <c r="AB3" s="877" t="str">
        <f>K1</f>
        <v>W23</v>
      </c>
      <c r="AC3" s="877"/>
      <c r="AD3" s="877"/>
      <c r="AE3" s="877"/>
      <c r="AF3" s="877"/>
      <c r="AG3" s="877"/>
      <c r="AH3" s="877"/>
      <c r="AI3" s="877"/>
      <c r="AJ3" s="877"/>
      <c r="AK3" s="877"/>
      <c r="AL3" s="877"/>
      <c r="AM3" s="877"/>
      <c r="AN3" s="877"/>
      <c r="AO3" s="877"/>
      <c r="AP3" s="877"/>
      <c r="AQ3" s="1"/>
      <c r="AR3" s="1"/>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row>
    <row r="4" spans="1:92" s="4" customFormat="1" ht="33.950000000000003" customHeight="1">
      <c r="A4" s="890"/>
      <c r="B4" s="214" t="s">
        <v>4</v>
      </c>
      <c r="C4" s="838" t="str">
        <f>TEXT(C2,"[$-0011042A]dd")</f>
        <v>07</v>
      </c>
      <c r="D4" s="839"/>
      <c r="E4" s="846" t="str">
        <f t="shared" ref="E4:M4" si="2">TEXT(E2,"[$-0011042A]dd")</f>
        <v>08</v>
      </c>
      <c r="F4" s="847"/>
      <c r="G4" s="846" t="str">
        <f t="shared" si="2"/>
        <v>09</v>
      </c>
      <c r="H4" s="847"/>
      <c r="I4" s="846" t="str">
        <f t="shared" si="2"/>
        <v>10</v>
      </c>
      <c r="J4" s="847"/>
      <c r="K4" s="846" t="str">
        <f t="shared" si="2"/>
        <v>11</v>
      </c>
      <c r="L4" s="847"/>
      <c r="M4" s="846" t="str">
        <f t="shared" si="2"/>
        <v>12</v>
      </c>
      <c r="N4" s="847"/>
      <c r="O4" s="846" t="str">
        <f>TEXT(O2,"[$-0011042A]dd")</f>
        <v>13</v>
      </c>
      <c r="P4" s="847"/>
      <c r="Q4" s="3"/>
      <c r="R4" s="3"/>
      <c r="S4" s="3"/>
      <c r="T4" s="3"/>
      <c r="U4" s="3"/>
      <c r="V4" s="3"/>
      <c r="W4" s="3"/>
      <c r="X4" s="3"/>
      <c r="Y4" s="3"/>
      <c r="Z4" s="3"/>
      <c r="AA4" s="3"/>
      <c r="AB4" s="209" t="s">
        <v>2</v>
      </c>
      <c r="AC4" s="861">
        <f>C2</f>
        <v>45810</v>
      </c>
      <c r="AD4" s="862"/>
      <c r="AE4" s="861">
        <f t="shared" ref="AE4" si="3">E2</f>
        <v>45811</v>
      </c>
      <c r="AF4" s="862"/>
      <c r="AG4" s="861">
        <f t="shared" ref="AG4" si="4">G2</f>
        <v>45812</v>
      </c>
      <c r="AH4" s="862"/>
      <c r="AI4" s="861">
        <f t="shared" ref="AI4" si="5">I2</f>
        <v>45813</v>
      </c>
      <c r="AJ4" s="862"/>
      <c r="AK4" s="861">
        <f t="shared" ref="AK4" si="6">K2</f>
        <v>45814</v>
      </c>
      <c r="AL4" s="862"/>
      <c r="AM4" s="861">
        <f t="shared" ref="AM4" si="7">M2</f>
        <v>45815</v>
      </c>
      <c r="AN4" s="862"/>
      <c r="AO4" s="861">
        <f t="shared" ref="AO4" si="8">O2</f>
        <v>45816</v>
      </c>
      <c r="AP4" s="862"/>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row>
    <row r="5" spans="1:92" s="4" customFormat="1" ht="33.950000000000003" customHeight="1">
      <c r="A5" s="890"/>
      <c r="B5" s="214" t="s">
        <v>5</v>
      </c>
      <c r="C5" s="838" t="str">
        <f>IF(OR(DAY(C2)=5,DAY(C2)=20),"Member Day",IFERROR(VLOOKUP(C2,Data!$A$1:$B$11,2,0),""))</f>
        <v/>
      </c>
      <c r="D5" s="839"/>
      <c r="E5" s="846" t="str">
        <f>IF(OR(DAY(E2)=5,DAY(E2)=20),"Member Day",IFERROR(VLOOKUP(E2,Data!$A$1:$B$11,2,0),""))</f>
        <v/>
      </c>
      <c r="F5" s="847"/>
      <c r="G5" s="846" t="str">
        <f>IF(OR(DAY(G2)=5,DAY(G2)=20),"Member Day",IFERROR(VLOOKUP(G2,Data!$A$1:$B$11,2,0),""))</f>
        <v/>
      </c>
      <c r="H5" s="847"/>
      <c r="I5" s="846" t="str">
        <f>IF(OR(DAY(I2)=5,DAY(I2)=20),"Member Day",IFERROR(VLOOKUP(I2,Data!$A$1:$B$11,2,0),""))</f>
        <v>Member Day</v>
      </c>
      <c r="J5" s="847"/>
      <c r="K5" s="846" t="str">
        <f>IF(OR(DAY(K2)=5,DAY(K2)=20),"Member Day",IFERROR(VLOOKUP(K2,Data!$A$1:$B$11,2,0),""))</f>
        <v/>
      </c>
      <c r="L5" s="847"/>
      <c r="M5" s="846" t="str">
        <f>IF(OR(DAY(M2)=5,DAY(M2)=20),"Member Day",IFERROR(VLOOKUP(M2,Data!$A$1:$B$11,2,0),""))</f>
        <v/>
      </c>
      <c r="N5" s="847"/>
      <c r="O5" s="846" t="str">
        <f>IF(OR(DAY(O2)=5,DAY(O2)=20),"Member Day",IFERROR(VLOOKUP(O2,Data!$A$1:$B$11,2,0),""))</f>
        <v/>
      </c>
      <c r="P5" s="847"/>
      <c r="Q5" s="3"/>
      <c r="R5" s="3"/>
      <c r="S5" s="3"/>
      <c r="T5" s="3"/>
      <c r="U5" s="3"/>
      <c r="V5" s="3"/>
      <c r="W5" s="3"/>
      <c r="X5" s="3"/>
      <c r="Y5" s="3"/>
      <c r="Z5" s="3"/>
      <c r="AA5" s="3"/>
      <c r="AB5" s="209" t="s">
        <v>3</v>
      </c>
      <c r="AC5" s="871">
        <f>C3</f>
        <v>45810</v>
      </c>
      <c r="AD5" s="872"/>
      <c r="AE5" s="871">
        <f t="shared" ref="AE5" si="9">E2</f>
        <v>45811</v>
      </c>
      <c r="AF5" s="872"/>
      <c r="AG5" s="871">
        <f t="shared" ref="AG5" si="10">G2</f>
        <v>45812</v>
      </c>
      <c r="AH5" s="872"/>
      <c r="AI5" s="871">
        <f t="shared" ref="AI5" si="11">I2</f>
        <v>45813</v>
      </c>
      <c r="AJ5" s="872"/>
      <c r="AK5" s="871">
        <f t="shared" ref="AK5" si="12">K2</f>
        <v>45814</v>
      </c>
      <c r="AL5" s="872"/>
      <c r="AM5" s="871">
        <f t="shared" ref="AM5" si="13">M2</f>
        <v>45815</v>
      </c>
      <c r="AN5" s="872"/>
      <c r="AO5" s="871">
        <f t="shared" ref="AO5" si="14">O2</f>
        <v>45816</v>
      </c>
      <c r="AP5" s="872"/>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row>
    <row r="6" spans="1:92" s="4" customFormat="1" ht="40.5">
      <c r="A6" s="890"/>
      <c r="B6" s="198" t="s">
        <v>6</v>
      </c>
      <c r="C6" s="836"/>
      <c r="D6" s="837"/>
      <c r="E6" s="844"/>
      <c r="F6" s="845"/>
      <c r="G6" s="856"/>
      <c r="H6" s="857"/>
      <c r="I6" s="856"/>
      <c r="J6" s="857"/>
      <c r="K6" s="856"/>
      <c r="L6" s="857"/>
      <c r="M6" s="856"/>
      <c r="N6" s="857"/>
      <c r="O6" s="856"/>
      <c r="P6" s="857"/>
      <c r="Q6" s="3"/>
      <c r="R6" s="3"/>
      <c r="S6" s="3"/>
      <c r="T6" s="3"/>
      <c r="U6" s="3"/>
      <c r="V6" s="3"/>
      <c r="W6" s="3"/>
      <c r="X6" s="3"/>
      <c r="Y6" s="3"/>
      <c r="Z6" s="3"/>
      <c r="AA6" s="3"/>
      <c r="AB6" s="209" t="s">
        <v>4</v>
      </c>
      <c r="AC6" s="871" t="str">
        <f>C4</f>
        <v>07</v>
      </c>
      <c r="AD6" s="872"/>
      <c r="AE6" s="871" t="str">
        <f t="shared" ref="AE6:AE7" si="15">E4</f>
        <v>08</v>
      </c>
      <c r="AF6" s="872"/>
      <c r="AG6" s="871" t="str">
        <f t="shared" ref="AG6:AG7" si="16">G4</f>
        <v>09</v>
      </c>
      <c r="AH6" s="872"/>
      <c r="AI6" s="871" t="str">
        <f t="shared" ref="AI6:AI7" si="17">I4</f>
        <v>10</v>
      </c>
      <c r="AJ6" s="872"/>
      <c r="AK6" s="871" t="str">
        <f t="shared" ref="AK6:AK7" si="18">K4</f>
        <v>11</v>
      </c>
      <c r="AL6" s="872"/>
      <c r="AM6" s="871" t="str">
        <f t="shared" ref="AM6:AM7" si="19">M4</f>
        <v>12</v>
      </c>
      <c r="AN6" s="872"/>
      <c r="AO6" s="871" t="str">
        <f t="shared" ref="AO6:AO7" si="20">O4</f>
        <v>13</v>
      </c>
      <c r="AP6" s="872"/>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row>
    <row r="7" spans="1:92" s="4" customFormat="1" ht="33.950000000000003" customHeight="1">
      <c r="A7" s="890"/>
      <c r="B7" s="218" t="s">
        <v>8</v>
      </c>
      <c r="C7" s="831">
        <f>C10+D10+C12+D12+C14+D14+C16+D16+C18+D18+C20+D20+C22+D22+C24+D24+C26+D26+C28+D28+C30+D30</f>
        <v>10</v>
      </c>
      <c r="D7" s="832"/>
      <c r="E7" s="831">
        <f t="shared" ref="E7" si="21">E10+F10+E12+F12+E14+F14+E16+F16+E18+F18+E20+F20+E22+F22+E24+F24+E26+F26+E28+F28+E30+F30</f>
        <v>0</v>
      </c>
      <c r="F7" s="832"/>
      <c r="G7" s="831">
        <f t="shared" ref="G7" si="22">G10+H10+G12+H12+G14+H14+G16+H16+G18+H18+G20+H20+G22+H22+G24+H24+G26+H26+G28+H28+G30+H30</f>
        <v>0</v>
      </c>
      <c r="H7" s="832"/>
      <c r="I7" s="831">
        <f t="shared" ref="I7" si="23">I10+J10+I12+J12+I14+J14+I16+J16+I18+J18+I20+J20+I22+J22+I24+J24+I26+J26+I28+J28+I30+J30</f>
        <v>0</v>
      </c>
      <c r="J7" s="832"/>
      <c r="K7" s="831">
        <f t="shared" ref="K7" si="24">K10+L10+K12+L12+K14+L14+K16+L16+K18+L18+K20+L20+K22+L22+K24+L24+K26+L26+K28+L28+K30+L30</f>
        <v>0</v>
      </c>
      <c r="L7" s="832"/>
      <c r="M7" s="831">
        <f t="shared" ref="M7" si="25">M10+N10+M12+N12+M14+N14+M16+N16+M18+N18+M20+N20+M22+N22+M24+N24+M26+N26+M28+N28+M30+N30</f>
        <v>0</v>
      </c>
      <c r="N7" s="832"/>
      <c r="O7" s="831">
        <f t="shared" ref="O7" si="26">O10+P10+O12+P12+O14+P14+O16+P16+O18+P18+O20+P20+O22+P22+O24+P24+O26+P26+O28+P28+O30+P30</f>
        <v>0</v>
      </c>
      <c r="P7" s="832"/>
      <c r="Q7" s="3"/>
      <c r="R7" s="3"/>
      <c r="S7" s="3"/>
      <c r="T7" s="3"/>
      <c r="U7" s="3"/>
      <c r="V7" s="3"/>
      <c r="W7" s="3"/>
      <c r="X7" s="3"/>
      <c r="Y7" s="3"/>
      <c r="Z7" s="3"/>
      <c r="AA7" s="3"/>
      <c r="AB7" s="209" t="s">
        <v>5</v>
      </c>
      <c r="AC7" s="865" t="str">
        <f>C5</f>
        <v/>
      </c>
      <c r="AD7" s="866"/>
      <c r="AE7" s="865" t="str">
        <f t="shared" si="15"/>
        <v/>
      </c>
      <c r="AF7" s="866"/>
      <c r="AG7" s="865" t="str">
        <f t="shared" si="16"/>
        <v/>
      </c>
      <c r="AH7" s="866"/>
      <c r="AI7" s="865" t="str">
        <f t="shared" si="17"/>
        <v>Member Day</v>
      </c>
      <c r="AJ7" s="866"/>
      <c r="AK7" s="865" t="str">
        <f t="shared" si="18"/>
        <v/>
      </c>
      <c r="AL7" s="866"/>
      <c r="AM7" s="865" t="str">
        <f t="shared" si="19"/>
        <v/>
      </c>
      <c r="AN7" s="866"/>
      <c r="AO7" s="865" t="str">
        <f t="shared" si="20"/>
        <v/>
      </c>
      <c r="AP7" s="866"/>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row>
    <row r="8" spans="1:92" s="4" customFormat="1" ht="33.950000000000003" customHeight="1" thickBot="1">
      <c r="A8" s="891"/>
      <c r="B8" s="219" t="s">
        <v>298</v>
      </c>
      <c r="C8" s="220" t="s">
        <v>299</v>
      </c>
      <c r="D8" s="221" t="s">
        <v>300</v>
      </c>
      <c r="E8" s="220" t="s">
        <v>299</v>
      </c>
      <c r="F8" s="221" t="s">
        <v>300</v>
      </c>
      <c r="G8" s="220" t="s">
        <v>299</v>
      </c>
      <c r="H8" s="221" t="s">
        <v>300</v>
      </c>
      <c r="I8" s="220" t="s">
        <v>299</v>
      </c>
      <c r="J8" s="221" t="s">
        <v>300</v>
      </c>
      <c r="K8" s="220" t="s">
        <v>299</v>
      </c>
      <c r="L8" s="221" t="s">
        <v>300</v>
      </c>
      <c r="M8" s="220" t="s">
        <v>299</v>
      </c>
      <c r="N8" s="221" t="s">
        <v>300</v>
      </c>
      <c r="O8" s="220" t="s">
        <v>299</v>
      </c>
      <c r="P8" s="221" t="s">
        <v>300</v>
      </c>
      <c r="Q8" s="3"/>
      <c r="R8" s="3"/>
      <c r="S8" s="3"/>
      <c r="T8" s="3"/>
      <c r="U8" s="3"/>
      <c r="V8" s="3"/>
      <c r="W8" s="3"/>
      <c r="X8" s="3"/>
      <c r="Y8" s="3"/>
      <c r="Z8" s="3"/>
      <c r="AA8" s="3"/>
      <c r="AB8" s="210" t="s">
        <v>298</v>
      </c>
      <c r="AC8" s="211" t="s">
        <v>299</v>
      </c>
      <c r="AD8" s="212" t="s">
        <v>300</v>
      </c>
      <c r="AE8" s="211" t="s">
        <v>299</v>
      </c>
      <c r="AF8" s="212" t="s">
        <v>300</v>
      </c>
      <c r="AG8" s="211" t="s">
        <v>299</v>
      </c>
      <c r="AH8" s="212" t="s">
        <v>300</v>
      </c>
      <c r="AI8" s="211" t="s">
        <v>299</v>
      </c>
      <c r="AJ8" s="212" t="s">
        <v>300</v>
      </c>
      <c r="AK8" s="211" t="s">
        <v>299</v>
      </c>
      <c r="AL8" s="212" t="s">
        <v>300</v>
      </c>
      <c r="AM8" s="211" t="s">
        <v>299</v>
      </c>
      <c r="AN8" s="212" t="s">
        <v>300</v>
      </c>
      <c r="AO8" s="211" t="s">
        <v>299</v>
      </c>
      <c r="AP8" s="212" t="s">
        <v>300</v>
      </c>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row>
    <row r="9" spans="1:92" s="4" customFormat="1" ht="143.1" customHeight="1">
      <c r="A9" s="892" t="s">
        <v>301</v>
      </c>
      <c r="B9" s="297" t="s">
        <v>10</v>
      </c>
      <c r="C9" s="298"/>
      <c r="D9" s="299" t="s">
        <v>736</v>
      </c>
      <c r="E9" s="298"/>
      <c r="F9" s="299"/>
      <c r="G9" s="298"/>
      <c r="H9" s="299"/>
      <c r="I9" s="298"/>
      <c r="J9" s="299"/>
      <c r="K9" s="298"/>
      <c r="L9" s="299"/>
      <c r="M9" s="298"/>
      <c r="N9" s="299"/>
      <c r="O9" s="298"/>
      <c r="P9" s="299"/>
      <c r="Q9" s="3"/>
      <c r="R9" s="3"/>
      <c r="S9" s="3"/>
      <c r="T9" s="3"/>
      <c r="U9" s="3"/>
      <c r="V9" s="3"/>
      <c r="W9" s="3"/>
      <c r="X9" s="3"/>
      <c r="Y9" s="3"/>
      <c r="Z9" s="3"/>
      <c r="AA9" s="3"/>
      <c r="AB9" s="869" t="s">
        <v>10</v>
      </c>
      <c r="AC9" s="873"/>
      <c r="AD9" s="875"/>
      <c r="AE9" s="873"/>
      <c r="AF9" s="875"/>
      <c r="AG9" s="873"/>
      <c r="AH9" s="875"/>
      <c r="AI9" s="873"/>
      <c r="AJ9" s="875"/>
      <c r="AK9" s="873"/>
      <c r="AL9" s="875"/>
      <c r="AM9" s="873"/>
      <c r="AN9" s="875"/>
      <c r="AO9" s="873"/>
      <c r="AP9" s="875"/>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row>
    <row r="10" spans="1:92" s="4" customFormat="1" ht="27" thickBot="1">
      <c r="A10" s="893"/>
      <c r="B10" s="200" t="s">
        <v>302</v>
      </c>
      <c r="C10" s="193"/>
      <c r="D10" s="201"/>
      <c r="E10" s="194"/>
      <c r="F10" s="202"/>
      <c r="G10" s="194"/>
      <c r="H10" s="202"/>
      <c r="I10" s="194"/>
      <c r="J10" s="202"/>
      <c r="K10" s="194"/>
      <c r="L10" s="202"/>
      <c r="M10" s="194"/>
      <c r="N10" s="202"/>
      <c r="O10" s="194"/>
      <c r="P10" s="202"/>
      <c r="Q10" s="3"/>
      <c r="R10" s="3"/>
      <c r="S10" s="3"/>
      <c r="T10" s="3"/>
      <c r="U10" s="3"/>
      <c r="V10" s="3"/>
      <c r="W10" s="3"/>
      <c r="X10" s="3"/>
      <c r="Y10" s="3"/>
      <c r="Z10" s="3"/>
      <c r="AA10" s="3"/>
      <c r="AB10" s="870"/>
      <c r="AC10" s="874"/>
      <c r="AD10" s="876"/>
      <c r="AE10" s="874"/>
      <c r="AF10" s="876"/>
      <c r="AG10" s="874"/>
      <c r="AH10" s="876"/>
      <c r="AI10" s="874"/>
      <c r="AJ10" s="876"/>
      <c r="AK10" s="874"/>
      <c r="AL10" s="876"/>
      <c r="AM10" s="874"/>
      <c r="AN10" s="876"/>
      <c r="AO10" s="874"/>
      <c r="AP10" s="876"/>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row>
    <row r="11" spans="1:92" s="4" customFormat="1" ht="143.1" customHeight="1">
      <c r="A11" s="893"/>
      <c r="B11" s="300" t="s">
        <v>14</v>
      </c>
      <c r="C11" s="298"/>
      <c r="D11" s="299" t="s">
        <v>747</v>
      </c>
      <c r="E11" s="298"/>
      <c r="F11" s="299"/>
      <c r="G11" s="298"/>
      <c r="H11" s="299"/>
      <c r="I11" s="298"/>
      <c r="J11" s="299"/>
      <c r="K11" s="298"/>
      <c r="L11" s="299"/>
      <c r="M11" s="298"/>
      <c r="N11" s="299"/>
      <c r="O11" s="298"/>
      <c r="P11" s="299"/>
      <c r="Q11" s="3"/>
      <c r="R11" s="3"/>
      <c r="S11" s="3"/>
      <c r="T11" s="3"/>
      <c r="U11" s="3"/>
      <c r="V11" s="3"/>
      <c r="W11" s="3"/>
      <c r="X11" s="3"/>
      <c r="Y11" s="3"/>
      <c r="Z11" s="3"/>
      <c r="AA11" s="3"/>
      <c r="AB11" s="869" t="s">
        <v>14</v>
      </c>
      <c r="AC11" s="873"/>
      <c r="AD11" s="875"/>
      <c r="AE11" s="873"/>
      <c r="AF11" s="875"/>
      <c r="AG11" s="873"/>
      <c r="AH11" s="875"/>
      <c r="AI11" s="873"/>
      <c r="AJ11" s="875"/>
      <c r="AK11" s="873"/>
      <c r="AL11" s="875"/>
      <c r="AM11" s="873"/>
      <c r="AN11" s="875"/>
      <c r="AO11" s="873"/>
      <c r="AP11" s="875"/>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row>
    <row r="12" spans="1:92" s="4" customFormat="1" ht="20.100000000000001" customHeight="1">
      <c r="A12" s="893"/>
      <c r="B12" s="200" t="s">
        <v>302</v>
      </c>
      <c r="C12" s="215"/>
      <c r="D12" s="216">
        <v>10</v>
      </c>
      <c r="E12" s="215"/>
      <c r="F12" s="216"/>
      <c r="G12" s="215"/>
      <c r="H12" s="216"/>
      <c r="I12" s="215"/>
      <c r="J12" s="216"/>
      <c r="K12" s="215"/>
      <c r="L12" s="216"/>
      <c r="M12" s="215"/>
      <c r="N12" s="216"/>
      <c r="O12" s="215"/>
      <c r="P12" s="216"/>
      <c r="Q12" s="3"/>
      <c r="R12" s="3"/>
      <c r="S12" s="3"/>
      <c r="T12" s="3"/>
      <c r="U12" s="3"/>
      <c r="V12" s="3"/>
      <c r="W12" s="3"/>
      <c r="X12" s="3"/>
      <c r="Y12" s="3"/>
      <c r="Z12" s="3"/>
      <c r="AA12" s="3"/>
      <c r="AB12" s="870"/>
      <c r="AC12" s="874"/>
      <c r="AD12" s="876"/>
      <c r="AE12" s="874"/>
      <c r="AF12" s="876"/>
      <c r="AG12" s="874"/>
      <c r="AH12" s="876"/>
      <c r="AI12" s="874"/>
      <c r="AJ12" s="876"/>
      <c r="AK12" s="874"/>
      <c r="AL12" s="876"/>
      <c r="AM12" s="874"/>
      <c r="AN12" s="876"/>
      <c r="AO12" s="874"/>
      <c r="AP12" s="876"/>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row>
    <row r="13" spans="1:92" s="4" customFormat="1" ht="143.1" customHeight="1">
      <c r="A13" s="893"/>
      <c r="B13" s="300" t="s">
        <v>16</v>
      </c>
      <c r="C13" s="298" t="s">
        <v>748</v>
      </c>
      <c r="D13" s="299"/>
      <c r="E13" s="298" t="s">
        <v>654</v>
      </c>
      <c r="F13" s="299"/>
      <c r="G13" s="298" t="s">
        <v>749</v>
      </c>
      <c r="H13" s="299"/>
      <c r="I13" s="298"/>
      <c r="J13" s="299"/>
      <c r="K13" s="298" t="s">
        <v>689</v>
      </c>
      <c r="L13" s="299"/>
      <c r="M13" s="298"/>
      <c r="N13" s="299"/>
      <c r="O13" s="298"/>
      <c r="P13" s="299"/>
      <c r="Q13" s="3"/>
      <c r="R13" s="3"/>
      <c r="S13" s="3"/>
      <c r="T13" s="3"/>
      <c r="U13" s="3"/>
      <c r="V13" s="3"/>
      <c r="W13" s="3"/>
      <c r="X13" s="3"/>
      <c r="Y13" s="3"/>
      <c r="Z13" s="3"/>
      <c r="AA13" s="3"/>
      <c r="AB13" s="867" t="s">
        <v>308</v>
      </c>
      <c r="AC13" s="873"/>
      <c r="AD13" s="875"/>
      <c r="AE13" s="873"/>
      <c r="AF13" s="875"/>
      <c r="AG13" s="873"/>
      <c r="AH13" s="875"/>
      <c r="AI13" s="873"/>
      <c r="AJ13" s="875"/>
      <c r="AK13" s="873"/>
      <c r="AL13" s="875"/>
      <c r="AM13" s="873"/>
      <c r="AN13" s="875"/>
      <c r="AO13" s="873"/>
      <c r="AP13" s="875"/>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row>
    <row r="14" spans="1:92" s="4" customFormat="1" ht="20.100000000000001" customHeight="1" thickBot="1">
      <c r="A14" s="893"/>
      <c r="B14" s="200" t="s">
        <v>302</v>
      </c>
      <c r="C14" s="215"/>
      <c r="D14" s="216"/>
      <c r="E14" s="215"/>
      <c r="F14" s="216"/>
      <c r="G14" s="215"/>
      <c r="H14" s="216"/>
      <c r="I14" s="215"/>
      <c r="J14" s="216"/>
      <c r="K14" s="215"/>
      <c r="L14" s="216"/>
      <c r="M14" s="215"/>
      <c r="N14" s="216"/>
      <c r="O14" s="215"/>
      <c r="P14" s="216"/>
      <c r="Q14" s="3"/>
      <c r="R14" s="3"/>
      <c r="S14" s="3"/>
      <c r="T14" s="3"/>
      <c r="U14" s="3"/>
      <c r="V14" s="3"/>
      <c r="W14" s="3"/>
      <c r="X14" s="3"/>
      <c r="Y14" s="3"/>
      <c r="Z14" s="3"/>
      <c r="AA14" s="3"/>
      <c r="AB14" s="868"/>
      <c r="AC14" s="874"/>
      <c r="AD14" s="876"/>
      <c r="AE14" s="874"/>
      <c r="AF14" s="876"/>
      <c r="AG14" s="874"/>
      <c r="AH14" s="876"/>
      <c r="AI14" s="874"/>
      <c r="AJ14" s="876"/>
      <c r="AK14" s="874"/>
      <c r="AL14" s="876"/>
      <c r="AM14" s="874"/>
      <c r="AN14" s="876"/>
      <c r="AO14" s="874"/>
      <c r="AP14" s="876"/>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row>
    <row r="15" spans="1:92" s="4" customFormat="1" ht="143.1" customHeight="1">
      <c r="A15" s="893"/>
      <c r="B15" s="300" t="s">
        <v>116</v>
      </c>
      <c r="C15" s="298" t="s">
        <v>750</v>
      </c>
      <c r="D15" s="299"/>
      <c r="E15" s="298"/>
      <c r="F15" s="299"/>
      <c r="G15" s="298"/>
      <c r="H15" s="299"/>
      <c r="I15" s="298" t="s">
        <v>729</v>
      </c>
      <c r="J15" s="299"/>
      <c r="K15" s="298"/>
      <c r="L15" s="299"/>
      <c r="M15" s="298"/>
      <c r="N15" s="299"/>
      <c r="O15" s="298"/>
      <c r="P15" s="299"/>
      <c r="Q15" s="3"/>
      <c r="R15" s="3"/>
      <c r="S15" s="3"/>
      <c r="T15" s="3"/>
      <c r="U15" s="3"/>
      <c r="V15" s="3"/>
      <c r="W15" s="3"/>
      <c r="X15" s="3"/>
      <c r="Y15" s="3"/>
      <c r="Z15" s="3"/>
      <c r="AA15" s="3"/>
      <c r="AB15" s="867" t="s">
        <v>116</v>
      </c>
      <c r="AC15" s="873"/>
      <c r="AD15" s="875"/>
      <c r="AE15" s="873"/>
      <c r="AF15" s="875"/>
      <c r="AG15" s="873"/>
      <c r="AH15" s="875"/>
      <c r="AI15" s="873"/>
      <c r="AJ15" s="875"/>
      <c r="AK15" s="873"/>
      <c r="AL15" s="875"/>
      <c r="AM15" s="873"/>
      <c r="AN15" s="875"/>
      <c r="AO15" s="873"/>
      <c r="AP15" s="875"/>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row>
    <row r="16" spans="1:92" s="4" customFormat="1" ht="20.100000000000001" customHeight="1" thickBot="1">
      <c r="A16" s="893"/>
      <c r="B16" s="200" t="s">
        <v>302</v>
      </c>
      <c r="C16" s="215"/>
      <c r="D16" s="216"/>
      <c r="E16" s="215"/>
      <c r="F16" s="216"/>
      <c r="G16" s="215"/>
      <c r="H16" s="216"/>
      <c r="I16" s="215"/>
      <c r="J16" s="216"/>
      <c r="K16" s="215"/>
      <c r="L16" s="216"/>
      <c r="M16" s="215"/>
      <c r="N16" s="216"/>
      <c r="O16" s="215"/>
      <c r="P16" s="216"/>
      <c r="Q16" s="3"/>
      <c r="R16" s="3"/>
      <c r="S16" s="3"/>
      <c r="T16" s="3"/>
      <c r="U16" s="3"/>
      <c r="V16" s="3"/>
      <c r="W16" s="3"/>
      <c r="X16" s="3"/>
      <c r="Y16" s="3"/>
      <c r="Z16" s="3"/>
      <c r="AA16" s="3"/>
      <c r="AB16" s="868"/>
      <c r="AC16" s="874"/>
      <c r="AD16" s="876"/>
      <c r="AE16" s="874"/>
      <c r="AF16" s="876"/>
      <c r="AG16" s="874"/>
      <c r="AH16" s="876"/>
      <c r="AI16" s="874"/>
      <c r="AJ16" s="876"/>
      <c r="AK16" s="874"/>
      <c r="AL16" s="876"/>
      <c r="AM16" s="874"/>
      <c r="AN16" s="876"/>
      <c r="AO16" s="874"/>
      <c r="AP16" s="876"/>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row>
    <row r="17" spans="1:92" s="4" customFormat="1" ht="143.1" customHeight="1">
      <c r="A17" s="893"/>
      <c r="B17" s="300" t="s">
        <v>20</v>
      </c>
      <c r="C17" s="298" t="s">
        <v>746</v>
      </c>
      <c r="D17" s="299"/>
      <c r="E17" s="298"/>
      <c r="F17" s="299"/>
      <c r="G17" s="298"/>
      <c r="H17" s="299"/>
      <c r="I17" s="298"/>
      <c r="J17" s="299"/>
      <c r="K17" s="298"/>
      <c r="L17" s="299"/>
      <c r="M17" s="298"/>
      <c r="N17" s="299"/>
      <c r="O17" s="298"/>
      <c r="P17" s="299"/>
      <c r="Q17" s="3"/>
      <c r="R17" s="3"/>
      <c r="S17" s="3"/>
      <c r="T17" s="3"/>
      <c r="U17" s="3"/>
      <c r="V17" s="3"/>
      <c r="W17" s="3"/>
      <c r="X17" s="3"/>
      <c r="Y17" s="3"/>
      <c r="Z17" s="3"/>
      <c r="AA17" s="3"/>
      <c r="AB17" s="867" t="s">
        <v>20</v>
      </c>
      <c r="AC17" s="873"/>
      <c r="AD17" s="875"/>
      <c r="AE17" s="873"/>
      <c r="AF17" s="875"/>
      <c r="AG17" s="873"/>
      <c r="AH17" s="875"/>
      <c r="AI17" s="873"/>
      <c r="AJ17" s="875"/>
      <c r="AK17" s="873"/>
      <c r="AL17" s="875"/>
      <c r="AM17" s="873"/>
      <c r="AN17" s="875"/>
      <c r="AO17" s="873"/>
      <c r="AP17" s="875"/>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row>
    <row r="18" spans="1:92" s="4" customFormat="1" ht="20.100000000000001" customHeight="1" thickBot="1">
      <c r="A18" s="893"/>
      <c r="B18" s="200" t="s">
        <v>302</v>
      </c>
      <c r="C18" s="215"/>
      <c r="D18" s="216"/>
      <c r="E18" s="215"/>
      <c r="F18" s="216"/>
      <c r="G18" s="215"/>
      <c r="H18" s="216"/>
      <c r="I18" s="215"/>
      <c r="J18" s="216"/>
      <c r="K18" s="215"/>
      <c r="L18" s="216"/>
      <c r="M18" s="215"/>
      <c r="N18" s="216"/>
      <c r="O18" s="215"/>
      <c r="P18" s="216"/>
      <c r="Q18" s="3"/>
      <c r="R18" s="3"/>
      <c r="S18" s="3"/>
      <c r="T18" s="3"/>
      <c r="U18" s="3"/>
      <c r="V18" s="3"/>
      <c r="W18" s="3"/>
      <c r="X18" s="3"/>
      <c r="Y18" s="3"/>
      <c r="Z18" s="3"/>
      <c r="AA18" s="3"/>
      <c r="AB18" s="868"/>
      <c r="AC18" s="874"/>
      <c r="AD18" s="876"/>
      <c r="AE18" s="874"/>
      <c r="AF18" s="876"/>
      <c r="AG18" s="874"/>
      <c r="AH18" s="876"/>
      <c r="AI18" s="874"/>
      <c r="AJ18" s="876"/>
      <c r="AK18" s="874"/>
      <c r="AL18" s="876"/>
      <c r="AM18" s="874"/>
      <c r="AN18" s="876"/>
      <c r="AO18" s="874"/>
      <c r="AP18" s="876"/>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row>
    <row r="19" spans="1:92" s="4" customFormat="1" ht="143.1" customHeight="1">
      <c r="A19" s="893"/>
      <c r="B19" s="300" t="s">
        <v>22</v>
      </c>
      <c r="C19" s="298"/>
      <c r="D19" s="299"/>
      <c r="E19" s="298"/>
      <c r="F19" s="299"/>
      <c r="G19" s="298"/>
      <c r="H19" s="299"/>
      <c r="I19" s="298"/>
      <c r="J19" s="299"/>
      <c r="K19" s="298"/>
      <c r="L19" s="299"/>
      <c r="M19" s="298"/>
      <c r="N19" s="299"/>
      <c r="O19" s="298"/>
      <c r="P19" s="299"/>
      <c r="Q19" s="3"/>
      <c r="R19" s="3"/>
      <c r="S19" s="3"/>
      <c r="T19" s="3"/>
      <c r="U19" s="3"/>
      <c r="V19" s="3"/>
      <c r="W19" s="3"/>
      <c r="X19" s="3"/>
      <c r="Y19" s="3"/>
      <c r="Z19" s="3"/>
      <c r="AA19" s="3"/>
      <c r="AB19" s="867" t="s">
        <v>22</v>
      </c>
      <c r="AC19" s="873"/>
      <c r="AD19" s="875"/>
      <c r="AE19" s="873"/>
      <c r="AF19" s="875"/>
      <c r="AG19" s="873"/>
      <c r="AH19" s="875"/>
      <c r="AI19" s="873"/>
      <c r="AJ19" s="875"/>
      <c r="AK19" s="873"/>
      <c r="AL19" s="875"/>
      <c r="AM19" s="873"/>
      <c r="AN19" s="875"/>
      <c r="AO19" s="873"/>
      <c r="AP19" s="875"/>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row>
    <row r="20" spans="1:92" s="4" customFormat="1" ht="20.100000000000001" customHeight="1" thickBot="1">
      <c r="A20" s="893"/>
      <c r="B20" s="200" t="s">
        <v>302</v>
      </c>
      <c r="C20" s="215"/>
      <c r="D20" s="216"/>
      <c r="E20" s="215"/>
      <c r="F20" s="216"/>
      <c r="G20" s="215"/>
      <c r="H20" s="216"/>
      <c r="I20" s="215"/>
      <c r="J20" s="216"/>
      <c r="K20" s="215"/>
      <c r="L20" s="216"/>
      <c r="M20" s="215"/>
      <c r="N20" s="216"/>
      <c r="O20" s="215"/>
      <c r="P20" s="216"/>
      <c r="Q20" s="3"/>
      <c r="R20" s="3"/>
      <c r="S20" s="3"/>
      <c r="T20" s="3"/>
      <c r="U20" s="3"/>
      <c r="V20" s="3"/>
      <c r="W20" s="3"/>
      <c r="X20" s="3"/>
      <c r="Y20" s="3"/>
      <c r="Z20" s="3"/>
      <c r="AA20" s="3"/>
      <c r="AB20" s="868"/>
      <c r="AC20" s="874"/>
      <c r="AD20" s="876"/>
      <c r="AE20" s="874"/>
      <c r="AF20" s="876"/>
      <c r="AG20" s="874"/>
      <c r="AH20" s="876"/>
      <c r="AI20" s="874"/>
      <c r="AJ20" s="876"/>
      <c r="AK20" s="874"/>
      <c r="AL20" s="876"/>
      <c r="AM20" s="874"/>
      <c r="AN20" s="876"/>
      <c r="AO20" s="874"/>
      <c r="AP20" s="876"/>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row>
    <row r="21" spans="1:92" s="4" customFormat="1" ht="143.1" customHeight="1">
      <c r="A21" s="893"/>
      <c r="B21" s="300" t="s">
        <v>26</v>
      </c>
      <c r="C21" s="298"/>
      <c r="D21" s="299"/>
      <c r="E21" s="298" t="s">
        <v>751</v>
      </c>
      <c r="F21" s="299"/>
      <c r="G21" s="298" t="s">
        <v>752</v>
      </c>
      <c r="H21" s="299"/>
      <c r="I21" s="298"/>
      <c r="J21" s="299"/>
      <c r="K21" s="298"/>
      <c r="L21" s="299"/>
      <c r="M21" s="298"/>
      <c r="N21" s="299"/>
      <c r="O21" s="298"/>
      <c r="P21" s="299"/>
      <c r="Q21" s="3"/>
      <c r="R21" s="3"/>
      <c r="S21" s="3"/>
      <c r="T21" s="3"/>
      <c r="U21" s="3"/>
      <c r="V21" s="3"/>
      <c r="W21" s="3"/>
      <c r="X21" s="3"/>
      <c r="Y21" s="3"/>
      <c r="Z21" s="3"/>
      <c r="AA21" s="3"/>
      <c r="AB21" s="867" t="s">
        <v>26</v>
      </c>
      <c r="AC21" s="873"/>
      <c r="AD21" s="875"/>
      <c r="AE21" s="873"/>
      <c r="AF21" s="875"/>
      <c r="AG21" s="873"/>
      <c r="AH21" s="875"/>
      <c r="AI21" s="873"/>
      <c r="AJ21" s="875"/>
      <c r="AK21" s="873"/>
      <c r="AL21" s="875"/>
      <c r="AM21" s="873"/>
      <c r="AN21" s="875"/>
      <c r="AO21" s="873"/>
      <c r="AP21" s="875"/>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row>
    <row r="22" spans="1:92" s="6" customFormat="1" ht="20.100000000000001" customHeight="1" thickBot="1">
      <c r="A22" s="893"/>
      <c r="B22" s="200" t="s">
        <v>302</v>
      </c>
      <c r="C22" s="215"/>
      <c r="D22" s="216"/>
      <c r="E22" s="215"/>
      <c r="F22" s="216"/>
      <c r="G22" s="215"/>
      <c r="H22" s="216"/>
      <c r="I22" s="215"/>
      <c r="J22" s="216"/>
      <c r="K22" s="215"/>
      <c r="L22" s="216"/>
      <c r="M22" s="215"/>
      <c r="N22" s="216"/>
      <c r="O22" s="215"/>
      <c r="P22" s="216"/>
      <c r="Q22" s="5"/>
      <c r="R22" s="5"/>
      <c r="S22" s="5"/>
      <c r="T22" s="5"/>
      <c r="U22" s="5"/>
      <c r="V22" s="5"/>
      <c r="W22" s="5"/>
      <c r="X22" s="5"/>
      <c r="Y22" s="5"/>
      <c r="Z22" s="5"/>
      <c r="AA22" s="5"/>
      <c r="AB22" s="868"/>
      <c r="AC22" s="874"/>
      <c r="AD22" s="876"/>
      <c r="AE22" s="874"/>
      <c r="AF22" s="876"/>
      <c r="AG22" s="874"/>
      <c r="AH22" s="876"/>
      <c r="AI22" s="874"/>
      <c r="AJ22" s="876"/>
      <c r="AK22" s="874"/>
      <c r="AL22" s="876"/>
      <c r="AM22" s="874"/>
      <c r="AN22" s="876"/>
      <c r="AO22" s="874"/>
      <c r="AP22" s="876"/>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row>
    <row r="23" spans="1:92" s="4" customFormat="1" ht="143.1" customHeight="1">
      <c r="A23" s="893"/>
      <c r="B23" s="301" t="s">
        <v>315</v>
      </c>
      <c r="C23" s="298" t="s">
        <v>753</v>
      </c>
      <c r="D23" s="299"/>
      <c r="E23" s="298"/>
      <c r="F23" s="299"/>
      <c r="G23" s="298"/>
      <c r="H23" s="299"/>
      <c r="I23" s="298"/>
      <c r="J23" s="299"/>
      <c r="K23" s="298"/>
      <c r="L23" s="299"/>
      <c r="M23" s="298"/>
      <c r="N23" s="299"/>
      <c r="O23" s="298"/>
      <c r="P23" s="299"/>
      <c r="Q23" s="3"/>
      <c r="R23" s="3"/>
      <c r="S23" s="3"/>
      <c r="T23" s="3"/>
      <c r="U23" s="3"/>
      <c r="V23" s="3"/>
      <c r="W23" s="3"/>
      <c r="X23" s="3"/>
      <c r="Y23" s="3"/>
      <c r="Z23" s="3"/>
      <c r="AA23" s="3"/>
      <c r="AB23" s="867" t="s">
        <v>315</v>
      </c>
      <c r="AC23" s="873"/>
      <c r="AD23" s="875"/>
      <c r="AE23" s="873"/>
      <c r="AF23" s="875"/>
      <c r="AG23" s="873"/>
      <c r="AH23" s="875"/>
      <c r="AI23" s="873"/>
      <c r="AJ23" s="875"/>
      <c r="AK23" s="873"/>
      <c r="AL23" s="875"/>
      <c r="AM23" s="873"/>
      <c r="AN23" s="875"/>
      <c r="AO23" s="873"/>
      <c r="AP23" s="875"/>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row>
    <row r="24" spans="1:92" s="6" customFormat="1" ht="20.100000000000001" customHeight="1" thickBot="1">
      <c r="A24" s="893"/>
      <c r="B24" s="200" t="s">
        <v>302</v>
      </c>
      <c r="C24" s="215"/>
      <c r="D24" s="216"/>
      <c r="E24" s="215"/>
      <c r="F24" s="216"/>
      <c r="G24" s="215"/>
      <c r="H24" s="216"/>
      <c r="I24" s="215"/>
      <c r="J24" s="216"/>
      <c r="K24" s="215"/>
      <c r="L24" s="216"/>
      <c r="M24" s="215"/>
      <c r="N24" s="216"/>
      <c r="O24" s="215"/>
      <c r="P24" s="216"/>
      <c r="Q24" s="5"/>
      <c r="R24" s="5"/>
      <c r="S24" s="5"/>
      <c r="T24" s="5"/>
      <c r="U24" s="5"/>
      <c r="V24" s="5"/>
      <c r="W24" s="5"/>
      <c r="X24" s="5"/>
      <c r="Y24" s="5"/>
      <c r="Z24" s="5"/>
      <c r="AA24" s="5"/>
      <c r="AB24" s="868"/>
      <c r="AC24" s="874"/>
      <c r="AD24" s="876"/>
      <c r="AE24" s="874"/>
      <c r="AF24" s="876"/>
      <c r="AG24" s="874"/>
      <c r="AH24" s="876"/>
      <c r="AI24" s="874"/>
      <c r="AJ24" s="876"/>
      <c r="AK24" s="874"/>
      <c r="AL24" s="876"/>
      <c r="AM24" s="874"/>
      <c r="AN24" s="876"/>
      <c r="AO24" s="874"/>
      <c r="AP24" s="876"/>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row>
    <row r="25" spans="1:92" s="4" customFormat="1" ht="143.1" customHeight="1">
      <c r="A25" s="893"/>
      <c r="B25" s="301" t="s">
        <v>32</v>
      </c>
      <c r="C25" s="298"/>
      <c r="D25" s="299"/>
      <c r="E25" s="298"/>
      <c r="F25" s="299"/>
      <c r="G25" s="298"/>
      <c r="H25" s="299"/>
      <c r="I25" s="298"/>
      <c r="J25" s="299"/>
      <c r="K25" s="298"/>
      <c r="L25" s="299"/>
      <c r="M25" s="298"/>
      <c r="N25" s="299"/>
      <c r="O25" s="298"/>
      <c r="P25" s="299"/>
      <c r="Q25" s="3"/>
      <c r="R25" s="3"/>
      <c r="S25" s="3"/>
      <c r="T25" s="3"/>
      <c r="U25" s="3"/>
      <c r="V25" s="3"/>
      <c r="W25" s="3"/>
      <c r="X25" s="3"/>
      <c r="Y25" s="3"/>
      <c r="Z25" s="3"/>
      <c r="AA25" s="3"/>
      <c r="AB25" s="867" t="s">
        <v>32</v>
      </c>
      <c r="AC25" s="873"/>
      <c r="AD25" s="875"/>
      <c r="AE25" s="873"/>
      <c r="AF25" s="875"/>
      <c r="AG25" s="873"/>
      <c r="AH25" s="875"/>
      <c r="AI25" s="873"/>
      <c r="AJ25" s="875"/>
      <c r="AK25" s="873"/>
      <c r="AL25" s="875"/>
      <c r="AM25" s="873"/>
      <c r="AN25" s="875"/>
      <c r="AO25" s="873"/>
      <c r="AP25" s="875"/>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row>
    <row r="26" spans="1:92" s="6" customFormat="1" ht="20.100000000000001" customHeight="1" thickBot="1">
      <c r="A26" s="893"/>
      <c r="B26" s="200" t="s">
        <v>302</v>
      </c>
      <c r="C26" s="215"/>
      <c r="D26" s="216"/>
      <c r="E26" s="215"/>
      <c r="F26" s="216"/>
      <c r="G26" s="215"/>
      <c r="H26" s="216"/>
      <c r="I26" s="215"/>
      <c r="J26" s="216"/>
      <c r="K26" s="215"/>
      <c r="L26" s="216"/>
      <c r="M26" s="215"/>
      <c r="N26" s="216"/>
      <c r="O26" s="215"/>
      <c r="P26" s="216"/>
      <c r="Q26" s="5"/>
      <c r="R26" s="5"/>
      <c r="S26" s="5"/>
      <c r="T26" s="5"/>
      <c r="U26" s="5"/>
      <c r="V26" s="5"/>
      <c r="W26" s="5"/>
      <c r="X26" s="5"/>
      <c r="Y26" s="5"/>
      <c r="Z26" s="5"/>
      <c r="AA26" s="5"/>
      <c r="AB26" s="868"/>
      <c r="AC26" s="874"/>
      <c r="AD26" s="876"/>
      <c r="AE26" s="874"/>
      <c r="AF26" s="876"/>
      <c r="AG26" s="874"/>
      <c r="AH26" s="876"/>
      <c r="AI26" s="874"/>
      <c r="AJ26" s="876"/>
      <c r="AK26" s="874"/>
      <c r="AL26" s="876"/>
      <c r="AM26" s="874"/>
      <c r="AN26" s="876"/>
      <c r="AO26" s="874"/>
      <c r="AP26" s="876"/>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row>
    <row r="27" spans="1:92" s="4" customFormat="1" ht="143.1" customHeight="1">
      <c r="A27" s="893"/>
      <c r="B27" s="301" t="s">
        <v>319</v>
      </c>
      <c r="C27" s="298"/>
      <c r="D27" s="299" t="s">
        <v>735</v>
      </c>
      <c r="E27" s="298"/>
      <c r="F27" s="299"/>
      <c r="G27" s="298"/>
      <c r="H27" s="299"/>
      <c r="I27" s="298" t="s">
        <v>754</v>
      </c>
      <c r="J27" s="299"/>
      <c r="K27" s="298"/>
      <c r="L27" s="299"/>
      <c r="M27" s="298" t="s">
        <v>755</v>
      </c>
      <c r="N27" s="299"/>
      <c r="O27" s="298" t="s">
        <v>756</v>
      </c>
      <c r="P27" s="299"/>
      <c r="Q27" s="3"/>
      <c r="R27" s="3"/>
      <c r="S27" s="3"/>
      <c r="T27" s="3"/>
      <c r="U27" s="3"/>
      <c r="V27" s="3"/>
      <c r="W27" s="3"/>
      <c r="X27" s="3"/>
      <c r="Y27" s="3"/>
      <c r="Z27" s="3"/>
      <c r="AA27" s="3"/>
      <c r="AB27" s="867" t="s">
        <v>319</v>
      </c>
      <c r="AC27" s="873"/>
      <c r="AD27" s="875"/>
      <c r="AE27" s="873"/>
      <c r="AF27" s="875"/>
      <c r="AG27" s="873"/>
      <c r="AH27" s="875"/>
      <c r="AI27" s="873"/>
      <c r="AJ27" s="875"/>
      <c r="AK27" s="873"/>
      <c r="AL27" s="875"/>
      <c r="AM27" s="873"/>
      <c r="AN27" s="875"/>
      <c r="AO27" s="873"/>
      <c r="AP27" s="875"/>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row>
    <row r="28" spans="1:92" s="4" customFormat="1" ht="20.100000000000001" customHeight="1" thickBot="1">
      <c r="A28" s="893"/>
      <c r="B28" s="200" t="s">
        <v>302</v>
      </c>
      <c r="C28" s="215"/>
      <c r="D28" s="216"/>
      <c r="E28" s="215"/>
      <c r="F28" s="216"/>
      <c r="G28" s="215"/>
      <c r="H28" s="216"/>
      <c r="I28" s="215"/>
      <c r="J28" s="216"/>
      <c r="K28" s="215"/>
      <c r="L28" s="216"/>
      <c r="M28" s="215"/>
      <c r="N28" s="216"/>
      <c r="O28" s="215"/>
      <c r="P28" s="216"/>
      <c r="Q28" s="3"/>
      <c r="R28" s="3"/>
      <c r="S28" s="3"/>
      <c r="T28" s="3"/>
      <c r="U28" s="3"/>
      <c r="V28" s="3"/>
      <c r="W28" s="3"/>
      <c r="X28" s="3"/>
      <c r="Y28" s="3"/>
      <c r="Z28" s="3"/>
      <c r="AA28" s="3"/>
      <c r="AB28" s="868"/>
      <c r="AC28" s="874"/>
      <c r="AD28" s="876"/>
      <c r="AE28" s="874"/>
      <c r="AF28" s="876"/>
      <c r="AG28" s="874"/>
      <c r="AH28" s="876"/>
      <c r="AI28" s="874"/>
      <c r="AJ28" s="876"/>
      <c r="AK28" s="874"/>
      <c r="AL28" s="876"/>
      <c r="AM28" s="874"/>
      <c r="AN28" s="876"/>
      <c r="AO28" s="874"/>
      <c r="AP28" s="876"/>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row>
    <row r="29" spans="1:92" s="4" customFormat="1" ht="143.1" customHeight="1">
      <c r="A29" s="893"/>
      <c r="B29" s="301" t="s">
        <v>36</v>
      </c>
      <c r="C29" s="298"/>
      <c r="D29" s="299"/>
      <c r="E29" s="302"/>
      <c r="F29" s="299"/>
      <c r="G29" s="298"/>
      <c r="H29" s="299"/>
      <c r="I29" s="298"/>
      <c r="J29" s="299"/>
      <c r="K29" s="298"/>
      <c r="L29" s="299"/>
      <c r="M29" s="298"/>
      <c r="N29" s="299"/>
      <c r="O29" s="298"/>
      <c r="P29" s="299"/>
      <c r="Q29" s="3"/>
      <c r="R29" s="3"/>
      <c r="S29" s="3"/>
      <c r="T29" s="3"/>
      <c r="U29" s="3"/>
      <c r="V29" s="3"/>
      <c r="W29" s="3"/>
      <c r="X29" s="3"/>
      <c r="Y29" s="3"/>
      <c r="Z29" s="3"/>
      <c r="AA29" s="3"/>
      <c r="AB29" s="867" t="s">
        <v>36</v>
      </c>
      <c r="AC29" s="873"/>
      <c r="AD29" s="875"/>
      <c r="AE29" s="873"/>
      <c r="AF29" s="875"/>
      <c r="AG29" s="873"/>
      <c r="AH29" s="875"/>
      <c r="AI29" s="873"/>
      <c r="AJ29" s="875"/>
      <c r="AK29" s="873"/>
      <c r="AL29" s="875"/>
      <c r="AM29" s="873"/>
      <c r="AN29" s="875"/>
      <c r="AO29" s="873"/>
      <c r="AP29" s="875"/>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row>
    <row r="30" spans="1:92" s="4" customFormat="1" ht="20.100000000000001" customHeight="1" thickBot="1">
      <c r="A30" s="894"/>
      <c r="B30" s="200" t="s">
        <v>302</v>
      </c>
      <c r="C30" s="215"/>
      <c r="D30" s="216"/>
      <c r="E30" s="215"/>
      <c r="F30" s="217"/>
      <c r="G30" s="215"/>
      <c r="H30" s="216"/>
      <c r="I30" s="215"/>
      <c r="J30" s="216"/>
      <c r="K30" s="215"/>
      <c r="L30" s="216"/>
      <c r="M30" s="215"/>
      <c r="N30" s="216"/>
      <c r="O30" s="215"/>
      <c r="P30" s="216"/>
      <c r="Q30" s="3"/>
      <c r="R30" s="3"/>
      <c r="S30" s="3"/>
      <c r="T30" s="3"/>
      <c r="U30" s="3"/>
      <c r="V30" s="3"/>
      <c r="W30" s="3"/>
      <c r="X30" s="3"/>
      <c r="Y30" s="3"/>
      <c r="Z30" s="3"/>
      <c r="AA30" s="3"/>
      <c r="AB30" s="868"/>
      <c r="AC30" s="874"/>
      <c r="AD30" s="876"/>
      <c r="AE30" s="874"/>
      <c r="AF30" s="876"/>
      <c r="AG30" s="874"/>
      <c r="AH30" s="876"/>
      <c r="AI30" s="874"/>
      <c r="AJ30" s="876"/>
      <c r="AK30" s="874"/>
      <c r="AL30" s="876"/>
      <c r="AM30" s="874"/>
      <c r="AN30" s="876"/>
      <c r="AO30" s="874"/>
      <c r="AP30" s="876"/>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row>
    <row r="31" spans="1:92" s="4" customFormat="1" ht="50.1" customHeight="1">
      <c r="A31" s="895" t="s">
        <v>38</v>
      </c>
      <c r="B31" s="195" t="s">
        <v>39</v>
      </c>
      <c r="C31" s="884"/>
      <c r="D31" s="885"/>
      <c r="E31" s="884"/>
      <c r="F31" s="885"/>
      <c r="G31" s="884"/>
      <c r="H31" s="885"/>
      <c r="I31" s="884"/>
      <c r="J31" s="885"/>
      <c r="K31" s="884"/>
      <c r="L31" s="885"/>
      <c r="M31" s="884"/>
      <c r="N31" s="885"/>
      <c r="O31" s="884"/>
      <c r="P31" s="885"/>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row>
    <row r="32" spans="1:92" ht="50.1" customHeight="1">
      <c r="A32" s="896"/>
      <c r="B32" s="196" t="s">
        <v>41</v>
      </c>
      <c r="C32" s="882"/>
      <c r="D32" s="883"/>
      <c r="E32" s="882"/>
      <c r="F32" s="883"/>
      <c r="G32" s="882"/>
      <c r="H32" s="883"/>
      <c r="I32" s="882"/>
      <c r="J32" s="883"/>
      <c r="K32" s="882"/>
      <c r="L32" s="883"/>
      <c r="M32" s="882"/>
      <c r="N32" s="883"/>
      <c r="O32" s="882"/>
      <c r="P32" s="883"/>
      <c r="CK32" s="2"/>
      <c r="CL32" s="2"/>
      <c r="CM32" s="2"/>
      <c r="CN32" s="2"/>
    </row>
    <row r="33" spans="1:92" ht="50.1" customHeight="1">
      <c r="A33" s="896"/>
      <c r="B33" s="197" t="s">
        <v>44</v>
      </c>
      <c r="C33" s="880"/>
      <c r="D33" s="881"/>
      <c r="E33" s="880"/>
      <c r="F33" s="881"/>
      <c r="G33" s="880"/>
      <c r="H33" s="881"/>
      <c r="I33" s="880"/>
      <c r="J33" s="881"/>
      <c r="K33" s="880"/>
      <c r="L33" s="881"/>
      <c r="M33" s="880"/>
      <c r="N33" s="881"/>
      <c r="O33" s="880"/>
      <c r="P33" s="881"/>
      <c r="CK33" s="2"/>
      <c r="CL33" s="2"/>
      <c r="CM33" s="2"/>
      <c r="CN33" s="2"/>
    </row>
    <row r="34" spans="1:92" ht="50.1" customHeight="1" thickBot="1">
      <c r="A34" s="897"/>
      <c r="B34" s="199" t="s">
        <v>46</v>
      </c>
      <c r="C34" s="878"/>
      <c r="D34" s="879"/>
      <c r="E34" s="878"/>
      <c r="F34" s="879"/>
      <c r="G34" s="878"/>
      <c r="H34" s="879"/>
      <c r="I34" s="878"/>
      <c r="J34" s="879"/>
      <c r="K34" s="878"/>
      <c r="L34" s="879"/>
      <c r="M34" s="878"/>
      <c r="N34" s="879"/>
      <c r="O34" s="878"/>
      <c r="P34" s="879"/>
      <c r="CK34" s="2"/>
      <c r="CL34" s="2"/>
      <c r="CM34" s="2"/>
      <c r="CN34" s="2"/>
    </row>
    <row r="36" spans="1:92" s="1" customFormat="1" ht="42" customHeight="1">
      <c r="A36" s="133"/>
      <c r="B36" s="2"/>
      <c r="C36" s="2"/>
      <c r="D36" s="2"/>
      <c r="E36" s="2"/>
      <c r="F36" s="2"/>
      <c r="G36" s="2"/>
      <c r="H36" s="2"/>
      <c r="I36" s="2"/>
      <c r="J36" s="2"/>
      <c r="K36" s="2"/>
      <c r="L36" s="2"/>
      <c r="M36" s="2"/>
      <c r="N36" s="2"/>
      <c r="O36" s="2"/>
      <c r="P36" s="2"/>
    </row>
  </sheetData>
  <sheetProtection algorithmName="SHA-512" hashValue="J3TQ0QsgC989IBMyC58ffT4y5YDrwHyCUq2k6y+1jUa3HaVKr89ibZyNkBrwqMjqT26PQuDQAHTAxfkfvx+qwg==" saltValue="wFGVoeevRzJyyRoaUL8tXg==" spinCount="100000" sheet="1" objects="1" scenarios="1"/>
  <mergeCells count="270">
    <mergeCell ref="O2:P2"/>
    <mergeCell ref="C3:D3"/>
    <mergeCell ref="E3:F3"/>
    <mergeCell ref="G3:H3"/>
    <mergeCell ref="I3:J3"/>
    <mergeCell ref="K3:L3"/>
    <mergeCell ref="M3:N3"/>
    <mergeCell ref="O3:P3"/>
    <mergeCell ref="A1:F1"/>
    <mergeCell ref="G1:J1"/>
    <mergeCell ref="K1:P1"/>
    <mergeCell ref="A2:A8"/>
    <mergeCell ref="C2:D2"/>
    <mergeCell ref="E2:F2"/>
    <mergeCell ref="G2:H2"/>
    <mergeCell ref="I2:J2"/>
    <mergeCell ref="K2:L2"/>
    <mergeCell ref="M2:N2"/>
    <mergeCell ref="C5:D5"/>
    <mergeCell ref="E5:F5"/>
    <mergeCell ref="G5:H5"/>
    <mergeCell ref="I5:J5"/>
    <mergeCell ref="K5:L5"/>
    <mergeCell ref="C7:D7"/>
    <mergeCell ref="AB3:AP3"/>
    <mergeCell ref="C4:D4"/>
    <mergeCell ref="E4:F4"/>
    <mergeCell ref="G4:H4"/>
    <mergeCell ref="I4:J4"/>
    <mergeCell ref="K4:L4"/>
    <mergeCell ref="M4:N4"/>
    <mergeCell ref="O4:P4"/>
    <mergeCell ref="AC4:AD4"/>
    <mergeCell ref="AE4:AF4"/>
    <mergeCell ref="AG4:AH4"/>
    <mergeCell ref="AI4:AJ4"/>
    <mergeCell ref="AK4:AL4"/>
    <mergeCell ref="AM4:AN4"/>
    <mergeCell ref="AO4:AP4"/>
    <mergeCell ref="AC6:AD6"/>
    <mergeCell ref="AE6:AF6"/>
    <mergeCell ref="AK5:AL5"/>
    <mergeCell ref="AM5:AN5"/>
    <mergeCell ref="AO5:AP5"/>
    <mergeCell ref="C6:D6"/>
    <mergeCell ref="E6:F6"/>
    <mergeCell ref="G6:H6"/>
    <mergeCell ref="I6:J6"/>
    <mergeCell ref="K6:L6"/>
    <mergeCell ref="M6:N6"/>
    <mergeCell ref="O6:P6"/>
    <mergeCell ref="M5:N5"/>
    <mergeCell ref="O5:P5"/>
    <mergeCell ref="AC5:AD5"/>
    <mergeCell ref="AE5:AF5"/>
    <mergeCell ref="AG5:AH5"/>
    <mergeCell ref="AI5:AJ5"/>
    <mergeCell ref="AO6:AP6"/>
    <mergeCell ref="AG6:AH6"/>
    <mergeCell ref="AI6:AJ6"/>
    <mergeCell ref="AK6:AL6"/>
    <mergeCell ref="AM6:AN6"/>
    <mergeCell ref="AH9:AH10"/>
    <mergeCell ref="AI9:AI10"/>
    <mergeCell ref="E7:F7"/>
    <mergeCell ref="G7:H7"/>
    <mergeCell ref="I7:J7"/>
    <mergeCell ref="K7:L7"/>
    <mergeCell ref="M7:N7"/>
    <mergeCell ref="O7:P7"/>
    <mergeCell ref="AC7:AD7"/>
    <mergeCell ref="AE7:AF7"/>
    <mergeCell ref="AK13:AK14"/>
    <mergeCell ref="AL13:AL14"/>
    <mergeCell ref="AG7:AH7"/>
    <mergeCell ref="AI7:AJ7"/>
    <mergeCell ref="AK7:AL7"/>
    <mergeCell ref="AM7:AN7"/>
    <mergeCell ref="AO7:AP7"/>
    <mergeCell ref="A9:A30"/>
    <mergeCell ref="AB9:AB10"/>
    <mergeCell ref="AC9:AC10"/>
    <mergeCell ref="AD9:AD10"/>
    <mergeCell ref="AE9:AE10"/>
    <mergeCell ref="AL9:AL10"/>
    <mergeCell ref="AM9:AM10"/>
    <mergeCell ref="AN9:AN10"/>
    <mergeCell ref="AO9:AO10"/>
    <mergeCell ref="AP9:AP10"/>
    <mergeCell ref="AB11:AB12"/>
    <mergeCell ref="AC11:AC12"/>
    <mergeCell ref="AD11:AD12"/>
    <mergeCell ref="AE11:AE12"/>
    <mergeCell ref="AF11:AF12"/>
    <mergeCell ref="AF9:AF10"/>
    <mergeCell ref="AG9:AG10"/>
    <mergeCell ref="AH13:AH14"/>
    <mergeCell ref="AI13:AI14"/>
    <mergeCell ref="AJ9:AJ10"/>
    <mergeCell ref="AK9:AK10"/>
    <mergeCell ref="AM11:AM12"/>
    <mergeCell ref="AN11:AN12"/>
    <mergeCell ref="AO11:AO12"/>
    <mergeCell ref="AP11:AP12"/>
    <mergeCell ref="AB13:AB14"/>
    <mergeCell ref="AC13:AC14"/>
    <mergeCell ref="AD13:AD14"/>
    <mergeCell ref="AE13:AE14"/>
    <mergeCell ref="AF13:AF14"/>
    <mergeCell ref="AG13:AG14"/>
    <mergeCell ref="AG11:AG12"/>
    <mergeCell ref="AH11:AH12"/>
    <mergeCell ref="AI11:AI12"/>
    <mergeCell ref="AJ11:AJ12"/>
    <mergeCell ref="AK11:AK12"/>
    <mergeCell ref="AL11:AL12"/>
    <mergeCell ref="AN13:AN14"/>
    <mergeCell ref="AO13:AO14"/>
    <mergeCell ref="AP13:AP14"/>
    <mergeCell ref="AJ13:AJ14"/>
    <mergeCell ref="AM13:AM14"/>
    <mergeCell ref="AO15:AO16"/>
    <mergeCell ref="AP15:AP16"/>
    <mergeCell ref="AB17:AB18"/>
    <mergeCell ref="AC17:AC18"/>
    <mergeCell ref="AD17:AD18"/>
    <mergeCell ref="AE17:AE18"/>
    <mergeCell ref="AF17:AF18"/>
    <mergeCell ref="AG17:AG18"/>
    <mergeCell ref="AH17:AH18"/>
    <mergeCell ref="AI17:AI18"/>
    <mergeCell ref="AI15:AI16"/>
    <mergeCell ref="AJ15:AJ16"/>
    <mergeCell ref="AK15:AK16"/>
    <mergeCell ref="AL15:AL16"/>
    <mergeCell ref="AM15:AM16"/>
    <mergeCell ref="AN15:AN16"/>
    <mergeCell ref="AB15:AB16"/>
    <mergeCell ref="AC15:AC16"/>
    <mergeCell ref="AD15:AD16"/>
    <mergeCell ref="AE15:AE16"/>
    <mergeCell ref="AF15:AF16"/>
    <mergeCell ref="AG15:AG16"/>
    <mergeCell ref="AH15:AH16"/>
    <mergeCell ref="AP17:AP18"/>
    <mergeCell ref="AB19:AB20"/>
    <mergeCell ref="AC19:AC20"/>
    <mergeCell ref="AD19:AD20"/>
    <mergeCell ref="AE19:AE20"/>
    <mergeCell ref="AF19:AF20"/>
    <mergeCell ref="AG19:AG20"/>
    <mergeCell ref="AH19:AH20"/>
    <mergeCell ref="AI19:AI20"/>
    <mergeCell ref="AJ19:AJ20"/>
    <mergeCell ref="AJ17:AJ18"/>
    <mergeCell ref="AK17:AK18"/>
    <mergeCell ref="AL17:AL18"/>
    <mergeCell ref="AM17:AM18"/>
    <mergeCell ref="AN17:AN18"/>
    <mergeCell ref="AO17:AO18"/>
    <mergeCell ref="AG21:AG22"/>
    <mergeCell ref="AO23:AO24"/>
    <mergeCell ref="AP23:AP24"/>
    <mergeCell ref="AK19:AK20"/>
    <mergeCell ref="AL19:AL20"/>
    <mergeCell ref="AM19:AM20"/>
    <mergeCell ref="AN19:AN20"/>
    <mergeCell ref="AO19:AO20"/>
    <mergeCell ref="AP19:AP20"/>
    <mergeCell ref="AJ23:AJ24"/>
    <mergeCell ref="AK23:AK24"/>
    <mergeCell ref="AL23:AL24"/>
    <mergeCell ref="AM23:AM24"/>
    <mergeCell ref="AN23:AN24"/>
    <mergeCell ref="AH25:AH26"/>
    <mergeCell ref="AI25:AI26"/>
    <mergeCell ref="AI23:AI24"/>
    <mergeCell ref="AN21:AN22"/>
    <mergeCell ref="AO21:AO22"/>
    <mergeCell ref="AP21:AP22"/>
    <mergeCell ref="AB23:AB24"/>
    <mergeCell ref="AC23:AC24"/>
    <mergeCell ref="AD23:AD24"/>
    <mergeCell ref="AE23:AE24"/>
    <mergeCell ref="AF23:AF24"/>
    <mergeCell ref="AG23:AG24"/>
    <mergeCell ref="AH23:AH24"/>
    <mergeCell ref="AH21:AH22"/>
    <mergeCell ref="AI21:AI22"/>
    <mergeCell ref="AJ21:AJ22"/>
    <mergeCell ref="AK21:AK22"/>
    <mergeCell ref="AL21:AL22"/>
    <mergeCell ref="AM21:AM22"/>
    <mergeCell ref="AB21:AB22"/>
    <mergeCell ref="AC21:AC22"/>
    <mergeCell ref="AD21:AD22"/>
    <mergeCell ref="AE21:AE22"/>
    <mergeCell ref="AF21:AF22"/>
    <mergeCell ref="AK27:AK28"/>
    <mergeCell ref="AL27:AL28"/>
    <mergeCell ref="AM27:AM28"/>
    <mergeCell ref="AN27:AN28"/>
    <mergeCell ref="AO27:AO28"/>
    <mergeCell ref="AP27:AP28"/>
    <mergeCell ref="AP25:AP26"/>
    <mergeCell ref="AB27:AB28"/>
    <mergeCell ref="AC27:AC28"/>
    <mergeCell ref="AD27:AD28"/>
    <mergeCell ref="AE27:AE28"/>
    <mergeCell ref="AF27:AF28"/>
    <mergeCell ref="AG27:AG28"/>
    <mergeCell ref="AH27:AH28"/>
    <mergeCell ref="AI27:AI28"/>
    <mergeCell ref="AJ27:AJ28"/>
    <mergeCell ref="AJ25:AJ26"/>
    <mergeCell ref="AK25:AK26"/>
    <mergeCell ref="AL25:AL26"/>
    <mergeCell ref="AM25:AM26"/>
    <mergeCell ref="AN25:AN26"/>
    <mergeCell ref="AO25:AO26"/>
    <mergeCell ref="AB25:AB26"/>
    <mergeCell ref="AC25:AC26"/>
    <mergeCell ref="AD25:AD26"/>
    <mergeCell ref="AE25:AE26"/>
    <mergeCell ref="AF25:AF26"/>
    <mergeCell ref="AG25:AG26"/>
    <mergeCell ref="AO29:AO30"/>
    <mergeCell ref="AP29:AP30"/>
    <mergeCell ref="A31:A34"/>
    <mergeCell ref="C31:D31"/>
    <mergeCell ref="E31:F31"/>
    <mergeCell ref="G31:H31"/>
    <mergeCell ref="I31:J31"/>
    <mergeCell ref="K31:L31"/>
    <mergeCell ref="M31:N31"/>
    <mergeCell ref="AH29:AH30"/>
    <mergeCell ref="AI29:AI30"/>
    <mergeCell ref="AJ29:AJ30"/>
    <mergeCell ref="AK29:AK30"/>
    <mergeCell ref="AL29:AL30"/>
    <mergeCell ref="AM29:AM30"/>
    <mergeCell ref="AB29:AB30"/>
    <mergeCell ref="AC29:AC30"/>
    <mergeCell ref="AD29:AD30"/>
    <mergeCell ref="AE29:AE30"/>
    <mergeCell ref="AF29:AF30"/>
    <mergeCell ref="AN29:AN30"/>
    <mergeCell ref="O33:P33"/>
    <mergeCell ref="C34:D34"/>
    <mergeCell ref="E34:F34"/>
    <mergeCell ref="G34:H34"/>
    <mergeCell ref="I34:J34"/>
    <mergeCell ref="K34:L34"/>
    <mergeCell ref="M34:N34"/>
    <mergeCell ref="O34:P34"/>
    <mergeCell ref="C33:D33"/>
    <mergeCell ref="E33:F33"/>
    <mergeCell ref="G33:H33"/>
    <mergeCell ref="I33:J33"/>
    <mergeCell ref="K33:L33"/>
    <mergeCell ref="M33:N33"/>
    <mergeCell ref="AG29:AG30"/>
    <mergeCell ref="O31:P31"/>
    <mergeCell ref="C32:D32"/>
    <mergeCell ref="E32:F32"/>
    <mergeCell ref="G32:H32"/>
    <mergeCell ref="I32:J32"/>
    <mergeCell ref="K32:L32"/>
    <mergeCell ref="M32:N32"/>
    <mergeCell ref="O32:P32"/>
  </mergeCells>
  <conditionalFormatting sqref="C4 E4 G4 I4 K4 M4 O4">
    <cfRule type="expression" dxfId="60" priority="3">
      <formula>OR(DAY(C4)=30, DAY(C4)=1, DAY(C4)=14, DAY(C4)=15)</formula>
    </cfRule>
  </conditionalFormatting>
  <conditionalFormatting sqref="C5 E5 G5 I5 K5 M5 O5">
    <cfRule type="expression" dxfId="59" priority="2">
      <formula>C5&lt;&gt;""</formula>
    </cfRule>
  </conditionalFormatting>
  <conditionalFormatting sqref="AC7:AP7">
    <cfRule type="expression" dxfId="58" priority="1">
      <formula>AC7&lt;&gt;""</formula>
    </cfRule>
  </conditionalFormatting>
  <printOptions verticalCentered="1"/>
  <pageMargins left="0" right="0" top="0" bottom="0" header="0" footer="0"/>
  <pageSetup paperSize="8" scale="38" fitToWidth="0" fitToHeight="0" orientation="landscape" r:id="rId1"/>
  <colBreaks count="1" manualBreakCount="1">
    <brk id="16" max="43" man="1"/>
  </colBreaks>
  <legacy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EA2CF-73CE-40D5-AFD5-5DAAF79B7A5B}">
  <dimension ref="A1:AJ27"/>
  <sheetViews>
    <sheetView zoomScale="80" zoomScaleNormal="80" workbookViewId="0">
      <pane xSplit="6" ySplit="2" topLeftCell="G7" activePane="bottomRight" state="frozen"/>
      <selection pane="topRight" activeCell="E3" sqref="E3:F27"/>
      <selection pane="bottomLeft" activeCell="E3" sqref="E3:F27"/>
      <selection pane="bottomRight" activeCell="E3" sqref="E3:F27"/>
    </sheetView>
  </sheetViews>
  <sheetFormatPr defaultColWidth="8.75" defaultRowHeight="13.5" customHeight="1"/>
  <cols>
    <col min="1" max="1" width="3.125" style="13" bestFit="1" customWidth="1"/>
    <col min="2" max="2" width="5.125" style="79" bestFit="1" customWidth="1"/>
    <col min="3" max="3" width="13.5" bestFit="1" customWidth="1"/>
    <col min="5" max="5" width="10.5" customWidth="1"/>
    <col min="6" max="6" width="20.75" customWidth="1"/>
    <col min="7" max="7" width="5.5" customWidth="1"/>
    <col min="8" max="8" width="10.5" customWidth="1"/>
    <col min="10" max="10" width="5.875" style="13" customWidth="1"/>
    <col min="11" max="11" width="10.25" customWidth="1"/>
    <col min="12" max="12" width="11.125" customWidth="1"/>
    <col min="14" max="14" width="10.125" customWidth="1"/>
    <col min="15" max="15" width="11" customWidth="1"/>
    <col min="16" max="16" width="5.875" style="13" customWidth="1"/>
    <col min="17" max="17" width="10.25" style="13" customWidth="1"/>
    <col min="19" max="19" width="5.125" style="13" customWidth="1"/>
    <col min="20" max="20" width="10.5" customWidth="1"/>
    <col min="21" max="21" width="11.125" customWidth="1"/>
    <col min="22" max="22" width="5.5" customWidth="1"/>
    <col min="23" max="23" width="10.125" customWidth="1"/>
    <col min="24" max="24" width="10.875" customWidth="1"/>
    <col min="25" max="25" width="5.875" customWidth="1"/>
    <col min="26" max="26" width="13.5" customWidth="1"/>
    <col min="27" max="27" width="11" customWidth="1"/>
    <col min="28" max="28" width="6" customWidth="1"/>
    <col min="29" max="29" width="11.125" customWidth="1"/>
    <col min="30" max="30" width="11.5" customWidth="1"/>
    <col min="31" max="31" width="5.5" customWidth="1"/>
    <col min="32" max="32" width="10.875" customWidth="1"/>
    <col min="33" max="33" width="11.875" customWidth="1"/>
    <col min="34" max="34" width="5.875" customWidth="1"/>
    <col min="35" max="35" width="11.125" customWidth="1"/>
    <col min="36" max="36" width="12.125" customWidth="1"/>
  </cols>
  <sheetData>
    <row r="1" spans="1:36" ht="12.95" customHeight="1" thickBot="1">
      <c r="A1" s="934" t="s">
        <v>48</v>
      </c>
      <c r="B1" s="756" t="s">
        <v>49</v>
      </c>
      <c r="C1" s="936" t="s">
        <v>50</v>
      </c>
      <c r="D1" s="938" t="s">
        <v>51</v>
      </c>
      <c r="E1" s="939"/>
      <c r="F1" s="940"/>
      <c r="G1" s="941" t="s">
        <v>52</v>
      </c>
      <c r="H1" s="763"/>
      <c r="I1" s="886"/>
      <c r="J1" s="751" t="s">
        <v>53</v>
      </c>
      <c r="K1" s="752"/>
      <c r="L1" s="933"/>
      <c r="M1" s="943" t="s">
        <v>116</v>
      </c>
      <c r="N1" s="809"/>
      <c r="O1" s="810"/>
      <c r="P1" s="768" t="s">
        <v>54</v>
      </c>
      <c r="Q1" s="769"/>
      <c r="R1" s="944"/>
      <c r="S1" s="945" t="s">
        <v>55</v>
      </c>
      <c r="T1" s="946"/>
      <c r="U1" s="947"/>
      <c r="V1" s="774" t="s">
        <v>26</v>
      </c>
      <c r="W1" s="775"/>
      <c r="X1" s="948"/>
      <c r="Y1" s="777" t="s">
        <v>196</v>
      </c>
      <c r="Z1" s="778"/>
      <c r="AA1" s="779"/>
      <c r="AB1" s="780" t="s">
        <v>57</v>
      </c>
      <c r="AC1" s="781"/>
      <c r="AD1" s="949"/>
      <c r="AE1" s="783" t="s">
        <v>197</v>
      </c>
      <c r="AF1" s="784"/>
      <c r="AG1" s="942"/>
      <c r="AH1" s="765" t="s">
        <v>36</v>
      </c>
      <c r="AI1" s="766"/>
      <c r="AJ1" s="767"/>
    </row>
    <row r="2" spans="1:36" ht="30.75" thickBot="1">
      <c r="A2" s="935"/>
      <c r="B2" s="807"/>
      <c r="C2" s="937"/>
      <c r="D2" s="609" t="s">
        <v>51</v>
      </c>
      <c r="E2" s="610" t="s">
        <v>58</v>
      </c>
      <c r="F2" s="611" t="s">
        <v>59</v>
      </c>
      <c r="G2" s="250" t="s">
        <v>51</v>
      </c>
      <c r="H2" s="251" t="s">
        <v>58</v>
      </c>
      <c r="I2" s="615" t="s">
        <v>59</v>
      </c>
      <c r="J2" s="305" t="s">
        <v>51</v>
      </c>
      <c r="K2" s="243" t="s">
        <v>58</v>
      </c>
      <c r="L2" s="615" t="s">
        <v>59</v>
      </c>
      <c r="M2" s="305" t="s">
        <v>51</v>
      </c>
      <c r="N2" s="243" t="s">
        <v>58</v>
      </c>
      <c r="O2" s="615" t="s">
        <v>59</v>
      </c>
      <c r="P2" s="305" t="s">
        <v>51</v>
      </c>
      <c r="Q2" s="253" t="s">
        <v>58</v>
      </c>
      <c r="R2" s="615" t="s">
        <v>59</v>
      </c>
      <c r="S2" s="617" t="s">
        <v>51</v>
      </c>
      <c r="T2" s="618" t="s">
        <v>58</v>
      </c>
      <c r="U2" s="619" t="s">
        <v>59</v>
      </c>
      <c r="V2" s="250" t="s">
        <v>51</v>
      </c>
      <c r="W2" s="251" t="s">
        <v>58</v>
      </c>
      <c r="X2" s="615" t="s">
        <v>59</v>
      </c>
      <c r="Y2" s="250" t="s">
        <v>51</v>
      </c>
      <c r="Z2" s="243" t="s">
        <v>58</v>
      </c>
      <c r="AA2" s="615" t="s">
        <v>59</v>
      </c>
      <c r="AB2" s="250" t="s">
        <v>51</v>
      </c>
      <c r="AC2" s="251" t="s">
        <v>58</v>
      </c>
      <c r="AD2" s="615" t="s">
        <v>59</v>
      </c>
      <c r="AE2" s="250" t="s">
        <v>51</v>
      </c>
      <c r="AF2" s="251" t="s">
        <v>58</v>
      </c>
      <c r="AG2" s="615" t="s">
        <v>59</v>
      </c>
      <c r="AH2" s="250" t="s">
        <v>51</v>
      </c>
      <c r="AI2" s="251" t="s">
        <v>58</v>
      </c>
      <c r="AJ2" s="615" t="s">
        <v>59</v>
      </c>
    </row>
    <row r="3" spans="1:36" ht="15.6" customHeight="1">
      <c r="A3" s="306">
        <v>1</v>
      </c>
      <c r="B3" s="255">
        <v>3002</v>
      </c>
      <c r="C3" s="501" t="s">
        <v>60</v>
      </c>
      <c r="D3" s="500">
        <f t="shared" ref="D3:E27" si="0">G3+J3+M3+P3+S3+V3+Y3+AB3+AE3+AH3</f>
        <v>15</v>
      </c>
      <c r="E3" s="501">
        <f t="shared" si="0"/>
        <v>15</v>
      </c>
      <c r="F3" s="612">
        <f>E3/D3</f>
        <v>1</v>
      </c>
      <c r="G3" s="90">
        <v>3</v>
      </c>
      <c r="H3" s="83">
        <v>3</v>
      </c>
      <c r="I3" s="349">
        <f>H3/G3</f>
        <v>1</v>
      </c>
      <c r="J3" s="90">
        <v>3</v>
      </c>
      <c r="K3" s="83">
        <v>3</v>
      </c>
      <c r="L3" s="349">
        <f>K3/J3</f>
        <v>1</v>
      </c>
      <c r="M3" s="90">
        <v>1</v>
      </c>
      <c r="N3" s="83">
        <v>1</v>
      </c>
      <c r="O3" s="349">
        <f t="shared" ref="O3:O27" si="1">N3/M3</f>
        <v>1</v>
      </c>
      <c r="P3" s="90">
        <v>2</v>
      </c>
      <c r="Q3" s="83">
        <v>2</v>
      </c>
      <c r="R3" s="349">
        <f>Q3/P3</f>
        <v>1</v>
      </c>
      <c r="S3" s="90">
        <v>0</v>
      </c>
      <c r="T3" s="83">
        <v>0</v>
      </c>
      <c r="U3" s="313" t="e">
        <f>T3/S3</f>
        <v>#DIV/0!</v>
      </c>
      <c r="V3" s="90">
        <v>1</v>
      </c>
      <c r="W3" s="83">
        <v>1</v>
      </c>
      <c r="X3" s="349">
        <f>W3/V3</f>
        <v>1</v>
      </c>
      <c r="Y3" s="90">
        <v>1</v>
      </c>
      <c r="Z3" s="83">
        <v>1</v>
      </c>
      <c r="AA3" s="349">
        <f>Z3/Y3</f>
        <v>1</v>
      </c>
      <c r="AB3" s="90">
        <v>0</v>
      </c>
      <c r="AC3" s="83">
        <v>0</v>
      </c>
      <c r="AD3" s="349" t="e">
        <f>AC3/AB3</f>
        <v>#DIV/0!</v>
      </c>
      <c r="AE3" s="90">
        <v>3</v>
      </c>
      <c r="AF3" s="83">
        <v>3</v>
      </c>
      <c r="AG3" s="349">
        <f>AF3/AE3</f>
        <v>1</v>
      </c>
      <c r="AH3" s="90">
        <v>1</v>
      </c>
      <c r="AI3" s="83">
        <v>1</v>
      </c>
      <c r="AJ3" s="349">
        <f>AI3/AH3</f>
        <v>1</v>
      </c>
    </row>
    <row r="4" spans="1:36" ht="15">
      <c r="A4" s="310">
        <v>2</v>
      </c>
      <c r="B4" s="121">
        <v>3003</v>
      </c>
      <c r="C4" s="605" t="s">
        <v>61</v>
      </c>
      <c r="D4" s="502">
        <f t="shared" si="0"/>
        <v>14</v>
      </c>
      <c r="E4" s="503">
        <f t="shared" si="0"/>
        <v>13</v>
      </c>
      <c r="F4" s="613">
        <f t="shared" ref="F4:F23" si="2">E4/D4</f>
        <v>0.9285714285714286</v>
      </c>
      <c r="G4" s="90">
        <v>3</v>
      </c>
      <c r="H4" s="83">
        <v>2</v>
      </c>
      <c r="I4" s="349">
        <f t="shared" ref="I4:I23" si="3">H4/G4</f>
        <v>0.66666666666666663</v>
      </c>
      <c r="J4" s="90">
        <v>3</v>
      </c>
      <c r="K4" s="83">
        <v>3</v>
      </c>
      <c r="L4" s="349">
        <f t="shared" ref="L4:L23" si="4">K4/J4</f>
        <v>1</v>
      </c>
      <c r="M4" s="90">
        <v>1</v>
      </c>
      <c r="N4" s="83">
        <v>1</v>
      </c>
      <c r="O4" s="349">
        <f t="shared" si="1"/>
        <v>1</v>
      </c>
      <c r="P4" s="90">
        <v>2</v>
      </c>
      <c r="Q4" s="83">
        <v>2</v>
      </c>
      <c r="R4" s="349">
        <f t="shared" ref="R4:R23" si="5">Q4/P4</f>
        <v>1</v>
      </c>
      <c r="S4" s="90">
        <v>0</v>
      </c>
      <c r="T4" s="83">
        <v>0</v>
      </c>
      <c r="U4" s="313" t="e">
        <f t="shared" ref="U4:U23" si="6">T4/S4</f>
        <v>#DIV/0!</v>
      </c>
      <c r="V4" s="90">
        <v>1</v>
      </c>
      <c r="W4" s="83">
        <v>1</v>
      </c>
      <c r="X4" s="349">
        <f t="shared" ref="X4:X27" si="7">W4/V4</f>
        <v>1</v>
      </c>
      <c r="Y4" s="90">
        <v>1</v>
      </c>
      <c r="Z4" s="83">
        <v>1</v>
      </c>
      <c r="AA4" s="349">
        <f t="shared" ref="AA4:AA23" si="8">Z4/Y4</f>
        <v>1</v>
      </c>
      <c r="AB4" s="90">
        <v>0</v>
      </c>
      <c r="AC4" s="83">
        <v>0</v>
      </c>
      <c r="AD4" s="349" t="e">
        <f t="shared" ref="AD4:AD23" si="9">AC4/AB4</f>
        <v>#DIV/0!</v>
      </c>
      <c r="AE4" s="90">
        <v>2</v>
      </c>
      <c r="AF4" s="83">
        <v>2</v>
      </c>
      <c r="AG4" s="349">
        <f t="shared" ref="AG4:AG27" si="10">AF4/AE4</f>
        <v>1</v>
      </c>
      <c r="AH4" s="90">
        <v>1</v>
      </c>
      <c r="AI4" s="83">
        <v>1</v>
      </c>
      <c r="AJ4" s="349">
        <f>AI4/AH4</f>
        <v>1</v>
      </c>
    </row>
    <row r="5" spans="1:36" ht="15">
      <c r="A5" s="310">
        <v>3</v>
      </c>
      <c r="B5" s="121">
        <v>3005</v>
      </c>
      <c r="C5" s="503" t="s">
        <v>62</v>
      </c>
      <c r="D5" s="502">
        <f t="shared" si="0"/>
        <v>14</v>
      </c>
      <c r="E5" s="503">
        <f t="shared" si="0"/>
        <v>13</v>
      </c>
      <c r="F5" s="613">
        <f t="shared" si="2"/>
        <v>0.9285714285714286</v>
      </c>
      <c r="G5" s="90">
        <v>3</v>
      </c>
      <c r="H5" s="83">
        <v>2</v>
      </c>
      <c r="I5" s="349">
        <f t="shared" si="3"/>
        <v>0.66666666666666663</v>
      </c>
      <c r="J5" s="90">
        <v>3</v>
      </c>
      <c r="K5" s="83">
        <v>3</v>
      </c>
      <c r="L5" s="349">
        <f t="shared" si="4"/>
        <v>1</v>
      </c>
      <c r="M5" s="90">
        <v>1</v>
      </c>
      <c r="N5" s="83">
        <v>1</v>
      </c>
      <c r="O5" s="349">
        <f t="shared" si="1"/>
        <v>1</v>
      </c>
      <c r="P5" s="90">
        <v>2</v>
      </c>
      <c r="Q5" s="83">
        <v>2</v>
      </c>
      <c r="R5" s="349">
        <f t="shared" si="5"/>
        <v>1</v>
      </c>
      <c r="S5" s="90">
        <v>0</v>
      </c>
      <c r="T5" s="83">
        <v>0</v>
      </c>
      <c r="U5" s="313" t="e">
        <f t="shared" si="6"/>
        <v>#DIV/0!</v>
      </c>
      <c r="V5" s="90">
        <v>1</v>
      </c>
      <c r="W5" s="83">
        <v>1</v>
      </c>
      <c r="X5" s="349">
        <f t="shared" si="7"/>
        <v>1</v>
      </c>
      <c r="Y5" s="90">
        <v>1</v>
      </c>
      <c r="Z5" s="83">
        <v>1</v>
      </c>
      <c r="AA5" s="349">
        <f t="shared" si="8"/>
        <v>1</v>
      </c>
      <c r="AB5" s="90">
        <v>0</v>
      </c>
      <c r="AC5" s="83">
        <v>0</v>
      </c>
      <c r="AD5" s="349" t="e">
        <f t="shared" si="9"/>
        <v>#DIV/0!</v>
      </c>
      <c r="AE5" s="90">
        <v>2</v>
      </c>
      <c r="AF5" s="83">
        <v>2</v>
      </c>
      <c r="AG5" s="349">
        <f t="shared" si="10"/>
        <v>1</v>
      </c>
      <c r="AH5" s="90">
        <v>1</v>
      </c>
      <c r="AI5" s="83">
        <v>1</v>
      </c>
      <c r="AJ5" s="349">
        <f t="shared" ref="AJ5:AJ27" si="11">AI5/AH5</f>
        <v>1</v>
      </c>
    </row>
    <row r="6" spans="1:36" ht="15">
      <c r="A6" s="310">
        <v>4</v>
      </c>
      <c r="B6" s="121">
        <v>3008</v>
      </c>
      <c r="C6" s="503" t="s">
        <v>63</v>
      </c>
      <c r="D6" s="502">
        <f t="shared" si="0"/>
        <v>13</v>
      </c>
      <c r="E6" s="503">
        <f t="shared" si="0"/>
        <v>11</v>
      </c>
      <c r="F6" s="613">
        <f t="shared" si="2"/>
        <v>0.84615384615384615</v>
      </c>
      <c r="G6" s="90">
        <v>3</v>
      </c>
      <c r="H6" s="83">
        <v>2</v>
      </c>
      <c r="I6" s="349">
        <f t="shared" si="3"/>
        <v>0.66666666666666663</v>
      </c>
      <c r="J6" s="90">
        <v>3</v>
      </c>
      <c r="K6" s="83">
        <v>3</v>
      </c>
      <c r="L6" s="349">
        <f t="shared" si="4"/>
        <v>1</v>
      </c>
      <c r="M6" s="90">
        <v>1</v>
      </c>
      <c r="N6" s="83">
        <v>1</v>
      </c>
      <c r="O6" s="349">
        <f t="shared" si="1"/>
        <v>1</v>
      </c>
      <c r="P6" s="90">
        <v>2</v>
      </c>
      <c r="Q6" s="83">
        <v>1</v>
      </c>
      <c r="R6" s="349">
        <f t="shared" si="5"/>
        <v>0.5</v>
      </c>
      <c r="S6" s="90">
        <v>0</v>
      </c>
      <c r="T6" s="83">
        <v>0</v>
      </c>
      <c r="U6" s="313" t="e">
        <f t="shared" si="6"/>
        <v>#DIV/0!</v>
      </c>
      <c r="V6" s="90">
        <v>1</v>
      </c>
      <c r="W6" s="83">
        <v>1</v>
      </c>
      <c r="X6" s="349">
        <f t="shared" si="7"/>
        <v>1</v>
      </c>
      <c r="Y6" s="90">
        <v>1</v>
      </c>
      <c r="Z6" s="83">
        <v>1</v>
      </c>
      <c r="AA6" s="349">
        <f t="shared" si="8"/>
        <v>1</v>
      </c>
      <c r="AB6" s="90">
        <v>0</v>
      </c>
      <c r="AC6" s="83">
        <v>0</v>
      </c>
      <c r="AD6" s="349" t="e">
        <f t="shared" si="9"/>
        <v>#DIV/0!</v>
      </c>
      <c r="AE6" s="90">
        <v>1</v>
      </c>
      <c r="AF6" s="83">
        <v>1</v>
      </c>
      <c r="AG6" s="349">
        <f t="shared" si="10"/>
        <v>1</v>
      </c>
      <c r="AH6" s="90">
        <v>1</v>
      </c>
      <c r="AI6" s="83">
        <v>1</v>
      </c>
      <c r="AJ6" s="349">
        <f t="shared" si="11"/>
        <v>1</v>
      </c>
    </row>
    <row r="7" spans="1:36" ht="14.1" customHeight="1">
      <c r="A7" s="310">
        <v>2</v>
      </c>
      <c r="B7" s="121">
        <v>3011</v>
      </c>
      <c r="C7" s="503" t="s">
        <v>64</v>
      </c>
      <c r="D7" s="502">
        <f t="shared" si="0"/>
        <v>13</v>
      </c>
      <c r="E7" s="503">
        <f t="shared" si="0"/>
        <v>12</v>
      </c>
      <c r="F7" s="613">
        <f t="shared" si="2"/>
        <v>0.92307692307692313</v>
      </c>
      <c r="G7" s="90">
        <v>3</v>
      </c>
      <c r="H7" s="83">
        <v>3</v>
      </c>
      <c r="I7" s="349">
        <f t="shared" si="3"/>
        <v>1</v>
      </c>
      <c r="J7" s="90">
        <v>3</v>
      </c>
      <c r="K7" s="83">
        <v>3</v>
      </c>
      <c r="L7" s="349">
        <f t="shared" si="4"/>
        <v>1</v>
      </c>
      <c r="M7" s="90">
        <v>1</v>
      </c>
      <c r="N7" s="83">
        <v>0</v>
      </c>
      <c r="O7" s="349">
        <f t="shared" si="1"/>
        <v>0</v>
      </c>
      <c r="P7" s="90">
        <v>2</v>
      </c>
      <c r="Q7" s="83">
        <v>2</v>
      </c>
      <c r="R7" s="349">
        <f t="shared" si="5"/>
        <v>1</v>
      </c>
      <c r="S7" s="90">
        <v>0</v>
      </c>
      <c r="T7" s="83">
        <v>0</v>
      </c>
      <c r="U7" s="313" t="e">
        <f t="shared" si="6"/>
        <v>#DIV/0!</v>
      </c>
      <c r="V7" s="90">
        <v>1</v>
      </c>
      <c r="W7" s="83">
        <v>1</v>
      </c>
      <c r="X7" s="349">
        <f t="shared" si="7"/>
        <v>1</v>
      </c>
      <c r="Y7" s="90">
        <v>1</v>
      </c>
      <c r="Z7" s="83">
        <v>1</v>
      </c>
      <c r="AA7" s="349">
        <f t="shared" si="8"/>
        <v>1</v>
      </c>
      <c r="AB7" s="90">
        <v>0</v>
      </c>
      <c r="AC7" s="83">
        <v>0</v>
      </c>
      <c r="AD7" s="349" t="e">
        <f t="shared" si="9"/>
        <v>#DIV/0!</v>
      </c>
      <c r="AE7" s="90">
        <v>1</v>
      </c>
      <c r="AF7" s="83">
        <v>1</v>
      </c>
      <c r="AG7" s="349">
        <f t="shared" si="10"/>
        <v>1</v>
      </c>
      <c r="AH7" s="90">
        <v>1</v>
      </c>
      <c r="AI7" s="83">
        <v>1</v>
      </c>
      <c r="AJ7" s="349">
        <f t="shared" si="11"/>
        <v>1</v>
      </c>
    </row>
    <row r="8" spans="1:36" ht="15">
      <c r="A8" s="314">
        <v>6</v>
      </c>
      <c r="B8" s="123">
        <v>3013</v>
      </c>
      <c r="C8" s="605" t="s">
        <v>65</v>
      </c>
      <c r="D8" s="502">
        <f t="shared" si="0"/>
        <v>14</v>
      </c>
      <c r="E8" s="503">
        <f t="shared" si="0"/>
        <v>14</v>
      </c>
      <c r="F8" s="613">
        <f t="shared" si="2"/>
        <v>1</v>
      </c>
      <c r="G8" s="90">
        <v>3</v>
      </c>
      <c r="H8" s="83">
        <v>3</v>
      </c>
      <c r="I8" s="349">
        <f t="shared" si="3"/>
        <v>1</v>
      </c>
      <c r="J8" s="90">
        <v>3</v>
      </c>
      <c r="K8" s="83">
        <v>3</v>
      </c>
      <c r="L8" s="349">
        <f t="shared" si="4"/>
        <v>1</v>
      </c>
      <c r="M8" s="90">
        <v>1</v>
      </c>
      <c r="N8" s="83">
        <v>1</v>
      </c>
      <c r="O8" s="349">
        <f t="shared" si="1"/>
        <v>1</v>
      </c>
      <c r="P8" s="90">
        <v>2</v>
      </c>
      <c r="Q8" s="83">
        <v>2</v>
      </c>
      <c r="R8" s="349">
        <f t="shared" si="5"/>
        <v>1</v>
      </c>
      <c r="S8" s="90">
        <v>0</v>
      </c>
      <c r="T8" s="83">
        <v>0</v>
      </c>
      <c r="U8" s="313" t="e">
        <f t="shared" si="6"/>
        <v>#DIV/0!</v>
      </c>
      <c r="V8" s="90">
        <v>1</v>
      </c>
      <c r="W8" s="83">
        <v>1</v>
      </c>
      <c r="X8" s="349">
        <f t="shared" si="7"/>
        <v>1</v>
      </c>
      <c r="Y8" s="90">
        <v>1</v>
      </c>
      <c r="Z8" s="83">
        <v>1</v>
      </c>
      <c r="AA8" s="349">
        <f t="shared" si="8"/>
        <v>1</v>
      </c>
      <c r="AB8" s="90">
        <v>0</v>
      </c>
      <c r="AC8" s="83">
        <v>0</v>
      </c>
      <c r="AD8" s="349" t="e">
        <f t="shared" si="9"/>
        <v>#DIV/0!</v>
      </c>
      <c r="AE8" s="90">
        <v>2</v>
      </c>
      <c r="AF8" s="83">
        <v>2</v>
      </c>
      <c r="AG8" s="349">
        <f t="shared" si="10"/>
        <v>1</v>
      </c>
      <c r="AH8" s="90">
        <v>1</v>
      </c>
      <c r="AI8" s="83">
        <v>1</v>
      </c>
      <c r="AJ8" s="349">
        <f t="shared" si="11"/>
        <v>1</v>
      </c>
    </row>
    <row r="9" spans="1:36" ht="15">
      <c r="A9" s="310">
        <v>7</v>
      </c>
      <c r="B9" s="121">
        <v>3014</v>
      </c>
      <c r="C9" s="605" t="s">
        <v>66</v>
      </c>
      <c r="D9" s="502">
        <f t="shared" si="0"/>
        <v>14</v>
      </c>
      <c r="E9" s="503">
        <f t="shared" si="0"/>
        <v>11</v>
      </c>
      <c r="F9" s="613">
        <f t="shared" si="2"/>
        <v>0.7857142857142857</v>
      </c>
      <c r="G9" s="90">
        <v>3</v>
      </c>
      <c r="H9" s="83">
        <v>2</v>
      </c>
      <c r="I9" s="349">
        <f t="shared" si="3"/>
        <v>0.66666666666666663</v>
      </c>
      <c r="J9" s="90">
        <v>3</v>
      </c>
      <c r="K9" s="83">
        <v>3</v>
      </c>
      <c r="L9" s="349">
        <f t="shared" si="4"/>
        <v>1</v>
      </c>
      <c r="M9" s="90">
        <v>1</v>
      </c>
      <c r="N9" s="83">
        <v>1</v>
      </c>
      <c r="O9" s="349">
        <f t="shared" si="1"/>
        <v>1</v>
      </c>
      <c r="P9" s="90">
        <v>2</v>
      </c>
      <c r="Q9" s="83">
        <v>1</v>
      </c>
      <c r="R9" s="349">
        <f t="shared" si="5"/>
        <v>0.5</v>
      </c>
      <c r="S9" s="90">
        <v>0</v>
      </c>
      <c r="T9" s="83">
        <v>0</v>
      </c>
      <c r="U9" s="313" t="e">
        <f t="shared" si="6"/>
        <v>#DIV/0!</v>
      </c>
      <c r="V9" s="90">
        <v>1</v>
      </c>
      <c r="W9" s="83">
        <v>1</v>
      </c>
      <c r="X9" s="349">
        <f t="shared" si="7"/>
        <v>1</v>
      </c>
      <c r="Y9" s="90">
        <v>1</v>
      </c>
      <c r="Z9" s="83">
        <v>0</v>
      </c>
      <c r="AA9" s="349">
        <f t="shared" si="8"/>
        <v>0</v>
      </c>
      <c r="AB9" s="90">
        <v>0</v>
      </c>
      <c r="AC9" s="83">
        <v>0</v>
      </c>
      <c r="AD9" s="349" t="e">
        <f t="shared" si="9"/>
        <v>#DIV/0!</v>
      </c>
      <c r="AE9" s="90">
        <v>2</v>
      </c>
      <c r="AF9" s="83">
        <v>2</v>
      </c>
      <c r="AG9" s="349">
        <f t="shared" si="10"/>
        <v>1</v>
      </c>
      <c r="AH9" s="90">
        <v>1</v>
      </c>
      <c r="AI9" s="83">
        <v>1</v>
      </c>
      <c r="AJ9" s="349">
        <f t="shared" si="11"/>
        <v>1</v>
      </c>
    </row>
    <row r="10" spans="1:36" ht="15">
      <c r="A10" s="310">
        <v>8</v>
      </c>
      <c r="B10" s="121">
        <v>3015</v>
      </c>
      <c r="C10" s="503" t="s">
        <v>67</v>
      </c>
      <c r="D10" s="502">
        <f t="shared" si="0"/>
        <v>15</v>
      </c>
      <c r="E10" s="503">
        <f t="shared" si="0"/>
        <v>15</v>
      </c>
      <c r="F10" s="613">
        <f t="shared" si="2"/>
        <v>1</v>
      </c>
      <c r="G10" s="90">
        <v>3</v>
      </c>
      <c r="H10" s="83">
        <v>3</v>
      </c>
      <c r="I10" s="349">
        <f t="shared" si="3"/>
        <v>1</v>
      </c>
      <c r="J10" s="90">
        <v>3</v>
      </c>
      <c r="K10" s="83">
        <v>3</v>
      </c>
      <c r="L10" s="349">
        <f t="shared" si="4"/>
        <v>1</v>
      </c>
      <c r="M10" s="90">
        <v>1</v>
      </c>
      <c r="N10" s="83">
        <v>1</v>
      </c>
      <c r="O10" s="349">
        <f t="shared" si="1"/>
        <v>1</v>
      </c>
      <c r="P10" s="90">
        <v>2</v>
      </c>
      <c r="Q10" s="83">
        <v>2</v>
      </c>
      <c r="R10" s="349">
        <f t="shared" si="5"/>
        <v>1</v>
      </c>
      <c r="S10" s="90">
        <v>0</v>
      </c>
      <c r="T10" s="83">
        <v>0</v>
      </c>
      <c r="U10" s="313" t="e">
        <f t="shared" si="6"/>
        <v>#DIV/0!</v>
      </c>
      <c r="V10" s="90">
        <v>1</v>
      </c>
      <c r="W10" s="83">
        <v>1</v>
      </c>
      <c r="X10" s="349">
        <f t="shared" si="7"/>
        <v>1</v>
      </c>
      <c r="Y10" s="90">
        <v>1</v>
      </c>
      <c r="Z10" s="83">
        <v>1</v>
      </c>
      <c r="AA10" s="349">
        <f t="shared" si="8"/>
        <v>1</v>
      </c>
      <c r="AB10" s="90">
        <v>0</v>
      </c>
      <c r="AC10" s="83">
        <v>0</v>
      </c>
      <c r="AD10" s="349" t="e">
        <f t="shared" si="9"/>
        <v>#DIV/0!</v>
      </c>
      <c r="AE10" s="90">
        <v>3</v>
      </c>
      <c r="AF10" s="83">
        <v>3</v>
      </c>
      <c r="AG10" s="349">
        <f t="shared" si="10"/>
        <v>1</v>
      </c>
      <c r="AH10" s="90">
        <v>1</v>
      </c>
      <c r="AI10" s="83">
        <v>1</v>
      </c>
      <c r="AJ10" s="349">
        <f t="shared" si="11"/>
        <v>1</v>
      </c>
    </row>
    <row r="11" spans="1:36" ht="15">
      <c r="A11" s="310">
        <v>9</v>
      </c>
      <c r="B11" s="121">
        <v>3016</v>
      </c>
      <c r="C11" s="503" t="s">
        <v>68</v>
      </c>
      <c r="D11" s="502">
        <f t="shared" si="0"/>
        <v>14</v>
      </c>
      <c r="E11" s="503">
        <f t="shared" si="0"/>
        <v>14</v>
      </c>
      <c r="F11" s="613">
        <f t="shared" si="2"/>
        <v>1</v>
      </c>
      <c r="G11" s="90">
        <v>3</v>
      </c>
      <c r="H11" s="83">
        <v>3</v>
      </c>
      <c r="I11" s="349">
        <f t="shared" si="3"/>
        <v>1</v>
      </c>
      <c r="J11" s="90">
        <v>3</v>
      </c>
      <c r="K11" s="83">
        <v>3</v>
      </c>
      <c r="L11" s="349">
        <f t="shared" si="4"/>
        <v>1</v>
      </c>
      <c r="M11" s="90">
        <v>1</v>
      </c>
      <c r="N11" s="83">
        <v>1</v>
      </c>
      <c r="O11" s="349">
        <f t="shared" si="1"/>
        <v>1</v>
      </c>
      <c r="P11" s="90">
        <v>2</v>
      </c>
      <c r="Q11" s="83">
        <v>2</v>
      </c>
      <c r="R11" s="349">
        <f t="shared" si="5"/>
        <v>1</v>
      </c>
      <c r="S11" s="90">
        <v>0</v>
      </c>
      <c r="T11" s="83">
        <v>0</v>
      </c>
      <c r="U11" s="313" t="e">
        <f t="shared" si="6"/>
        <v>#DIV/0!</v>
      </c>
      <c r="V11" s="90">
        <v>1</v>
      </c>
      <c r="W11" s="83">
        <v>1</v>
      </c>
      <c r="X11" s="349">
        <f t="shared" si="7"/>
        <v>1</v>
      </c>
      <c r="Y11" s="90">
        <v>1</v>
      </c>
      <c r="Z11" s="83">
        <v>1</v>
      </c>
      <c r="AA11" s="349">
        <f t="shared" si="8"/>
        <v>1</v>
      </c>
      <c r="AB11" s="90">
        <v>0</v>
      </c>
      <c r="AC11" s="83">
        <v>0</v>
      </c>
      <c r="AD11" s="349" t="e">
        <f t="shared" si="9"/>
        <v>#DIV/0!</v>
      </c>
      <c r="AE11" s="90">
        <v>2</v>
      </c>
      <c r="AF11" s="83">
        <v>2</v>
      </c>
      <c r="AG11" s="349">
        <f t="shared" si="10"/>
        <v>1</v>
      </c>
      <c r="AH11" s="90">
        <v>1</v>
      </c>
      <c r="AI11" s="83">
        <v>1</v>
      </c>
      <c r="AJ11" s="349">
        <f t="shared" si="11"/>
        <v>1</v>
      </c>
    </row>
    <row r="12" spans="1:36" ht="15">
      <c r="A12" s="310">
        <v>10</v>
      </c>
      <c r="B12" s="121">
        <v>3018</v>
      </c>
      <c r="C12" s="503" t="s">
        <v>69</v>
      </c>
      <c r="D12" s="502">
        <f t="shared" si="0"/>
        <v>13</v>
      </c>
      <c r="E12" s="503">
        <f t="shared" si="0"/>
        <v>11</v>
      </c>
      <c r="F12" s="613">
        <f t="shared" si="2"/>
        <v>0.84615384615384615</v>
      </c>
      <c r="G12" s="90">
        <v>3</v>
      </c>
      <c r="H12" s="83">
        <v>3</v>
      </c>
      <c r="I12" s="349">
        <f t="shared" si="3"/>
        <v>1</v>
      </c>
      <c r="J12" s="90">
        <v>3</v>
      </c>
      <c r="K12" s="83">
        <v>1</v>
      </c>
      <c r="L12" s="349">
        <f t="shared" si="4"/>
        <v>0.33333333333333331</v>
      </c>
      <c r="M12" s="90">
        <v>1</v>
      </c>
      <c r="N12" s="83">
        <v>1</v>
      </c>
      <c r="O12" s="349">
        <f t="shared" si="1"/>
        <v>1</v>
      </c>
      <c r="P12" s="90">
        <v>2</v>
      </c>
      <c r="Q12" s="83">
        <v>2</v>
      </c>
      <c r="R12" s="349">
        <f t="shared" si="5"/>
        <v>1</v>
      </c>
      <c r="S12" s="90">
        <v>0</v>
      </c>
      <c r="T12" s="83">
        <v>0</v>
      </c>
      <c r="U12" s="313" t="e">
        <f t="shared" si="6"/>
        <v>#DIV/0!</v>
      </c>
      <c r="V12" s="90">
        <v>1</v>
      </c>
      <c r="W12" s="83">
        <v>1</v>
      </c>
      <c r="X12" s="349">
        <f t="shared" si="7"/>
        <v>1</v>
      </c>
      <c r="Y12" s="90">
        <v>1</v>
      </c>
      <c r="Z12" s="83">
        <v>1</v>
      </c>
      <c r="AA12" s="349">
        <f t="shared" si="8"/>
        <v>1</v>
      </c>
      <c r="AB12" s="90">
        <v>0</v>
      </c>
      <c r="AC12" s="83">
        <v>0</v>
      </c>
      <c r="AD12" s="349" t="e">
        <f t="shared" si="9"/>
        <v>#DIV/0!</v>
      </c>
      <c r="AE12" s="90">
        <v>1</v>
      </c>
      <c r="AF12" s="83">
        <v>1</v>
      </c>
      <c r="AG12" s="349">
        <f t="shared" si="10"/>
        <v>1</v>
      </c>
      <c r="AH12" s="90">
        <v>1</v>
      </c>
      <c r="AI12" s="83">
        <v>1</v>
      </c>
      <c r="AJ12" s="349">
        <f t="shared" si="11"/>
        <v>1</v>
      </c>
    </row>
    <row r="13" spans="1:36" ht="15">
      <c r="A13" s="310">
        <v>11</v>
      </c>
      <c r="B13" s="121">
        <v>3019</v>
      </c>
      <c r="C13" s="503" t="s">
        <v>70</v>
      </c>
      <c r="D13" s="502">
        <f t="shared" si="0"/>
        <v>14</v>
      </c>
      <c r="E13" s="503">
        <f t="shared" si="0"/>
        <v>13</v>
      </c>
      <c r="F13" s="613">
        <f t="shared" si="2"/>
        <v>0.9285714285714286</v>
      </c>
      <c r="G13" s="90">
        <v>3</v>
      </c>
      <c r="H13" s="83">
        <v>3</v>
      </c>
      <c r="I13" s="349">
        <f t="shared" si="3"/>
        <v>1</v>
      </c>
      <c r="J13" s="90">
        <v>3</v>
      </c>
      <c r="K13" s="83">
        <v>3</v>
      </c>
      <c r="L13" s="349">
        <f t="shared" si="4"/>
        <v>1</v>
      </c>
      <c r="M13" s="90">
        <v>1</v>
      </c>
      <c r="N13" s="83">
        <v>1</v>
      </c>
      <c r="O13" s="349">
        <f t="shared" si="1"/>
        <v>1</v>
      </c>
      <c r="P13" s="90">
        <v>2</v>
      </c>
      <c r="Q13" s="83">
        <v>1</v>
      </c>
      <c r="R13" s="349">
        <f t="shared" si="5"/>
        <v>0.5</v>
      </c>
      <c r="S13" s="90">
        <v>0</v>
      </c>
      <c r="T13" s="83">
        <v>0</v>
      </c>
      <c r="U13" s="313" t="e">
        <f t="shared" si="6"/>
        <v>#DIV/0!</v>
      </c>
      <c r="V13" s="90">
        <v>1</v>
      </c>
      <c r="W13" s="83">
        <v>1</v>
      </c>
      <c r="X13" s="349">
        <f t="shared" si="7"/>
        <v>1</v>
      </c>
      <c r="Y13" s="90">
        <v>1</v>
      </c>
      <c r="Z13" s="83">
        <v>1</v>
      </c>
      <c r="AA13" s="349">
        <f t="shared" si="8"/>
        <v>1</v>
      </c>
      <c r="AB13" s="90">
        <v>0</v>
      </c>
      <c r="AC13" s="83">
        <v>0</v>
      </c>
      <c r="AD13" s="349" t="e">
        <f t="shared" si="9"/>
        <v>#DIV/0!</v>
      </c>
      <c r="AE13" s="90">
        <v>2</v>
      </c>
      <c r="AF13" s="83">
        <v>2</v>
      </c>
      <c r="AG13" s="349">
        <f t="shared" si="10"/>
        <v>1</v>
      </c>
      <c r="AH13" s="90">
        <v>1</v>
      </c>
      <c r="AI13" s="83">
        <v>1</v>
      </c>
      <c r="AJ13" s="349">
        <f t="shared" si="11"/>
        <v>1</v>
      </c>
    </row>
    <row r="14" spans="1:36" ht="15">
      <c r="A14" s="310">
        <v>12</v>
      </c>
      <c r="B14" s="121">
        <v>3020</v>
      </c>
      <c r="C14" s="605" t="s">
        <v>71</v>
      </c>
      <c r="D14" s="502">
        <f t="shared" si="0"/>
        <v>15</v>
      </c>
      <c r="E14" s="503">
        <f t="shared" si="0"/>
        <v>15</v>
      </c>
      <c r="F14" s="613">
        <f t="shared" si="2"/>
        <v>1</v>
      </c>
      <c r="G14" s="90">
        <v>3</v>
      </c>
      <c r="H14" s="83">
        <v>3</v>
      </c>
      <c r="I14" s="349">
        <f t="shared" si="3"/>
        <v>1</v>
      </c>
      <c r="J14" s="90">
        <v>3</v>
      </c>
      <c r="K14" s="83">
        <v>3</v>
      </c>
      <c r="L14" s="349">
        <f t="shared" si="4"/>
        <v>1</v>
      </c>
      <c r="M14" s="90">
        <v>1</v>
      </c>
      <c r="N14" s="83">
        <v>1</v>
      </c>
      <c r="O14" s="349">
        <f t="shared" si="1"/>
        <v>1</v>
      </c>
      <c r="P14" s="90">
        <v>2</v>
      </c>
      <c r="Q14" s="83">
        <v>2</v>
      </c>
      <c r="R14" s="349">
        <f t="shared" si="5"/>
        <v>1</v>
      </c>
      <c r="S14" s="90">
        <v>0</v>
      </c>
      <c r="T14" s="83">
        <v>0</v>
      </c>
      <c r="U14" s="313" t="e">
        <f t="shared" si="6"/>
        <v>#DIV/0!</v>
      </c>
      <c r="V14" s="90">
        <v>1</v>
      </c>
      <c r="W14" s="83">
        <v>1</v>
      </c>
      <c r="X14" s="349">
        <f t="shared" si="7"/>
        <v>1</v>
      </c>
      <c r="Y14" s="90">
        <v>1</v>
      </c>
      <c r="Z14" s="83">
        <v>1</v>
      </c>
      <c r="AA14" s="349">
        <f t="shared" si="8"/>
        <v>1</v>
      </c>
      <c r="AB14" s="90">
        <v>0</v>
      </c>
      <c r="AC14" s="83">
        <v>0</v>
      </c>
      <c r="AD14" s="349" t="e">
        <f t="shared" si="9"/>
        <v>#DIV/0!</v>
      </c>
      <c r="AE14" s="90">
        <v>3</v>
      </c>
      <c r="AF14" s="83">
        <v>3</v>
      </c>
      <c r="AG14" s="349">
        <f t="shared" si="10"/>
        <v>1</v>
      </c>
      <c r="AH14" s="90">
        <v>1</v>
      </c>
      <c r="AI14" s="83">
        <v>1</v>
      </c>
      <c r="AJ14" s="349">
        <f t="shared" si="11"/>
        <v>1</v>
      </c>
    </row>
    <row r="15" spans="1:36" ht="15">
      <c r="A15" s="310">
        <v>13</v>
      </c>
      <c r="B15" s="121">
        <v>3022</v>
      </c>
      <c r="C15" s="605" t="s">
        <v>72</v>
      </c>
      <c r="D15" s="502">
        <f t="shared" si="0"/>
        <v>13</v>
      </c>
      <c r="E15" s="503">
        <f t="shared" si="0"/>
        <v>13</v>
      </c>
      <c r="F15" s="613">
        <f t="shared" si="2"/>
        <v>1</v>
      </c>
      <c r="G15" s="90">
        <v>3</v>
      </c>
      <c r="H15" s="83">
        <v>3</v>
      </c>
      <c r="I15" s="349">
        <f t="shared" si="3"/>
        <v>1</v>
      </c>
      <c r="J15" s="90">
        <v>3</v>
      </c>
      <c r="K15" s="83">
        <v>3</v>
      </c>
      <c r="L15" s="349">
        <f t="shared" si="4"/>
        <v>1</v>
      </c>
      <c r="M15" s="90">
        <v>1</v>
      </c>
      <c r="N15" s="83">
        <v>1</v>
      </c>
      <c r="O15" s="349">
        <f t="shared" si="1"/>
        <v>1</v>
      </c>
      <c r="P15" s="90">
        <v>2</v>
      </c>
      <c r="Q15" s="83">
        <v>2</v>
      </c>
      <c r="R15" s="349">
        <f t="shared" si="5"/>
        <v>1</v>
      </c>
      <c r="S15" s="90">
        <v>0</v>
      </c>
      <c r="T15" s="83">
        <v>0</v>
      </c>
      <c r="U15" s="313" t="e">
        <f t="shared" si="6"/>
        <v>#DIV/0!</v>
      </c>
      <c r="V15" s="90">
        <v>1</v>
      </c>
      <c r="W15" s="83">
        <v>1</v>
      </c>
      <c r="X15" s="349">
        <f t="shared" si="7"/>
        <v>1</v>
      </c>
      <c r="Y15" s="90">
        <v>1</v>
      </c>
      <c r="Z15" s="83">
        <v>1</v>
      </c>
      <c r="AA15" s="349">
        <f t="shared" si="8"/>
        <v>1</v>
      </c>
      <c r="AB15" s="90">
        <v>0</v>
      </c>
      <c r="AC15" s="83">
        <v>0</v>
      </c>
      <c r="AD15" s="349" t="e">
        <f t="shared" si="9"/>
        <v>#DIV/0!</v>
      </c>
      <c r="AE15" s="90">
        <v>1</v>
      </c>
      <c r="AF15" s="83">
        <v>1</v>
      </c>
      <c r="AG15" s="349">
        <f t="shared" si="10"/>
        <v>1</v>
      </c>
      <c r="AH15" s="90">
        <v>1</v>
      </c>
      <c r="AI15" s="83">
        <v>1</v>
      </c>
      <c r="AJ15" s="349">
        <f t="shared" si="11"/>
        <v>1</v>
      </c>
    </row>
    <row r="16" spans="1:36" ht="14.1" customHeight="1">
      <c r="A16" s="314">
        <v>14</v>
      </c>
      <c r="B16" s="123">
        <v>3023</v>
      </c>
      <c r="C16" s="605" t="s">
        <v>73</v>
      </c>
      <c r="D16" s="502">
        <f t="shared" si="0"/>
        <v>14</v>
      </c>
      <c r="E16" s="503">
        <f t="shared" si="0"/>
        <v>14</v>
      </c>
      <c r="F16" s="613">
        <f t="shared" si="2"/>
        <v>1</v>
      </c>
      <c r="G16" s="90">
        <v>3</v>
      </c>
      <c r="H16" s="83">
        <v>3</v>
      </c>
      <c r="I16" s="349">
        <f t="shared" si="3"/>
        <v>1</v>
      </c>
      <c r="J16" s="90">
        <v>3</v>
      </c>
      <c r="K16" s="83">
        <v>3</v>
      </c>
      <c r="L16" s="349">
        <f t="shared" si="4"/>
        <v>1</v>
      </c>
      <c r="M16" s="90">
        <v>1</v>
      </c>
      <c r="N16" s="83">
        <v>1</v>
      </c>
      <c r="O16" s="349">
        <f t="shared" si="1"/>
        <v>1</v>
      </c>
      <c r="P16" s="90">
        <v>2</v>
      </c>
      <c r="Q16" s="83">
        <v>2</v>
      </c>
      <c r="R16" s="349">
        <f t="shared" si="5"/>
        <v>1</v>
      </c>
      <c r="S16" s="90">
        <v>0</v>
      </c>
      <c r="T16" s="83">
        <v>0</v>
      </c>
      <c r="U16" s="313" t="e">
        <f t="shared" si="6"/>
        <v>#DIV/0!</v>
      </c>
      <c r="V16" s="90">
        <v>1</v>
      </c>
      <c r="W16" s="83">
        <v>1</v>
      </c>
      <c r="X16" s="349">
        <f t="shared" si="7"/>
        <v>1</v>
      </c>
      <c r="Y16" s="90">
        <v>1</v>
      </c>
      <c r="Z16" s="83">
        <v>1</v>
      </c>
      <c r="AA16" s="349">
        <f t="shared" si="8"/>
        <v>1</v>
      </c>
      <c r="AB16" s="90">
        <v>0</v>
      </c>
      <c r="AC16" s="83">
        <v>0</v>
      </c>
      <c r="AD16" s="349" t="e">
        <f t="shared" si="9"/>
        <v>#DIV/0!</v>
      </c>
      <c r="AE16" s="90">
        <v>2</v>
      </c>
      <c r="AF16" s="83">
        <v>2</v>
      </c>
      <c r="AG16" s="349">
        <f t="shared" si="10"/>
        <v>1</v>
      </c>
      <c r="AH16" s="90">
        <v>1</v>
      </c>
      <c r="AI16" s="83">
        <v>1</v>
      </c>
      <c r="AJ16" s="349">
        <f t="shared" si="11"/>
        <v>1</v>
      </c>
    </row>
    <row r="17" spans="1:36" ht="15">
      <c r="A17" s="310">
        <v>15</v>
      </c>
      <c r="B17" s="121">
        <v>3024</v>
      </c>
      <c r="C17" s="503" t="s">
        <v>74</v>
      </c>
      <c r="D17" s="502">
        <f t="shared" si="0"/>
        <v>15</v>
      </c>
      <c r="E17" s="503">
        <f t="shared" si="0"/>
        <v>13</v>
      </c>
      <c r="F17" s="613">
        <f t="shared" si="2"/>
        <v>0.8666666666666667</v>
      </c>
      <c r="G17" s="90">
        <v>3</v>
      </c>
      <c r="H17" s="83">
        <v>3</v>
      </c>
      <c r="I17" s="349">
        <f t="shared" si="3"/>
        <v>1</v>
      </c>
      <c r="J17" s="90">
        <v>3</v>
      </c>
      <c r="K17" s="83">
        <v>3</v>
      </c>
      <c r="L17" s="349">
        <f t="shared" si="4"/>
        <v>1</v>
      </c>
      <c r="M17" s="90">
        <v>1</v>
      </c>
      <c r="N17" s="83">
        <v>1</v>
      </c>
      <c r="O17" s="349">
        <f t="shared" si="1"/>
        <v>1</v>
      </c>
      <c r="P17" s="90">
        <v>2</v>
      </c>
      <c r="Q17" s="83">
        <v>2</v>
      </c>
      <c r="R17" s="349">
        <f t="shared" si="5"/>
        <v>1</v>
      </c>
      <c r="S17" s="90">
        <v>0</v>
      </c>
      <c r="T17" s="83">
        <v>0</v>
      </c>
      <c r="U17" s="313" t="e">
        <f t="shared" si="6"/>
        <v>#DIV/0!</v>
      </c>
      <c r="V17" s="90">
        <v>1</v>
      </c>
      <c r="W17" s="83">
        <v>0</v>
      </c>
      <c r="X17" s="349">
        <f t="shared" si="7"/>
        <v>0</v>
      </c>
      <c r="Y17" s="90">
        <v>1</v>
      </c>
      <c r="Z17" s="83">
        <v>1</v>
      </c>
      <c r="AA17" s="349">
        <f t="shared" si="8"/>
        <v>1</v>
      </c>
      <c r="AB17" s="90">
        <v>0</v>
      </c>
      <c r="AC17" s="83">
        <v>0</v>
      </c>
      <c r="AD17" s="349" t="e">
        <f t="shared" si="9"/>
        <v>#DIV/0!</v>
      </c>
      <c r="AE17" s="90">
        <v>3</v>
      </c>
      <c r="AF17" s="83">
        <v>2</v>
      </c>
      <c r="AG17" s="349">
        <f t="shared" si="10"/>
        <v>0.66666666666666663</v>
      </c>
      <c r="AH17" s="90">
        <v>1</v>
      </c>
      <c r="AI17" s="83">
        <v>1</v>
      </c>
      <c r="AJ17" s="349">
        <f t="shared" si="11"/>
        <v>1</v>
      </c>
    </row>
    <row r="18" spans="1:36" ht="15">
      <c r="A18" s="310">
        <v>16</v>
      </c>
      <c r="B18" s="121">
        <v>3027</v>
      </c>
      <c r="C18" s="503" t="s">
        <v>75</v>
      </c>
      <c r="D18" s="502">
        <f t="shared" si="0"/>
        <v>14</v>
      </c>
      <c r="E18" s="503">
        <f t="shared" si="0"/>
        <v>14</v>
      </c>
      <c r="F18" s="613">
        <f t="shared" si="2"/>
        <v>1</v>
      </c>
      <c r="G18" s="90">
        <v>3</v>
      </c>
      <c r="H18" s="83">
        <v>3</v>
      </c>
      <c r="I18" s="349">
        <f t="shared" si="3"/>
        <v>1</v>
      </c>
      <c r="J18" s="90">
        <v>3</v>
      </c>
      <c r="K18" s="83">
        <v>3</v>
      </c>
      <c r="L18" s="349">
        <f t="shared" si="4"/>
        <v>1</v>
      </c>
      <c r="M18" s="90">
        <v>1</v>
      </c>
      <c r="N18" s="83">
        <v>1</v>
      </c>
      <c r="O18" s="349">
        <f t="shared" si="1"/>
        <v>1</v>
      </c>
      <c r="P18" s="90">
        <v>2</v>
      </c>
      <c r="Q18" s="83">
        <v>2</v>
      </c>
      <c r="R18" s="349">
        <f t="shared" si="5"/>
        <v>1</v>
      </c>
      <c r="S18" s="90">
        <v>0</v>
      </c>
      <c r="T18" s="83">
        <v>0</v>
      </c>
      <c r="U18" s="313" t="e">
        <f t="shared" si="6"/>
        <v>#DIV/0!</v>
      </c>
      <c r="V18" s="90">
        <v>1</v>
      </c>
      <c r="W18" s="83">
        <v>1</v>
      </c>
      <c r="X18" s="349">
        <f t="shared" si="7"/>
        <v>1</v>
      </c>
      <c r="Y18" s="90">
        <v>1</v>
      </c>
      <c r="Z18" s="83">
        <v>1</v>
      </c>
      <c r="AA18" s="349">
        <f t="shared" si="8"/>
        <v>1</v>
      </c>
      <c r="AB18" s="90">
        <v>0</v>
      </c>
      <c r="AC18" s="83">
        <v>0</v>
      </c>
      <c r="AD18" s="349" t="e">
        <f t="shared" si="9"/>
        <v>#DIV/0!</v>
      </c>
      <c r="AE18" s="90">
        <v>2</v>
      </c>
      <c r="AF18" s="83">
        <v>2</v>
      </c>
      <c r="AG18" s="349">
        <f t="shared" si="10"/>
        <v>1</v>
      </c>
      <c r="AH18" s="90">
        <v>1</v>
      </c>
      <c r="AI18" s="83">
        <v>1</v>
      </c>
      <c r="AJ18" s="349">
        <f t="shared" si="11"/>
        <v>1</v>
      </c>
    </row>
    <row r="19" spans="1:36" ht="15">
      <c r="A19" s="310">
        <v>17</v>
      </c>
      <c r="B19" s="121">
        <v>3028</v>
      </c>
      <c r="C19" s="605" t="s">
        <v>76</v>
      </c>
      <c r="D19" s="502">
        <f t="shared" si="0"/>
        <v>14</v>
      </c>
      <c r="E19" s="503">
        <f t="shared" si="0"/>
        <v>14</v>
      </c>
      <c r="F19" s="613">
        <f t="shared" si="2"/>
        <v>1</v>
      </c>
      <c r="G19" s="90">
        <v>3</v>
      </c>
      <c r="H19" s="83">
        <v>3</v>
      </c>
      <c r="I19" s="349">
        <f t="shared" si="3"/>
        <v>1</v>
      </c>
      <c r="J19" s="90">
        <v>3</v>
      </c>
      <c r="K19" s="83">
        <v>3</v>
      </c>
      <c r="L19" s="349">
        <f t="shared" si="4"/>
        <v>1</v>
      </c>
      <c r="M19" s="90">
        <v>1</v>
      </c>
      <c r="N19" s="83">
        <v>1</v>
      </c>
      <c r="O19" s="349">
        <f t="shared" si="1"/>
        <v>1</v>
      </c>
      <c r="P19" s="90">
        <v>2</v>
      </c>
      <c r="Q19" s="83">
        <v>2</v>
      </c>
      <c r="R19" s="349">
        <f t="shared" si="5"/>
        <v>1</v>
      </c>
      <c r="S19" s="90">
        <v>0</v>
      </c>
      <c r="T19" s="83">
        <v>0</v>
      </c>
      <c r="U19" s="313" t="e">
        <f t="shared" si="6"/>
        <v>#DIV/0!</v>
      </c>
      <c r="V19" s="90">
        <v>1</v>
      </c>
      <c r="W19" s="83">
        <v>1</v>
      </c>
      <c r="X19" s="349">
        <f t="shared" si="7"/>
        <v>1</v>
      </c>
      <c r="Y19" s="90">
        <v>1</v>
      </c>
      <c r="Z19" s="83">
        <v>1</v>
      </c>
      <c r="AA19" s="349">
        <f t="shared" si="8"/>
        <v>1</v>
      </c>
      <c r="AB19" s="90">
        <v>0</v>
      </c>
      <c r="AC19" s="83">
        <v>0</v>
      </c>
      <c r="AD19" s="349" t="e">
        <f t="shared" si="9"/>
        <v>#DIV/0!</v>
      </c>
      <c r="AE19" s="90">
        <v>2</v>
      </c>
      <c r="AF19" s="83">
        <v>2</v>
      </c>
      <c r="AG19" s="349">
        <f t="shared" si="10"/>
        <v>1</v>
      </c>
      <c r="AH19" s="90">
        <v>1</v>
      </c>
      <c r="AI19" s="83">
        <v>1</v>
      </c>
      <c r="AJ19" s="349">
        <f t="shared" si="11"/>
        <v>1</v>
      </c>
    </row>
    <row r="20" spans="1:36" ht="14.1" customHeight="1">
      <c r="A20" s="310">
        <v>18</v>
      </c>
      <c r="B20" s="121">
        <v>3030</v>
      </c>
      <c r="C20" s="503" t="s">
        <v>77</v>
      </c>
      <c r="D20" s="502">
        <f t="shared" si="0"/>
        <v>13</v>
      </c>
      <c r="E20" s="503">
        <f t="shared" si="0"/>
        <v>5</v>
      </c>
      <c r="F20" s="613">
        <f t="shared" si="2"/>
        <v>0.38461538461538464</v>
      </c>
      <c r="G20" s="90">
        <v>3</v>
      </c>
      <c r="H20" s="83">
        <v>2</v>
      </c>
      <c r="I20" s="349">
        <f t="shared" si="3"/>
        <v>0.66666666666666663</v>
      </c>
      <c r="J20" s="90">
        <v>3</v>
      </c>
      <c r="K20" s="83">
        <v>0</v>
      </c>
      <c r="L20" s="349">
        <f t="shared" si="4"/>
        <v>0</v>
      </c>
      <c r="M20" s="90">
        <v>1</v>
      </c>
      <c r="N20" s="83">
        <v>0</v>
      </c>
      <c r="O20" s="349">
        <f t="shared" si="1"/>
        <v>0</v>
      </c>
      <c r="P20" s="90">
        <v>2</v>
      </c>
      <c r="Q20" s="83">
        <v>0</v>
      </c>
      <c r="R20" s="349">
        <f t="shared" si="5"/>
        <v>0</v>
      </c>
      <c r="S20" s="90">
        <v>0</v>
      </c>
      <c r="T20" s="83">
        <v>0</v>
      </c>
      <c r="U20" s="313" t="e">
        <f t="shared" si="6"/>
        <v>#DIV/0!</v>
      </c>
      <c r="V20" s="90">
        <v>1</v>
      </c>
      <c r="W20" s="83">
        <v>1</v>
      </c>
      <c r="X20" s="349">
        <f t="shared" si="7"/>
        <v>1</v>
      </c>
      <c r="Y20" s="90">
        <v>1</v>
      </c>
      <c r="Z20" s="83">
        <v>1</v>
      </c>
      <c r="AA20" s="349">
        <f t="shared" si="8"/>
        <v>1</v>
      </c>
      <c r="AB20" s="90">
        <v>0</v>
      </c>
      <c r="AC20" s="83">
        <v>0</v>
      </c>
      <c r="AD20" s="349" t="e">
        <f t="shared" si="9"/>
        <v>#DIV/0!</v>
      </c>
      <c r="AE20" s="90">
        <v>1</v>
      </c>
      <c r="AF20" s="83">
        <v>1</v>
      </c>
      <c r="AG20" s="349">
        <f t="shared" si="10"/>
        <v>1</v>
      </c>
      <c r="AH20" s="90">
        <v>1</v>
      </c>
      <c r="AI20" s="83">
        <v>0</v>
      </c>
      <c r="AJ20" s="349">
        <f t="shared" si="11"/>
        <v>0</v>
      </c>
    </row>
    <row r="21" spans="1:36" ht="15">
      <c r="A21" s="310">
        <v>19</v>
      </c>
      <c r="B21" s="121">
        <v>3031</v>
      </c>
      <c r="C21" s="503" t="s">
        <v>78</v>
      </c>
      <c r="D21" s="502">
        <f t="shared" si="0"/>
        <v>14</v>
      </c>
      <c r="E21" s="503">
        <f t="shared" si="0"/>
        <v>14</v>
      </c>
      <c r="F21" s="613">
        <f t="shared" si="2"/>
        <v>1</v>
      </c>
      <c r="G21" s="90">
        <v>3</v>
      </c>
      <c r="H21" s="83">
        <v>3</v>
      </c>
      <c r="I21" s="349">
        <f t="shared" si="3"/>
        <v>1</v>
      </c>
      <c r="J21" s="90">
        <v>3</v>
      </c>
      <c r="K21" s="83">
        <v>3</v>
      </c>
      <c r="L21" s="349">
        <f t="shared" si="4"/>
        <v>1</v>
      </c>
      <c r="M21" s="90">
        <v>1</v>
      </c>
      <c r="N21" s="83">
        <v>1</v>
      </c>
      <c r="O21" s="349">
        <f t="shared" si="1"/>
        <v>1</v>
      </c>
      <c r="P21" s="90">
        <v>2</v>
      </c>
      <c r="Q21" s="83">
        <v>2</v>
      </c>
      <c r="R21" s="349">
        <f t="shared" si="5"/>
        <v>1</v>
      </c>
      <c r="S21" s="90">
        <v>0</v>
      </c>
      <c r="T21" s="83">
        <v>0</v>
      </c>
      <c r="U21" s="313" t="e">
        <f t="shared" si="6"/>
        <v>#DIV/0!</v>
      </c>
      <c r="V21" s="90">
        <v>1</v>
      </c>
      <c r="W21" s="83">
        <v>1</v>
      </c>
      <c r="X21" s="349">
        <f t="shared" si="7"/>
        <v>1</v>
      </c>
      <c r="Y21" s="90">
        <v>1</v>
      </c>
      <c r="Z21" s="83">
        <v>1</v>
      </c>
      <c r="AA21" s="349">
        <f t="shared" si="8"/>
        <v>1</v>
      </c>
      <c r="AB21" s="90">
        <v>0</v>
      </c>
      <c r="AC21" s="83">
        <v>0</v>
      </c>
      <c r="AD21" s="349" t="e">
        <f t="shared" si="9"/>
        <v>#DIV/0!</v>
      </c>
      <c r="AE21" s="90">
        <v>2</v>
      </c>
      <c r="AF21" s="83">
        <v>2</v>
      </c>
      <c r="AG21" s="349">
        <f t="shared" si="10"/>
        <v>1</v>
      </c>
      <c r="AH21" s="90">
        <v>1</v>
      </c>
      <c r="AI21" s="83">
        <v>1</v>
      </c>
      <c r="AJ21" s="349">
        <f t="shared" si="11"/>
        <v>1</v>
      </c>
    </row>
    <row r="22" spans="1:36" ht="15">
      <c r="A22" s="310">
        <v>20</v>
      </c>
      <c r="B22" s="121">
        <v>3032</v>
      </c>
      <c r="C22" s="503" t="s">
        <v>79</v>
      </c>
      <c r="D22" s="502">
        <f t="shared" si="0"/>
        <v>14</v>
      </c>
      <c r="E22" s="503">
        <f t="shared" si="0"/>
        <v>13</v>
      </c>
      <c r="F22" s="613">
        <f t="shared" si="2"/>
        <v>0.9285714285714286</v>
      </c>
      <c r="G22" s="90">
        <v>3</v>
      </c>
      <c r="H22" s="83">
        <v>3</v>
      </c>
      <c r="I22" s="349">
        <f t="shared" si="3"/>
        <v>1</v>
      </c>
      <c r="J22" s="90">
        <v>3</v>
      </c>
      <c r="K22" s="83">
        <v>3</v>
      </c>
      <c r="L22" s="349">
        <f t="shared" si="4"/>
        <v>1</v>
      </c>
      <c r="M22" s="90">
        <v>1</v>
      </c>
      <c r="N22" s="83">
        <v>0</v>
      </c>
      <c r="O22" s="349">
        <f t="shared" si="1"/>
        <v>0</v>
      </c>
      <c r="P22" s="90">
        <v>2</v>
      </c>
      <c r="Q22" s="83">
        <v>2</v>
      </c>
      <c r="R22" s="349">
        <f t="shared" si="5"/>
        <v>1</v>
      </c>
      <c r="S22" s="90">
        <v>0</v>
      </c>
      <c r="T22" s="83">
        <v>0</v>
      </c>
      <c r="U22" s="313" t="e">
        <f t="shared" si="6"/>
        <v>#DIV/0!</v>
      </c>
      <c r="V22" s="90">
        <v>1</v>
      </c>
      <c r="W22" s="83">
        <v>1</v>
      </c>
      <c r="X22" s="349">
        <f t="shared" si="7"/>
        <v>1</v>
      </c>
      <c r="Y22" s="90">
        <v>1</v>
      </c>
      <c r="Z22" s="83">
        <v>1</v>
      </c>
      <c r="AA22" s="349">
        <f t="shared" si="8"/>
        <v>1</v>
      </c>
      <c r="AB22" s="90">
        <v>0</v>
      </c>
      <c r="AC22" s="83">
        <v>0</v>
      </c>
      <c r="AD22" s="349" t="e">
        <f t="shared" si="9"/>
        <v>#DIV/0!</v>
      </c>
      <c r="AE22" s="90">
        <v>2</v>
      </c>
      <c r="AF22" s="83">
        <v>2</v>
      </c>
      <c r="AG22" s="349">
        <f t="shared" si="10"/>
        <v>1</v>
      </c>
      <c r="AH22" s="90">
        <v>1</v>
      </c>
      <c r="AI22" s="83">
        <v>1</v>
      </c>
      <c r="AJ22" s="349">
        <f t="shared" si="11"/>
        <v>1</v>
      </c>
    </row>
    <row r="23" spans="1:36" ht="15">
      <c r="A23" s="315">
        <v>21</v>
      </c>
      <c r="B23" s="316">
        <v>3033</v>
      </c>
      <c r="C23" s="606" t="s">
        <v>80</v>
      </c>
      <c r="D23" s="502">
        <f t="shared" si="0"/>
        <v>13</v>
      </c>
      <c r="E23" s="503">
        <f t="shared" si="0"/>
        <v>13</v>
      </c>
      <c r="F23" s="614">
        <f t="shared" si="2"/>
        <v>1</v>
      </c>
      <c r="G23" s="90">
        <v>3</v>
      </c>
      <c r="H23" s="83">
        <v>3</v>
      </c>
      <c r="I23" s="349">
        <f t="shared" si="3"/>
        <v>1</v>
      </c>
      <c r="J23" s="90">
        <v>3</v>
      </c>
      <c r="K23" s="83">
        <v>3</v>
      </c>
      <c r="L23" s="349">
        <f t="shared" si="4"/>
        <v>1</v>
      </c>
      <c r="M23" s="90">
        <v>1</v>
      </c>
      <c r="N23" s="83">
        <v>1</v>
      </c>
      <c r="O23" s="349">
        <f t="shared" si="1"/>
        <v>1</v>
      </c>
      <c r="P23" s="90">
        <v>2</v>
      </c>
      <c r="Q23" s="83">
        <v>2</v>
      </c>
      <c r="R23" s="349">
        <f t="shared" si="5"/>
        <v>1</v>
      </c>
      <c r="S23" s="90">
        <v>0</v>
      </c>
      <c r="T23" s="83">
        <v>0</v>
      </c>
      <c r="U23" s="313" t="e">
        <f t="shared" si="6"/>
        <v>#DIV/0!</v>
      </c>
      <c r="V23" s="90">
        <v>1</v>
      </c>
      <c r="W23" s="83">
        <v>1</v>
      </c>
      <c r="X23" s="349">
        <f t="shared" si="7"/>
        <v>1</v>
      </c>
      <c r="Y23" s="90">
        <v>1</v>
      </c>
      <c r="Z23" s="83">
        <v>1</v>
      </c>
      <c r="AA23" s="349">
        <f t="shared" si="8"/>
        <v>1</v>
      </c>
      <c r="AB23" s="90">
        <v>0</v>
      </c>
      <c r="AC23" s="83">
        <v>0</v>
      </c>
      <c r="AD23" s="349" t="e">
        <f t="shared" si="9"/>
        <v>#DIV/0!</v>
      </c>
      <c r="AE23" s="90">
        <v>1</v>
      </c>
      <c r="AF23" s="83">
        <v>1</v>
      </c>
      <c r="AG23" s="349">
        <f t="shared" si="10"/>
        <v>1</v>
      </c>
      <c r="AH23" s="90">
        <v>1</v>
      </c>
      <c r="AI23" s="83">
        <v>1</v>
      </c>
      <c r="AJ23" s="349">
        <f t="shared" si="11"/>
        <v>1</v>
      </c>
    </row>
    <row r="24" spans="1:36" ht="15">
      <c r="A24" s="319">
        <v>22</v>
      </c>
      <c r="B24" s="121">
        <v>3034</v>
      </c>
      <c r="C24" s="503" t="s">
        <v>81</v>
      </c>
      <c r="D24" s="502">
        <f t="shared" si="0"/>
        <v>15</v>
      </c>
      <c r="E24" s="503">
        <f t="shared" si="0"/>
        <v>10</v>
      </c>
      <c r="F24" s="613">
        <f>E24/D24</f>
        <v>0.66666666666666663</v>
      </c>
      <c r="G24" s="90">
        <v>3</v>
      </c>
      <c r="H24" s="83">
        <v>2</v>
      </c>
      <c r="I24" s="349">
        <f>H24/G24</f>
        <v>0.66666666666666663</v>
      </c>
      <c r="J24" s="90">
        <v>3</v>
      </c>
      <c r="K24" s="83">
        <v>2</v>
      </c>
      <c r="L24" s="349">
        <f>K24/J24</f>
        <v>0.66666666666666663</v>
      </c>
      <c r="M24" s="90">
        <v>1</v>
      </c>
      <c r="N24" s="83">
        <v>1</v>
      </c>
      <c r="O24" s="349">
        <f t="shared" si="1"/>
        <v>1</v>
      </c>
      <c r="P24" s="90">
        <v>2</v>
      </c>
      <c r="Q24" s="83">
        <v>1</v>
      </c>
      <c r="R24" s="349">
        <f>Q24/P24</f>
        <v>0.5</v>
      </c>
      <c r="S24" s="90">
        <v>0</v>
      </c>
      <c r="T24" s="83">
        <v>0</v>
      </c>
      <c r="U24" s="313" t="e">
        <f>T24/S24</f>
        <v>#DIV/0!</v>
      </c>
      <c r="V24" s="90">
        <v>1</v>
      </c>
      <c r="W24" s="83">
        <v>0</v>
      </c>
      <c r="X24" s="349">
        <f t="shared" si="7"/>
        <v>0</v>
      </c>
      <c r="Y24" s="90">
        <v>1</v>
      </c>
      <c r="Z24" s="83">
        <v>1</v>
      </c>
      <c r="AA24" s="349">
        <f>Z24/Y24</f>
        <v>1</v>
      </c>
      <c r="AB24" s="90">
        <v>0</v>
      </c>
      <c r="AC24" s="83">
        <v>0</v>
      </c>
      <c r="AD24" s="349" t="e">
        <f>AC24/AB24</f>
        <v>#DIV/0!</v>
      </c>
      <c r="AE24" s="90">
        <v>3</v>
      </c>
      <c r="AF24" s="83">
        <v>2</v>
      </c>
      <c r="AG24" s="349">
        <f t="shared" si="10"/>
        <v>0.66666666666666663</v>
      </c>
      <c r="AH24" s="90">
        <v>1</v>
      </c>
      <c r="AI24" s="83">
        <v>1</v>
      </c>
      <c r="AJ24" s="349">
        <f t="shared" si="11"/>
        <v>1</v>
      </c>
    </row>
    <row r="25" spans="1:36" ht="15">
      <c r="A25" s="371">
        <v>23</v>
      </c>
      <c r="B25" s="316">
        <v>3035</v>
      </c>
      <c r="C25" s="604" t="s">
        <v>403</v>
      </c>
      <c r="D25" s="603">
        <f t="shared" si="0"/>
        <v>14</v>
      </c>
      <c r="E25" s="604">
        <f t="shared" si="0"/>
        <v>13</v>
      </c>
      <c r="F25" s="614">
        <f>E25/D25</f>
        <v>0.9285714285714286</v>
      </c>
      <c r="G25" s="90">
        <v>3</v>
      </c>
      <c r="H25" s="83">
        <v>3</v>
      </c>
      <c r="I25" s="349">
        <f>H25/G25</f>
        <v>1</v>
      </c>
      <c r="J25" s="90">
        <v>3</v>
      </c>
      <c r="K25" s="83">
        <v>3</v>
      </c>
      <c r="L25" s="349">
        <f>K25/J25</f>
        <v>1</v>
      </c>
      <c r="M25" s="90">
        <v>1</v>
      </c>
      <c r="N25" s="83">
        <v>1</v>
      </c>
      <c r="O25" s="349">
        <f>N25/M25</f>
        <v>1</v>
      </c>
      <c r="P25" s="90">
        <v>2</v>
      </c>
      <c r="Q25" s="83">
        <v>1</v>
      </c>
      <c r="R25" s="349">
        <f>Q25/P25</f>
        <v>0.5</v>
      </c>
      <c r="S25" s="90">
        <v>0</v>
      </c>
      <c r="T25" s="83">
        <v>0</v>
      </c>
      <c r="U25" s="313" t="e">
        <f>T25/S25</f>
        <v>#DIV/0!</v>
      </c>
      <c r="V25" s="90">
        <v>1</v>
      </c>
      <c r="W25" s="83">
        <v>1</v>
      </c>
      <c r="X25" s="349">
        <f>W25/V25</f>
        <v>1</v>
      </c>
      <c r="Y25" s="90">
        <v>1</v>
      </c>
      <c r="Z25" s="83">
        <v>1</v>
      </c>
      <c r="AA25" s="349">
        <f>Z25/Y25</f>
        <v>1</v>
      </c>
      <c r="AB25" s="90">
        <v>0</v>
      </c>
      <c r="AC25" s="83">
        <v>0</v>
      </c>
      <c r="AD25" s="349" t="e">
        <f>AC25/AB25</f>
        <v>#DIV/0!</v>
      </c>
      <c r="AE25" s="90">
        <v>2</v>
      </c>
      <c r="AF25" s="83">
        <v>2</v>
      </c>
      <c r="AG25" s="349">
        <f t="shared" si="10"/>
        <v>1</v>
      </c>
      <c r="AH25" s="90">
        <v>1</v>
      </c>
      <c r="AI25" s="83">
        <v>1</v>
      </c>
      <c r="AJ25" s="349">
        <f>AI25/AH25</f>
        <v>1</v>
      </c>
    </row>
    <row r="26" spans="1:36" ht="14.1" customHeight="1">
      <c r="A26" s="319">
        <v>24</v>
      </c>
      <c r="B26" s="607">
        <v>3036</v>
      </c>
      <c r="C26" s="503" t="s">
        <v>370</v>
      </c>
      <c r="D26" s="502">
        <f t="shared" si="0"/>
        <v>14</v>
      </c>
      <c r="E26" s="503">
        <f>H26+K26+N26+Q26+T26+W26+Z26+AC26+AF26+AI26</f>
        <v>14</v>
      </c>
      <c r="F26" s="613">
        <f>E26/D26</f>
        <v>1</v>
      </c>
      <c r="G26" s="90">
        <v>3</v>
      </c>
      <c r="H26" s="83">
        <v>3</v>
      </c>
      <c r="I26" s="349">
        <f>H26/G26</f>
        <v>1</v>
      </c>
      <c r="J26" s="90">
        <v>3</v>
      </c>
      <c r="K26" s="83">
        <v>3</v>
      </c>
      <c r="L26" s="349">
        <f>K26/J26</f>
        <v>1</v>
      </c>
      <c r="M26" s="90">
        <v>1</v>
      </c>
      <c r="N26" s="83">
        <v>1</v>
      </c>
      <c r="O26" s="349">
        <f t="shared" si="1"/>
        <v>1</v>
      </c>
      <c r="P26" s="90">
        <v>2</v>
      </c>
      <c r="Q26" s="83">
        <v>2</v>
      </c>
      <c r="R26" s="349">
        <f>Q26/P26</f>
        <v>1</v>
      </c>
      <c r="S26" s="90">
        <v>0</v>
      </c>
      <c r="T26" s="83">
        <v>0</v>
      </c>
      <c r="U26" s="313" t="e">
        <f>T26/S26</f>
        <v>#DIV/0!</v>
      </c>
      <c r="V26" s="90">
        <v>1</v>
      </c>
      <c r="W26" s="83">
        <v>1</v>
      </c>
      <c r="X26" s="349">
        <f t="shared" si="7"/>
        <v>1</v>
      </c>
      <c r="Y26" s="90">
        <v>1</v>
      </c>
      <c r="Z26" s="83">
        <v>1</v>
      </c>
      <c r="AA26" s="349">
        <f>Z26/Y26</f>
        <v>1</v>
      </c>
      <c r="AB26" s="90">
        <v>0</v>
      </c>
      <c r="AC26" s="83">
        <v>0</v>
      </c>
      <c r="AD26" s="349" t="e">
        <f>AC26/AB26</f>
        <v>#DIV/0!</v>
      </c>
      <c r="AE26" s="90">
        <v>2</v>
      </c>
      <c r="AF26" s="83">
        <v>2</v>
      </c>
      <c r="AG26" s="349">
        <f t="shared" si="10"/>
        <v>1</v>
      </c>
      <c r="AH26" s="90">
        <v>1</v>
      </c>
      <c r="AI26" s="83">
        <v>1</v>
      </c>
      <c r="AJ26" s="349">
        <f t="shared" si="11"/>
        <v>1</v>
      </c>
    </row>
    <row r="27" spans="1:36" ht="13.5" customHeight="1" thickBot="1">
      <c r="A27" s="321">
        <v>25</v>
      </c>
      <c r="B27" s="608">
        <v>3037</v>
      </c>
      <c r="C27" s="505" t="s">
        <v>712</v>
      </c>
      <c r="D27" s="624">
        <f t="shared" si="0"/>
        <v>14</v>
      </c>
      <c r="E27" s="625">
        <f>H27+K27+N27+Q27+T27+W27+Z27+AC27+AF27+AI27</f>
        <v>11</v>
      </c>
      <c r="F27" s="616">
        <f>E27/D27</f>
        <v>0.7857142857142857</v>
      </c>
      <c r="G27" s="621">
        <v>2</v>
      </c>
      <c r="H27" s="622">
        <v>2</v>
      </c>
      <c r="I27" s="626">
        <f>H27/G27</f>
        <v>1</v>
      </c>
      <c r="J27" s="621">
        <v>3</v>
      </c>
      <c r="K27" s="622">
        <v>3</v>
      </c>
      <c r="L27" s="620">
        <f>K27/J27</f>
        <v>1</v>
      </c>
      <c r="M27" s="621">
        <v>1</v>
      </c>
      <c r="N27" s="622">
        <v>1</v>
      </c>
      <c r="O27" s="620">
        <f t="shared" si="1"/>
        <v>1</v>
      </c>
      <c r="P27" s="621">
        <v>2</v>
      </c>
      <c r="Q27" s="622">
        <v>1</v>
      </c>
      <c r="R27" s="620">
        <f>Q27/P27</f>
        <v>0.5</v>
      </c>
      <c r="S27" s="621">
        <v>0</v>
      </c>
      <c r="T27" s="622">
        <v>0</v>
      </c>
      <c r="U27" s="623" t="e">
        <f>T27/S27</f>
        <v>#DIV/0!</v>
      </c>
      <c r="V27" s="621">
        <v>1</v>
      </c>
      <c r="W27" s="622">
        <v>1</v>
      </c>
      <c r="X27" s="620">
        <f t="shared" si="7"/>
        <v>1</v>
      </c>
      <c r="Y27" s="621">
        <v>1</v>
      </c>
      <c r="Z27" s="622">
        <v>0</v>
      </c>
      <c r="AA27" s="620">
        <f>Z27/Y27</f>
        <v>0</v>
      </c>
      <c r="AB27" s="621">
        <v>0</v>
      </c>
      <c r="AC27" s="622">
        <v>0</v>
      </c>
      <c r="AD27" s="620" t="e">
        <f>AC27/AB27</f>
        <v>#DIV/0!</v>
      </c>
      <c r="AE27" s="621">
        <v>3</v>
      </c>
      <c r="AF27" s="622">
        <v>2</v>
      </c>
      <c r="AG27" s="620">
        <f t="shared" si="10"/>
        <v>0.66666666666666663</v>
      </c>
      <c r="AH27" s="621">
        <v>1</v>
      </c>
      <c r="AI27" s="622">
        <v>1</v>
      </c>
      <c r="AJ27" s="620">
        <f t="shared" si="11"/>
        <v>1</v>
      </c>
    </row>
  </sheetData>
  <mergeCells count="14">
    <mergeCell ref="J1:L1"/>
    <mergeCell ref="A1:A2"/>
    <mergeCell ref="B1:B2"/>
    <mergeCell ref="C1:C2"/>
    <mergeCell ref="D1:F1"/>
    <mergeCell ref="G1:I1"/>
    <mergeCell ref="AE1:AG1"/>
    <mergeCell ref="AH1:AJ1"/>
    <mergeCell ref="M1:O1"/>
    <mergeCell ref="P1:R1"/>
    <mergeCell ref="S1:U1"/>
    <mergeCell ref="V1:X1"/>
    <mergeCell ref="Y1:AA1"/>
    <mergeCell ref="AB1:AD1"/>
  </mergeCells>
  <conditionalFormatting sqref="F3:F27">
    <cfRule type="cellIs" dxfId="57" priority="1" operator="lessThan">
      <formula>0.9</formula>
    </cfRule>
  </conditionalFormatting>
  <conditionalFormatting sqref="I3:I27 L3:L27 O3:O27 R3:R27">
    <cfRule type="cellIs" dxfId="56" priority="3" operator="lessThan">
      <formula>1</formula>
    </cfRule>
  </conditionalFormatting>
  <conditionalFormatting sqref="U3:U27 X3:X27">
    <cfRule type="cellIs" dxfId="55" priority="2" operator="lessThan">
      <formula>1</formula>
    </cfRule>
  </conditionalFormatting>
  <conditionalFormatting sqref="AA3:AA27 AD3:AD27">
    <cfRule type="cellIs" dxfId="54" priority="4" operator="lessThan">
      <formula>1</formula>
    </cfRule>
  </conditionalFormatting>
  <conditionalFormatting sqref="AG3:AG27 AJ3:AJ27">
    <cfRule type="cellIs" dxfId="53" priority="5" operator="lessThan">
      <formula>1</formula>
    </cfRule>
  </conditionalFormatting>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1C808-3F9C-4A6C-A3C8-F60C468DE818}">
  <dimension ref="A1:J17"/>
  <sheetViews>
    <sheetView zoomScale="80" zoomScaleNormal="80" workbookViewId="0">
      <selection activeCell="E3" sqref="E3:F27"/>
    </sheetView>
  </sheetViews>
  <sheetFormatPr defaultColWidth="8.75" defaultRowHeight="13.5"/>
  <cols>
    <col min="1" max="1" width="8.75" style="13"/>
    <col min="2" max="2" width="61.5" customWidth="1"/>
    <col min="3" max="3" width="18.875" bestFit="1" customWidth="1"/>
    <col min="4" max="4" width="9.75" bestFit="1" customWidth="1"/>
    <col min="5" max="5" width="16.25" style="336" bestFit="1" customWidth="1"/>
    <col min="6" max="6" width="16.5" style="336" bestFit="1" customWidth="1"/>
    <col min="7" max="7" width="14.125" bestFit="1" customWidth="1"/>
    <col min="8" max="8" width="20.5" bestFit="1" customWidth="1"/>
    <col min="9" max="9" width="17.5" bestFit="1" customWidth="1"/>
    <col min="10" max="10" width="17.75" bestFit="1" customWidth="1"/>
  </cols>
  <sheetData>
    <row r="1" spans="1:10" ht="82.5" customHeight="1" thickBot="1">
      <c r="A1" s="514" t="s">
        <v>48</v>
      </c>
      <c r="B1" s="515" t="s">
        <v>82</v>
      </c>
      <c r="C1" s="516" t="s">
        <v>83</v>
      </c>
      <c r="D1" s="516" t="s">
        <v>84</v>
      </c>
      <c r="E1" s="517" t="s">
        <v>85</v>
      </c>
      <c r="F1" s="517" t="s">
        <v>86</v>
      </c>
      <c r="G1" s="516" t="s">
        <v>87</v>
      </c>
      <c r="H1" s="518" t="s">
        <v>88</v>
      </c>
      <c r="I1" s="518" t="s">
        <v>757</v>
      </c>
      <c r="J1" s="519" t="s">
        <v>758</v>
      </c>
    </row>
    <row r="2" spans="1:10" ht="15">
      <c r="A2" s="627">
        <v>9</v>
      </c>
      <c r="B2" s="628" t="s">
        <v>759</v>
      </c>
      <c r="C2" s="629" t="s">
        <v>276</v>
      </c>
      <c r="D2" s="666" t="s">
        <v>98</v>
      </c>
      <c r="E2" s="667">
        <v>45817</v>
      </c>
      <c r="F2" s="667">
        <v>45822</v>
      </c>
      <c r="G2" s="632">
        <f t="shared" ref="G2:G17" si="0">(F2-E2)+1</f>
        <v>6</v>
      </c>
      <c r="H2" s="668" t="s">
        <v>254</v>
      </c>
      <c r="I2" s="669" t="s">
        <v>760</v>
      </c>
      <c r="J2" s="670" t="s">
        <v>203</v>
      </c>
    </row>
    <row r="3" spans="1:10" ht="15">
      <c r="A3" s="434">
        <v>11</v>
      </c>
      <c r="B3" s="643" t="s">
        <v>761</v>
      </c>
      <c r="C3" s="636" t="s">
        <v>276</v>
      </c>
      <c r="D3" s="658" t="s">
        <v>98</v>
      </c>
      <c r="E3" s="644">
        <v>45817</v>
      </c>
      <c r="F3" s="644">
        <v>45822</v>
      </c>
      <c r="G3" s="639">
        <f t="shared" si="0"/>
        <v>6</v>
      </c>
      <c r="H3" s="640" t="s">
        <v>254</v>
      </c>
      <c r="I3" s="641" t="s">
        <v>416</v>
      </c>
      <c r="J3" s="642" t="s">
        <v>203</v>
      </c>
    </row>
    <row r="4" spans="1:10" ht="15">
      <c r="A4" s="434">
        <v>3</v>
      </c>
      <c r="B4" s="643" t="s">
        <v>762</v>
      </c>
      <c r="C4" s="636" t="s">
        <v>53</v>
      </c>
      <c r="D4" s="658" t="s">
        <v>93</v>
      </c>
      <c r="E4" s="644">
        <v>45819</v>
      </c>
      <c r="F4" s="644">
        <v>45820</v>
      </c>
      <c r="G4" s="639">
        <f t="shared" si="0"/>
        <v>2</v>
      </c>
      <c r="H4" s="640" t="s">
        <v>254</v>
      </c>
      <c r="I4" s="641" t="s">
        <v>455</v>
      </c>
      <c r="J4" s="642" t="s">
        <v>203</v>
      </c>
    </row>
    <row r="5" spans="1:10" ht="15">
      <c r="A5" s="434">
        <v>4</v>
      </c>
      <c r="B5" s="643" t="s">
        <v>763</v>
      </c>
      <c r="C5" s="636" t="s">
        <v>53</v>
      </c>
      <c r="D5" s="658" t="s">
        <v>98</v>
      </c>
      <c r="E5" s="644">
        <v>45819</v>
      </c>
      <c r="F5" s="644">
        <v>45819</v>
      </c>
      <c r="G5" s="639">
        <f t="shared" si="0"/>
        <v>1</v>
      </c>
      <c r="H5" s="640" t="s">
        <v>254</v>
      </c>
      <c r="I5" s="641" t="s">
        <v>730</v>
      </c>
      <c r="J5" s="642" t="s">
        <v>203</v>
      </c>
    </row>
    <row r="6" spans="1:10" ht="15">
      <c r="A6" s="434">
        <v>7</v>
      </c>
      <c r="B6" s="635" t="s">
        <v>764</v>
      </c>
      <c r="C6" s="636" t="s">
        <v>53</v>
      </c>
      <c r="D6" s="640" t="s">
        <v>98</v>
      </c>
      <c r="E6" s="638">
        <v>45817</v>
      </c>
      <c r="F6" s="638">
        <v>45819</v>
      </c>
      <c r="G6" s="639">
        <f t="shared" si="0"/>
        <v>3</v>
      </c>
      <c r="H6" s="640" t="s">
        <v>254</v>
      </c>
      <c r="I6" s="637" t="s">
        <v>730</v>
      </c>
      <c r="J6" s="642" t="s">
        <v>203</v>
      </c>
    </row>
    <row r="7" spans="1:10" ht="15">
      <c r="A7" s="434">
        <v>2</v>
      </c>
      <c r="B7" s="635" t="s">
        <v>765</v>
      </c>
      <c r="C7" s="636" t="s">
        <v>112</v>
      </c>
      <c r="D7" s="640" t="s">
        <v>93</v>
      </c>
      <c r="E7" s="638">
        <v>45822</v>
      </c>
      <c r="F7" s="638">
        <v>45827</v>
      </c>
      <c r="G7" s="639">
        <f t="shared" si="0"/>
        <v>6</v>
      </c>
      <c r="H7" s="640" t="s">
        <v>94</v>
      </c>
      <c r="I7" s="641" t="s">
        <v>766</v>
      </c>
      <c r="J7" s="642" t="s">
        <v>718</v>
      </c>
    </row>
    <row r="8" spans="1:10" ht="15">
      <c r="A8" s="434">
        <v>8</v>
      </c>
      <c r="B8" s="635" t="s">
        <v>767</v>
      </c>
      <c r="C8" s="636" t="s">
        <v>116</v>
      </c>
      <c r="D8" s="659" t="s">
        <v>98</v>
      </c>
      <c r="E8" s="645">
        <v>45817</v>
      </c>
      <c r="F8" s="645">
        <v>45817</v>
      </c>
      <c r="G8" s="639">
        <f t="shared" si="0"/>
        <v>1</v>
      </c>
      <c r="H8" s="640" t="s">
        <v>254</v>
      </c>
      <c r="I8" s="639" t="s">
        <v>728</v>
      </c>
      <c r="J8" s="642" t="s">
        <v>203</v>
      </c>
    </row>
    <row r="9" spans="1:10" ht="15">
      <c r="A9" s="434">
        <v>10</v>
      </c>
      <c r="B9" s="635" t="s">
        <v>768</v>
      </c>
      <c r="C9" s="636" t="s">
        <v>121</v>
      </c>
      <c r="D9" s="640" t="s">
        <v>93</v>
      </c>
      <c r="E9" s="638">
        <v>45819</v>
      </c>
      <c r="F9" s="638">
        <v>45819</v>
      </c>
      <c r="G9" s="639">
        <f t="shared" si="0"/>
        <v>1</v>
      </c>
      <c r="H9" s="640" t="s">
        <v>254</v>
      </c>
      <c r="I9" s="637" t="s">
        <v>769</v>
      </c>
      <c r="J9" s="642" t="s">
        <v>203</v>
      </c>
    </row>
    <row r="10" spans="1:10" ht="15">
      <c r="A10" s="434">
        <v>12</v>
      </c>
      <c r="B10" s="643" t="s">
        <v>770</v>
      </c>
      <c r="C10" s="636" t="s">
        <v>121</v>
      </c>
      <c r="D10" s="658" t="s">
        <v>93</v>
      </c>
      <c r="E10" s="644">
        <v>45823</v>
      </c>
      <c r="F10" s="644">
        <v>45823</v>
      </c>
      <c r="G10" s="639">
        <f t="shared" si="0"/>
        <v>1</v>
      </c>
      <c r="H10" s="640" t="s">
        <v>254</v>
      </c>
      <c r="I10" s="641" t="s">
        <v>771</v>
      </c>
      <c r="J10" s="642" t="s">
        <v>203</v>
      </c>
    </row>
    <row r="11" spans="1:10" ht="15">
      <c r="A11" s="434">
        <v>13</v>
      </c>
      <c r="B11" s="643" t="s">
        <v>772</v>
      </c>
      <c r="C11" s="636" t="s">
        <v>121</v>
      </c>
      <c r="D11" s="658" t="s">
        <v>93</v>
      </c>
      <c r="E11" s="644">
        <v>45817</v>
      </c>
      <c r="F11" s="644">
        <v>45819</v>
      </c>
      <c r="G11" s="639">
        <f t="shared" si="0"/>
        <v>3</v>
      </c>
      <c r="H11" s="640" t="s">
        <v>254</v>
      </c>
      <c r="I11" s="641" t="s">
        <v>722</v>
      </c>
      <c r="J11" s="642" t="s">
        <v>203</v>
      </c>
    </row>
    <row r="12" spans="1:10" ht="15">
      <c r="A12" s="434">
        <v>1</v>
      </c>
      <c r="B12" s="643" t="s">
        <v>773</v>
      </c>
      <c r="C12" s="636" t="s">
        <v>123</v>
      </c>
      <c r="D12" s="660" t="s">
        <v>93</v>
      </c>
      <c r="E12" s="648">
        <v>45822</v>
      </c>
      <c r="F12" s="648">
        <v>45822</v>
      </c>
      <c r="G12" s="639">
        <f t="shared" si="0"/>
        <v>1</v>
      </c>
      <c r="H12" s="660" t="s">
        <v>254</v>
      </c>
      <c r="I12" s="647" t="s">
        <v>720</v>
      </c>
      <c r="J12" s="649" t="s">
        <v>203</v>
      </c>
    </row>
    <row r="13" spans="1:10" ht="15">
      <c r="A13" s="434">
        <v>6</v>
      </c>
      <c r="B13" s="643" t="s">
        <v>774</v>
      </c>
      <c r="C13" s="636" t="s">
        <v>125</v>
      </c>
      <c r="D13" s="658" t="s">
        <v>93</v>
      </c>
      <c r="E13" s="644">
        <v>45817</v>
      </c>
      <c r="F13" s="644">
        <v>45827</v>
      </c>
      <c r="G13" s="639">
        <f t="shared" si="0"/>
        <v>11</v>
      </c>
      <c r="H13" s="640" t="s">
        <v>94</v>
      </c>
      <c r="I13" s="641" t="s">
        <v>606</v>
      </c>
      <c r="J13" s="642" t="s">
        <v>718</v>
      </c>
    </row>
    <row r="14" spans="1:10" ht="15">
      <c r="A14" s="434">
        <v>5</v>
      </c>
      <c r="B14" s="643" t="s">
        <v>775</v>
      </c>
      <c r="C14" s="636" t="s">
        <v>129</v>
      </c>
      <c r="D14" s="658" t="s">
        <v>93</v>
      </c>
      <c r="E14" s="644">
        <v>45819</v>
      </c>
      <c r="F14" s="644">
        <v>45820</v>
      </c>
      <c r="G14" s="639">
        <f t="shared" si="0"/>
        <v>2</v>
      </c>
      <c r="H14" s="640" t="s">
        <v>254</v>
      </c>
      <c r="I14" s="641" t="s">
        <v>730</v>
      </c>
      <c r="J14" s="642" t="s">
        <v>203</v>
      </c>
    </row>
    <row r="15" spans="1:10" ht="15">
      <c r="A15" s="434">
        <v>14</v>
      </c>
      <c r="B15" s="643" t="s">
        <v>776</v>
      </c>
      <c r="C15" s="636" t="s">
        <v>176</v>
      </c>
      <c r="D15" s="658" t="s">
        <v>98</v>
      </c>
      <c r="E15" s="644">
        <v>45823</v>
      </c>
      <c r="F15" s="644">
        <v>45828</v>
      </c>
      <c r="G15" s="639">
        <f t="shared" si="0"/>
        <v>6</v>
      </c>
      <c r="H15" s="640" t="s">
        <v>94</v>
      </c>
      <c r="I15" s="641" t="s">
        <v>777</v>
      </c>
      <c r="J15" s="642" t="s">
        <v>718</v>
      </c>
    </row>
    <row r="16" spans="1:10" ht="15">
      <c r="A16" s="434">
        <v>15</v>
      </c>
      <c r="B16" s="635" t="s">
        <v>778</v>
      </c>
      <c r="C16" s="636" t="s">
        <v>176</v>
      </c>
      <c r="D16" s="640" t="s">
        <v>98</v>
      </c>
      <c r="E16" s="638">
        <v>45820</v>
      </c>
      <c r="F16" s="638">
        <v>45820</v>
      </c>
      <c r="G16" s="639">
        <f t="shared" si="0"/>
        <v>1</v>
      </c>
      <c r="H16" s="640" t="s">
        <v>254</v>
      </c>
      <c r="I16" s="637" t="s">
        <v>779</v>
      </c>
      <c r="J16" s="642" t="s">
        <v>203</v>
      </c>
    </row>
    <row r="17" spans="1:10" ht="15.75" thickBot="1">
      <c r="A17" s="651">
        <v>16</v>
      </c>
      <c r="B17" s="671" t="s">
        <v>780</v>
      </c>
      <c r="C17" s="672" t="s">
        <v>176</v>
      </c>
      <c r="D17" s="656" t="s">
        <v>98</v>
      </c>
      <c r="E17" s="673">
        <v>45817</v>
      </c>
      <c r="F17" s="673">
        <v>45817</v>
      </c>
      <c r="G17" s="655">
        <f t="shared" si="0"/>
        <v>1</v>
      </c>
      <c r="H17" s="656" t="s">
        <v>254</v>
      </c>
      <c r="I17" s="653" t="s">
        <v>720</v>
      </c>
      <c r="J17" s="657" t="s">
        <v>203</v>
      </c>
    </row>
  </sheetData>
  <autoFilter ref="A1:J14" xr:uid="{4291430F-E9C0-44C6-B329-097DD82C7546}">
    <sortState xmlns:xlrd2="http://schemas.microsoft.com/office/spreadsheetml/2017/richdata2" ref="A2:J17">
      <sortCondition ref="C1:C14"/>
    </sortState>
  </autoFilter>
  <conditionalFormatting sqref="D2:D17">
    <cfRule type="cellIs" dxfId="52" priority="1" operator="equal">
      <formula>"Unplan"</formula>
    </cfRule>
    <cfRule type="cellIs" dxfId="51" priority="3" operator="equal">
      <formula>"Unplaned"</formula>
    </cfRule>
  </conditionalFormatting>
  <conditionalFormatting sqref="H2:H17">
    <cfRule type="cellIs" dxfId="50" priority="2" operator="equal">
      <formula>"giao task nối tuần"</formula>
    </cfRule>
  </conditionalFormatting>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4BBC1-9357-41ED-8E89-3AB759DC490E}">
  <dimension ref="A1:CN36"/>
  <sheetViews>
    <sheetView zoomScale="40" zoomScaleNormal="40" zoomScaleSheetLayoutView="25" workbookViewId="0">
      <pane xSplit="2" ySplit="8" topLeftCell="E9" activePane="bottomRight" state="frozen"/>
      <selection pane="topRight" activeCell="F3" sqref="F3:F27"/>
      <selection pane="bottomLeft" activeCell="F3" sqref="F3:F27"/>
      <selection pane="bottomRight" activeCell="E3" sqref="E3:F27"/>
    </sheetView>
  </sheetViews>
  <sheetFormatPr defaultColWidth="8.875" defaultRowHeight="13.5"/>
  <cols>
    <col min="1" max="1" width="20" style="133" customWidth="1"/>
    <col min="2" max="2" width="41.875" style="2" bestFit="1" customWidth="1"/>
    <col min="3" max="16" width="35.125" style="2" customWidth="1"/>
    <col min="17" max="27" width="9" style="1" customWidth="1"/>
    <col min="28" max="28" width="23.125" style="1" hidden="1" customWidth="1"/>
    <col min="29" max="42" width="39.875" style="1" hidden="1" customWidth="1"/>
    <col min="43" max="92" width="9" style="1" customWidth="1"/>
    <col min="93" max="16384" width="8.875" style="2"/>
  </cols>
  <sheetData>
    <row r="1" spans="1:92" ht="42.6" customHeight="1" thickBot="1">
      <c r="A1" s="852" t="s">
        <v>0</v>
      </c>
      <c r="B1" s="853"/>
      <c r="C1" s="854"/>
      <c r="D1" s="854"/>
      <c r="E1" s="854"/>
      <c r="F1" s="855"/>
      <c r="G1" s="858" t="str">
        <f>"Tháng " &amp; MONTH(E2)</f>
        <v>Tháng 6</v>
      </c>
      <c r="H1" s="859"/>
      <c r="I1" s="859"/>
      <c r="J1" s="860"/>
      <c r="K1" s="828" t="str">
        <f>"W"&amp;WEEKNUM(C2)</f>
        <v>W24</v>
      </c>
      <c r="L1" s="828"/>
      <c r="M1" s="828"/>
      <c r="N1" s="829"/>
      <c r="O1" s="829"/>
      <c r="P1" s="830"/>
    </row>
    <row r="2" spans="1:92" s="4" customFormat="1" ht="33.950000000000003" customHeight="1">
      <c r="A2" s="889" t="s">
        <v>1</v>
      </c>
      <c r="B2" s="213" t="s">
        <v>2</v>
      </c>
      <c r="C2" s="842">
        <v>45817</v>
      </c>
      <c r="D2" s="843"/>
      <c r="E2" s="848">
        <f>C2+1</f>
        <v>45818</v>
      </c>
      <c r="F2" s="849"/>
      <c r="G2" s="848">
        <f>E2+1</f>
        <v>45819</v>
      </c>
      <c r="H2" s="849"/>
      <c r="I2" s="848">
        <f>G2+1</f>
        <v>45820</v>
      </c>
      <c r="J2" s="849"/>
      <c r="K2" s="848">
        <f>I2+1</f>
        <v>45821</v>
      </c>
      <c r="L2" s="849"/>
      <c r="M2" s="848">
        <f>K2+1</f>
        <v>45822</v>
      </c>
      <c r="N2" s="849"/>
      <c r="O2" s="848">
        <f>M2+1</f>
        <v>45823</v>
      </c>
      <c r="P2" s="849"/>
      <c r="Q2" s="3"/>
      <c r="R2" s="3"/>
      <c r="S2" s="3"/>
      <c r="T2" s="3"/>
      <c r="U2" s="3"/>
      <c r="V2" s="3"/>
      <c r="W2" s="3"/>
      <c r="X2" s="3"/>
      <c r="Y2" s="3"/>
      <c r="Z2" s="1"/>
      <c r="AA2" s="1"/>
      <c r="AB2" s="1"/>
      <c r="AC2" s="1"/>
      <c r="AD2" s="1"/>
      <c r="AE2" s="1"/>
      <c r="AF2" s="1"/>
      <c r="AG2" s="1"/>
      <c r="AH2" s="1"/>
      <c r="AI2" s="1"/>
      <c r="AJ2" s="1"/>
      <c r="AK2" s="1"/>
      <c r="AL2" s="1"/>
      <c r="AM2" s="1"/>
      <c r="AN2" s="1"/>
      <c r="AO2" s="1"/>
      <c r="AP2" s="1"/>
      <c r="AQ2" s="1"/>
      <c r="AR2" s="1"/>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row>
    <row r="3" spans="1:92" s="4" customFormat="1" ht="33.950000000000003" customHeight="1" thickBot="1">
      <c r="A3" s="890"/>
      <c r="B3" s="214" t="s">
        <v>3</v>
      </c>
      <c r="C3" s="840">
        <f t="shared" ref="C3:E3" si="0">C2</f>
        <v>45817</v>
      </c>
      <c r="D3" s="841"/>
      <c r="E3" s="850">
        <f t="shared" si="0"/>
        <v>45818</v>
      </c>
      <c r="F3" s="851"/>
      <c r="G3" s="850">
        <f>G2</f>
        <v>45819</v>
      </c>
      <c r="H3" s="851"/>
      <c r="I3" s="850">
        <f>I2</f>
        <v>45820</v>
      </c>
      <c r="J3" s="851"/>
      <c r="K3" s="850">
        <f t="shared" ref="K3:M3" si="1">K2</f>
        <v>45821</v>
      </c>
      <c r="L3" s="851"/>
      <c r="M3" s="863">
        <f t="shared" si="1"/>
        <v>45822</v>
      </c>
      <c r="N3" s="864"/>
      <c r="O3" s="863">
        <f>O2</f>
        <v>45823</v>
      </c>
      <c r="P3" s="864"/>
      <c r="Q3" s="3"/>
      <c r="R3" s="3"/>
      <c r="S3" s="3"/>
      <c r="T3" s="3"/>
      <c r="U3" s="3"/>
      <c r="V3" s="3"/>
      <c r="W3" s="3"/>
      <c r="X3" s="3"/>
      <c r="Y3" s="3"/>
      <c r="Z3" s="1"/>
      <c r="AA3" s="1"/>
      <c r="AB3" s="877" t="str">
        <f>K1</f>
        <v>W24</v>
      </c>
      <c r="AC3" s="877"/>
      <c r="AD3" s="877"/>
      <c r="AE3" s="877"/>
      <c r="AF3" s="877"/>
      <c r="AG3" s="877"/>
      <c r="AH3" s="877"/>
      <c r="AI3" s="877"/>
      <c r="AJ3" s="877"/>
      <c r="AK3" s="877"/>
      <c r="AL3" s="877"/>
      <c r="AM3" s="877"/>
      <c r="AN3" s="877"/>
      <c r="AO3" s="877"/>
      <c r="AP3" s="877"/>
      <c r="AQ3" s="1"/>
      <c r="AR3" s="1"/>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row>
    <row r="4" spans="1:92" s="4" customFormat="1" ht="33.950000000000003" customHeight="1">
      <c r="A4" s="890"/>
      <c r="B4" s="214" t="s">
        <v>4</v>
      </c>
      <c r="C4" s="838" t="str">
        <f>TEXT(C2,"[$-0011042A]dd")</f>
        <v>14</v>
      </c>
      <c r="D4" s="839"/>
      <c r="E4" s="846" t="str">
        <f t="shared" ref="E4:M4" si="2">TEXT(E2,"[$-0011042A]dd")</f>
        <v>15</v>
      </c>
      <c r="F4" s="847"/>
      <c r="G4" s="846" t="str">
        <f t="shared" si="2"/>
        <v>16</v>
      </c>
      <c r="H4" s="847"/>
      <c r="I4" s="846" t="str">
        <f t="shared" si="2"/>
        <v>17</v>
      </c>
      <c r="J4" s="847"/>
      <c r="K4" s="846" t="str">
        <f t="shared" si="2"/>
        <v>18</v>
      </c>
      <c r="L4" s="847"/>
      <c r="M4" s="846" t="str">
        <f t="shared" si="2"/>
        <v>19</v>
      </c>
      <c r="N4" s="847"/>
      <c r="O4" s="846" t="str">
        <f>TEXT(O2,"[$-0011042A]dd")</f>
        <v>20</v>
      </c>
      <c r="P4" s="847"/>
      <c r="Q4" s="3"/>
      <c r="R4" s="3"/>
      <c r="S4" s="3"/>
      <c r="T4" s="3"/>
      <c r="U4" s="3"/>
      <c r="V4" s="3"/>
      <c r="W4" s="3"/>
      <c r="X4" s="3"/>
      <c r="Y4" s="3"/>
      <c r="Z4" s="3"/>
      <c r="AA4" s="3"/>
      <c r="AB4" s="209" t="s">
        <v>2</v>
      </c>
      <c r="AC4" s="861">
        <f>C2</f>
        <v>45817</v>
      </c>
      <c r="AD4" s="862"/>
      <c r="AE4" s="861">
        <f t="shared" ref="AE4" si="3">E2</f>
        <v>45818</v>
      </c>
      <c r="AF4" s="862"/>
      <c r="AG4" s="861">
        <f t="shared" ref="AG4" si="4">G2</f>
        <v>45819</v>
      </c>
      <c r="AH4" s="862"/>
      <c r="AI4" s="861">
        <f t="shared" ref="AI4" si="5">I2</f>
        <v>45820</v>
      </c>
      <c r="AJ4" s="862"/>
      <c r="AK4" s="861">
        <f t="shared" ref="AK4" si="6">K2</f>
        <v>45821</v>
      </c>
      <c r="AL4" s="862"/>
      <c r="AM4" s="861">
        <f t="shared" ref="AM4" si="7">M2</f>
        <v>45822</v>
      </c>
      <c r="AN4" s="862"/>
      <c r="AO4" s="861">
        <f t="shared" ref="AO4" si="8">O2</f>
        <v>45823</v>
      </c>
      <c r="AP4" s="862"/>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row>
    <row r="5" spans="1:92" s="4" customFormat="1" ht="33.950000000000003" customHeight="1">
      <c r="A5" s="890"/>
      <c r="B5" s="214" t="s">
        <v>5</v>
      </c>
      <c r="C5" s="838" t="str">
        <f>IF(OR(DAY(C2)=5,DAY(C2)=20),"Member Day",IFERROR(VLOOKUP(C2,Data!$A$1:$B$11,2,0),""))</f>
        <v/>
      </c>
      <c r="D5" s="839"/>
      <c r="E5" s="846" t="str">
        <f>IF(OR(DAY(E2)=5,DAY(E2)=20),"Member Day",IFERROR(VLOOKUP(E2,Data!$A$1:$B$11,2,0),""))</f>
        <v/>
      </c>
      <c r="F5" s="847"/>
      <c r="G5" s="846" t="str">
        <f>IF(OR(DAY(G2)=5,DAY(G2)=20),"Member Day",IFERROR(VLOOKUP(G2,Data!$A$1:$B$11,2,0),""))</f>
        <v/>
      </c>
      <c r="H5" s="847"/>
      <c r="I5" s="846" t="str">
        <f>IF(OR(DAY(I2)=5,DAY(I2)=20),"Member Day",IFERROR(VLOOKUP(I2,Data!$A$1:$B$11,2,0),""))</f>
        <v/>
      </c>
      <c r="J5" s="847"/>
      <c r="K5" s="846" t="str">
        <f>IF(OR(DAY(K2)=5,DAY(K2)=20),"Member Day",IFERROR(VLOOKUP(K2,Data!$A$1:$B$11,2,0),""))</f>
        <v/>
      </c>
      <c r="L5" s="847"/>
      <c r="M5" s="846" t="str">
        <f>IF(OR(DAY(M2)=5,DAY(M2)=20),"Member Day",IFERROR(VLOOKUP(M2,Data!$A$1:$B$11,2,0),""))</f>
        <v/>
      </c>
      <c r="N5" s="847"/>
      <c r="O5" s="846" t="str">
        <f>IF(OR(DAY(O2)=5,DAY(O2)=20),"Member Day",IFERROR(VLOOKUP(O2,Data!$A$1:$B$11,2,0),""))</f>
        <v/>
      </c>
      <c r="P5" s="847"/>
      <c r="Q5" s="3"/>
      <c r="R5" s="3"/>
      <c r="S5" s="3"/>
      <c r="T5" s="3"/>
      <c r="U5" s="3"/>
      <c r="V5" s="3"/>
      <c r="W5" s="3"/>
      <c r="X5" s="3"/>
      <c r="Y5" s="3"/>
      <c r="Z5" s="3"/>
      <c r="AA5" s="3"/>
      <c r="AB5" s="209" t="s">
        <v>3</v>
      </c>
      <c r="AC5" s="871">
        <f>C3</f>
        <v>45817</v>
      </c>
      <c r="AD5" s="872"/>
      <c r="AE5" s="871">
        <f t="shared" ref="AE5" si="9">E2</f>
        <v>45818</v>
      </c>
      <c r="AF5" s="872"/>
      <c r="AG5" s="871">
        <f t="shared" ref="AG5" si="10">G2</f>
        <v>45819</v>
      </c>
      <c r="AH5" s="872"/>
      <c r="AI5" s="871">
        <f t="shared" ref="AI5" si="11">I2</f>
        <v>45820</v>
      </c>
      <c r="AJ5" s="872"/>
      <c r="AK5" s="871">
        <f t="shared" ref="AK5" si="12">K2</f>
        <v>45821</v>
      </c>
      <c r="AL5" s="872"/>
      <c r="AM5" s="871">
        <f t="shared" ref="AM5" si="13">M2</f>
        <v>45822</v>
      </c>
      <c r="AN5" s="872"/>
      <c r="AO5" s="871">
        <f t="shared" ref="AO5" si="14">O2</f>
        <v>45823</v>
      </c>
      <c r="AP5" s="872"/>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row>
    <row r="6" spans="1:92" s="4" customFormat="1" ht="40.5">
      <c r="A6" s="890"/>
      <c r="B6" s="198" t="s">
        <v>6</v>
      </c>
      <c r="C6" s="836"/>
      <c r="D6" s="837"/>
      <c r="E6" s="844"/>
      <c r="F6" s="845"/>
      <c r="G6" s="856"/>
      <c r="H6" s="857"/>
      <c r="I6" s="856"/>
      <c r="J6" s="857"/>
      <c r="K6" s="856"/>
      <c r="L6" s="857"/>
      <c r="M6" s="856"/>
      <c r="N6" s="857"/>
      <c r="O6" s="856"/>
      <c r="P6" s="857"/>
      <c r="Q6" s="3"/>
      <c r="R6" s="3"/>
      <c r="S6" s="3"/>
      <c r="T6" s="3"/>
      <c r="U6" s="3"/>
      <c r="V6" s="3"/>
      <c r="W6" s="3"/>
      <c r="X6" s="3"/>
      <c r="Y6" s="3"/>
      <c r="Z6" s="3"/>
      <c r="AA6" s="3"/>
      <c r="AB6" s="209" t="s">
        <v>4</v>
      </c>
      <c r="AC6" s="871" t="str">
        <f>C4</f>
        <v>14</v>
      </c>
      <c r="AD6" s="872"/>
      <c r="AE6" s="871" t="str">
        <f t="shared" ref="AE6:AE7" si="15">E4</f>
        <v>15</v>
      </c>
      <c r="AF6" s="872"/>
      <c r="AG6" s="871" t="str">
        <f t="shared" ref="AG6:AG7" si="16">G4</f>
        <v>16</v>
      </c>
      <c r="AH6" s="872"/>
      <c r="AI6" s="871" t="str">
        <f t="shared" ref="AI6:AI7" si="17">I4</f>
        <v>17</v>
      </c>
      <c r="AJ6" s="872"/>
      <c r="AK6" s="871" t="str">
        <f t="shared" ref="AK6:AK7" si="18">K4</f>
        <v>18</v>
      </c>
      <c r="AL6" s="872"/>
      <c r="AM6" s="871" t="str">
        <f t="shared" ref="AM6:AM7" si="19">M4</f>
        <v>19</v>
      </c>
      <c r="AN6" s="872"/>
      <c r="AO6" s="871" t="str">
        <f t="shared" ref="AO6:AO7" si="20">O4</f>
        <v>20</v>
      </c>
      <c r="AP6" s="872"/>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row>
    <row r="7" spans="1:92" s="4" customFormat="1" ht="33.950000000000003" customHeight="1">
      <c r="A7" s="890"/>
      <c r="B7" s="218" t="s">
        <v>8</v>
      </c>
      <c r="C7" s="831">
        <f>C10+D10+C12+D12+C14+D14+C16+D16+C18+D18+C20+D20+C22+D22+C24+D24+C26+D26+C28+D28+C30+D30</f>
        <v>10</v>
      </c>
      <c r="D7" s="832"/>
      <c r="E7" s="831">
        <f t="shared" ref="E7" si="21">E10+F10+E12+F12+E14+F14+E16+F16+E18+F18+E20+F20+E22+F22+E24+F24+E26+F26+E28+F28+E30+F30</f>
        <v>0</v>
      </c>
      <c r="F7" s="832"/>
      <c r="G7" s="831">
        <f t="shared" ref="G7" si="22">G10+H10+G12+H12+G14+H14+G16+H16+G18+H18+G20+H20+G22+H22+G24+H24+G26+H26+G28+H28+G30+H30</f>
        <v>0</v>
      </c>
      <c r="H7" s="832"/>
      <c r="I7" s="831">
        <f t="shared" ref="I7" si="23">I10+J10+I12+J12+I14+J14+I16+J16+I18+J18+I20+J20+I22+J22+I24+J24+I26+J26+I28+J28+I30+J30</f>
        <v>0</v>
      </c>
      <c r="J7" s="832"/>
      <c r="K7" s="831">
        <f t="shared" ref="K7" si="24">K10+L10+K12+L12+K14+L14+K16+L16+K18+L18+K20+L20+K22+L22+K24+L24+K26+L26+K28+L28+K30+L30</f>
        <v>0</v>
      </c>
      <c r="L7" s="832"/>
      <c r="M7" s="831">
        <f t="shared" ref="M7" si="25">M10+N10+M12+N12+M14+N14+M16+N16+M18+N18+M20+N20+M22+N22+M24+N24+M26+N26+M28+N28+M30+N30</f>
        <v>0</v>
      </c>
      <c r="N7" s="832"/>
      <c r="O7" s="831">
        <f t="shared" ref="O7" si="26">O10+P10+O12+P12+O14+P14+O16+P16+O18+P18+O20+P20+O22+P22+O24+P24+O26+P26+O28+P28+O30+P30</f>
        <v>0</v>
      </c>
      <c r="P7" s="832"/>
      <c r="Q7" s="3"/>
      <c r="R7" s="3"/>
      <c r="S7" s="3"/>
      <c r="T7" s="3"/>
      <c r="U7" s="3"/>
      <c r="V7" s="3"/>
      <c r="W7" s="3"/>
      <c r="X7" s="3"/>
      <c r="Y7" s="3"/>
      <c r="Z7" s="3"/>
      <c r="AA7" s="3"/>
      <c r="AB7" s="209" t="s">
        <v>5</v>
      </c>
      <c r="AC7" s="865" t="str">
        <f>C5</f>
        <v/>
      </c>
      <c r="AD7" s="866"/>
      <c r="AE7" s="865" t="str">
        <f t="shared" si="15"/>
        <v/>
      </c>
      <c r="AF7" s="866"/>
      <c r="AG7" s="865" t="str">
        <f t="shared" si="16"/>
        <v/>
      </c>
      <c r="AH7" s="866"/>
      <c r="AI7" s="865" t="str">
        <f t="shared" si="17"/>
        <v/>
      </c>
      <c r="AJ7" s="866"/>
      <c r="AK7" s="865" t="str">
        <f t="shared" si="18"/>
        <v/>
      </c>
      <c r="AL7" s="866"/>
      <c r="AM7" s="865" t="str">
        <f t="shared" si="19"/>
        <v/>
      </c>
      <c r="AN7" s="866"/>
      <c r="AO7" s="865" t="str">
        <f t="shared" si="20"/>
        <v/>
      </c>
      <c r="AP7" s="866"/>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row>
    <row r="8" spans="1:92" s="4" customFormat="1" ht="33.950000000000003" customHeight="1" thickBot="1">
      <c r="A8" s="891"/>
      <c r="B8" s="219" t="s">
        <v>298</v>
      </c>
      <c r="C8" s="220" t="s">
        <v>299</v>
      </c>
      <c r="D8" s="221" t="s">
        <v>300</v>
      </c>
      <c r="E8" s="220" t="s">
        <v>299</v>
      </c>
      <c r="F8" s="221" t="s">
        <v>300</v>
      </c>
      <c r="G8" s="220" t="s">
        <v>299</v>
      </c>
      <c r="H8" s="221" t="s">
        <v>300</v>
      </c>
      <c r="I8" s="220" t="s">
        <v>299</v>
      </c>
      <c r="J8" s="221" t="s">
        <v>300</v>
      </c>
      <c r="K8" s="220" t="s">
        <v>299</v>
      </c>
      <c r="L8" s="221" t="s">
        <v>300</v>
      </c>
      <c r="M8" s="220" t="s">
        <v>299</v>
      </c>
      <c r="N8" s="221" t="s">
        <v>300</v>
      </c>
      <c r="O8" s="220" t="s">
        <v>299</v>
      </c>
      <c r="P8" s="221" t="s">
        <v>300</v>
      </c>
      <c r="Q8" s="3"/>
      <c r="R8" s="3"/>
      <c r="S8" s="3"/>
      <c r="T8" s="3"/>
      <c r="U8" s="3"/>
      <c r="V8" s="3"/>
      <c r="W8" s="3"/>
      <c r="X8" s="3"/>
      <c r="Y8" s="3"/>
      <c r="Z8" s="3"/>
      <c r="AA8" s="3"/>
      <c r="AB8" s="210" t="s">
        <v>298</v>
      </c>
      <c r="AC8" s="211" t="s">
        <v>299</v>
      </c>
      <c r="AD8" s="212" t="s">
        <v>300</v>
      </c>
      <c r="AE8" s="211" t="s">
        <v>299</v>
      </c>
      <c r="AF8" s="212" t="s">
        <v>300</v>
      </c>
      <c r="AG8" s="211" t="s">
        <v>299</v>
      </c>
      <c r="AH8" s="212" t="s">
        <v>300</v>
      </c>
      <c r="AI8" s="211" t="s">
        <v>299</v>
      </c>
      <c r="AJ8" s="212" t="s">
        <v>300</v>
      </c>
      <c r="AK8" s="211" t="s">
        <v>299</v>
      </c>
      <c r="AL8" s="212" t="s">
        <v>300</v>
      </c>
      <c r="AM8" s="211" t="s">
        <v>299</v>
      </c>
      <c r="AN8" s="212" t="s">
        <v>300</v>
      </c>
      <c r="AO8" s="211" t="s">
        <v>299</v>
      </c>
      <c r="AP8" s="212" t="s">
        <v>300</v>
      </c>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row>
    <row r="9" spans="1:92" s="4" customFormat="1" ht="143.1" customHeight="1">
      <c r="A9" s="892" t="s">
        <v>301</v>
      </c>
      <c r="B9" s="297" t="s">
        <v>10</v>
      </c>
      <c r="C9" s="204"/>
      <c r="D9" s="205"/>
      <c r="E9" s="204"/>
      <c r="F9" s="205"/>
      <c r="G9" s="204"/>
      <c r="H9" s="205"/>
      <c r="I9" s="204"/>
      <c r="J9" s="205"/>
      <c r="K9" s="204"/>
      <c r="L9" s="205"/>
      <c r="M9" s="204"/>
      <c r="N9" s="205"/>
      <c r="O9" s="204"/>
      <c r="P9" s="205"/>
      <c r="Q9" s="3"/>
      <c r="R9" s="3"/>
      <c r="S9" s="3"/>
      <c r="T9" s="3"/>
      <c r="U9" s="3"/>
      <c r="V9" s="3"/>
      <c r="W9" s="3"/>
      <c r="X9" s="3"/>
      <c r="Y9" s="3"/>
      <c r="Z9" s="3"/>
      <c r="AA9" s="3"/>
      <c r="AB9" s="869" t="s">
        <v>10</v>
      </c>
      <c r="AC9" s="873"/>
      <c r="AD9" s="875"/>
      <c r="AE9" s="873"/>
      <c r="AF9" s="875"/>
      <c r="AG9" s="873"/>
      <c r="AH9" s="875"/>
      <c r="AI9" s="873"/>
      <c r="AJ9" s="875"/>
      <c r="AK9" s="873"/>
      <c r="AL9" s="875"/>
      <c r="AM9" s="873"/>
      <c r="AN9" s="875"/>
      <c r="AO9" s="873"/>
      <c r="AP9" s="875"/>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row>
    <row r="10" spans="1:92" s="4" customFormat="1" ht="27" thickBot="1">
      <c r="A10" s="893"/>
      <c r="B10" s="200" t="s">
        <v>302</v>
      </c>
      <c r="C10" s="385"/>
      <c r="D10" s="386"/>
      <c r="E10" s="387"/>
      <c r="F10" s="388"/>
      <c r="G10" s="387"/>
      <c r="H10" s="388"/>
      <c r="I10" s="387"/>
      <c r="J10" s="388"/>
      <c r="K10" s="387"/>
      <c r="L10" s="388"/>
      <c r="M10" s="387"/>
      <c r="N10" s="388"/>
      <c r="O10" s="387"/>
      <c r="P10" s="388"/>
      <c r="Q10" s="3"/>
      <c r="R10" s="3"/>
      <c r="S10" s="3"/>
      <c r="T10" s="3"/>
      <c r="U10" s="3"/>
      <c r="V10" s="3"/>
      <c r="W10" s="3"/>
      <c r="X10" s="3"/>
      <c r="Y10" s="3"/>
      <c r="Z10" s="3"/>
      <c r="AA10" s="3"/>
      <c r="AB10" s="870"/>
      <c r="AC10" s="874"/>
      <c r="AD10" s="876"/>
      <c r="AE10" s="874"/>
      <c r="AF10" s="876"/>
      <c r="AG10" s="874"/>
      <c r="AH10" s="876"/>
      <c r="AI10" s="874"/>
      <c r="AJ10" s="876"/>
      <c r="AK10" s="874"/>
      <c r="AL10" s="876"/>
      <c r="AM10" s="874"/>
      <c r="AN10" s="876"/>
      <c r="AO10" s="874"/>
      <c r="AP10" s="876"/>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row>
    <row r="11" spans="1:92" s="4" customFormat="1" ht="143.1" customHeight="1">
      <c r="A11" s="893"/>
      <c r="B11" s="300" t="s">
        <v>14</v>
      </c>
      <c r="C11" s="204" t="s">
        <v>781</v>
      </c>
      <c r="D11" s="205" t="s">
        <v>782</v>
      </c>
      <c r="E11" s="204"/>
      <c r="F11" s="205"/>
      <c r="G11" s="204"/>
      <c r="H11" s="205"/>
      <c r="I11" s="204"/>
      <c r="J11" s="205"/>
      <c r="K11" s="204"/>
      <c r="L11" s="205"/>
      <c r="M11" s="204"/>
      <c r="N11" s="205"/>
      <c r="O11" s="204"/>
      <c r="P11" s="205"/>
      <c r="Q11" s="3"/>
      <c r="R11" s="3"/>
      <c r="S11" s="3"/>
      <c r="T11" s="3"/>
      <c r="U11" s="3"/>
      <c r="V11" s="3"/>
      <c r="W11" s="3"/>
      <c r="X11" s="3"/>
      <c r="Y11" s="3"/>
      <c r="Z11" s="3"/>
      <c r="AA11" s="3"/>
      <c r="AB11" s="869" t="s">
        <v>14</v>
      </c>
      <c r="AC11" s="873"/>
      <c r="AD11" s="875"/>
      <c r="AE11" s="873"/>
      <c r="AF11" s="875"/>
      <c r="AG11" s="873"/>
      <c r="AH11" s="875"/>
      <c r="AI11" s="873"/>
      <c r="AJ11" s="875"/>
      <c r="AK11" s="873"/>
      <c r="AL11" s="875"/>
      <c r="AM11" s="873"/>
      <c r="AN11" s="875"/>
      <c r="AO11" s="873"/>
      <c r="AP11" s="875"/>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row>
    <row r="12" spans="1:92" s="4" customFormat="1" ht="20.100000000000001" customHeight="1" thickBot="1">
      <c r="A12" s="893"/>
      <c r="B12" s="200" t="s">
        <v>302</v>
      </c>
      <c r="C12" s="389"/>
      <c r="D12" s="390">
        <v>10</v>
      </c>
      <c r="E12" s="389"/>
      <c r="F12" s="390"/>
      <c r="G12" s="389"/>
      <c r="H12" s="390"/>
      <c r="I12" s="389"/>
      <c r="J12" s="390"/>
      <c r="K12" s="389"/>
      <c r="L12" s="390"/>
      <c r="M12" s="389"/>
      <c r="N12" s="390"/>
      <c r="O12" s="389"/>
      <c r="P12" s="390"/>
      <c r="Q12" s="3"/>
      <c r="R12" s="3"/>
      <c r="S12" s="3"/>
      <c r="T12" s="3"/>
      <c r="U12" s="3"/>
      <c r="V12" s="3"/>
      <c r="W12" s="3"/>
      <c r="X12" s="3"/>
      <c r="Y12" s="3"/>
      <c r="Z12" s="3"/>
      <c r="AA12" s="3"/>
      <c r="AB12" s="870"/>
      <c r="AC12" s="874"/>
      <c r="AD12" s="876"/>
      <c r="AE12" s="874"/>
      <c r="AF12" s="876"/>
      <c r="AG12" s="874"/>
      <c r="AH12" s="876"/>
      <c r="AI12" s="874"/>
      <c r="AJ12" s="876"/>
      <c r="AK12" s="874"/>
      <c r="AL12" s="876"/>
      <c r="AM12" s="874"/>
      <c r="AN12" s="876"/>
      <c r="AO12" s="874"/>
      <c r="AP12" s="876"/>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row>
    <row r="13" spans="1:92" s="4" customFormat="1" ht="143.1" customHeight="1">
      <c r="A13" s="893"/>
      <c r="B13" s="300" t="s">
        <v>16</v>
      </c>
      <c r="C13" s="204" t="s">
        <v>783</v>
      </c>
      <c r="D13" s="205"/>
      <c r="E13" s="204" t="s">
        <v>784</v>
      </c>
      <c r="F13" s="205"/>
      <c r="G13" s="204" t="s">
        <v>785</v>
      </c>
      <c r="H13" s="205"/>
      <c r="I13" s="204"/>
      <c r="J13" s="205"/>
      <c r="K13" s="204" t="s">
        <v>786</v>
      </c>
      <c r="L13" s="205"/>
      <c r="M13" s="204"/>
      <c r="N13" s="205"/>
      <c r="O13" s="204"/>
      <c r="P13" s="205"/>
      <c r="Q13" s="3"/>
      <c r="R13" s="3"/>
      <c r="S13" s="3"/>
      <c r="T13" s="3"/>
      <c r="U13" s="3"/>
      <c r="V13" s="3"/>
      <c r="W13" s="3"/>
      <c r="X13" s="3"/>
      <c r="Y13" s="3"/>
      <c r="Z13" s="3"/>
      <c r="AA13" s="3"/>
      <c r="AB13" s="867" t="s">
        <v>308</v>
      </c>
      <c r="AC13" s="873"/>
      <c r="AD13" s="875"/>
      <c r="AE13" s="873"/>
      <c r="AF13" s="875"/>
      <c r="AG13" s="873"/>
      <c r="AH13" s="875"/>
      <c r="AI13" s="873"/>
      <c r="AJ13" s="875"/>
      <c r="AK13" s="873"/>
      <c r="AL13" s="875"/>
      <c r="AM13" s="873"/>
      <c r="AN13" s="875"/>
      <c r="AO13" s="873"/>
      <c r="AP13" s="875"/>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row>
    <row r="14" spans="1:92" s="4" customFormat="1" ht="20.100000000000001" customHeight="1" thickBot="1">
      <c r="A14" s="893"/>
      <c r="B14" s="200" t="s">
        <v>302</v>
      </c>
      <c r="C14" s="389"/>
      <c r="D14" s="390"/>
      <c r="E14" s="389"/>
      <c r="F14" s="390"/>
      <c r="G14" s="389"/>
      <c r="H14" s="390"/>
      <c r="I14" s="389"/>
      <c r="J14" s="390"/>
      <c r="K14" s="389"/>
      <c r="L14" s="390"/>
      <c r="M14" s="389"/>
      <c r="N14" s="390"/>
      <c r="O14" s="389"/>
      <c r="P14" s="390"/>
      <c r="Q14" s="3"/>
      <c r="R14" s="3"/>
      <c r="S14" s="3"/>
      <c r="T14" s="3"/>
      <c r="U14" s="3"/>
      <c r="V14" s="3"/>
      <c r="W14" s="3"/>
      <c r="X14" s="3"/>
      <c r="Y14" s="3"/>
      <c r="Z14" s="3"/>
      <c r="AA14" s="3"/>
      <c r="AB14" s="868"/>
      <c r="AC14" s="874"/>
      <c r="AD14" s="876"/>
      <c r="AE14" s="874"/>
      <c r="AF14" s="876"/>
      <c r="AG14" s="874"/>
      <c r="AH14" s="876"/>
      <c r="AI14" s="874"/>
      <c r="AJ14" s="876"/>
      <c r="AK14" s="874"/>
      <c r="AL14" s="876"/>
      <c r="AM14" s="874"/>
      <c r="AN14" s="876"/>
      <c r="AO14" s="874"/>
      <c r="AP14" s="876"/>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row>
    <row r="15" spans="1:92" s="4" customFormat="1" ht="143.1" customHeight="1">
      <c r="A15" s="893"/>
      <c r="B15" s="300" t="s">
        <v>116</v>
      </c>
      <c r="C15" s="204" t="s">
        <v>787</v>
      </c>
      <c r="D15" s="205"/>
      <c r="E15" s="204"/>
      <c r="F15" s="205"/>
      <c r="G15" s="204"/>
      <c r="H15" s="205"/>
      <c r="I15" s="204"/>
      <c r="J15" s="205"/>
      <c r="K15" s="204"/>
      <c r="L15" s="205"/>
      <c r="M15" s="204"/>
      <c r="N15" s="205"/>
      <c r="O15" s="204"/>
      <c r="P15" s="205"/>
      <c r="Q15" s="3"/>
      <c r="R15" s="3"/>
      <c r="S15" s="3"/>
      <c r="T15" s="3"/>
      <c r="U15" s="3"/>
      <c r="V15" s="3"/>
      <c r="W15" s="3"/>
      <c r="X15" s="3"/>
      <c r="Y15" s="3"/>
      <c r="Z15" s="3"/>
      <c r="AA15" s="3"/>
      <c r="AB15" s="867" t="s">
        <v>116</v>
      </c>
      <c r="AC15" s="873"/>
      <c r="AD15" s="875"/>
      <c r="AE15" s="873"/>
      <c r="AF15" s="875"/>
      <c r="AG15" s="873"/>
      <c r="AH15" s="875"/>
      <c r="AI15" s="873"/>
      <c r="AJ15" s="875"/>
      <c r="AK15" s="873"/>
      <c r="AL15" s="875"/>
      <c r="AM15" s="873"/>
      <c r="AN15" s="875"/>
      <c r="AO15" s="873"/>
      <c r="AP15" s="875"/>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row>
    <row r="16" spans="1:92" s="4" customFormat="1" ht="20.100000000000001" customHeight="1" thickBot="1">
      <c r="A16" s="893"/>
      <c r="B16" s="200" t="s">
        <v>302</v>
      </c>
      <c r="C16" s="389"/>
      <c r="D16" s="390"/>
      <c r="E16" s="389"/>
      <c r="F16" s="390"/>
      <c r="G16" s="389"/>
      <c r="H16" s="390"/>
      <c r="I16" s="389"/>
      <c r="J16" s="390"/>
      <c r="K16" s="389"/>
      <c r="L16" s="390"/>
      <c r="M16" s="389"/>
      <c r="N16" s="390"/>
      <c r="O16" s="389"/>
      <c r="P16" s="390"/>
      <c r="Q16" s="3"/>
      <c r="R16" s="3"/>
      <c r="S16" s="3"/>
      <c r="T16" s="3"/>
      <c r="U16" s="3"/>
      <c r="V16" s="3"/>
      <c r="W16" s="3"/>
      <c r="X16" s="3"/>
      <c r="Y16" s="3"/>
      <c r="Z16" s="3"/>
      <c r="AA16" s="3"/>
      <c r="AB16" s="868"/>
      <c r="AC16" s="874"/>
      <c r="AD16" s="876"/>
      <c r="AE16" s="874"/>
      <c r="AF16" s="876"/>
      <c r="AG16" s="874"/>
      <c r="AH16" s="876"/>
      <c r="AI16" s="874"/>
      <c r="AJ16" s="876"/>
      <c r="AK16" s="874"/>
      <c r="AL16" s="876"/>
      <c r="AM16" s="874"/>
      <c r="AN16" s="876"/>
      <c r="AO16" s="874"/>
      <c r="AP16" s="876"/>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row>
    <row r="17" spans="1:92" s="4" customFormat="1" ht="143.1" customHeight="1">
      <c r="A17" s="893"/>
      <c r="B17" s="300" t="s">
        <v>20</v>
      </c>
      <c r="C17" s="204" t="s">
        <v>780</v>
      </c>
      <c r="D17" s="205"/>
      <c r="E17" s="204"/>
      <c r="F17" s="205"/>
      <c r="G17" s="204"/>
      <c r="H17" s="205"/>
      <c r="I17" s="204"/>
      <c r="J17" s="205" t="s">
        <v>778</v>
      </c>
      <c r="K17" s="204"/>
      <c r="L17" s="205"/>
      <c r="M17" s="204"/>
      <c r="N17" s="205"/>
      <c r="O17" s="204"/>
      <c r="P17" s="205" t="s">
        <v>776</v>
      </c>
      <c r="Q17" s="3"/>
      <c r="R17" s="3"/>
      <c r="S17" s="3"/>
      <c r="T17" s="3"/>
      <c r="U17" s="3"/>
      <c r="V17" s="3"/>
      <c r="W17" s="3"/>
      <c r="X17" s="3"/>
      <c r="Y17" s="3"/>
      <c r="Z17" s="3"/>
      <c r="AA17" s="3"/>
      <c r="AB17" s="867" t="s">
        <v>20</v>
      </c>
      <c r="AC17" s="873"/>
      <c r="AD17" s="875"/>
      <c r="AE17" s="873"/>
      <c r="AF17" s="875"/>
      <c r="AG17" s="873"/>
      <c r="AH17" s="875"/>
      <c r="AI17" s="873"/>
      <c r="AJ17" s="875"/>
      <c r="AK17" s="873"/>
      <c r="AL17" s="875"/>
      <c r="AM17" s="873"/>
      <c r="AN17" s="875"/>
      <c r="AO17" s="873"/>
      <c r="AP17" s="875"/>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row>
    <row r="18" spans="1:92" s="4" customFormat="1" ht="20.100000000000001" customHeight="1" thickBot="1">
      <c r="A18" s="893"/>
      <c r="B18" s="200" t="s">
        <v>302</v>
      </c>
      <c r="C18" s="389"/>
      <c r="D18" s="390"/>
      <c r="E18" s="389"/>
      <c r="F18" s="390"/>
      <c r="G18" s="389"/>
      <c r="H18" s="390"/>
      <c r="I18" s="389"/>
      <c r="J18" s="390"/>
      <c r="K18" s="389"/>
      <c r="L18" s="390"/>
      <c r="M18" s="389"/>
      <c r="N18" s="390"/>
      <c r="O18" s="389"/>
      <c r="P18" s="390"/>
      <c r="Q18" s="3"/>
      <c r="R18" s="3"/>
      <c r="S18" s="3"/>
      <c r="T18" s="3"/>
      <c r="U18" s="3"/>
      <c r="V18" s="3"/>
      <c r="W18" s="3"/>
      <c r="X18" s="3"/>
      <c r="Y18" s="3"/>
      <c r="Z18" s="3"/>
      <c r="AA18" s="3"/>
      <c r="AB18" s="868"/>
      <c r="AC18" s="874"/>
      <c r="AD18" s="876"/>
      <c r="AE18" s="874"/>
      <c r="AF18" s="876"/>
      <c r="AG18" s="874"/>
      <c r="AH18" s="876"/>
      <c r="AI18" s="874"/>
      <c r="AJ18" s="876"/>
      <c r="AK18" s="874"/>
      <c r="AL18" s="876"/>
      <c r="AM18" s="874"/>
      <c r="AN18" s="876"/>
      <c r="AO18" s="874"/>
      <c r="AP18" s="876"/>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row>
    <row r="19" spans="1:92" s="4" customFormat="1" ht="143.1" customHeight="1">
      <c r="A19" s="893"/>
      <c r="B19" s="300" t="s">
        <v>22</v>
      </c>
      <c r="C19" s="204"/>
      <c r="D19" s="205"/>
      <c r="E19" s="204"/>
      <c r="F19" s="205"/>
      <c r="G19" s="204"/>
      <c r="H19" s="205"/>
      <c r="I19" s="204"/>
      <c r="J19" s="205"/>
      <c r="K19" s="204"/>
      <c r="L19" s="205"/>
      <c r="M19" s="204"/>
      <c r="N19" s="205"/>
      <c r="O19" s="204"/>
      <c r="P19" s="205"/>
      <c r="Q19" s="3"/>
      <c r="R19" s="3"/>
      <c r="S19" s="3"/>
      <c r="T19" s="3"/>
      <c r="U19" s="3"/>
      <c r="V19" s="3"/>
      <c r="W19" s="3"/>
      <c r="X19" s="3"/>
      <c r="Y19" s="3"/>
      <c r="Z19" s="3"/>
      <c r="AA19" s="3"/>
      <c r="AB19" s="867" t="s">
        <v>22</v>
      </c>
      <c r="AC19" s="873"/>
      <c r="AD19" s="875"/>
      <c r="AE19" s="873"/>
      <c r="AF19" s="875"/>
      <c r="AG19" s="873"/>
      <c r="AH19" s="875"/>
      <c r="AI19" s="873"/>
      <c r="AJ19" s="875"/>
      <c r="AK19" s="873"/>
      <c r="AL19" s="875"/>
      <c r="AM19" s="873"/>
      <c r="AN19" s="875"/>
      <c r="AO19" s="873"/>
      <c r="AP19" s="875"/>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row>
    <row r="20" spans="1:92" s="4" customFormat="1" ht="20.100000000000001" customHeight="1" thickBot="1">
      <c r="A20" s="893"/>
      <c r="B20" s="200" t="s">
        <v>302</v>
      </c>
      <c r="C20" s="389"/>
      <c r="D20" s="390"/>
      <c r="E20" s="389"/>
      <c r="F20" s="390"/>
      <c r="G20" s="389"/>
      <c r="H20" s="390"/>
      <c r="I20" s="389"/>
      <c r="J20" s="390"/>
      <c r="K20" s="389"/>
      <c r="L20" s="390"/>
      <c r="M20" s="389"/>
      <c r="N20" s="390"/>
      <c r="O20" s="389"/>
      <c r="P20" s="390"/>
      <c r="Q20" s="3"/>
      <c r="R20" s="3"/>
      <c r="S20" s="3"/>
      <c r="T20" s="3"/>
      <c r="U20" s="3"/>
      <c r="V20" s="3"/>
      <c r="W20" s="3"/>
      <c r="X20" s="3"/>
      <c r="Y20" s="3"/>
      <c r="Z20" s="3"/>
      <c r="AA20" s="3"/>
      <c r="AB20" s="868"/>
      <c r="AC20" s="874"/>
      <c r="AD20" s="876"/>
      <c r="AE20" s="874"/>
      <c r="AF20" s="876"/>
      <c r="AG20" s="874"/>
      <c r="AH20" s="876"/>
      <c r="AI20" s="874"/>
      <c r="AJ20" s="876"/>
      <c r="AK20" s="874"/>
      <c r="AL20" s="876"/>
      <c r="AM20" s="874"/>
      <c r="AN20" s="876"/>
      <c r="AO20" s="874"/>
      <c r="AP20" s="876"/>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row>
    <row r="21" spans="1:92" s="4" customFormat="1" ht="143.1" customHeight="1">
      <c r="A21" s="893"/>
      <c r="B21" s="300" t="s">
        <v>26</v>
      </c>
      <c r="C21" s="204"/>
      <c r="D21" s="205"/>
      <c r="E21" s="204" t="s">
        <v>788</v>
      </c>
      <c r="F21" s="205"/>
      <c r="G21" s="204"/>
      <c r="H21" s="205"/>
      <c r="I21" s="204"/>
      <c r="J21" s="205"/>
      <c r="K21" s="204"/>
      <c r="L21" s="205"/>
      <c r="M21" s="204"/>
      <c r="N21" s="205"/>
      <c r="O21" s="204"/>
      <c r="P21" s="205"/>
      <c r="Q21" s="3"/>
      <c r="R21" s="3"/>
      <c r="S21" s="3"/>
      <c r="T21" s="3"/>
      <c r="U21" s="3"/>
      <c r="V21" s="3"/>
      <c r="W21" s="3"/>
      <c r="X21" s="3"/>
      <c r="Y21" s="3"/>
      <c r="Z21" s="3"/>
      <c r="AA21" s="3"/>
      <c r="AB21" s="867" t="s">
        <v>26</v>
      </c>
      <c r="AC21" s="873"/>
      <c r="AD21" s="875"/>
      <c r="AE21" s="873"/>
      <c r="AF21" s="875"/>
      <c r="AG21" s="873"/>
      <c r="AH21" s="875"/>
      <c r="AI21" s="873"/>
      <c r="AJ21" s="875"/>
      <c r="AK21" s="873"/>
      <c r="AL21" s="875"/>
      <c r="AM21" s="873"/>
      <c r="AN21" s="875"/>
      <c r="AO21" s="873"/>
      <c r="AP21" s="875"/>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row>
    <row r="22" spans="1:92" s="6" customFormat="1" ht="20.100000000000001" customHeight="1" thickBot="1">
      <c r="A22" s="893"/>
      <c r="B22" s="200" t="s">
        <v>302</v>
      </c>
      <c r="C22" s="389"/>
      <c r="D22" s="390"/>
      <c r="E22" s="389"/>
      <c r="F22" s="390"/>
      <c r="G22" s="389"/>
      <c r="H22" s="390"/>
      <c r="I22" s="389"/>
      <c r="J22" s="390"/>
      <c r="K22" s="389"/>
      <c r="L22" s="390"/>
      <c r="M22" s="389"/>
      <c r="N22" s="390"/>
      <c r="O22" s="389"/>
      <c r="P22" s="390"/>
      <c r="Q22" s="5"/>
      <c r="R22" s="5"/>
      <c r="S22" s="5"/>
      <c r="T22" s="5"/>
      <c r="U22" s="5"/>
      <c r="V22" s="5"/>
      <c r="W22" s="5"/>
      <c r="X22" s="5"/>
      <c r="Y22" s="5"/>
      <c r="Z22" s="5"/>
      <c r="AA22" s="5"/>
      <c r="AB22" s="868"/>
      <c r="AC22" s="874"/>
      <c r="AD22" s="876"/>
      <c r="AE22" s="874"/>
      <c r="AF22" s="876"/>
      <c r="AG22" s="874"/>
      <c r="AH22" s="876"/>
      <c r="AI22" s="874"/>
      <c r="AJ22" s="876"/>
      <c r="AK22" s="874"/>
      <c r="AL22" s="876"/>
      <c r="AM22" s="874"/>
      <c r="AN22" s="876"/>
      <c r="AO22" s="874"/>
      <c r="AP22" s="876"/>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row>
    <row r="23" spans="1:92" s="4" customFormat="1" ht="143.1" customHeight="1">
      <c r="A23" s="893"/>
      <c r="B23" s="301" t="s">
        <v>315</v>
      </c>
      <c r="C23" s="204"/>
      <c r="D23" s="205"/>
      <c r="E23" s="204"/>
      <c r="F23" s="205"/>
      <c r="G23" s="204"/>
      <c r="H23" s="205"/>
      <c r="I23" s="204"/>
      <c r="J23" s="205"/>
      <c r="K23" s="204"/>
      <c r="L23" s="205"/>
      <c r="M23" s="204"/>
      <c r="N23" s="205"/>
      <c r="O23" s="204"/>
      <c r="P23" s="205"/>
      <c r="Q23" s="3"/>
      <c r="R23" s="3"/>
      <c r="S23" s="3"/>
      <c r="T23" s="3"/>
      <c r="U23" s="3"/>
      <c r="V23" s="3"/>
      <c r="W23" s="3"/>
      <c r="X23" s="3"/>
      <c r="Y23" s="3"/>
      <c r="Z23" s="3"/>
      <c r="AA23" s="3"/>
      <c r="AB23" s="867" t="s">
        <v>315</v>
      </c>
      <c r="AC23" s="873"/>
      <c r="AD23" s="875"/>
      <c r="AE23" s="873"/>
      <c r="AF23" s="875"/>
      <c r="AG23" s="873"/>
      <c r="AH23" s="875"/>
      <c r="AI23" s="873"/>
      <c r="AJ23" s="875"/>
      <c r="AK23" s="873"/>
      <c r="AL23" s="875"/>
      <c r="AM23" s="873"/>
      <c r="AN23" s="875"/>
      <c r="AO23" s="873"/>
      <c r="AP23" s="875"/>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row>
    <row r="24" spans="1:92" s="6" customFormat="1" ht="20.100000000000001" customHeight="1" thickBot="1">
      <c r="A24" s="893"/>
      <c r="B24" s="200" t="s">
        <v>302</v>
      </c>
      <c r="C24" s="389"/>
      <c r="D24" s="390"/>
      <c r="E24" s="389"/>
      <c r="F24" s="390"/>
      <c r="G24" s="389"/>
      <c r="H24" s="390"/>
      <c r="I24" s="389"/>
      <c r="J24" s="390"/>
      <c r="K24" s="389"/>
      <c r="L24" s="390"/>
      <c r="M24" s="389"/>
      <c r="N24" s="390"/>
      <c r="O24" s="389"/>
      <c r="P24" s="390"/>
      <c r="Q24" s="5"/>
      <c r="R24" s="5"/>
      <c r="S24" s="5"/>
      <c r="T24" s="5"/>
      <c r="U24" s="5"/>
      <c r="V24" s="5"/>
      <c r="W24" s="5"/>
      <c r="X24" s="5"/>
      <c r="Y24" s="5"/>
      <c r="Z24" s="5"/>
      <c r="AA24" s="5"/>
      <c r="AB24" s="868"/>
      <c r="AC24" s="874"/>
      <c r="AD24" s="876"/>
      <c r="AE24" s="874"/>
      <c r="AF24" s="876"/>
      <c r="AG24" s="874"/>
      <c r="AH24" s="876"/>
      <c r="AI24" s="874"/>
      <c r="AJ24" s="876"/>
      <c r="AK24" s="874"/>
      <c r="AL24" s="876"/>
      <c r="AM24" s="874"/>
      <c r="AN24" s="876"/>
      <c r="AO24" s="874"/>
      <c r="AP24" s="876"/>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row>
    <row r="25" spans="1:92" s="4" customFormat="1" ht="143.1" customHeight="1">
      <c r="A25" s="893"/>
      <c r="B25" s="301" t="s">
        <v>32</v>
      </c>
      <c r="C25" s="204"/>
      <c r="D25" s="205"/>
      <c r="E25" s="204"/>
      <c r="F25" s="205"/>
      <c r="G25" s="204"/>
      <c r="H25" s="205"/>
      <c r="I25" s="204"/>
      <c r="J25" s="205"/>
      <c r="K25" s="204"/>
      <c r="L25" s="205"/>
      <c r="M25" s="204"/>
      <c r="N25" s="205"/>
      <c r="O25" s="204"/>
      <c r="P25" s="205"/>
      <c r="Q25" s="3"/>
      <c r="R25" s="3"/>
      <c r="S25" s="3"/>
      <c r="T25" s="3"/>
      <c r="U25" s="3"/>
      <c r="V25" s="3"/>
      <c r="W25" s="3"/>
      <c r="X25" s="3"/>
      <c r="Y25" s="3"/>
      <c r="Z25" s="3"/>
      <c r="AA25" s="3"/>
      <c r="AB25" s="867" t="s">
        <v>32</v>
      </c>
      <c r="AC25" s="873"/>
      <c r="AD25" s="875"/>
      <c r="AE25" s="873"/>
      <c r="AF25" s="875"/>
      <c r="AG25" s="873"/>
      <c r="AH25" s="875"/>
      <c r="AI25" s="873"/>
      <c r="AJ25" s="875"/>
      <c r="AK25" s="873"/>
      <c r="AL25" s="875"/>
      <c r="AM25" s="873"/>
      <c r="AN25" s="875"/>
      <c r="AO25" s="873"/>
      <c r="AP25" s="875"/>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row>
    <row r="26" spans="1:92" s="6" customFormat="1" ht="20.100000000000001" customHeight="1" thickBot="1">
      <c r="A26" s="893"/>
      <c r="B26" s="200" t="s">
        <v>302</v>
      </c>
      <c r="C26" s="389"/>
      <c r="D26" s="390"/>
      <c r="E26" s="389"/>
      <c r="F26" s="390"/>
      <c r="G26" s="389"/>
      <c r="H26" s="390"/>
      <c r="I26" s="389"/>
      <c r="J26" s="390"/>
      <c r="K26" s="389"/>
      <c r="L26" s="390"/>
      <c r="M26" s="389"/>
      <c r="N26" s="390"/>
      <c r="O26" s="389"/>
      <c r="P26" s="390"/>
      <c r="Q26" s="5"/>
      <c r="R26" s="5"/>
      <c r="S26" s="5"/>
      <c r="T26" s="5"/>
      <c r="U26" s="5"/>
      <c r="V26" s="5"/>
      <c r="W26" s="5"/>
      <c r="X26" s="5"/>
      <c r="Y26" s="5"/>
      <c r="Z26" s="5"/>
      <c r="AA26" s="5"/>
      <c r="AB26" s="868"/>
      <c r="AC26" s="874"/>
      <c r="AD26" s="876"/>
      <c r="AE26" s="874"/>
      <c r="AF26" s="876"/>
      <c r="AG26" s="874"/>
      <c r="AH26" s="876"/>
      <c r="AI26" s="874"/>
      <c r="AJ26" s="876"/>
      <c r="AK26" s="874"/>
      <c r="AL26" s="876"/>
      <c r="AM26" s="874"/>
      <c r="AN26" s="876"/>
      <c r="AO26" s="874"/>
      <c r="AP26" s="876"/>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row>
    <row r="27" spans="1:92" s="4" customFormat="1" ht="143.1" customHeight="1">
      <c r="A27" s="893"/>
      <c r="B27" s="301" t="s">
        <v>319</v>
      </c>
      <c r="C27" s="204"/>
      <c r="D27" s="205"/>
      <c r="E27" s="204"/>
      <c r="F27" s="205"/>
      <c r="G27" s="204"/>
      <c r="H27" s="205"/>
      <c r="I27" s="204"/>
      <c r="J27" s="205"/>
      <c r="K27" s="204"/>
      <c r="L27" s="205"/>
      <c r="M27" s="204"/>
      <c r="N27" s="205"/>
      <c r="O27" s="204"/>
      <c r="P27" s="205"/>
      <c r="Q27" s="3"/>
      <c r="R27" s="3"/>
      <c r="S27" s="3"/>
      <c r="T27" s="3"/>
      <c r="U27" s="3"/>
      <c r="V27" s="3"/>
      <c r="W27" s="3"/>
      <c r="X27" s="3"/>
      <c r="Y27" s="3"/>
      <c r="Z27" s="3"/>
      <c r="AA27" s="3"/>
      <c r="AB27" s="867" t="s">
        <v>319</v>
      </c>
      <c r="AC27" s="873"/>
      <c r="AD27" s="875"/>
      <c r="AE27" s="873"/>
      <c r="AF27" s="875"/>
      <c r="AG27" s="873"/>
      <c r="AH27" s="875"/>
      <c r="AI27" s="873"/>
      <c r="AJ27" s="875"/>
      <c r="AK27" s="873"/>
      <c r="AL27" s="875"/>
      <c r="AM27" s="873"/>
      <c r="AN27" s="875"/>
      <c r="AO27" s="873"/>
      <c r="AP27" s="875"/>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row>
    <row r="28" spans="1:92" s="4" customFormat="1" ht="20.100000000000001" customHeight="1" thickBot="1">
      <c r="A28" s="893"/>
      <c r="B28" s="200" t="s">
        <v>302</v>
      </c>
      <c r="C28" s="389"/>
      <c r="D28" s="390"/>
      <c r="E28" s="389"/>
      <c r="F28" s="390"/>
      <c r="G28" s="389"/>
      <c r="H28" s="390"/>
      <c r="I28" s="389"/>
      <c r="J28" s="390"/>
      <c r="K28" s="389"/>
      <c r="L28" s="390"/>
      <c r="M28" s="389"/>
      <c r="N28" s="390"/>
      <c r="O28" s="389"/>
      <c r="P28" s="390"/>
      <c r="Q28" s="3"/>
      <c r="R28" s="3"/>
      <c r="S28" s="3"/>
      <c r="T28" s="3"/>
      <c r="U28" s="3"/>
      <c r="V28" s="3"/>
      <c r="W28" s="3"/>
      <c r="X28" s="3"/>
      <c r="Y28" s="3"/>
      <c r="Z28" s="3"/>
      <c r="AA28" s="3"/>
      <c r="AB28" s="868"/>
      <c r="AC28" s="874"/>
      <c r="AD28" s="876"/>
      <c r="AE28" s="874"/>
      <c r="AF28" s="876"/>
      <c r="AG28" s="874"/>
      <c r="AH28" s="876"/>
      <c r="AI28" s="874"/>
      <c r="AJ28" s="876"/>
      <c r="AK28" s="874"/>
      <c r="AL28" s="876"/>
      <c r="AM28" s="874"/>
      <c r="AN28" s="876"/>
      <c r="AO28" s="874"/>
      <c r="AP28" s="876"/>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row>
    <row r="29" spans="1:92" s="4" customFormat="1" ht="143.1" customHeight="1">
      <c r="A29" s="893"/>
      <c r="B29" s="301" t="s">
        <v>36</v>
      </c>
      <c r="C29" s="204"/>
      <c r="D29" s="205"/>
      <c r="E29" s="208"/>
      <c r="F29" s="205"/>
      <c r="G29" s="204"/>
      <c r="H29" s="205"/>
      <c r="I29" s="204"/>
      <c r="J29" s="205"/>
      <c r="K29" s="204"/>
      <c r="L29" s="205"/>
      <c r="M29" s="204"/>
      <c r="N29" s="205"/>
      <c r="O29" s="204"/>
      <c r="P29" s="205"/>
      <c r="Q29" s="3"/>
      <c r="R29" s="3"/>
      <c r="S29" s="3"/>
      <c r="T29" s="3"/>
      <c r="U29" s="3"/>
      <c r="V29" s="3"/>
      <c r="W29" s="3"/>
      <c r="X29" s="3"/>
      <c r="Y29" s="3"/>
      <c r="Z29" s="3"/>
      <c r="AA29" s="3"/>
      <c r="AB29" s="867" t="s">
        <v>36</v>
      </c>
      <c r="AC29" s="873"/>
      <c r="AD29" s="875"/>
      <c r="AE29" s="873"/>
      <c r="AF29" s="875"/>
      <c r="AG29" s="873"/>
      <c r="AH29" s="875"/>
      <c r="AI29" s="873"/>
      <c r="AJ29" s="875"/>
      <c r="AK29" s="873"/>
      <c r="AL29" s="875"/>
      <c r="AM29" s="873"/>
      <c r="AN29" s="875"/>
      <c r="AO29" s="873"/>
      <c r="AP29" s="875"/>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row>
    <row r="30" spans="1:92" s="4" customFormat="1" ht="20.100000000000001" customHeight="1" thickBot="1">
      <c r="A30" s="894"/>
      <c r="B30" s="200" t="s">
        <v>302</v>
      </c>
      <c r="C30" s="389"/>
      <c r="D30" s="390"/>
      <c r="E30" s="389"/>
      <c r="F30" s="392"/>
      <c r="G30" s="389"/>
      <c r="H30" s="390"/>
      <c r="I30" s="389"/>
      <c r="J30" s="390"/>
      <c r="K30" s="389"/>
      <c r="L30" s="390"/>
      <c r="M30" s="389"/>
      <c r="N30" s="390"/>
      <c r="O30" s="389"/>
      <c r="P30" s="390"/>
      <c r="Q30" s="3"/>
      <c r="R30" s="3"/>
      <c r="S30" s="3"/>
      <c r="T30" s="3"/>
      <c r="U30" s="3"/>
      <c r="V30" s="3"/>
      <c r="W30" s="3"/>
      <c r="X30" s="3"/>
      <c r="Y30" s="3"/>
      <c r="Z30" s="3"/>
      <c r="AA30" s="3"/>
      <c r="AB30" s="868"/>
      <c r="AC30" s="874"/>
      <c r="AD30" s="876"/>
      <c r="AE30" s="874"/>
      <c r="AF30" s="876"/>
      <c r="AG30" s="874"/>
      <c r="AH30" s="876"/>
      <c r="AI30" s="874"/>
      <c r="AJ30" s="876"/>
      <c r="AK30" s="874"/>
      <c r="AL30" s="876"/>
      <c r="AM30" s="874"/>
      <c r="AN30" s="876"/>
      <c r="AO30" s="874"/>
      <c r="AP30" s="876"/>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row>
    <row r="31" spans="1:92" s="4" customFormat="1" ht="50.1" customHeight="1">
      <c r="A31" s="895" t="s">
        <v>38</v>
      </c>
      <c r="B31" s="195" t="s">
        <v>39</v>
      </c>
      <c r="C31" s="884"/>
      <c r="D31" s="885"/>
      <c r="E31" s="884"/>
      <c r="F31" s="885"/>
      <c r="G31" s="884"/>
      <c r="H31" s="885"/>
      <c r="I31" s="884"/>
      <c r="J31" s="885"/>
      <c r="K31" s="884"/>
      <c r="L31" s="885"/>
      <c r="M31" s="884"/>
      <c r="N31" s="885"/>
      <c r="O31" s="884"/>
      <c r="P31" s="885"/>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row>
    <row r="32" spans="1:92" ht="50.1" customHeight="1">
      <c r="A32" s="896"/>
      <c r="B32" s="196" t="s">
        <v>41</v>
      </c>
      <c r="C32" s="882"/>
      <c r="D32" s="883"/>
      <c r="E32" s="882"/>
      <c r="F32" s="883"/>
      <c r="G32" s="882"/>
      <c r="H32" s="883"/>
      <c r="I32" s="882"/>
      <c r="J32" s="883"/>
      <c r="K32" s="882"/>
      <c r="L32" s="883"/>
      <c r="M32" s="882"/>
      <c r="N32" s="883"/>
      <c r="O32" s="882"/>
      <c r="P32" s="883"/>
      <c r="CK32" s="2"/>
      <c r="CL32" s="2"/>
      <c r="CM32" s="2"/>
      <c r="CN32" s="2"/>
    </row>
    <row r="33" spans="1:92" ht="50.1" customHeight="1">
      <c r="A33" s="896"/>
      <c r="B33" s="197" t="s">
        <v>44</v>
      </c>
      <c r="C33" s="880"/>
      <c r="D33" s="881"/>
      <c r="E33" s="880"/>
      <c r="F33" s="881"/>
      <c r="G33" s="880"/>
      <c r="H33" s="881"/>
      <c r="I33" s="880"/>
      <c r="J33" s="881"/>
      <c r="K33" s="880"/>
      <c r="L33" s="881"/>
      <c r="M33" s="880"/>
      <c r="N33" s="881"/>
      <c r="O33" s="880"/>
      <c r="P33" s="881"/>
      <c r="CK33" s="2"/>
      <c r="CL33" s="2"/>
      <c r="CM33" s="2"/>
      <c r="CN33" s="2"/>
    </row>
    <row r="34" spans="1:92" ht="50.1" customHeight="1" thickBot="1">
      <c r="A34" s="897"/>
      <c r="B34" s="199" t="s">
        <v>46</v>
      </c>
      <c r="C34" s="878"/>
      <c r="D34" s="879"/>
      <c r="E34" s="878"/>
      <c r="F34" s="879"/>
      <c r="G34" s="878"/>
      <c r="H34" s="879"/>
      <c r="I34" s="878"/>
      <c r="J34" s="879"/>
      <c r="K34" s="878"/>
      <c r="L34" s="879"/>
      <c r="M34" s="878"/>
      <c r="N34" s="879"/>
      <c r="O34" s="878"/>
      <c r="P34" s="879"/>
      <c r="CK34" s="2"/>
      <c r="CL34" s="2"/>
      <c r="CM34" s="2"/>
      <c r="CN34" s="2"/>
    </row>
    <row r="36" spans="1:92" s="1" customFormat="1" ht="42" customHeight="1">
      <c r="A36" s="133"/>
      <c r="B36" s="2"/>
      <c r="C36" s="2"/>
      <c r="D36" s="2"/>
      <c r="E36" s="2"/>
      <c r="F36" s="2"/>
      <c r="G36" s="2"/>
      <c r="H36" s="2"/>
      <c r="I36" s="2"/>
      <c r="J36" s="2"/>
      <c r="K36" s="2"/>
      <c r="L36" s="2"/>
      <c r="M36" s="2"/>
      <c r="N36" s="2"/>
      <c r="O36" s="2"/>
      <c r="P36" s="2"/>
    </row>
  </sheetData>
  <sheetProtection algorithmName="SHA-512" hashValue="tTxMzKvyKfaN5CSaXMut2hl45o9SAvdr+YG/cAU5pkxbia5fdeT3fScmLtXix/d4H0jdLAyvmz9oX72gPC7kZg==" saltValue="0+fAgQ1efu5qavwb+JTp8w==" spinCount="100000" sheet="1" objects="1" scenarios="1"/>
  <mergeCells count="270">
    <mergeCell ref="O2:P2"/>
    <mergeCell ref="C3:D3"/>
    <mergeCell ref="E3:F3"/>
    <mergeCell ref="G3:H3"/>
    <mergeCell ref="I3:J3"/>
    <mergeCell ref="K3:L3"/>
    <mergeCell ref="M3:N3"/>
    <mergeCell ref="O3:P3"/>
    <mergeCell ref="A1:F1"/>
    <mergeCell ref="G1:J1"/>
    <mergeCell ref="K1:P1"/>
    <mergeCell ref="A2:A8"/>
    <mergeCell ref="C2:D2"/>
    <mergeCell ref="E2:F2"/>
    <mergeCell ref="G2:H2"/>
    <mergeCell ref="I2:J2"/>
    <mergeCell ref="K2:L2"/>
    <mergeCell ref="M2:N2"/>
    <mergeCell ref="C5:D5"/>
    <mergeCell ref="E5:F5"/>
    <mergeCell ref="G5:H5"/>
    <mergeCell ref="I5:J5"/>
    <mergeCell ref="K5:L5"/>
    <mergeCell ref="C7:D7"/>
    <mergeCell ref="AB3:AP3"/>
    <mergeCell ref="C4:D4"/>
    <mergeCell ref="E4:F4"/>
    <mergeCell ref="G4:H4"/>
    <mergeCell ref="I4:J4"/>
    <mergeCell ref="K4:L4"/>
    <mergeCell ref="M4:N4"/>
    <mergeCell ref="O4:P4"/>
    <mergeCell ref="AC4:AD4"/>
    <mergeCell ref="AE4:AF4"/>
    <mergeCell ref="AG4:AH4"/>
    <mergeCell ref="AI4:AJ4"/>
    <mergeCell ref="AK4:AL4"/>
    <mergeCell ref="AM4:AN4"/>
    <mergeCell ref="AO4:AP4"/>
    <mergeCell ref="AC6:AD6"/>
    <mergeCell ref="AE6:AF6"/>
    <mergeCell ref="AK5:AL5"/>
    <mergeCell ref="AM5:AN5"/>
    <mergeCell ref="AO5:AP5"/>
    <mergeCell ref="C6:D6"/>
    <mergeCell ref="E6:F6"/>
    <mergeCell ref="G6:H6"/>
    <mergeCell ref="I6:J6"/>
    <mergeCell ref="K6:L6"/>
    <mergeCell ref="M6:N6"/>
    <mergeCell ref="O6:P6"/>
    <mergeCell ref="M5:N5"/>
    <mergeCell ref="O5:P5"/>
    <mergeCell ref="AC5:AD5"/>
    <mergeCell ref="AE5:AF5"/>
    <mergeCell ref="AG5:AH5"/>
    <mergeCell ref="AI5:AJ5"/>
    <mergeCell ref="AO6:AP6"/>
    <mergeCell ref="AG6:AH6"/>
    <mergeCell ref="AI6:AJ6"/>
    <mergeCell ref="AK6:AL6"/>
    <mergeCell ref="AM6:AN6"/>
    <mergeCell ref="AH9:AH10"/>
    <mergeCell ref="AI9:AI10"/>
    <mergeCell ref="E7:F7"/>
    <mergeCell ref="G7:H7"/>
    <mergeCell ref="I7:J7"/>
    <mergeCell ref="K7:L7"/>
    <mergeCell ref="M7:N7"/>
    <mergeCell ref="O7:P7"/>
    <mergeCell ref="AC7:AD7"/>
    <mergeCell ref="AE7:AF7"/>
    <mergeCell ref="AK13:AK14"/>
    <mergeCell ref="AL13:AL14"/>
    <mergeCell ref="AG7:AH7"/>
    <mergeCell ref="AI7:AJ7"/>
    <mergeCell ref="AK7:AL7"/>
    <mergeCell ref="AM7:AN7"/>
    <mergeCell ref="AO7:AP7"/>
    <mergeCell ref="A9:A30"/>
    <mergeCell ref="AB9:AB10"/>
    <mergeCell ref="AC9:AC10"/>
    <mergeCell ref="AD9:AD10"/>
    <mergeCell ref="AE9:AE10"/>
    <mergeCell ref="AL9:AL10"/>
    <mergeCell ref="AM9:AM10"/>
    <mergeCell ref="AN9:AN10"/>
    <mergeCell ref="AO9:AO10"/>
    <mergeCell ref="AP9:AP10"/>
    <mergeCell ref="AB11:AB12"/>
    <mergeCell ref="AC11:AC12"/>
    <mergeCell ref="AD11:AD12"/>
    <mergeCell ref="AE11:AE12"/>
    <mergeCell ref="AF11:AF12"/>
    <mergeCell ref="AF9:AF10"/>
    <mergeCell ref="AG9:AG10"/>
    <mergeCell ref="AH13:AH14"/>
    <mergeCell ref="AI13:AI14"/>
    <mergeCell ref="AJ9:AJ10"/>
    <mergeCell ref="AK9:AK10"/>
    <mergeCell ref="AM11:AM12"/>
    <mergeCell ref="AN11:AN12"/>
    <mergeCell ref="AO11:AO12"/>
    <mergeCell ref="AP11:AP12"/>
    <mergeCell ref="AB13:AB14"/>
    <mergeCell ref="AC13:AC14"/>
    <mergeCell ref="AD13:AD14"/>
    <mergeCell ref="AE13:AE14"/>
    <mergeCell ref="AF13:AF14"/>
    <mergeCell ref="AG13:AG14"/>
    <mergeCell ref="AG11:AG12"/>
    <mergeCell ref="AH11:AH12"/>
    <mergeCell ref="AI11:AI12"/>
    <mergeCell ref="AJ11:AJ12"/>
    <mergeCell ref="AK11:AK12"/>
    <mergeCell ref="AL11:AL12"/>
    <mergeCell ref="AN13:AN14"/>
    <mergeCell ref="AO13:AO14"/>
    <mergeCell ref="AP13:AP14"/>
    <mergeCell ref="AJ13:AJ14"/>
    <mergeCell ref="AM13:AM14"/>
    <mergeCell ref="AO15:AO16"/>
    <mergeCell ref="AP15:AP16"/>
    <mergeCell ref="AB17:AB18"/>
    <mergeCell ref="AC17:AC18"/>
    <mergeCell ref="AD17:AD18"/>
    <mergeCell ref="AE17:AE18"/>
    <mergeCell ref="AF17:AF18"/>
    <mergeCell ref="AG17:AG18"/>
    <mergeCell ref="AH17:AH18"/>
    <mergeCell ref="AI17:AI18"/>
    <mergeCell ref="AI15:AI16"/>
    <mergeCell ref="AJ15:AJ16"/>
    <mergeCell ref="AK15:AK16"/>
    <mergeCell ref="AL15:AL16"/>
    <mergeCell ref="AM15:AM16"/>
    <mergeCell ref="AN15:AN16"/>
    <mergeCell ref="AB15:AB16"/>
    <mergeCell ref="AC15:AC16"/>
    <mergeCell ref="AD15:AD16"/>
    <mergeCell ref="AE15:AE16"/>
    <mergeCell ref="AF15:AF16"/>
    <mergeCell ref="AG15:AG16"/>
    <mergeCell ref="AH15:AH16"/>
    <mergeCell ref="AP17:AP18"/>
    <mergeCell ref="AB19:AB20"/>
    <mergeCell ref="AC19:AC20"/>
    <mergeCell ref="AD19:AD20"/>
    <mergeCell ref="AE19:AE20"/>
    <mergeCell ref="AF19:AF20"/>
    <mergeCell ref="AG19:AG20"/>
    <mergeCell ref="AH19:AH20"/>
    <mergeCell ref="AI19:AI20"/>
    <mergeCell ref="AJ19:AJ20"/>
    <mergeCell ref="AJ17:AJ18"/>
    <mergeCell ref="AK17:AK18"/>
    <mergeCell ref="AL17:AL18"/>
    <mergeCell ref="AM17:AM18"/>
    <mergeCell ref="AN17:AN18"/>
    <mergeCell ref="AO17:AO18"/>
    <mergeCell ref="AG21:AG22"/>
    <mergeCell ref="AO23:AO24"/>
    <mergeCell ref="AP23:AP24"/>
    <mergeCell ref="AK19:AK20"/>
    <mergeCell ref="AL19:AL20"/>
    <mergeCell ref="AM19:AM20"/>
    <mergeCell ref="AN19:AN20"/>
    <mergeCell ref="AO19:AO20"/>
    <mergeCell ref="AP19:AP20"/>
    <mergeCell ref="AJ23:AJ24"/>
    <mergeCell ref="AK23:AK24"/>
    <mergeCell ref="AL23:AL24"/>
    <mergeCell ref="AM23:AM24"/>
    <mergeCell ref="AN23:AN24"/>
    <mergeCell ref="AH25:AH26"/>
    <mergeCell ref="AI25:AI26"/>
    <mergeCell ref="AI23:AI24"/>
    <mergeCell ref="AN21:AN22"/>
    <mergeCell ref="AO21:AO22"/>
    <mergeCell ref="AP21:AP22"/>
    <mergeCell ref="AB23:AB24"/>
    <mergeCell ref="AC23:AC24"/>
    <mergeCell ref="AD23:AD24"/>
    <mergeCell ref="AE23:AE24"/>
    <mergeCell ref="AF23:AF24"/>
    <mergeCell ref="AG23:AG24"/>
    <mergeCell ref="AH23:AH24"/>
    <mergeCell ref="AH21:AH22"/>
    <mergeCell ref="AI21:AI22"/>
    <mergeCell ref="AJ21:AJ22"/>
    <mergeCell ref="AK21:AK22"/>
    <mergeCell ref="AL21:AL22"/>
    <mergeCell ref="AM21:AM22"/>
    <mergeCell ref="AB21:AB22"/>
    <mergeCell ref="AC21:AC22"/>
    <mergeCell ref="AD21:AD22"/>
    <mergeCell ref="AE21:AE22"/>
    <mergeCell ref="AF21:AF22"/>
    <mergeCell ref="AK27:AK28"/>
    <mergeCell ref="AL27:AL28"/>
    <mergeCell ref="AM27:AM28"/>
    <mergeCell ref="AN27:AN28"/>
    <mergeCell ref="AO27:AO28"/>
    <mergeCell ref="AP27:AP28"/>
    <mergeCell ref="AP25:AP26"/>
    <mergeCell ref="AB27:AB28"/>
    <mergeCell ref="AC27:AC28"/>
    <mergeCell ref="AD27:AD28"/>
    <mergeCell ref="AE27:AE28"/>
    <mergeCell ref="AF27:AF28"/>
    <mergeCell ref="AG27:AG28"/>
    <mergeCell ref="AH27:AH28"/>
    <mergeCell ref="AI27:AI28"/>
    <mergeCell ref="AJ27:AJ28"/>
    <mergeCell ref="AJ25:AJ26"/>
    <mergeCell ref="AK25:AK26"/>
    <mergeCell ref="AL25:AL26"/>
    <mergeCell ref="AM25:AM26"/>
    <mergeCell ref="AN25:AN26"/>
    <mergeCell ref="AO25:AO26"/>
    <mergeCell ref="AB25:AB26"/>
    <mergeCell ref="AC25:AC26"/>
    <mergeCell ref="AD25:AD26"/>
    <mergeCell ref="AE25:AE26"/>
    <mergeCell ref="AF25:AF26"/>
    <mergeCell ref="AG25:AG26"/>
    <mergeCell ref="AO29:AO30"/>
    <mergeCell ref="AP29:AP30"/>
    <mergeCell ref="A31:A34"/>
    <mergeCell ref="C31:D31"/>
    <mergeCell ref="E31:F31"/>
    <mergeCell ref="G31:H31"/>
    <mergeCell ref="I31:J31"/>
    <mergeCell ref="K31:L31"/>
    <mergeCell ref="M31:N31"/>
    <mergeCell ref="AH29:AH30"/>
    <mergeCell ref="AI29:AI30"/>
    <mergeCell ref="AJ29:AJ30"/>
    <mergeCell ref="AK29:AK30"/>
    <mergeCell ref="AL29:AL30"/>
    <mergeCell ref="AM29:AM30"/>
    <mergeCell ref="AB29:AB30"/>
    <mergeCell ref="AC29:AC30"/>
    <mergeCell ref="AD29:AD30"/>
    <mergeCell ref="AE29:AE30"/>
    <mergeCell ref="AF29:AF30"/>
    <mergeCell ref="AN29:AN30"/>
    <mergeCell ref="O33:P33"/>
    <mergeCell ref="C34:D34"/>
    <mergeCell ref="E34:F34"/>
    <mergeCell ref="G34:H34"/>
    <mergeCell ref="I34:J34"/>
    <mergeCell ref="K34:L34"/>
    <mergeCell ref="M34:N34"/>
    <mergeCell ref="O34:P34"/>
    <mergeCell ref="C33:D33"/>
    <mergeCell ref="E33:F33"/>
    <mergeCell ref="G33:H33"/>
    <mergeCell ref="I33:J33"/>
    <mergeCell ref="K33:L33"/>
    <mergeCell ref="M33:N33"/>
    <mergeCell ref="AG29:AG30"/>
    <mergeCell ref="O31:P31"/>
    <mergeCell ref="C32:D32"/>
    <mergeCell ref="E32:F32"/>
    <mergeCell ref="G32:H32"/>
    <mergeCell ref="I32:J32"/>
    <mergeCell ref="K32:L32"/>
    <mergeCell ref="M32:N32"/>
    <mergeCell ref="O32:P32"/>
  </mergeCells>
  <conditionalFormatting sqref="C4 E4 G4 I4 K4 M4 O4">
    <cfRule type="expression" dxfId="49" priority="3">
      <formula>OR(DAY(C4)=30, DAY(C4)=1, DAY(C4)=14, DAY(C4)=15)</formula>
    </cfRule>
  </conditionalFormatting>
  <conditionalFormatting sqref="C5 E5 G5 I5 K5 M5 O5">
    <cfRule type="expression" dxfId="48" priority="2">
      <formula>C5&lt;&gt;""</formula>
    </cfRule>
  </conditionalFormatting>
  <conditionalFormatting sqref="AC7:AP7">
    <cfRule type="expression" dxfId="47" priority="1">
      <formula>AC7&lt;&gt;""</formula>
    </cfRule>
  </conditionalFormatting>
  <printOptions verticalCentered="1"/>
  <pageMargins left="0" right="0" top="0" bottom="0" header="0" footer="0"/>
  <pageSetup paperSize="8" scale="38" fitToWidth="0" fitToHeight="0" orientation="landscape" r:id="rId1"/>
  <colBreaks count="1" manualBreakCount="1">
    <brk id="16" max="43" man="1"/>
  </colBreak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37480-81AF-4206-8DAB-479AB7922CCF}">
  <dimension ref="A1:J20"/>
  <sheetViews>
    <sheetView zoomScale="80" zoomScaleNormal="80" workbookViewId="0">
      <selection activeCell="C10" sqref="C10"/>
    </sheetView>
  </sheetViews>
  <sheetFormatPr defaultColWidth="8.75" defaultRowHeight="13.5"/>
  <cols>
    <col min="1" max="1" width="8.75" style="13"/>
    <col min="2" max="2" width="61.5" customWidth="1"/>
    <col min="3" max="3" width="18.875" bestFit="1" customWidth="1"/>
    <col min="4" max="4" width="9.75" bestFit="1" customWidth="1"/>
    <col min="5" max="5" width="16.25" style="336" bestFit="1" customWidth="1"/>
    <col min="6" max="6" width="16.5" style="336" bestFit="1" customWidth="1"/>
    <col min="7" max="7" width="14.125" bestFit="1" customWidth="1"/>
    <col min="8" max="8" width="20.5" bestFit="1" customWidth="1"/>
    <col min="9" max="9" width="17.5" bestFit="1" customWidth="1"/>
    <col min="10" max="10" width="17.75" bestFit="1" customWidth="1"/>
  </cols>
  <sheetData>
    <row r="1" spans="1:10" ht="82.5" customHeight="1" thickBot="1">
      <c r="A1" s="514" t="s">
        <v>48</v>
      </c>
      <c r="B1" s="515" t="s">
        <v>82</v>
      </c>
      <c r="C1" s="516" t="s">
        <v>83</v>
      </c>
      <c r="D1" s="516" t="s">
        <v>84</v>
      </c>
      <c r="E1" s="517" t="s">
        <v>85</v>
      </c>
      <c r="F1" s="517" t="s">
        <v>86</v>
      </c>
      <c r="G1" s="516" t="s">
        <v>87</v>
      </c>
      <c r="H1" s="518" t="s">
        <v>88</v>
      </c>
      <c r="I1" s="518" t="s">
        <v>757</v>
      </c>
      <c r="J1" s="519" t="s">
        <v>758</v>
      </c>
    </row>
    <row r="2" spans="1:10" ht="15">
      <c r="A2" s="627">
        <v>1</v>
      </c>
      <c r="B2" s="628" t="s">
        <v>789</v>
      </c>
      <c r="C2" s="629" t="s">
        <v>53</v>
      </c>
      <c r="D2" s="666" t="s">
        <v>98</v>
      </c>
      <c r="E2" s="667">
        <v>45827</v>
      </c>
      <c r="F2" s="667">
        <v>45828</v>
      </c>
      <c r="G2" s="632">
        <f t="shared" ref="G2:G20" si="0">(F2-E2)+1</f>
        <v>2</v>
      </c>
      <c r="H2" s="674" t="s">
        <v>254</v>
      </c>
      <c r="I2" s="669" t="s">
        <v>728</v>
      </c>
      <c r="J2" s="670" t="s">
        <v>203</v>
      </c>
    </row>
    <row r="3" spans="1:10" ht="15">
      <c r="A3" s="434">
        <v>2</v>
      </c>
      <c r="B3" s="643" t="s">
        <v>790</v>
      </c>
      <c r="C3" s="636" t="s">
        <v>53</v>
      </c>
      <c r="D3" s="658" t="s">
        <v>98</v>
      </c>
      <c r="E3" s="644">
        <v>45825</v>
      </c>
      <c r="F3" s="644">
        <v>45826</v>
      </c>
      <c r="G3" s="639">
        <f t="shared" si="0"/>
        <v>2</v>
      </c>
      <c r="H3" s="637" t="s">
        <v>254</v>
      </c>
      <c r="I3" s="641" t="s">
        <v>376</v>
      </c>
      <c r="J3" s="642" t="s">
        <v>203</v>
      </c>
    </row>
    <row r="4" spans="1:10" ht="15">
      <c r="A4" s="434">
        <v>3</v>
      </c>
      <c r="B4" s="643" t="s">
        <v>791</v>
      </c>
      <c r="C4" s="636" t="s">
        <v>53</v>
      </c>
      <c r="D4" s="658" t="s">
        <v>98</v>
      </c>
      <c r="E4" s="644">
        <v>45824</v>
      </c>
      <c r="F4" s="644">
        <v>45825</v>
      </c>
      <c r="G4" s="639">
        <f t="shared" si="0"/>
        <v>2</v>
      </c>
      <c r="H4" s="637" t="s">
        <v>254</v>
      </c>
      <c r="I4" s="641" t="s">
        <v>252</v>
      </c>
      <c r="J4" s="642" t="s">
        <v>203</v>
      </c>
    </row>
    <row r="5" spans="1:10" ht="15">
      <c r="A5" s="434">
        <v>4</v>
      </c>
      <c r="B5" s="635" t="s">
        <v>792</v>
      </c>
      <c r="C5" s="636" t="s">
        <v>53</v>
      </c>
      <c r="D5" s="658" t="s">
        <v>93</v>
      </c>
      <c r="E5" s="638">
        <v>45824</v>
      </c>
      <c r="F5" s="638">
        <v>45826</v>
      </c>
      <c r="G5" s="639">
        <f t="shared" si="0"/>
        <v>3</v>
      </c>
      <c r="H5" s="637" t="s">
        <v>254</v>
      </c>
      <c r="I5" s="639" t="s">
        <v>722</v>
      </c>
      <c r="J5" s="642" t="s">
        <v>203</v>
      </c>
    </row>
    <row r="6" spans="1:10" ht="15">
      <c r="A6" s="434">
        <v>5</v>
      </c>
      <c r="B6" s="643" t="s">
        <v>793</v>
      </c>
      <c r="C6" s="636" t="s">
        <v>112</v>
      </c>
      <c r="D6" s="658" t="s">
        <v>93</v>
      </c>
      <c r="E6" s="644">
        <v>45829</v>
      </c>
      <c r="F6" s="644">
        <v>45834</v>
      </c>
      <c r="G6" s="639">
        <f t="shared" si="0"/>
        <v>6</v>
      </c>
      <c r="H6" s="637" t="s">
        <v>94</v>
      </c>
      <c r="I6" s="641" t="s">
        <v>794</v>
      </c>
      <c r="J6" s="642" t="s">
        <v>718</v>
      </c>
    </row>
    <row r="7" spans="1:10" ht="30">
      <c r="A7" s="434">
        <v>6</v>
      </c>
      <c r="B7" s="635" t="s">
        <v>795</v>
      </c>
      <c r="C7" s="636" t="s">
        <v>116</v>
      </c>
      <c r="D7" s="658" t="s">
        <v>98</v>
      </c>
      <c r="E7" s="638">
        <v>45827</v>
      </c>
      <c r="F7" s="638">
        <v>45827</v>
      </c>
      <c r="G7" s="639">
        <f t="shared" si="0"/>
        <v>1</v>
      </c>
      <c r="H7" s="637" t="s">
        <v>254</v>
      </c>
      <c r="I7" s="637" t="s">
        <v>730</v>
      </c>
      <c r="J7" s="642" t="s">
        <v>203</v>
      </c>
    </row>
    <row r="8" spans="1:10" ht="15">
      <c r="A8" s="434">
        <v>7</v>
      </c>
      <c r="B8" s="635" t="s">
        <v>796</v>
      </c>
      <c r="C8" s="636" t="s">
        <v>116</v>
      </c>
      <c r="D8" s="658" t="s">
        <v>98</v>
      </c>
      <c r="E8" s="638">
        <v>45825</v>
      </c>
      <c r="F8" s="638">
        <v>45825</v>
      </c>
      <c r="G8" s="639">
        <f t="shared" si="0"/>
        <v>1</v>
      </c>
      <c r="H8" s="637" t="s">
        <v>254</v>
      </c>
      <c r="I8" s="637" t="s">
        <v>797</v>
      </c>
      <c r="J8" s="642" t="s">
        <v>203</v>
      </c>
    </row>
    <row r="9" spans="1:10" ht="15">
      <c r="A9" s="434">
        <v>8</v>
      </c>
      <c r="B9" s="635" t="s">
        <v>798</v>
      </c>
      <c r="C9" s="636" t="s">
        <v>116</v>
      </c>
      <c r="D9" s="658" t="s">
        <v>98</v>
      </c>
      <c r="E9" s="638">
        <v>45827</v>
      </c>
      <c r="F9" s="638">
        <v>45827</v>
      </c>
      <c r="G9" s="639">
        <f t="shared" si="0"/>
        <v>1</v>
      </c>
      <c r="H9" s="637" t="s">
        <v>254</v>
      </c>
      <c r="I9" s="639" t="s">
        <v>720</v>
      </c>
      <c r="J9" s="642" t="s">
        <v>203</v>
      </c>
    </row>
    <row r="10" spans="1:10" ht="15">
      <c r="A10" s="434">
        <v>9</v>
      </c>
      <c r="B10" s="635" t="s">
        <v>799</v>
      </c>
      <c r="C10" s="636" t="s">
        <v>121</v>
      </c>
      <c r="D10" s="658" t="s">
        <v>98</v>
      </c>
      <c r="E10" s="638">
        <v>45830</v>
      </c>
      <c r="F10" s="638">
        <v>45830</v>
      </c>
      <c r="G10" s="639">
        <f t="shared" si="0"/>
        <v>1</v>
      </c>
      <c r="H10" s="637" t="s">
        <v>254</v>
      </c>
      <c r="I10" s="641" t="s">
        <v>800</v>
      </c>
      <c r="J10" s="642" t="s">
        <v>203</v>
      </c>
    </row>
    <row r="11" spans="1:10" ht="15">
      <c r="A11" s="434">
        <v>10</v>
      </c>
      <c r="B11" s="635" t="s">
        <v>801</v>
      </c>
      <c r="C11" s="636" t="s">
        <v>121</v>
      </c>
      <c r="D11" s="658" t="s">
        <v>98</v>
      </c>
      <c r="E11" s="638">
        <v>45826</v>
      </c>
      <c r="F11" s="638">
        <v>45826</v>
      </c>
      <c r="G11" s="639">
        <f t="shared" si="0"/>
        <v>1</v>
      </c>
      <c r="H11" s="637" t="s">
        <v>254</v>
      </c>
      <c r="I11" s="639" t="s">
        <v>344</v>
      </c>
      <c r="J11" s="642" t="s">
        <v>203</v>
      </c>
    </row>
    <row r="12" spans="1:10" ht="15">
      <c r="A12" s="434">
        <v>11</v>
      </c>
      <c r="B12" s="635" t="s">
        <v>802</v>
      </c>
      <c r="C12" s="636" t="s">
        <v>121</v>
      </c>
      <c r="D12" s="658" t="s">
        <v>98</v>
      </c>
      <c r="E12" s="638">
        <v>45824</v>
      </c>
      <c r="F12" s="638">
        <v>45826</v>
      </c>
      <c r="G12" s="639">
        <f t="shared" si="0"/>
        <v>3</v>
      </c>
      <c r="H12" s="637" t="s">
        <v>254</v>
      </c>
      <c r="I12" s="639" t="s">
        <v>252</v>
      </c>
      <c r="J12" s="642" t="s">
        <v>203</v>
      </c>
    </row>
    <row r="13" spans="1:10" ht="15">
      <c r="A13" s="434">
        <v>12</v>
      </c>
      <c r="B13" s="643" t="s">
        <v>803</v>
      </c>
      <c r="C13" s="636" t="s">
        <v>125</v>
      </c>
      <c r="D13" s="658" t="s">
        <v>93</v>
      </c>
      <c r="E13" s="644">
        <v>45828</v>
      </c>
      <c r="F13" s="644">
        <v>45833</v>
      </c>
      <c r="G13" s="639">
        <f t="shared" si="0"/>
        <v>6</v>
      </c>
      <c r="H13" s="637" t="s">
        <v>94</v>
      </c>
      <c r="I13" s="641" t="s">
        <v>676</v>
      </c>
      <c r="J13" s="642" t="s">
        <v>718</v>
      </c>
    </row>
    <row r="14" spans="1:10" ht="15">
      <c r="A14" s="434">
        <v>13</v>
      </c>
      <c r="B14" s="643" t="s">
        <v>804</v>
      </c>
      <c r="C14" s="636" t="s">
        <v>125</v>
      </c>
      <c r="D14" s="658" t="s">
        <v>93</v>
      </c>
      <c r="E14" s="644">
        <v>45828</v>
      </c>
      <c r="F14" s="644">
        <v>45832</v>
      </c>
      <c r="G14" s="639">
        <f t="shared" si="0"/>
        <v>5</v>
      </c>
      <c r="H14" s="637" t="s">
        <v>94</v>
      </c>
      <c r="I14" s="641" t="s">
        <v>805</v>
      </c>
      <c r="J14" s="642" t="s">
        <v>718</v>
      </c>
    </row>
    <row r="15" spans="1:10" ht="15">
      <c r="A15" s="434">
        <v>14</v>
      </c>
      <c r="B15" s="643" t="s">
        <v>806</v>
      </c>
      <c r="C15" s="636" t="s">
        <v>125</v>
      </c>
      <c r="D15" s="658" t="s">
        <v>93</v>
      </c>
      <c r="E15" s="644">
        <v>45827</v>
      </c>
      <c r="F15" s="644">
        <v>45827</v>
      </c>
      <c r="G15" s="639">
        <f t="shared" si="0"/>
        <v>1</v>
      </c>
      <c r="H15" s="637" t="s">
        <v>254</v>
      </c>
      <c r="I15" s="641" t="s">
        <v>730</v>
      </c>
      <c r="J15" s="642" t="s">
        <v>203</v>
      </c>
    </row>
    <row r="16" spans="1:10" ht="15">
      <c r="A16" s="434">
        <v>15</v>
      </c>
      <c r="B16" s="635" t="s">
        <v>807</v>
      </c>
      <c r="C16" s="636" t="s">
        <v>125</v>
      </c>
      <c r="D16" s="658" t="s">
        <v>98</v>
      </c>
      <c r="E16" s="638">
        <v>45827</v>
      </c>
      <c r="F16" s="638">
        <v>45831</v>
      </c>
      <c r="G16" s="639">
        <f t="shared" si="0"/>
        <v>5</v>
      </c>
      <c r="H16" s="637" t="s">
        <v>94</v>
      </c>
      <c r="I16" s="637" t="s">
        <v>779</v>
      </c>
      <c r="J16" s="642" t="s">
        <v>718</v>
      </c>
    </row>
    <row r="17" spans="1:10" ht="15">
      <c r="A17" s="434">
        <v>16</v>
      </c>
      <c r="B17" s="643" t="s">
        <v>808</v>
      </c>
      <c r="C17" s="636" t="s">
        <v>125</v>
      </c>
      <c r="D17" s="658" t="s">
        <v>93</v>
      </c>
      <c r="E17" s="648">
        <v>45825</v>
      </c>
      <c r="F17" s="648">
        <v>45825</v>
      </c>
      <c r="G17" s="639">
        <f t="shared" si="0"/>
        <v>1</v>
      </c>
      <c r="H17" s="637" t="s">
        <v>254</v>
      </c>
      <c r="I17" s="647" t="s">
        <v>809</v>
      </c>
      <c r="J17" s="642" t="s">
        <v>203</v>
      </c>
    </row>
    <row r="18" spans="1:10" ht="15">
      <c r="A18" s="434">
        <v>17</v>
      </c>
      <c r="B18" s="635" t="s">
        <v>810</v>
      </c>
      <c r="C18" s="636" t="s">
        <v>129</v>
      </c>
      <c r="D18" s="658" t="s">
        <v>93</v>
      </c>
      <c r="E18" s="638">
        <v>45828</v>
      </c>
      <c r="F18" s="638">
        <v>45828</v>
      </c>
      <c r="G18" s="639">
        <f t="shared" si="0"/>
        <v>1</v>
      </c>
      <c r="H18" s="637" t="s">
        <v>254</v>
      </c>
      <c r="I18" s="641" t="s">
        <v>728</v>
      </c>
      <c r="J18" s="642" t="s">
        <v>203</v>
      </c>
    </row>
    <row r="19" spans="1:10" ht="15">
      <c r="A19" s="434">
        <v>18</v>
      </c>
      <c r="B19" s="643" t="s">
        <v>811</v>
      </c>
      <c r="C19" s="636" t="s">
        <v>132</v>
      </c>
      <c r="D19" s="658" t="s">
        <v>93</v>
      </c>
      <c r="E19" s="644">
        <v>45828</v>
      </c>
      <c r="F19" s="644">
        <v>45828</v>
      </c>
      <c r="G19" s="639">
        <f t="shared" si="0"/>
        <v>1</v>
      </c>
      <c r="H19" s="637" t="s">
        <v>254</v>
      </c>
      <c r="I19" s="641" t="s">
        <v>722</v>
      </c>
      <c r="J19" s="642" t="s">
        <v>203</v>
      </c>
    </row>
    <row r="20" spans="1:10" ht="15.75" thickBot="1">
      <c r="A20" s="651">
        <v>19</v>
      </c>
      <c r="B20" s="671" t="s">
        <v>812</v>
      </c>
      <c r="C20" s="672" t="s">
        <v>176</v>
      </c>
      <c r="D20" s="447" t="s">
        <v>98</v>
      </c>
      <c r="E20" s="673">
        <v>45824</v>
      </c>
      <c r="F20" s="673">
        <v>45824</v>
      </c>
      <c r="G20" s="655">
        <f t="shared" si="0"/>
        <v>1</v>
      </c>
      <c r="H20" s="655" t="s">
        <v>254</v>
      </c>
      <c r="I20" s="655" t="s">
        <v>720</v>
      </c>
      <c r="J20" s="625" t="s">
        <v>203</v>
      </c>
    </row>
  </sheetData>
  <autoFilter ref="A1:J12" xr:uid="{4291430F-E9C0-44C6-B329-097DD82C7546}">
    <sortState xmlns:xlrd2="http://schemas.microsoft.com/office/spreadsheetml/2017/richdata2" ref="A2:J20">
      <sortCondition ref="C1:C12"/>
    </sortState>
  </autoFilter>
  <conditionalFormatting sqref="D2:D19">
    <cfRule type="cellIs" dxfId="46" priority="1" operator="equal">
      <formula>"Unplan"</formula>
    </cfRule>
    <cfRule type="cellIs" dxfId="45" priority="3" operator="equal">
      <formula>"Unplaned"</formula>
    </cfRule>
  </conditionalFormatting>
  <conditionalFormatting sqref="H2:H19">
    <cfRule type="cellIs" dxfId="44" priority="2" operator="equal">
      <formula>"giao task nối tuần"</formula>
    </cfRule>
  </conditionalFormatting>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CBBE6-6BF4-4DB9-BC35-E776D6FE16E8}">
  <dimension ref="A1:AJ27"/>
  <sheetViews>
    <sheetView zoomScale="80" zoomScaleNormal="80" workbookViewId="0">
      <pane xSplit="6" ySplit="2" topLeftCell="G3" activePane="bottomRight" state="frozen"/>
      <selection pane="topRight" activeCell="E3" sqref="E3:F27"/>
      <selection pane="bottomLeft" activeCell="E3" sqref="E3:F27"/>
      <selection pane="bottomRight" activeCell="A20" sqref="A20:XFD20"/>
    </sheetView>
  </sheetViews>
  <sheetFormatPr defaultColWidth="8.75" defaultRowHeight="13.5" customHeight="1"/>
  <cols>
    <col min="1" max="1" width="3.125" style="13" bestFit="1" customWidth="1"/>
    <col min="2" max="2" width="5.125" style="79" bestFit="1" customWidth="1"/>
    <col min="3" max="3" width="13.5" bestFit="1" customWidth="1"/>
    <col min="5" max="5" width="10.5" customWidth="1"/>
    <col min="6" max="6" width="20.75" customWidth="1"/>
    <col min="7" max="7" width="5.5" customWidth="1"/>
    <col min="8" max="8" width="10.5" customWidth="1"/>
    <col min="10" max="10" width="5.875" style="13" customWidth="1"/>
    <col min="11" max="11" width="10.25" customWidth="1"/>
    <col min="12" max="12" width="11.125" customWidth="1"/>
    <col min="14" max="14" width="10.125" customWidth="1"/>
    <col min="15" max="15" width="11" customWidth="1"/>
    <col min="16" max="16" width="5.875" style="13" customWidth="1"/>
    <col min="17" max="17" width="10.25" style="13" customWidth="1"/>
    <col min="19" max="19" width="5.125" style="13" customWidth="1"/>
    <col min="20" max="20" width="10.5" customWidth="1"/>
    <col min="21" max="21" width="11.125" customWidth="1"/>
    <col min="22" max="22" width="5.5" customWidth="1"/>
    <col min="23" max="23" width="10.125" customWidth="1"/>
    <col min="24" max="24" width="10.875" customWidth="1"/>
    <col min="25" max="25" width="5.875" customWidth="1"/>
    <col min="26" max="26" width="13.5" customWidth="1"/>
    <col min="27" max="27" width="11" customWidth="1"/>
    <col min="28" max="28" width="6" customWidth="1"/>
    <col min="29" max="29" width="11.125" customWidth="1"/>
    <col min="30" max="30" width="11.5" customWidth="1"/>
    <col min="31" max="31" width="5.5" customWidth="1"/>
    <col min="32" max="32" width="10.875" customWidth="1"/>
    <col min="33" max="33" width="11.875" customWidth="1"/>
    <col min="34" max="34" width="5.875" customWidth="1"/>
    <col min="35" max="35" width="11.125" customWidth="1"/>
    <col min="36" max="36" width="12.125" customWidth="1"/>
  </cols>
  <sheetData>
    <row r="1" spans="1:36" ht="12.95" customHeight="1" thickBot="1">
      <c r="A1" s="934" t="s">
        <v>48</v>
      </c>
      <c r="B1" s="756" t="s">
        <v>49</v>
      </c>
      <c r="C1" s="936" t="s">
        <v>50</v>
      </c>
      <c r="D1" s="938" t="s">
        <v>51</v>
      </c>
      <c r="E1" s="939"/>
      <c r="F1" s="940"/>
      <c r="G1" s="941" t="s">
        <v>52</v>
      </c>
      <c r="H1" s="763"/>
      <c r="I1" s="886"/>
      <c r="J1" s="751" t="s">
        <v>53</v>
      </c>
      <c r="K1" s="752"/>
      <c r="L1" s="933"/>
      <c r="M1" s="943" t="s">
        <v>116</v>
      </c>
      <c r="N1" s="809"/>
      <c r="O1" s="810"/>
      <c r="P1" s="768" t="s">
        <v>54</v>
      </c>
      <c r="Q1" s="769"/>
      <c r="R1" s="944"/>
      <c r="S1" s="945" t="s">
        <v>55</v>
      </c>
      <c r="T1" s="946"/>
      <c r="U1" s="947"/>
      <c r="V1" s="774" t="s">
        <v>26</v>
      </c>
      <c r="W1" s="775"/>
      <c r="X1" s="948"/>
      <c r="Y1" s="777" t="s">
        <v>196</v>
      </c>
      <c r="Z1" s="778"/>
      <c r="AA1" s="779"/>
      <c r="AB1" s="780" t="s">
        <v>57</v>
      </c>
      <c r="AC1" s="781"/>
      <c r="AD1" s="949"/>
      <c r="AE1" s="783" t="s">
        <v>197</v>
      </c>
      <c r="AF1" s="784"/>
      <c r="AG1" s="942"/>
      <c r="AH1" s="765" t="s">
        <v>36</v>
      </c>
      <c r="AI1" s="766"/>
      <c r="AJ1" s="767"/>
    </row>
    <row r="2" spans="1:36" ht="30.75" thickBot="1">
      <c r="A2" s="935"/>
      <c r="B2" s="807"/>
      <c r="C2" s="937"/>
      <c r="D2" s="609" t="s">
        <v>51</v>
      </c>
      <c r="E2" s="610" t="s">
        <v>58</v>
      </c>
      <c r="F2" s="611" t="s">
        <v>59</v>
      </c>
      <c r="G2" s="250" t="s">
        <v>51</v>
      </c>
      <c r="H2" s="251" t="s">
        <v>58</v>
      </c>
      <c r="I2" s="615" t="s">
        <v>59</v>
      </c>
      <c r="J2" s="305" t="s">
        <v>51</v>
      </c>
      <c r="K2" s="243" t="s">
        <v>58</v>
      </c>
      <c r="L2" s="615" t="s">
        <v>59</v>
      </c>
      <c r="M2" s="305" t="s">
        <v>51</v>
      </c>
      <c r="N2" s="243" t="s">
        <v>58</v>
      </c>
      <c r="O2" s="615" t="s">
        <v>59</v>
      </c>
      <c r="P2" s="305" t="s">
        <v>51</v>
      </c>
      <c r="Q2" s="253" t="s">
        <v>58</v>
      </c>
      <c r="R2" s="615" t="s">
        <v>59</v>
      </c>
      <c r="S2" s="617" t="s">
        <v>51</v>
      </c>
      <c r="T2" s="618" t="s">
        <v>58</v>
      </c>
      <c r="U2" s="619" t="s">
        <v>59</v>
      </c>
      <c r="V2" s="250" t="s">
        <v>51</v>
      </c>
      <c r="W2" s="251" t="s">
        <v>58</v>
      </c>
      <c r="X2" s="615" t="s">
        <v>59</v>
      </c>
      <c r="Y2" s="250" t="s">
        <v>51</v>
      </c>
      <c r="Z2" s="243" t="s">
        <v>58</v>
      </c>
      <c r="AA2" s="615" t="s">
        <v>59</v>
      </c>
      <c r="AB2" s="250" t="s">
        <v>51</v>
      </c>
      <c r="AC2" s="251" t="s">
        <v>58</v>
      </c>
      <c r="AD2" s="615" t="s">
        <v>59</v>
      </c>
      <c r="AE2" s="250" t="s">
        <v>51</v>
      </c>
      <c r="AF2" s="251" t="s">
        <v>58</v>
      </c>
      <c r="AG2" s="615" t="s">
        <v>59</v>
      </c>
      <c r="AH2" s="250" t="s">
        <v>51</v>
      </c>
      <c r="AI2" s="251" t="s">
        <v>58</v>
      </c>
      <c r="AJ2" s="615" t="s">
        <v>59</v>
      </c>
    </row>
    <row r="3" spans="1:36" ht="15.6" customHeight="1">
      <c r="A3" s="306">
        <v>1</v>
      </c>
      <c r="B3" s="255">
        <v>3002</v>
      </c>
      <c r="C3" s="501" t="s">
        <v>60</v>
      </c>
      <c r="D3" s="500">
        <f t="shared" ref="D3:E27" si="0">G3+J3+M3+P3+S3+V3+Y3+AB3+AE3+AH3</f>
        <v>16</v>
      </c>
      <c r="E3" s="501">
        <f t="shared" si="0"/>
        <v>16</v>
      </c>
      <c r="F3" s="612">
        <f>E3/D3</f>
        <v>1</v>
      </c>
      <c r="G3" s="90">
        <v>1</v>
      </c>
      <c r="H3" s="83">
        <v>1</v>
      </c>
      <c r="I3" s="349">
        <f>H3/G3</f>
        <v>1</v>
      </c>
      <c r="J3" s="90">
        <v>4</v>
      </c>
      <c r="K3" s="83">
        <v>4</v>
      </c>
      <c r="L3" s="349">
        <f>K3/J3</f>
        <v>1</v>
      </c>
      <c r="M3" s="90">
        <v>3</v>
      </c>
      <c r="N3" s="83">
        <v>3</v>
      </c>
      <c r="O3" s="349">
        <f t="shared" ref="O3:O27" si="1">N3/M3</f>
        <v>1</v>
      </c>
      <c r="P3" s="90">
        <v>1</v>
      </c>
      <c r="Q3" s="83">
        <v>1</v>
      </c>
      <c r="R3" s="349">
        <f>Q3/P3</f>
        <v>1</v>
      </c>
      <c r="S3" s="90">
        <v>0</v>
      </c>
      <c r="T3" s="83">
        <v>0</v>
      </c>
      <c r="U3" s="313" t="e">
        <f>T3/S3</f>
        <v>#DIV/0!</v>
      </c>
      <c r="V3" s="90">
        <v>1</v>
      </c>
      <c r="W3" s="83">
        <v>1</v>
      </c>
      <c r="X3" s="349">
        <f>W3/V3</f>
        <v>1</v>
      </c>
      <c r="Y3" s="90">
        <v>2</v>
      </c>
      <c r="Z3" s="83">
        <v>2</v>
      </c>
      <c r="AA3" s="349">
        <f>Z3/Y3</f>
        <v>1</v>
      </c>
      <c r="AB3" s="90">
        <v>1</v>
      </c>
      <c r="AC3" s="83">
        <v>1</v>
      </c>
      <c r="AD3" s="349">
        <f>AC3/AB3</f>
        <v>1</v>
      </c>
      <c r="AE3" s="90">
        <v>3</v>
      </c>
      <c r="AF3" s="83">
        <v>3</v>
      </c>
      <c r="AG3" s="349">
        <f>AF3/AE3</f>
        <v>1</v>
      </c>
      <c r="AH3" s="90">
        <v>0</v>
      </c>
      <c r="AI3" s="83">
        <v>0</v>
      </c>
      <c r="AJ3" s="349" t="e">
        <f>AI3/AH3</f>
        <v>#DIV/0!</v>
      </c>
    </row>
    <row r="4" spans="1:36" ht="15">
      <c r="A4" s="310">
        <v>2</v>
      </c>
      <c r="B4" s="121">
        <v>3003</v>
      </c>
      <c r="C4" s="605" t="s">
        <v>61</v>
      </c>
      <c r="D4" s="502">
        <f t="shared" si="0"/>
        <v>15</v>
      </c>
      <c r="E4" s="503">
        <f t="shared" si="0"/>
        <v>14</v>
      </c>
      <c r="F4" s="613">
        <f t="shared" ref="F4:F23" si="2">E4/D4</f>
        <v>0.93333333333333335</v>
      </c>
      <c r="G4" s="90">
        <v>1</v>
      </c>
      <c r="H4" s="83">
        <v>1</v>
      </c>
      <c r="I4" s="349">
        <f t="shared" ref="I4:I23" si="3">H4/G4</f>
        <v>1</v>
      </c>
      <c r="J4" s="90">
        <v>4</v>
      </c>
      <c r="K4" s="83">
        <v>4</v>
      </c>
      <c r="L4" s="349">
        <f t="shared" ref="L4:L23" si="4">K4/J4</f>
        <v>1</v>
      </c>
      <c r="M4" s="90">
        <v>3</v>
      </c>
      <c r="N4" s="83">
        <v>2</v>
      </c>
      <c r="O4" s="349">
        <f t="shared" si="1"/>
        <v>0.66666666666666663</v>
      </c>
      <c r="P4" s="90">
        <v>1</v>
      </c>
      <c r="Q4" s="83">
        <v>1</v>
      </c>
      <c r="R4" s="349">
        <f t="shared" ref="R4:R23" si="5">Q4/P4</f>
        <v>1</v>
      </c>
      <c r="S4" s="90">
        <v>0</v>
      </c>
      <c r="T4" s="83">
        <v>0</v>
      </c>
      <c r="U4" s="313" t="e">
        <f t="shared" ref="U4:U23" si="6">T4/S4</f>
        <v>#DIV/0!</v>
      </c>
      <c r="V4" s="90">
        <v>1</v>
      </c>
      <c r="W4" s="83">
        <v>1</v>
      </c>
      <c r="X4" s="349">
        <f t="shared" ref="X4:X27" si="7">W4/V4</f>
        <v>1</v>
      </c>
      <c r="Y4" s="90">
        <v>2</v>
      </c>
      <c r="Z4" s="83">
        <v>2</v>
      </c>
      <c r="AA4" s="349">
        <f t="shared" ref="AA4:AA23" si="8">Z4/Y4</f>
        <v>1</v>
      </c>
      <c r="AB4" s="90">
        <v>1</v>
      </c>
      <c r="AC4" s="83">
        <v>1</v>
      </c>
      <c r="AD4" s="349">
        <f t="shared" ref="AD4:AD23" si="9">AC4/AB4</f>
        <v>1</v>
      </c>
      <c r="AE4" s="90">
        <v>2</v>
      </c>
      <c r="AF4" s="83">
        <v>2</v>
      </c>
      <c r="AG4" s="349">
        <f t="shared" ref="AG4:AG27" si="10">AF4/AE4</f>
        <v>1</v>
      </c>
      <c r="AH4" s="90">
        <v>0</v>
      </c>
      <c r="AI4" s="83">
        <v>0</v>
      </c>
      <c r="AJ4" s="349" t="e">
        <f>AI4/AH4</f>
        <v>#DIV/0!</v>
      </c>
    </row>
    <row r="5" spans="1:36" ht="15">
      <c r="A5" s="310">
        <v>3</v>
      </c>
      <c r="B5" s="121">
        <v>3005</v>
      </c>
      <c r="C5" s="503" t="s">
        <v>62</v>
      </c>
      <c r="D5" s="502">
        <f t="shared" si="0"/>
        <v>15</v>
      </c>
      <c r="E5" s="503">
        <f t="shared" si="0"/>
        <v>15</v>
      </c>
      <c r="F5" s="613">
        <f t="shared" si="2"/>
        <v>1</v>
      </c>
      <c r="G5" s="90">
        <v>1</v>
      </c>
      <c r="H5" s="83">
        <v>1</v>
      </c>
      <c r="I5" s="349">
        <f t="shared" si="3"/>
        <v>1</v>
      </c>
      <c r="J5" s="90">
        <v>4</v>
      </c>
      <c r="K5" s="83">
        <v>4</v>
      </c>
      <c r="L5" s="349">
        <f t="shared" si="4"/>
        <v>1</v>
      </c>
      <c r="M5" s="90">
        <v>3</v>
      </c>
      <c r="N5" s="83">
        <v>3</v>
      </c>
      <c r="O5" s="349">
        <f t="shared" si="1"/>
        <v>1</v>
      </c>
      <c r="P5" s="90">
        <v>1</v>
      </c>
      <c r="Q5" s="83">
        <v>1</v>
      </c>
      <c r="R5" s="349">
        <f t="shared" si="5"/>
        <v>1</v>
      </c>
      <c r="S5" s="90">
        <v>0</v>
      </c>
      <c r="T5" s="83">
        <v>0</v>
      </c>
      <c r="U5" s="313" t="e">
        <f t="shared" si="6"/>
        <v>#DIV/0!</v>
      </c>
      <c r="V5" s="90">
        <v>1</v>
      </c>
      <c r="W5" s="83">
        <v>1</v>
      </c>
      <c r="X5" s="349">
        <f t="shared" si="7"/>
        <v>1</v>
      </c>
      <c r="Y5" s="90">
        <v>2</v>
      </c>
      <c r="Z5" s="83">
        <v>2</v>
      </c>
      <c r="AA5" s="349">
        <f t="shared" si="8"/>
        <v>1</v>
      </c>
      <c r="AB5" s="90">
        <v>1</v>
      </c>
      <c r="AC5" s="83">
        <v>1</v>
      </c>
      <c r="AD5" s="349">
        <f t="shared" si="9"/>
        <v>1</v>
      </c>
      <c r="AE5" s="90">
        <v>2</v>
      </c>
      <c r="AF5" s="83">
        <v>2</v>
      </c>
      <c r="AG5" s="349">
        <f t="shared" si="10"/>
        <v>1</v>
      </c>
      <c r="AH5" s="90">
        <v>0</v>
      </c>
      <c r="AI5" s="83">
        <v>0</v>
      </c>
      <c r="AJ5" s="349" t="e">
        <f t="shared" ref="AJ5:AJ27" si="11">AI5/AH5</f>
        <v>#DIV/0!</v>
      </c>
    </row>
    <row r="6" spans="1:36" ht="15">
      <c r="A6" s="310">
        <v>4</v>
      </c>
      <c r="B6" s="121">
        <v>3008</v>
      </c>
      <c r="C6" s="503" t="s">
        <v>63</v>
      </c>
      <c r="D6" s="502">
        <f t="shared" si="0"/>
        <v>13</v>
      </c>
      <c r="E6" s="503">
        <f t="shared" si="0"/>
        <v>12</v>
      </c>
      <c r="F6" s="613">
        <f t="shared" si="2"/>
        <v>0.92307692307692313</v>
      </c>
      <c r="G6" s="90">
        <v>1</v>
      </c>
      <c r="H6" s="83">
        <v>1</v>
      </c>
      <c r="I6" s="349">
        <f t="shared" si="3"/>
        <v>1</v>
      </c>
      <c r="J6" s="90">
        <v>3</v>
      </c>
      <c r="K6" s="83">
        <v>2</v>
      </c>
      <c r="L6" s="349">
        <f t="shared" si="4"/>
        <v>0.66666666666666663</v>
      </c>
      <c r="M6" s="90">
        <v>3</v>
      </c>
      <c r="N6" s="83">
        <v>3</v>
      </c>
      <c r="O6" s="349">
        <f t="shared" si="1"/>
        <v>1</v>
      </c>
      <c r="P6" s="90">
        <v>1</v>
      </c>
      <c r="Q6" s="83">
        <v>1</v>
      </c>
      <c r="R6" s="349">
        <f t="shared" si="5"/>
        <v>1</v>
      </c>
      <c r="S6" s="90">
        <v>0</v>
      </c>
      <c r="T6" s="83">
        <v>0</v>
      </c>
      <c r="U6" s="313" t="e">
        <f t="shared" si="6"/>
        <v>#DIV/0!</v>
      </c>
      <c r="V6" s="90">
        <v>1</v>
      </c>
      <c r="W6" s="83">
        <v>1</v>
      </c>
      <c r="X6" s="349">
        <f t="shared" si="7"/>
        <v>1</v>
      </c>
      <c r="Y6" s="90">
        <v>2</v>
      </c>
      <c r="Z6" s="83">
        <v>2</v>
      </c>
      <c r="AA6" s="349">
        <f t="shared" si="8"/>
        <v>1</v>
      </c>
      <c r="AB6" s="90">
        <v>1</v>
      </c>
      <c r="AC6" s="83">
        <v>1</v>
      </c>
      <c r="AD6" s="349">
        <f t="shared" si="9"/>
        <v>1</v>
      </c>
      <c r="AE6" s="90">
        <v>1</v>
      </c>
      <c r="AF6" s="83">
        <v>1</v>
      </c>
      <c r="AG6" s="349">
        <f t="shared" si="10"/>
        <v>1</v>
      </c>
      <c r="AH6" s="90">
        <v>0</v>
      </c>
      <c r="AI6" s="83">
        <v>0</v>
      </c>
      <c r="AJ6" s="349" t="e">
        <f t="shared" si="11"/>
        <v>#DIV/0!</v>
      </c>
    </row>
    <row r="7" spans="1:36" ht="14.1" customHeight="1">
      <c r="A7" s="310">
        <v>2</v>
      </c>
      <c r="B7" s="121">
        <v>3011</v>
      </c>
      <c r="C7" s="503" t="s">
        <v>64</v>
      </c>
      <c r="D7" s="502">
        <f t="shared" si="0"/>
        <v>14</v>
      </c>
      <c r="E7" s="503">
        <f t="shared" si="0"/>
        <v>11</v>
      </c>
      <c r="F7" s="613">
        <f t="shared" si="2"/>
        <v>0.7857142857142857</v>
      </c>
      <c r="G7" s="90">
        <v>1</v>
      </c>
      <c r="H7" s="83">
        <v>1</v>
      </c>
      <c r="I7" s="349">
        <f t="shared" si="3"/>
        <v>1</v>
      </c>
      <c r="J7" s="90">
        <v>4</v>
      </c>
      <c r="K7" s="83">
        <v>4</v>
      </c>
      <c r="L7" s="349">
        <f t="shared" si="4"/>
        <v>1</v>
      </c>
      <c r="M7" s="90">
        <v>3</v>
      </c>
      <c r="N7" s="83">
        <v>1</v>
      </c>
      <c r="O7" s="349">
        <f t="shared" si="1"/>
        <v>0.33333333333333331</v>
      </c>
      <c r="P7" s="90">
        <v>1</v>
      </c>
      <c r="Q7" s="83">
        <v>1</v>
      </c>
      <c r="R7" s="349">
        <f t="shared" si="5"/>
        <v>1</v>
      </c>
      <c r="S7" s="90">
        <v>0</v>
      </c>
      <c r="T7" s="83">
        <v>0</v>
      </c>
      <c r="U7" s="313" t="e">
        <f t="shared" si="6"/>
        <v>#DIV/0!</v>
      </c>
      <c r="V7" s="90">
        <v>1</v>
      </c>
      <c r="W7" s="83">
        <v>1</v>
      </c>
      <c r="X7" s="349">
        <f t="shared" si="7"/>
        <v>1</v>
      </c>
      <c r="Y7" s="90">
        <v>2</v>
      </c>
      <c r="Z7" s="83">
        <v>1</v>
      </c>
      <c r="AA7" s="349">
        <f t="shared" si="8"/>
        <v>0.5</v>
      </c>
      <c r="AB7" s="90">
        <v>1</v>
      </c>
      <c r="AC7" s="83">
        <v>1</v>
      </c>
      <c r="AD7" s="349">
        <f t="shared" si="9"/>
        <v>1</v>
      </c>
      <c r="AE7" s="90">
        <v>1</v>
      </c>
      <c r="AF7" s="83">
        <v>1</v>
      </c>
      <c r="AG7" s="349">
        <f t="shared" si="10"/>
        <v>1</v>
      </c>
      <c r="AH7" s="90">
        <v>0</v>
      </c>
      <c r="AI7" s="83">
        <v>0</v>
      </c>
      <c r="AJ7" s="349" t="e">
        <f t="shared" si="11"/>
        <v>#DIV/0!</v>
      </c>
    </row>
    <row r="8" spans="1:36" ht="15">
      <c r="A8" s="314">
        <v>6</v>
      </c>
      <c r="B8" s="123">
        <v>3013</v>
      </c>
      <c r="C8" s="605" t="s">
        <v>65</v>
      </c>
      <c r="D8" s="502">
        <f t="shared" si="0"/>
        <v>15</v>
      </c>
      <c r="E8" s="503">
        <f t="shared" si="0"/>
        <v>15</v>
      </c>
      <c r="F8" s="613">
        <f t="shared" si="2"/>
        <v>1</v>
      </c>
      <c r="G8" s="90">
        <v>1</v>
      </c>
      <c r="H8" s="83">
        <v>1</v>
      </c>
      <c r="I8" s="349">
        <f t="shared" si="3"/>
        <v>1</v>
      </c>
      <c r="J8" s="90">
        <v>4</v>
      </c>
      <c r="K8" s="83">
        <v>4</v>
      </c>
      <c r="L8" s="349">
        <f t="shared" si="4"/>
        <v>1</v>
      </c>
      <c r="M8" s="90">
        <v>3</v>
      </c>
      <c r="N8" s="83">
        <v>3</v>
      </c>
      <c r="O8" s="349">
        <f t="shared" si="1"/>
        <v>1</v>
      </c>
      <c r="P8" s="90">
        <v>1</v>
      </c>
      <c r="Q8" s="83">
        <v>1</v>
      </c>
      <c r="R8" s="349">
        <f t="shared" si="5"/>
        <v>1</v>
      </c>
      <c r="S8" s="90">
        <v>0</v>
      </c>
      <c r="T8" s="83">
        <v>0</v>
      </c>
      <c r="U8" s="313" t="e">
        <f t="shared" si="6"/>
        <v>#DIV/0!</v>
      </c>
      <c r="V8" s="90">
        <v>1</v>
      </c>
      <c r="W8" s="83">
        <v>1</v>
      </c>
      <c r="X8" s="349">
        <f t="shared" si="7"/>
        <v>1</v>
      </c>
      <c r="Y8" s="90">
        <v>2</v>
      </c>
      <c r="Z8" s="83">
        <v>2</v>
      </c>
      <c r="AA8" s="349">
        <f t="shared" si="8"/>
        <v>1</v>
      </c>
      <c r="AB8" s="90">
        <v>1</v>
      </c>
      <c r="AC8" s="83">
        <v>1</v>
      </c>
      <c r="AD8" s="349">
        <f t="shared" si="9"/>
        <v>1</v>
      </c>
      <c r="AE8" s="90">
        <v>2</v>
      </c>
      <c r="AF8" s="83">
        <v>2</v>
      </c>
      <c r="AG8" s="349">
        <f t="shared" si="10"/>
        <v>1</v>
      </c>
      <c r="AH8" s="90">
        <v>0</v>
      </c>
      <c r="AI8" s="83">
        <v>0</v>
      </c>
      <c r="AJ8" s="349" t="e">
        <f t="shared" si="11"/>
        <v>#DIV/0!</v>
      </c>
    </row>
    <row r="9" spans="1:36" ht="15">
      <c r="A9" s="310">
        <v>7</v>
      </c>
      <c r="B9" s="121">
        <v>3014</v>
      </c>
      <c r="C9" s="605" t="s">
        <v>66</v>
      </c>
      <c r="D9" s="502">
        <f t="shared" si="0"/>
        <v>15</v>
      </c>
      <c r="E9" s="503">
        <f t="shared" si="0"/>
        <v>12</v>
      </c>
      <c r="F9" s="613">
        <f t="shared" si="2"/>
        <v>0.8</v>
      </c>
      <c r="G9" s="90">
        <v>1</v>
      </c>
      <c r="H9" s="83">
        <v>1</v>
      </c>
      <c r="I9" s="349">
        <f t="shared" si="3"/>
        <v>1</v>
      </c>
      <c r="J9" s="90">
        <v>4</v>
      </c>
      <c r="K9" s="83">
        <v>3</v>
      </c>
      <c r="L9" s="349">
        <f t="shared" si="4"/>
        <v>0.75</v>
      </c>
      <c r="M9" s="90">
        <v>3</v>
      </c>
      <c r="N9" s="83">
        <v>2</v>
      </c>
      <c r="O9" s="349">
        <f t="shared" si="1"/>
        <v>0.66666666666666663</v>
      </c>
      <c r="P9" s="90">
        <v>1</v>
      </c>
      <c r="Q9" s="83">
        <v>1</v>
      </c>
      <c r="R9" s="349">
        <f t="shared" si="5"/>
        <v>1</v>
      </c>
      <c r="S9" s="90">
        <v>0</v>
      </c>
      <c r="T9" s="83">
        <v>0</v>
      </c>
      <c r="U9" s="313" t="e">
        <f t="shared" si="6"/>
        <v>#DIV/0!</v>
      </c>
      <c r="V9" s="90">
        <v>1</v>
      </c>
      <c r="W9" s="83">
        <v>0</v>
      </c>
      <c r="X9" s="349">
        <f t="shared" si="7"/>
        <v>0</v>
      </c>
      <c r="Y9" s="90">
        <v>2</v>
      </c>
      <c r="Z9" s="83">
        <v>2</v>
      </c>
      <c r="AA9" s="349">
        <f t="shared" si="8"/>
        <v>1</v>
      </c>
      <c r="AB9" s="90">
        <v>1</v>
      </c>
      <c r="AC9" s="83">
        <v>1</v>
      </c>
      <c r="AD9" s="349">
        <f t="shared" si="9"/>
        <v>1</v>
      </c>
      <c r="AE9" s="90">
        <v>2</v>
      </c>
      <c r="AF9" s="83">
        <v>2</v>
      </c>
      <c r="AG9" s="349">
        <f t="shared" si="10"/>
        <v>1</v>
      </c>
      <c r="AH9" s="90">
        <v>0</v>
      </c>
      <c r="AI9" s="83">
        <v>0</v>
      </c>
      <c r="AJ9" s="349" t="e">
        <f t="shared" si="11"/>
        <v>#DIV/0!</v>
      </c>
    </row>
    <row r="10" spans="1:36" ht="14.1" customHeight="1">
      <c r="A10" s="310">
        <v>8</v>
      </c>
      <c r="B10" s="121">
        <v>3015</v>
      </c>
      <c r="C10" s="503" t="s">
        <v>67</v>
      </c>
      <c r="D10" s="502">
        <f t="shared" si="0"/>
        <v>15</v>
      </c>
      <c r="E10" s="503">
        <f t="shared" si="0"/>
        <v>15</v>
      </c>
      <c r="F10" s="613">
        <f t="shared" si="2"/>
        <v>1</v>
      </c>
      <c r="G10" s="90">
        <v>1</v>
      </c>
      <c r="H10" s="83">
        <v>1</v>
      </c>
      <c r="I10" s="349">
        <f t="shared" si="3"/>
        <v>1</v>
      </c>
      <c r="J10" s="90">
        <v>3</v>
      </c>
      <c r="K10" s="83">
        <v>3</v>
      </c>
      <c r="L10" s="349">
        <f t="shared" si="4"/>
        <v>1</v>
      </c>
      <c r="M10" s="90">
        <v>3</v>
      </c>
      <c r="N10" s="83">
        <v>3</v>
      </c>
      <c r="O10" s="349">
        <f t="shared" si="1"/>
        <v>1</v>
      </c>
      <c r="P10" s="90">
        <v>1</v>
      </c>
      <c r="Q10" s="83">
        <v>1</v>
      </c>
      <c r="R10" s="349">
        <f t="shared" si="5"/>
        <v>1</v>
      </c>
      <c r="S10" s="90">
        <v>0</v>
      </c>
      <c r="T10" s="83">
        <v>0</v>
      </c>
      <c r="U10" s="313" t="e">
        <f t="shared" si="6"/>
        <v>#DIV/0!</v>
      </c>
      <c r="V10" s="90">
        <v>1</v>
      </c>
      <c r="W10" s="83">
        <v>1</v>
      </c>
      <c r="X10" s="349">
        <f t="shared" si="7"/>
        <v>1</v>
      </c>
      <c r="Y10" s="90">
        <v>2</v>
      </c>
      <c r="Z10" s="83">
        <v>2</v>
      </c>
      <c r="AA10" s="349">
        <f t="shared" si="8"/>
        <v>1</v>
      </c>
      <c r="AB10" s="90">
        <v>1</v>
      </c>
      <c r="AC10" s="83">
        <v>1</v>
      </c>
      <c r="AD10" s="349">
        <f t="shared" si="9"/>
        <v>1</v>
      </c>
      <c r="AE10" s="90">
        <v>3</v>
      </c>
      <c r="AF10" s="83">
        <v>3</v>
      </c>
      <c r="AG10" s="349">
        <f t="shared" si="10"/>
        <v>1</v>
      </c>
      <c r="AH10" s="90">
        <v>0</v>
      </c>
      <c r="AI10" s="83">
        <v>0</v>
      </c>
      <c r="AJ10" s="349" t="e">
        <f t="shared" si="11"/>
        <v>#DIV/0!</v>
      </c>
    </row>
    <row r="11" spans="1:36" ht="15">
      <c r="A11" s="310">
        <v>9</v>
      </c>
      <c r="B11" s="121">
        <v>3016</v>
      </c>
      <c r="C11" s="503" t="s">
        <v>68</v>
      </c>
      <c r="D11" s="502">
        <f t="shared" si="0"/>
        <v>15</v>
      </c>
      <c r="E11" s="503">
        <f t="shared" si="0"/>
        <v>15</v>
      </c>
      <c r="F11" s="613">
        <f t="shared" si="2"/>
        <v>1</v>
      </c>
      <c r="G11" s="90">
        <v>1</v>
      </c>
      <c r="H11" s="83">
        <v>1</v>
      </c>
      <c r="I11" s="349">
        <f t="shared" si="3"/>
        <v>1</v>
      </c>
      <c r="J11" s="90">
        <v>4</v>
      </c>
      <c r="K11" s="83">
        <v>4</v>
      </c>
      <c r="L11" s="349">
        <f t="shared" si="4"/>
        <v>1</v>
      </c>
      <c r="M11" s="90">
        <v>3</v>
      </c>
      <c r="N11" s="83">
        <v>3</v>
      </c>
      <c r="O11" s="349">
        <f t="shared" si="1"/>
        <v>1</v>
      </c>
      <c r="P11" s="90">
        <v>1</v>
      </c>
      <c r="Q11" s="83">
        <v>1</v>
      </c>
      <c r="R11" s="349">
        <f t="shared" si="5"/>
        <v>1</v>
      </c>
      <c r="S11" s="90">
        <v>0</v>
      </c>
      <c r="T11" s="83">
        <v>0</v>
      </c>
      <c r="U11" s="313" t="e">
        <f t="shared" si="6"/>
        <v>#DIV/0!</v>
      </c>
      <c r="V11" s="90">
        <v>1</v>
      </c>
      <c r="W11" s="83">
        <v>1</v>
      </c>
      <c r="X11" s="349">
        <f t="shared" si="7"/>
        <v>1</v>
      </c>
      <c r="Y11" s="90">
        <v>2</v>
      </c>
      <c r="Z11" s="83">
        <v>2</v>
      </c>
      <c r="AA11" s="349">
        <f t="shared" si="8"/>
        <v>1</v>
      </c>
      <c r="AB11" s="90">
        <v>1</v>
      </c>
      <c r="AC11" s="83">
        <v>1</v>
      </c>
      <c r="AD11" s="349">
        <f t="shared" si="9"/>
        <v>1</v>
      </c>
      <c r="AE11" s="90">
        <v>2</v>
      </c>
      <c r="AF11" s="83">
        <v>2</v>
      </c>
      <c r="AG11" s="349">
        <f t="shared" si="10"/>
        <v>1</v>
      </c>
      <c r="AH11" s="90">
        <v>0</v>
      </c>
      <c r="AI11" s="83">
        <v>0</v>
      </c>
      <c r="AJ11" s="349" t="e">
        <f t="shared" si="11"/>
        <v>#DIV/0!</v>
      </c>
    </row>
    <row r="12" spans="1:36" ht="15">
      <c r="A12" s="310">
        <v>10</v>
      </c>
      <c r="B12" s="121">
        <v>3018</v>
      </c>
      <c r="C12" s="503" t="s">
        <v>69</v>
      </c>
      <c r="D12" s="502">
        <f t="shared" si="0"/>
        <v>15</v>
      </c>
      <c r="E12" s="503">
        <f t="shared" si="0"/>
        <v>15</v>
      </c>
      <c r="F12" s="613">
        <f t="shared" si="2"/>
        <v>1</v>
      </c>
      <c r="G12" s="90">
        <v>1</v>
      </c>
      <c r="H12" s="83">
        <v>1</v>
      </c>
      <c r="I12" s="349">
        <f t="shared" si="3"/>
        <v>1</v>
      </c>
      <c r="J12" s="90">
        <v>4</v>
      </c>
      <c r="K12" s="83">
        <v>4</v>
      </c>
      <c r="L12" s="349">
        <f t="shared" si="4"/>
        <v>1</v>
      </c>
      <c r="M12" s="90">
        <v>3</v>
      </c>
      <c r="N12" s="83">
        <v>3</v>
      </c>
      <c r="O12" s="349">
        <f t="shared" si="1"/>
        <v>1</v>
      </c>
      <c r="P12" s="90">
        <v>1</v>
      </c>
      <c r="Q12" s="83">
        <v>1</v>
      </c>
      <c r="R12" s="349">
        <f t="shared" si="5"/>
        <v>1</v>
      </c>
      <c r="S12" s="90">
        <v>0</v>
      </c>
      <c r="T12" s="83">
        <v>0</v>
      </c>
      <c r="U12" s="313" t="e">
        <f t="shared" si="6"/>
        <v>#DIV/0!</v>
      </c>
      <c r="V12" s="90">
        <v>1</v>
      </c>
      <c r="W12" s="83">
        <v>1</v>
      </c>
      <c r="X12" s="349">
        <f t="shared" si="7"/>
        <v>1</v>
      </c>
      <c r="Y12" s="90">
        <v>3</v>
      </c>
      <c r="Z12" s="83">
        <v>3</v>
      </c>
      <c r="AA12" s="349">
        <f t="shared" si="8"/>
        <v>1</v>
      </c>
      <c r="AB12" s="90">
        <v>1</v>
      </c>
      <c r="AC12" s="83">
        <v>1</v>
      </c>
      <c r="AD12" s="349">
        <f t="shared" si="9"/>
        <v>1</v>
      </c>
      <c r="AE12" s="90">
        <v>1</v>
      </c>
      <c r="AF12" s="83">
        <v>1</v>
      </c>
      <c r="AG12" s="349">
        <f t="shared" si="10"/>
        <v>1</v>
      </c>
      <c r="AH12" s="90">
        <v>0</v>
      </c>
      <c r="AI12" s="83">
        <v>0</v>
      </c>
      <c r="AJ12" s="349" t="e">
        <f t="shared" si="11"/>
        <v>#DIV/0!</v>
      </c>
    </row>
    <row r="13" spans="1:36" ht="15">
      <c r="A13" s="310">
        <v>11</v>
      </c>
      <c r="B13" s="121">
        <v>3019</v>
      </c>
      <c r="C13" s="503" t="s">
        <v>70</v>
      </c>
      <c r="D13" s="502">
        <f t="shared" si="0"/>
        <v>16</v>
      </c>
      <c r="E13" s="503">
        <f t="shared" si="0"/>
        <v>14</v>
      </c>
      <c r="F13" s="613">
        <f t="shared" si="2"/>
        <v>0.875</v>
      </c>
      <c r="G13" s="90">
        <v>1</v>
      </c>
      <c r="H13" s="83">
        <v>1</v>
      </c>
      <c r="I13" s="349">
        <f t="shared" si="3"/>
        <v>1</v>
      </c>
      <c r="J13" s="90">
        <v>4</v>
      </c>
      <c r="K13" s="83">
        <v>3</v>
      </c>
      <c r="L13" s="349">
        <f t="shared" si="4"/>
        <v>0.75</v>
      </c>
      <c r="M13" s="90">
        <v>3</v>
      </c>
      <c r="N13" s="83">
        <v>3</v>
      </c>
      <c r="O13" s="349">
        <f t="shared" si="1"/>
        <v>1</v>
      </c>
      <c r="P13" s="90">
        <v>1</v>
      </c>
      <c r="Q13" s="83">
        <v>0</v>
      </c>
      <c r="R13" s="349">
        <f t="shared" si="5"/>
        <v>0</v>
      </c>
      <c r="S13" s="90">
        <v>0</v>
      </c>
      <c r="T13" s="83">
        <v>0</v>
      </c>
      <c r="U13" s="313" t="e">
        <f t="shared" si="6"/>
        <v>#DIV/0!</v>
      </c>
      <c r="V13" s="90">
        <v>1</v>
      </c>
      <c r="W13" s="83">
        <v>1</v>
      </c>
      <c r="X13" s="349">
        <f t="shared" si="7"/>
        <v>1</v>
      </c>
      <c r="Y13" s="90">
        <v>3</v>
      </c>
      <c r="Z13" s="83">
        <v>3</v>
      </c>
      <c r="AA13" s="349">
        <f t="shared" si="8"/>
        <v>1</v>
      </c>
      <c r="AB13" s="90">
        <v>1</v>
      </c>
      <c r="AC13" s="83">
        <v>1</v>
      </c>
      <c r="AD13" s="349">
        <f t="shared" si="9"/>
        <v>1</v>
      </c>
      <c r="AE13" s="90">
        <v>2</v>
      </c>
      <c r="AF13" s="83">
        <v>2</v>
      </c>
      <c r="AG13" s="349">
        <f t="shared" si="10"/>
        <v>1</v>
      </c>
      <c r="AH13" s="90">
        <v>0</v>
      </c>
      <c r="AI13" s="83">
        <v>0</v>
      </c>
      <c r="AJ13" s="349" t="e">
        <f t="shared" si="11"/>
        <v>#DIV/0!</v>
      </c>
    </row>
    <row r="14" spans="1:36" ht="15">
      <c r="A14" s="310">
        <v>12</v>
      </c>
      <c r="B14" s="121">
        <v>3020</v>
      </c>
      <c r="C14" s="605" t="s">
        <v>71</v>
      </c>
      <c r="D14" s="502">
        <f t="shared" si="0"/>
        <v>17</v>
      </c>
      <c r="E14" s="503">
        <f t="shared" si="0"/>
        <v>16</v>
      </c>
      <c r="F14" s="613">
        <f t="shared" si="2"/>
        <v>0.94117647058823528</v>
      </c>
      <c r="G14" s="90">
        <v>1</v>
      </c>
      <c r="H14" s="83">
        <v>1</v>
      </c>
      <c r="I14" s="349">
        <f t="shared" si="3"/>
        <v>1</v>
      </c>
      <c r="J14" s="90">
        <v>4</v>
      </c>
      <c r="K14" s="83">
        <v>4</v>
      </c>
      <c r="L14" s="349">
        <f t="shared" si="4"/>
        <v>1</v>
      </c>
      <c r="M14" s="90">
        <v>3</v>
      </c>
      <c r="N14" s="83">
        <v>3</v>
      </c>
      <c r="O14" s="349">
        <f t="shared" si="1"/>
        <v>1</v>
      </c>
      <c r="P14" s="90">
        <v>1</v>
      </c>
      <c r="Q14" s="83">
        <v>1</v>
      </c>
      <c r="R14" s="349">
        <f t="shared" si="5"/>
        <v>1</v>
      </c>
      <c r="S14" s="90">
        <v>0</v>
      </c>
      <c r="T14" s="83">
        <v>0</v>
      </c>
      <c r="U14" s="313" t="e">
        <f t="shared" si="6"/>
        <v>#DIV/0!</v>
      </c>
      <c r="V14" s="90">
        <v>1</v>
      </c>
      <c r="W14" s="83">
        <v>1</v>
      </c>
      <c r="X14" s="349">
        <f t="shared" si="7"/>
        <v>1</v>
      </c>
      <c r="Y14" s="90">
        <v>3</v>
      </c>
      <c r="Z14" s="83">
        <v>3</v>
      </c>
      <c r="AA14" s="349">
        <f t="shared" si="8"/>
        <v>1</v>
      </c>
      <c r="AB14" s="90">
        <v>1</v>
      </c>
      <c r="AC14" s="83">
        <v>1</v>
      </c>
      <c r="AD14" s="349">
        <f t="shared" si="9"/>
        <v>1</v>
      </c>
      <c r="AE14" s="90">
        <v>3</v>
      </c>
      <c r="AF14" s="83">
        <v>2</v>
      </c>
      <c r="AG14" s="349">
        <f t="shared" si="10"/>
        <v>0.66666666666666663</v>
      </c>
      <c r="AH14" s="90">
        <v>0</v>
      </c>
      <c r="AI14" s="83">
        <v>0</v>
      </c>
      <c r="AJ14" s="349" t="e">
        <f t="shared" si="11"/>
        <v>#DIV/0!</v>
      </c>
    </row>
    <row r="15" spans="1:36" ht="15">
      <c r="A15" s="310">
        <v>13</v>
      </c>
      <c r="B15" s="121">
        <v>3022</v>
      </c>
      <c r="C15" s="605" t="s">
        <v>72</v>
      </c>
      <c r="D15" s="502">
        <f t="shared" si="0"/>
        <v>14</v>
      </c>
      <c r="E15" s="503">
        <f t="shared" si="0"/>
        <v>14</v>
      </c>
      <c r="F15" s="613">
        <f t="shared" si="2"/>
        <v>1</v>
      </c>
      <c r="G15" s="90">
        <v>1</v>
      </c>
      <c r="H15" s="83">
        <v>1</v>
      </c>
      <c r="I15" s="349">
        <f t="shared" si="3"/>
        <v>1</v>
      </c>
      <c r="J15" s="90">
        <v>4</v>
      </c>
      <c r="K15" s="83">
        <v>4</v>
      </c>
      <c r="L15" s="349">
        <f t="shared" si="4"/>
        <v>1</v>
      </c>
      <c r="M15" s="90">
        <v>3</v>
      </c>
      <c r="N15" s="83">
        <v>3</v>
      </c>
      <c r="O15" s="349">
        <f t="shared" si="1"/>
        <v>1</v>
      </c>
      <c r="P15" s="90">
        <v>1</v>
      </c>
      <c r="Q15" s="83">
        <v>1</v>
      </c>
      <c r="R15" s="349">
        <f t="shared" si="5"/>
        <v>1</v>
      </c>
      <c r="S15" s="90">
        <v>0</v>
      </c>
      <c r="T15" s="83">
        <v>0</v>
      </c>
      <c r="U15" s="313" t="e">
        <f t="shared" si="6"/>
        <v>#DIV/0!</v>
      </c>
      <c r="V15" s="90">
        <v>1</v>
      </c>
      <c r="W15" s="83">
        <v>1</v>
      </c>
      <c r="X15" s="349">
        <f t="shared" si="7"/>
        <v>1</v>
      </c>
      <c r="Y15" s="90">
        <v>2</v>
      </c>
      <c r="Z15" s="83">
        <v>2</v>
      </c>
      <c r="AA15" s="349">
        <f t="shared" si="8"/>
        <v>1</v>
      </c>
      <c r="AB15" s="90">
        <v>1</v>
      </c>
      <c r="AC15" s="83">
        <v>1</v>
      </c>
      <c r="AD15" s="349">
        <f t="shared" si="9"/>
        <v>1</v>
      </c>
      <c r="AE15" s="90">
        <v>1</v>
      </c>
      <c r="AF15" s="83">
        <v>1</v>
      </c>
      <c r="AG15" s="349">
        <f t="shared" si="10"/>
        <v>1</v>
      </c>
      <c r="AH15" s="90">
        <v>0</v>
      </c>
      <c r="AI15" s="83">
        <v>0</v>
      </c>
      <c r="AJ15" s="349" t="e">
        <f t="shared" si="11"/>
        <v>#DIV/0!</v>
      </c>
    </row>
    <row r="16" spans="1:36" ht="14.1" customHeight="1">
      <c r="A16" s="314">
        <v>14</v>
      </c>
      <c r="B16" s="123">
        <v>3023</v>
      </c>
      <c r="C16" s="605" t="s">
        <v>73</v>
      </c>
      <c r="D16" s="502">
        <f t="shared" si="0"/>
        <v>15</v>
      </c>
      <c r="E16" s="503">
        <f t="shared" si="0"/>
        <v>15</v>
      </c>
      <c r="F16" s="613">
        <f t="shared" si="2"/>
        <v>1</v>
      </c>
      <c r="G16" s="90">
        <v>1</v>
      </c>
      <c r="H16" s="83">
        <v>1</v>
      </c>
      <c r="I16" s="349">
        <f t="shared" si="3"/>
        <v>1</v>
      </c>
      <c r="J16" s="90">
        <v>4</v>
      </c>
      <c r="K16" s="83">
        <v>4</v>
      </c>
      <c r="L16" s="349">
        <f t="shared" si="4"/>
        <v>1</v>
      </c>
      <c r="M16" s="90">
        <v>3</v>
      </c>
      <c r="N16" s="83">
        <v>3</v>
      </c>
      <c r="O16" s="349">
        <f t="shared" si="1"/>
        <v>1</v>
      </c>
      <c r="P16" s="90">
        <v>1</v>
      </c>
      <c r="Q16" s="83">
        <v>1</v>
      </c>
      <c r="R16" s="349">
        <f t="shared" si="5"/>
        <v>1</v>
      </c>
      <c r="S16" s="90">
        <v>0</v>
      </c>
      <c r="T16" s="83">
        <v>0</v>
      </c>
      <c r="U16" s="313" t="e">
        <f t="shared" si="6"/>
        <v>#DIV/0!</v>
      </c>
      <c r="V16" s="90">
        <v>1</v>
      </c>
      <c r="W16" s="83">
        <v>1</v>
      </c>
      <c r="X16" s="349">
        <f t="shared" si="7"/>
        <v>1</v>
      </c>
      <c r="Y16" s="90">
        <v>2</v>
      </c>
      <c r="Z16" s="83">
        <v>2</v>
      </c>
      <c r="AA16" s="349">
        <f t="shared" si="8"/>
        <v>1</v>
      </c>
      <c r="AB16" s="90">
        <v>1</v>
      </c>
      <c r="AC16" s="83">
        <v>1</v>
      </c>
      <c r="AD16" s="349">
        <f t="shared" si="9"/>
        <v>1</v>
      </c>
      <c r="AE16" s="90">
        <v>2</v>
      </c>
      <c r="AF16" s="83">
        <v>2</v>
      </c>
      <c r="AG16" s="349">
        <f t="shared" si="10"/>
        <v>1</v>
      </c>
      <c r="AH16" s="90">
        <v>0</v>
      </c>
      <c r="AI16" s="83">
        <v>0</v>
      </c>
      <c r="AJ16" s="349" t="e">
        <f t="shared" si="11"/>
        <v>#DIV/0!</v>
      </c>
    </row>
    <row r="17" spans="1:36" ht="15">
      <c r="A17" s="310">
        <v>15</v>
      </c>
      <c r="B17" s="121">
        <v>3024</v>
      </c>
      <c r="C17" s="503" t="s">
        <v>74</v>
      </c>
      <c r="D17" s="502">
        <f t="shared" si="0"/>
        <v>17</v>
      </c>
      <c r="E17" s="503">
        <f t="shared" si="0"/>
        <v>14</v>
      </c>
      <c r="F17" s="613">
        <f t="shared" si="2"/>
        <v>0.82352941176470584</v>
      </c>
      <c r="G17" s="90">
        <v>1</v>
      </c>
      <c r="H17" s="83">
        <v>1</v>
      </c>
      <c r="I17" s="349">
        <f t="shared" si="3"/>
        <v>1</v>
      </c>
      <c r="J17" s="90">
        <v>4</v>
      </c>
      <c r="K17" s="83">
        <v>4</v>
      </c>
      <c r="L17" s="349">
        <f t="shared" si="4"/>
        <v>1</v>
      </c>
      <c r="M17" s="90">
        <v>3</v>
      </c>
      <c r="N17" s="83">
        <v>2</v>
      </c>
      <c r="O17" s="349">
        <f t="shared" si="1"/>
        <v>0.66666666666666663</v>
      </c>
      <c r="P17" s="90">
        <v>1</v>
      </c>
      <c r="Q17" s="83">
        <v>1</v>
      </c>
      <c r="R17" s="349">
        <f t="shared" si="5"/>
        <v>1</v>
      </c>
      <c r="S17" s="90">
        <v>0</v>
      </c>
      <c r="T17" s="83">
        <v>0</v>
      </c>
      <c r="U17" s="313" t="e">
        <f t="shared" si="6"/>
        <v>#DIV/0!</v>
      </c>
      <c r="V17" s="90">
        <v>1</v>
      </c>
      <c r="W17" s="83">
        <v>1</v>
      </c>
      <c r="X17" s="349">
        <f t="shared" si="7"/>
        <v>1</v>
      </c>
      <c r="Y17" s="90">
        <v>3</v>
      </c>
      <c r="Z17" s="83">
        <v>2</v>
      </c>
      <c r="AA17" s="349">
        <f t="shared" si="8"/>
        <v>0.66666666666666663</v>
      </c>
      <c r="AB17" s="90">
        <v>1</v>
      </c>
      <c r="AC17" s="83">
        <v>1</v>
      </c>
      <c r="AD17" s="349">
        <f t="shared" si="9"/>
        <v>1</v>
      </c>
      <c r="AE17" s="90">
        <v>3</v>
      </c>
      <c r="AF17" s="83">
        <v>2</v>
      </c>
      <c r="AG17" s="349">
        <f t="shared" si="10"/>
        <v>0.66666666666666663</v>
      </c>
      <c r="AH17" s="90">
        <v>0</v>
      </c>
      <c r="AI17" s="83">
        <v>0</v>
      </c>
      <c r="AJ17" s="349" t="e">
        <f t="shared" si="11"/>
        <v>#DIV/0!</v>
      </c>
    </row>
    <row r="18" spans="1:36" ht="15">
      <c r="A18" s="310">
        <v>16</v>
      </c>
      <c r="B18" s="121">
        <v>3027</v>
      </c>
      <c r="C18" s="503" t="s">
        <v>75</v>
      </c>
      <c r="D18" s="502">
        <f t="shared" si="0"/>
        <v>15</v>
      </c>
      <c r="E18" s="503">
        <f t="shared" si="0"/>
        <v>15</v>
      </c>
      <c r="F18" s="613">
        <f t="shared" si="2"/>
        <v>1</v>
      </c>
      <c r="G18" s="90">
        <v>1</v>
      </c>
      <c r="H18" s="83">
        <v>1</v>
      </c>
      <c r="I18" s="349">
        <f t="shared" si="3"/>
        <v>1</v>
      </c>
      <c r="J18" s="90">
        <v>4</v>
      </c>
      <c r="K18" s="83">
        <v>4</v>
      </c>
      <c r="L18" s="349">
        <f t="shared" si="4"/>
        <v>1</v>
      </c>
      <c r="M18" s="90">
        <v>3</v>
      </c>
      <c r="N18" s="83">
        <v>3</v>
      </c>
      <c r="O18" s="349">
        <f t="shared" si="1"/>
        <v>1</v>
      </c>
      <c r="P18" s="90">
        <v>1</v>
      </c>
      <c r="Q18" s="83">
        <v>1</v>
      </c>
      <c r="R18" s="349">
        <f t="shared" si="5"/>
        <v>1</v>
      </c>
      <c r="S18" s="90">
        <v>0</v>
      </c>
      <c r="T18" s="83">
        <v>0</v>
      </c>
      <c r="U18" s="313" t="e">
        <f t="shared" si="6"/>
        <v>#DIV/0!</v>
      </c>
      <c r="V18" s="90">
        <v>1</v>
      </c>
      <c r="W18" s="83">
        <v>1</v>
      </c>
      <c r="X18" s="349">
        <f t="shared" si="7"/>
        <v>1</v>
      </c>
      <c r="Y18" s="90">
        <v>2</v>
      </c>
      <c r="Z18" s="83">
        <v>2</v>
      </c>
      <c r="AA18" s="349">
        <f t="shared" si="8"/>
        <v>1</v>
      </c>
      <c r="AB18" s="90">
        <v>1</v>
      </c>
      <c r="AC18" s="83">
        <v>1</v>
      </c>
      <c r="AD18" s="349">
        <f t="shared" si="9"/>
        <v>1</v>
      </c>
      <c r="AE18" s="90">
        <v>2</v>
      </c>
      <c r="AF18" s="83">
        <v>2</v>
      </c>
      <c r="AG18" s="349">
        <f t="shared" si="10"/>
        <v>1</v>
      </c>
      <c r="AH18" s="90">
        <v>0</v>
      </c>
      <c r="AI18" s="83">
        <v>0</v>
      </c>
      <c r="AJ18" s="349" t="e">
        <f t="shared" si="11"/>
        <v>#DIV/0!</v>
      </c>
    </row>
    <row r="19" spans="1:36" ht="15">
      <c r="A19" s="310">
        <v>17</v>
      </c>
      <c r="B19" s="121">
        <v>3028</v>
      </c>
      <c r="C19" s="605" t="s">
        <v>76</v>
      </c>
      <c r="D19" s="502">
        <f t="shared" si="0"/>
        <v>16</v>
      </c>
      <c r="E19" s="503">
        <f t="shared" si="0"/>
        <v>16</v>
      </c>
      <c r="F19" s="613">
        <f t="shared" si="2"/>
        <v>1</v>
      </c>
      <c r="G19" s="90">
        <v>1</v>
      </c>
      <c r="H19" s="83">
        <v>1</v>
      </c>
      <c r="I19" s="349">
        <f t="shared" si="3"/>
        <v>1</v>
      </c>
      <c r="J19" s="90">
        <v>4</v>
      </c>
      <c r="K19" s="83">
        <v>4</v>
      </c>
      <c r="L19" s="349">
        <f t="shared" si="4"/>
        <v>1</v>
      </c>
      <c r="M19" s="90">
        <v>3</v>
      </c>
      <c r="N19" s="83">
        <v>3</v>
      </c>
      <c r="O19" s="349">
        <f t="shared" si="1"/>
        <v>1</v>
      </c>
      <c r="P19" s="90">
        <v>1</v>
      </c>
      <c r="Q19" s="83">
        <v>1</v>
      </c>
      <c r="R19" s="349">
        <f t="shared" si="5"/>
        <v>1</v>
      </c>
      <c r="S19" s="90">
        <v>0</v>
      </c>
      <c r="T19" s="83">
        <v>0</v>
      </c>
      <c r="U19" s="313" t="e">
        <f t="shared" si="6"/>
        <v>#DIV/0!</v>
      </c>
      <c r="V19" s="90">
        <v>1</v>
      </c>
      <c r="W19" s="83">
        <v>1</v>
      </c>
      <c r="X19" s="349">
        <f t="shared" si="7"/>
        <v>1</v>
      </c>
      <c r="Y19" s="90">
        <v>3</v>
      </c>
      <c r="Z19" s="83">
        <v>3</v>
      </c>
      <c r="AA19" s="349">
        <f t="shared" si="8"/>
        <v>1</v>
      </c>
      <c r="AB19" s="90">
        <v>1</v>
      </c>
      <c r="AC19" s="83">
        <v>1</v>
      </c>
      <c r="AD19" s="349">
        <f t="shared" si="9"/>
        <v>1</v>
      </c>
      <c r="AE19" s="90">
        <v>2</v>
      </c>
      <c r="AF19" s="83">
        <v>2</v>
      </c>
      <c r="AG19" s="349">
        <f t="shared" si="10"/>
        <v>1</v>
      </c>
      <c r="AH19" s="90">
        <v>0</v>
      </c>
      <c r="AI19" s="83">
        <v>0</v>
      </c>
      <c r="AJ19" s="349" t="e">
        <f t="shared" si="11"/>
        <v>#DIV/0!</v>
      </c>
    </row>
    <row r="20" spans="1:36" ht="14.1" customHeight="1">
      <c r="A20" s="310">
        <v>18</v>
      </c>
      <c r="B20" s="121">
        <v>3030</v>
      </c>
      <c r="C20" s="503" t="s">
        <v>77</v>
      </c>
      <c r="D20" s="502">
        <f t="shared" si="0"/>
        <v>14</v>
      </c>
      <c r="E20" s="503">
        <f t="shared" si="0"/>
        <v>9</v>
      </c>
      <c r="F20" s="613">
        <f t="shared" si="2"/>
        <v>0.6428571428571429</v>
      </c>
      <c r="G20" s="90">
        <v>1</v>
      </c>
      <c r="H20" s="83">
        <v>1</v>
      </c>
      <c r="I20" s="349">
        <f t="shared" si="3"/>
        <v>1</v>
      </c>
      <c r="J20" s="90">
        <v>4</v>
      </c>
      <c r="K20" s="83">
        <v>3</v>
      </c>
      <c r="L20" s="349">
        <f t="shared" si="4"/>
        <v>0.75</v>
      </c>
      <c r="M20" s="90">
        <v>3</v>
      </c>
      <c r="N20" s="83">
        <v>1</v>
      </c>
      <c r="O20" s="349">
        <f t="shared" si="1"/>
        <v>0.33333333333333331</v>
      </c>
      <c r="P20" s="90">
        <v>1</v>
      </c>
      <c r="Q20" s="83">
        <v>1</v>
      </c>
      <c r="R20" s="349">
        <f t="shared" si="5"/>
        <v>1</v>
      </c>
      <c r="S20" s="90">
        <v>0</v>
      </c>
      <c r="T20" s="83">
        <v>0</v>
      </c>
      <c r="U20" s="313" t="e">
        <f t="shared" si="6"/>
        <v>#DIV/0!</v>
      </c>
      <c r="V20" s="90">
        <v>1</v>
      </c>
      <c r="W20" s="83">
        <v>0</v>
      </c>
      <c r="X20" s="349">
        <f t="shared" si="7"/>
        <v>0</v>
      </c>
      <c r="Y20" s="90">
        <v>2</v>
      </c>
      <c r="Z20" s="83">
        <v>1</v>
      </c>
      <c r="AA20" s="349">
        <f t="shared" si="8"/>
        <v>0.5</v>
      </c>
      <c r="AB20" s="90">
        <v>1</v>
      </c>
      <c r="AC20" s="83">
        <v>1</v>
      </c>
      <c r="AD20" s="349">
        <f t="shared" si="9"/>
        <v>1</v>
      </c>
      <c r="AE20" s="90">
        <v>1</v>
      </c>
      <c r="AF20" s="83">
        <v>1</v>
      </c>
      <c r="AG20" s="349">
        <f t="shared" si="10"/>
        <v>1</v>
      </c>
      <c r="AH20" s="90">
        <v>0</v>
      </c>
      <c r="AI20" s="83">
        <v>0</v>
      </c>
      <c r="AJ20" s="349" t="e">
        <f t="shared" si="11"/>
        <v>#DIV/0!</v>
      </c>
    </row>
    <row r="21" spans="1:36" ht="15">
      <c r="A21" s="310">
        <v>19</v>
      </c>
      <c r="B21" s="121">
        <v>3031</v>
      </c>
      <c r="C21" s="503" t="s">
        <v>78</v>
      </c>
      <c r="D21" s="502">
        <f t="shared" si="0"/>
        <v>15</v>
      </c>
      <c r="E21" s="503">
        <f t="shared" si="0"/>
        <v>15</v>
      </c>
      <c r="F21" s="613">
        <f t="shared" si="2"/>
        <v>1</v>
      </c>
      <c r="G21" s="90">
        <v>1</v>
      </c>
      <c r="H21" s="83">
        <v>1</v>
      </c>
      <c r="I21" s="349">
        <f t="shared" si="3"/>
        <v>1</v>
      </c>
      <c r="J21" s="90">
        <v>4</v>
      </c>
      <c r="K21" s="83">
        <v>4</v>
      </c>
      <c r="L21" s="349">
        <f t="shared" si="4"/>
        <v>1</v>
      </c>
      <c r="M21" s="90">
        <v>3</v>
      </c>
      <c r="N21" s="83">
        <v>3</v>
      </c>
      <c r="O21" s="349">
        <f t="shared" si="1"/>
        <v>1</v>
      </c>
      <c r="P21" s="90">
        <v>1</v>
      </c>
      <c r="Q21" s="83">
        <v>1</v>
      </c>
      <c r="R21" s="349">
        <f t="shared" si="5"/>
        <v>1</v>
      </c>
      <c r="S21" s="90">
        <v>0</v>
      </c>
      <c r="T21" s="83">
        <v>0</v>
      </c>
      <c r="U21" s="313" t="e">
        <f t="shared" si="6"/>
        <v>#DIV/0!</v>
      </c>
      <c r="V21" s="90">
        <v>1</v>
      </c>
      <c r="W21" s="83">
        <v>1</v>
      </c>
      <c r="X21" s="349">
        <f t="shared" si="7"/>
        <v>1</v>
      </c>
      <c r="Y21" s="90">
        <v>2</v>
      </c>
      <c r="Z21" s="83">
        <v>2</v>
      </c>
      <c r="AA21" s="349">
        <f t="shared" si="8"/>
        <v>1</v>
      </c>
      <c r="AB21" s="90">
        <v>1</v>
      </c>
      <c r="AC21" s="83">
        <v>1</v>
      </c>
      <c r="AD21" s="349">
        <f t="shared" si="9"/>
        <v>1</v>
      </c>
      <c r="AE21" s="90">
        <v>2</v>
      </c>
      <c r="AF21" s="83">
        <v>2</v>
      </c>
      <c r="AG21" s="349">
        <f t="shared" si="10"/>
        <v>1</v>
      </c>
      <c r="AH21" s="90">
        <v>0</v>
      </c>
      <c r="AI21" s="83">
        <v>0</v>
      </c>
      <c r="AJ21" s="349" t="e">
        <f t="shared" si="11"/>
        <v>#DIV/0!</v>
      </c>
    </row>
    <row r="22" spans="1:36" ht="15">
      <c r="A22" s="310">
        <v>20</v>
      </c>
      <c r="B22" s="121">
        <v>3032</v>
      </c>
      <c r="C22" s="503" t="s">
        <v>79</v>
      </c>
      <c r="D22" s="502">
        <f t="shared" si="0"/>
        <v>16</v>
      </c>
      <c r="E22" s="503">
        <f t="shared" si="0"/>
        <v>15</v>
      </c>
      <c r="F22" s="613">
        <f t="shared" si="2"/>
        <v>0.9375</v>
      </c>
      <c r="G22" s="90">
        <v>1</v>
      </c>
      <c r="H22" s="83">
        <v>1</v>
      </c>
      <c r="I22" s="349">
        <f t="shared" si="3"/>
        <v>1</v>
      </c>
      <c r="J22" s="90">
        <v>4</v>
      </c>
      <c r="K22" s="83">
        <v>3</v>
      </c>
      <c r="L22" s="349">
        <f t="shared" si="4"/>
        <v>0.75</v>
      </c>
      <c r="M22" s="90">
        <v>3</v>
      </c>
      <c r="N22" s="83">
        <v>3</v>
      </c>
      <c r="O22" s="349">
        <f t="shared" si="1"/>
        <v>1</v>
      </c>
      <c r="P22" s="90">
        <v>1</v>
      </c>
      <c r="Q22" s="83">
        <v>1</v>
      </c>
      <c r="R22" s="349">
        <f t="shared" si="5"/>
        <v>1</v>
      </c>
      <c r="S22" s="90">
        <v>0</v>
      </c>
      <c r="T22" s="83">
        <v>0</v>
      </c>
      <c r="U22" s="313" t="e">
        <f t="shared" si="6"/>
        <v>#DIV/0!</v>
      </c>
      <c r="V22" s="90">
        <v>1</v>
      </c>
      <c r="W22" s="83">
        <v>1</v>
      </c>
      <c r="X22" s="349">
        <f t="shared" si="7"/>
        <v>1</v>
      </c>
      <c r="Y22" s="90">
        <v>3</v>
      </c>
      <c r="Z22" s="83">
        <v>3</v>
      </c>
      <c r="AA22" s="349">
        <f t="shared" si="8"/>
        <v>1</v>
      </c>
      <c r="AB22" s="90">
        <v>1</v>
      </c>
      <c r="AC22" s="83">
        <v>1</v>
      </c>
      <c r="AD22" s="349">
        <f t="shared" si="9"/>
        <v>1</v>
      </c>
      <c r="AE22" s="90">
        <v>2</v>
      </c>
      <c r="AF22" s="83">
        <v>2</v>
      </c>
      <c r="AG22" s="349">
        <f t="shared" si="10"/>
        <v>1</v>
      </c>
      <c r="AH22" s="90">
        <v>0</v>
      </c>
      <c r="AI22" s="83">
        <v>0</v>
      </c>
      <c r="AJ22" s="349" t="e">
        <f t="shared" si="11"/>
        <v>#DIV/0!</v>
      </c>
    </row>
    <row r="23" spans="1:36" ht="15">
      <c r="A23" s="315">
        <v>21</v>
      </c>
      <c r="B23" s="316">
        <v>3033</v>
      </c>
      <c r="C23" s="606" t="s">
        <v>80</v>
      </c>
      <c r="D23" s="502">
        <f t="shared" si="0"/>
        <v>14</v>
      </c>
      <c r="E23" s="503">
        <f t="shared" si="0"/>
        <v>12</v>
      </c>
      <c r="F23" s="614">
        <f t="shared" si="2"/>
        <v>0.8571428571428571</v>
      </c>
      <c r="G23" s="90">
        <v>1</v>
      </c>
      <c r="H23" s="83">
        <v>1</v>
      </c>
      <c r="I23" s="349">
        <f t="shared" si="3"/>
        <v>1</v>
      </c>
      <c r="J23" s="90">
        <v>4</v>
      </c>
      <c r="K23" s="83">
        <v>3</v>
      </c>
      <c r="L23" s="349">
        <f t="shared" si="4"/>
        <v>0.75</v>
      </c>
      <c r="M23" s="90">
        <v>3</v>
      </c>
      <c r="N23" s="83">
        <v>3</v>
      </c>
      <c r="O23" s="349">
        <f t="shared" si="1"/>
        <v>1</v>
      </c>
      <c r="P23" s="90">
        <v>1</v>
      </c>
      <c r="Q23" s="83">
        <v>1</v>
      </c>
      <c r="R23" s="349">
        <f t="shared" si="5"/>
        <v>1</v>
      </c>
      <c r="S23" s="90">
        <v>0</v>
      </c>
      <c r="T23" s="83">
        <v>0</v>
      </c>
      <c r="U23" s="313" t="e">
        <f t="shared" si="6"/>
        <v>#DIV/0!</v>
      </c>
      <c r="V23" s="90">
        <v>1</v>
      </c>
      <c r="W23" s="83">
        <v>0</v>
      </c>
      <c r="X23" s="349">
        <f t="shared" si="7"/>
        <v>0</v>
      </c>
      <c r="Y23" s="90">
        <v>2</v>
      </c>
      <c r="Z23" s="83">
        <v>2</v>
      </c>
      <c r="AA23" s="349">
        <f t="shared" si="8"/>
        <v>1</v>
      </c>
      <c r="AB23" s="90">
        <v>1</v>
      </c>
      <c r="AC23" s="83">
        <v>1</v>
      </c>
      <c r="AD23" s="349">
        <f t="shared" si="9"/>
        <v>1</v>
      </c>
      <c r="AE23" s="90">
        <v>1</v>
      </c>
      <c r="AF23" s="83">
        <v>1</v>
      </c>
      <c r="AG23" s="349">
        <f t="shared" si="10"/>
        <v>1</v>
      </c>
      <c r="AH23" s="90">
        <v>0</v>
      </c>
      <c r="AI23" s="83">
        <v>0</v>
      </c>
      <c r="AJ23" s="349" t="e">
        <f t="shared" si="11"/>
        <v>#DIV/0!</v>
      </c>
    </row>
    <row r="24" spans="1:36" ht="15">
      <c r="A24" s="319">
        <v>22</v>
      </c>
      <c r="B24" s="121">
        <v>3034</v>
      </c>
      <c r="C24" s="503" t="s">
        <v>81</v>
      </c>
      <c r="D24" s="502">
        <f t="shared" si="0"/>
        <v>16</v>
      </c>
      <c r="E24" s="503">
        <f t="shared" si="0"/>
        <v>15</v>
      </c>
      <c r="F24" s="613">
        <f>E24/D24</f>
        <v>0.9375</v>
      </c>
      <c r="G24" s="90">
        <v>1</v>
      </c>
      <c r="H24" s="83">
        <v>1</v>
      </c>
      <c r="I24" s="349">
        <f>H24/G24</f>
        <v>1</v>
      </c>
      <c r="J24" s="90">
        <v>4</v>
      </c>
      <c r="K24" s="83">
        <v>4</v>
      </c>
      <c r="L24" s="349">
        <f>K24/J24</f>
        <v>1</v>
      </c>
      <c r="M24" s="90">
        <v>3</v>
      </c>
      <c r="N24" s="83">
        <v>3</v>
      </c>
      <c r="O24" s="349">
        <f t="shared" si="1"/>
        <v>1</v>
      </c>
      <c r="P24" s="90">
        <v>1</v>
      </c>
      <c r="Q24" s="83">
        <v>1</v>
      </c>
      <c r="R24" s="349">
        <f>Q24/P24</f>
        <v>1</v>
      </c>
      <c r="S24" s="90">
        <v>0</v>
      </c>
      <c r="T24" s="83">
        <v>0</v>
      </c>
      <c r="U24" s="313" t="e">
        <f>T24/S24</f>
        <v>#DIV/0!</v>
      </c>
      <c r="V24" s="90">
        <v>1</v>
      </c>
      <c r="W24" s="83">
        <v>1</v>
      </c>
      <c r="X24" s="349">
        <f t="shared" si="7"/>
        <v>1</v>
      </c>
      <c r="Y24" s="90">
        <v>2</v>
      </c>
      <c r="Z24" s="83">
        <v>2</v>
      </c>
      <c r="AA24" s="349">
        <f>Z24/Y24</f>
        <v>1</v>
      </c>
      <c r="AB24" s="90">
        <v>1</v>
      </c>
      <c r="AC24" s="83">
        <v>1</v>
      </c>
      <c r="AD24" s="349">
        <f>AC24/AB24</f>
        <v>1</v>
      </c>
      <c r="AE24" s="90">
        <v>3</v>
      </c>
      <c r="AF24" s="83">
        <v>2</v>
      </c>
      <c r="AG24" s="349">
        <f t="shared" si="10"/>
        <v>0.66666666666666663</v>
      </c>
      <c r="AH24" s="90">
        <v>0</v>
      </c>
      <c r="AI24" s="83">
        <v>0</v>
      </c>
      <c r="AJ24" s="349" t="e">
        <f t="shared" si="11"/>
        <v>#DIV/0!</v>
      </c>
    </row>
    <row r="25" spans="1:36" ht="15">
      <c r="A25" s="371">
        <v>23</v>
      </c>
      <c r="B25" s="316">
        <v>3035</v>
      </c>
      <c r="C25" s="604" t="s">
        <v>403</v>
      </c>
      <c r="D25" s="603">
        <f t="shared" si="0"/>
        <v>16</v>
      </c>
      <c r="E25" s="604">
        <f t="shared" si="0"/>
        <v>14</v>
      </c>
      <c r="F25" s="614">
        <f>E25/D25</f>
        <v>0.875</v>
      </c>
      <c r="G25" s="90">
        <v>1</v>
      </c>
      <c r="H25" s="83">
        <v>1</v>
      </c>
      <c r="I25" s="349">
        <f>H25/G25</f>
        <v>1</v>
      </c>
      <c r="J25" s="90">
        <v>4</v>
      </c>
      <c r="K25" s="83">
        <v>3</v>
      </c>
      <c r="L25" s="349">
        <f>K25/J25</f>
        <v>0.75</v>
      </c>
      <c r="M25" s="90">
        <v>3</v>
      </c>
      <c r="N25" s="83">
        <v>3</v>
      </c>
      <c r="O25" s="349">
        <f>N25/M25</f>
        <v>1</v>
      </c>
      <c r="P25" s="90">
        <v>1</v>
      </c>
      <c r="Q25" s="83">
        <v>1</v>
      </c>
      <c r="R25" s="349">
        <f>Q25/P25</f>
        <v>1</v>
      </c>
      <c r="S25" s="90">
        <v>0</v>
      </c>
      <c r="T25" s="83">
        <v>0</v>
      </c>
      <c r="U25" s="313" t="e">
        <f>T25/S25</f>
        <v>#DIV/0!</v>
      </c>
      <c r="V25" s="90">
        <v>1</v>
      </c>
      <c r="W25" s="83">
        <v>1</v>
      </c>
      <c r="X25" s="349">
        <f>W25/V25</f>
        <v>1</v>
      </c>
      <c r="Y25" s="90">
        <v>3</v>
      </c>
      <c r="Z25" s="83">
        <v>2</v>
      </c>
      <c r="AA25" s="349">
        <f>Z25/Y25</f>
        <v>0.66666666666666663</v>
      </c>
      <c r="AB25" s="90">
        <v>1</v>
      </c>
      <c r="AC25" s="83">
        <v>1</v>
      </c>
      <c r="AD25" s="349">
        <f>AC25/AB25</f>
        <v>1</v>
      </c>
      <c r="AE25" s="90">
        <v>2</v>
      </c>
      <c r="AF25" s="83">
        <v>2</v>
      </c>
      <c r="AG25" s="349">
        <f t="shared" si="10"/>
        <v>1</v>
      </c>
      <c r="AH25" s="90">
        <v>0</v>
      </c>
      <c r="AI25" s="83">
        <v>0</v>
      </c>
      <c r="AJ25" s="349" t="e">
        <f>AI25/AH25</f>
        <v>#DIV/0!</v>
      </c>
    </row>
    <row r="26" spans="1:36" ht="14.1" customHeight="1">
      <c r="A26" s="319">
        <v>24</v>
      </c>
      <c r="B26" s="607">
        <v>3036</v>
      </c>
      <c r="C26" s="503" t="s">
        <v>370</v>
      </c>
      <c r="D26" s="502">
        <f t="shared" si="0"/>
        <v>16</v>
      </c>
      <c r="E26" s="503">
        <f>H26+K26+N26+Q26+T26+W26+Z26+AC26+AF26+AI26</f>
        <v>14</v>
      </c>
      <c r="F26" s="613">
        <f>E26/D26</f>
        <v>0.875</v>
      </c>
      <c r="G26" s="90">
        <v>1</v>
      </c>
      <c r="H26" s="83">
        <v>1</v>
      </c>
      <c r="I26" s="349">
        <f>H26/G26</f>
        <v>1</v>
      </c>
      <c r="J26" s="90">
        <v>4</v>
      </c>
      <c r="K26" s="83">
        <v>3</v>
      </c>
      <c r="L26" s="349">
        <f>K26/J26</f>
        <v>0.75</v>
      </c>
      <c r="M26" s="90">
        <v>3</v>
      </c>
      <c r="N26" s="83">
        <v>3</v>
      </c>
      <c r="O26" s="349">
        <f t="shared" si="1"/>
        <v>1</v>
      </c>
      <c r="P26" s="90">
        <v>1</v>
      </c>
      <c r="Q26" s="83">
        <v>1</v>
      </c>
      <c r="R26" s="349">
        <f>Q26/P26</f>
        <v>1</v>
      </c>
      <c r="S26" s="90">
        <v>0</v>
      </c>
      <c r="T26" s="83">
        <v>0</v>
      </c>
      <c r="U26" s="313" t="e">
        <f>T26/S26</f>
        <v>#DIV/0!</v>
      </c>
      <c r="V26" s="90">
        <v>1</v>
      </c>
      <c r="W26" s="83">
        <v>1</v>
      </c>
      <c r="X26" s="349">
        <f t="shared" si="7"/>
        <v>1</v>
      </c>
      <c r="Y26" s="90">
        <v>3</v>
      </c>
      <c r="Z26" s="83">
        <v>2</v>
      </c>
      <c r="AA26" s="349">
        <f>Z26/Y26</f>
        <v>0.66666666666666663</v>
      </c>
      <c r="AB26" s="90">
        <v>1</v>
      </c>
      <c r="AC26" s="83">
        <v>1</v>
      </c>
      <c r="AD26" s="349">
        <f>AC26/AB26</f>
        <v>1</v>
      </c>
      <c r="AE26" s="90">
        <v>2</v>
      </c>
      <c r="AF26" s="83">
        <v>2</v>
      </c>
      <c r="AG26" s="349">
        <f t="shared" si="10"/>
        <v>1</v>
      </c>
      <c r="AH26" s="90">
        <v>0</v>
      </c>
      <c r="AI26" s="83">
        <v>0</v>
      </c>
      <c r="AJ26" s="349" t="e">
        <f t="shared" si="11"/>
        <v>#DIV/0!</v>
      </c>
    </row>
    <row r="27" spans="1:36" ht="13.5" customHeight="1" thickBot="1">
      <c r="A27" s="321">
        <v>25</v>
      </c>
      <c r="B27" s="608">
        <v>3037</v>
      </c>
      <c r="C27" s="505" t="s">
        <v>712</v>
      </c>
      <c r="D27" s="624">
        <f t="shared" si="0"/>
        <v>16</v>
      </c>
      <c r="E27" s="625">
        <f>H27+K27+N27+Q27+T27+W27+Z27+AC27+AF27+AI27</f>
        <v>15</v>
      </c>
      <c r="F27" s="616">
        <f>E27/D27</f>
        <v>0.9375</v>
      </c>
      <c r="G27" s="621">
        <v>1</v>
      </c>
      <c r="H27" s="622">
        <v>1</v>
      </c>
      <c r="I27" s="626">
        <f>H27/G27</f>
        <v>1</v>
      </c>
      <c r="J27" s="621">
        <v>4</v>
      </c>
      <c r="K27" s="622">
        <v>4</v>
      </c>
      <c r="L27" s="620">
        <f>K27/J27</f>
        <v>1</v>
      </c>
      <c r="M27" s="621">
        <v>3</v>
      </c>
      <c r="N27" s="622">
        <v>3</v>
      </c>
      <c r="O27" s="620">
        <f t="shared" si="1"/>
        <v>1</v>
      </c>
      <c r="P27" s="621">
        <v>1</v>
      </c>
      <c r="Q27" s="622">
        <v>1</v>
      </c>
      <c r="R27" s="620">
        <f>Q27/P27</f>
        <v>1</v>
      </c>
      <c r="S27" s="621">
        <v>0</v>
      </c>
      <c r="T27" s="622">
        <v>0</v>
      </c>
      <c r="U27" s="623" t="e">
        <f>T27/S27</f>
        <v>#DIV/0!</v>
      </c>
      <c r="V27" s="621">
        <v>1</v>
      </c>
      <c r="W27" s="622">
        <v>1</v>
      </c>
      <c r="X27" s="620">
        <f t="shared" si="7"/>
        <v>1</v>
      </c>
      <c r="Y27" s="621">
        <v>2</v>
      </c>
      <c r="Z27" s="622">
        <v>2</v>
      </c>
      <c r="AA27" s="620">
        <f>Z27/Y27</f>
        <v>1</v>
      </c>
      <c r="AB27" s="621">
        <v>1</v>
      </c>
      <c r="AC27" s="622">
        <v>1</v>
      </c>
      <c r="AD27" s="620">
        <f>AC27/AB27</f>
        <v>1</v>
      </c>
      <c r="AE27" s="621">
        <v>3</v>
      </c>
      <c r="AF27" s="622">
        <v>2</v>
      </c>
      <c r="AG27" s="620">
        <f t="shared" si="10"/>
        <v>0.66666666666666663</v>
      </c>
      <c r="AH27" s="621">
        <v>0</v>
      </c>
      <c r="AI27" s="622">
        <v>0</v>
      </c>
      <c r="AJ27" s="620" t="e">
        <f t="shared" si="11"/>
        <v>#DIV/0!</v>
      </c>
    </row>
  </sheetData>
  <mergeCells count="14">
    <mergeCell ref="J1:L1"/>
    <mergeCell ref="A1:A2"/>
    <mergeCell ref="B1:B2"/>
    <mergeCell ref="C1:C2"/>
    <mergeCell ref="D1:F1"/>
    <mergeCell ref="G1:I1"/>
    <mergeCell ref="AE1:AG1"/>
    <mergeCell ref="AH1:AJ1"/>
    <mergeCell ref="M1:O1"/>
    <mergeCell ref="P1:R1"/>
    <mergeCell ref="S1:U1"/>
    <mergeCell ref="V1:X1"/>
    <mergeCell ref="Y1:AA1"/>
    <mergeCell ref="AB1:AD1"/>
  </mergeCells>
  <conditionalFormatting sqref="F3:F27">
    <cfRule type="cellIs" dxfId="43" priority="1" operator="lessThan">
      <formula>0.9</formula>
    </cfRule>
  </conditionalFormatting>
  <conditionalFormatting sqref="I3:I27 L3:L27 O3:O27 R3:R27">
    <cfRule type="cellIs" dxfId="42" priority="3" operator="lessThan">
      <formula>1</formula>
    </cfRule>
  </conditionalFormatting>
  <conditionalFormatting sqref="U3:U27 X3:X27">
    <cfRule type="cellIs" dxfId="41" priority="2" operator="lessThan">
      <formula>1</formula>
    </cfRule>
  </conditionalFormatting>
  <conditionalFormatting sqref="AA3:AA27 AD3:AD27">
    <cfRule type="cellIs" dxfId="40" priority="4" operator="lessThan">
      <formula>1</formula>
    </cfRule>
  </conditionalFormatting>
  <conditionalFormatting sqref="AG3:AG27 AJ3:AJ27">
    <cfRule type="cellIs" dxfId="39" priority="5" operator="lessThan">
      <formula>1</formula>
    </cfRule>
  </conditionalFormatting>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1C1C5-67A5-4570-90F5-D813C75EE097}">
  <dimension ref="A1:CN36"/>
  <sheetViews>
    <sheetView zoomScale="40" zoomScaleNormal="40" zoomScaleSheetLayoutView="25" workbookViewId="0">
      <pane xSplit="2" ySplit="8" topLeftCell="C23" activePane="bottomRight" state="frozen"/>
      <selection pane="topRight" activeCell="C1" sqref="C1"/>
      <selection pane="bottomLeft" activeCell="A9" sqref="A9"/>
      <selection pane="bottomRight" activeCell="D15" sqref="D15"/>
    </sheetView>
  </sheetViews>
  <sheetFormatPr defaultColWidth="8.875" defaultRowHeight="13.5"/>
  <cols>
    <col min="1" max="1" width="20" style="133" customWidth="1"/>
    <col min="2" max="2" width="41.875" style="2" bestFit="1" customWidth="1"/>
    <col min="3" max="16" width="35.125" style="2" customWidth="1"/>
    <col min="17" max="27" width="9" style="1" customWidth="1"/>
    <col min="28" max="28" width="23.125" style="1" hidden="1" customWidth="1"/>
    <col min="29" max="42" width="39.875" style="1" hidden="1" customWidth="1"/>
    <col min="43" max="92" width="9" style="1" customWidth="1"/>
    <col min="93" max="16384" width="8.875" style="2"/>
  </cols>
  <sheetData>
    <row r="1" spans="1:92" ht="42.6" customHeight="1" thickBot="1">
      <c r="A1" s="852" t="s">
        <v>0</v>
      </c>
      <c r="B1" s="853"/>
      <c r="C1" s="854"/>
      <c r="D1" s="854"/>
      <c r="E1" s="854"/>
      <c r="F1" s="855"/>
      <c r="G1" s="858" t="str">
        <f>"Tháng " &amp; MONTH(E2)</f>
        <v>Tháng 6</v>
      </c>
      <c r="H1" s="859"/>
      <c r="I1" s="859"/>
      <c r="J1" s="860"/>
      <c r="K1" s="828" t="str">
        <f>"W"&amp;WEEKNUM(C2)</f>
        <v>W25</v>
      </c>
      <c r="L1" s="828"/>
      <c r="M1" s="828"/>
      <c r="N1" s="829"/>
      <c r="O1" s="829"/>
      <c r="P1" s="830"/>
    </row>
    <row r="2" spans="1:92" s="4" customFormat="1" ht="33.950000000000003" customHeight="1">
      <c r="A2" s="889" t="s">
        <v>1</v>
      </c>
      <c r="B2" s="213" t="s">
        <v>2</v>
      </c>
      <c r="C2" s="842">
        <v>45824</v>
      </c>
      <c r="D2" s="843"/>
      <c r="E2" s="848">
        <f>C2+1</f>
        <v>45825</v>
      </c>
      <c r="F2" s="849"/>
      <c r="G2" s="848">
        <f>E2+1</f>
        <v>45826</v>
      </c>
      <c r="H2" s="849"/>
      <c r="I2" s="848">
        <f>G2+1</f>
        <v>45827</v>
      </c>
      <c r="J2" s="849"/>
      <c r="K2" s="848">
        <f>I2+1</f>
        <v>45828</v>
      </c>
      <c r="L2" s="849"/>
      <c r="M2" s="848">
        <f>K2+1</f>
        <v>45829</v>
      </c>
      <c r="N2" s="849"/>
      <c r="O2" s="848">
        <f>M2+1</f>
        <v>45830</v>
      </c>
      <c r="P2" s="849"/>
      <c r="Q2" s="3"/>
      <c r="R2" s="3"/>
      <c r="S2" s="3"/>
      <c r="T2" s="3"/>
      <c r="U2" s="3"/>
      <c r="V2" s="3"/>
      <c r="W2" s="3"/>
      <c r="X2" s="3"/>
      <c r="Y2" s="3"/>
      <c r="Z2" s="1"/>
      <c r="AA2" s="1"/>
      <c r="AB2" s="1"/>
      <c r="AC2" s="1"/>
      <c r="AD2" s="1"/>
      <c r="AE2" s="1"/>
      <c r="AF2" s="1"/>
      <c r="AG2" s="1"/>
      <c r="AH2" s="1"/>
      <c r="AI2" s="1"/>
      <c r="AJ2" s="1"/>
      <c r="AK2" s="1"/>
      <c r="AL2" s="1"/>
      <c r="AM2" s="1"/>
      <c r="AN2" s="1"/>
      <c r="AO2" s="1"/>
      <c r="AP2" s="1"/>
      <c r="AQ2" s="1"/>
      <c r="AR2" s="1"/>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row>
    <row r="3" spans="1:92" s="4" customFormat="1" ht="33.950000000000003" customHeight="1" thickBot="1">
      <c r="A3" s="890"/>
      <c r="B3" s="214" t="s">
        <v>3</v>
      </c>
      <c r="C3" s="840">
        <f t="shared" ref="C3:E3" si="0">C2</f>
        <v>45824</v>
      </c>
      <c r="D3" s="841"/>
      <c r="E3" s="850">
        <f t="shared" si="0"/>
        <v>45825</v>
      </c>
      <c r="F3" s="851"/>
      <c r="G3" s="850">
        <f>G2</f>
        <v>45826</v>
      </c>
      <c r="H3" s="851"/>
      <c r="I3" s="850">
        <f>I2</f>
        <v>45827</v>
      </c>
      <c r="J3" s="851"/>
      <c r="K3" s="850">
        <f t="shared" ref="K3:M3" si="1">K2</f>
        <v>45828</v>
      </c>
      <c r="L3" s="851"/>
      <c r="M3" s="863">
        <f t="shared" si="1"/>
        <v>45829</v>
      </c>
      <c r="N3" s="864"/>
      <c r="O3" s="863">
        <f>O2</f>
        <v>45830</v>
      </c>
      <c r="P3" s="864"/>
      <c r="Q3" s="3"/>
      <c r="R3" s="3"/>
      <c r="S3" s="3"/>
      <c r="T3" s="3"/>
      <c r="U3" s="3"/>
      <c r="V3" s="3"/>
      <c r="W3" s="3"/>
      <c r="X3" s="3"/>
      <c r="Y3" s="3"/>
      <c r="Z3" s="1"/>
      <c r="AA3" s="1"/>
      <c r="AB3" s="877" t="str">
        <f>K1</f>
        <v>W25</v>
      </c>
      <c r="AC3" s="877"/>
      <c r="AD3" s="877"/>
      <c r="AE3" s="877"/>
      <c r="AF3" s="877"/>
      <c r="AG3" s="877"/>
      <c r="AH3" s="877"/>
      <c r="AI3" s="877"/>
      <c r="AJ3" s="877"/>
      <c r="AK3" s="877"/>
      <c r="AL3" s="877"/>
      <c r="AM3" s="877"/>
      <c r="AN3" s="877"/>
      <c r="AO3" s="877"/>
      <c r="AP3" s="877"/>
      <c r="AQ3" s="1"/>
      <c r="AR3" s="1"/>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row>
    <row r="4" spans="1:92" s="4" customFormat="1" ht="33.950000000000003" customHeight="1">
      <c r="A4" s="890"/>
      <c r="B4" s="214" t="s">
        <v>4</v>
      </c>
      <c r="C4" s="838" t="str">
        <f>TEXT(C2,"[$-0011042A]dd")</f>
        <v>21</v>
      </c>
      <c r="D4" s="839"/>
      <c r="E4" s="846" t="str">
        <f t="shared" ref="E4:M4" si="2">TEXT(E2,"[$-0011042A]dd")</f>
        <v>22</v>
      </c>
      <c r="F4" s="847"/>
      <c r="G4" s="846" t="str">
        <f t="shared" si="2"/>
        <v>23</v>
      </c>
      <c r="H4" s="847"/>
      <c r="I4" s="846" t="str">
        <f t="shared" si="2"/>
        <v>24</v>
      </c>
      <c r="J4" s="847"/>
      <c r="K4" s="846" t="str">
        <f t="shared" si="2"/>
        <v>25</v>
      </c>
      <c r="L4" s="847"/>
      <c r="M4" s="846" t="str">
        <f t="shared" si="2"/>
        <v>26</v>
      </c>
      <c r="N4" s="847"/>
      <c r="O4" s="846" t="str">
        <f>TEXT(O2,"[$-0011042A]dd")</f>
        <v>27</v>
      </c>
      <c r="P4" s="847"/>
      <c r="Q4" s="3"/>
      <c r="R4" s="3"/>
      <c r="S4" s="3"/>
      <c r="T4" s="3"/>
      <c r="U4" s="3"/>
      <c r="V4" s="3"/>
      <c r="W4" s="3"/>
      <c r="X4" s="3"/>
      <c r="Y4" s="3"/>
      <c r="Z4" s="3"/>
      <c r="AA4" s="3"/>
      <c r="AB4" s="209" t="s">
        <v>2</v>
      </c>
      <c r="AC4" s="861">
        <f>C2</f>
        <v>45824</v>
      </c>
      <c r="AD4" s="862"/>
      <c r="AE4" s="861">
        <f t="shared" ref="AE4" si="3">E2</f>
        <v>45825</v>
      </c>
      <c r="AF4" s="862"/>
      <c r="AG4" s="861">
        <f t="shared" ref="AG4" si="4">G2</f>
        <v>45826</v>
      </c>
      <c r="AH4" s="862"/>
      <c r="AI4" s="861">
        <f t="shared" ref="AI4" si="5">I2</f>
        <v>45827</v>
      </c>
      <c r="AJ4" s="862"/>
      <c r="AK4" s="861">
        <f t="shared" ref="AK4" si="6">K2</f>
        <v>45828</v>
      </c>
      <c r="AL4" s="862"/>
      <c r="AM4" s="861">
        <f t="shared" ref="AM4" si="7">M2</f>
        <v>45829</v>
      </c>
      <c r="AN4" s="862"/>
      <c r="AO4" s="861">
        <f t="shared" ref="AO4" si="8">O2</f>
        <v>45830</v>
      </c>
      <c r="AP4" s="862"/>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row>
    <row r="5" spans="1:92" s="4" customFormat="1" ht="33.950000000000003" customHeight="1">
      <c r="A5" s="890"/>
      <c r="B5" s="214" t="s">
        <v>5</v>
      </c>
      <c r="C5" s="838" t="str">
        <f>IF(OR(DAY(C2)=5,DAY(C2)=20),"Member Day",IFERROR(VLOOKUP(C2,Data!$A$1:$B$11,2,0),""))</f>
        <v/>
      </c>
      <c r="D5" s="839"/>
      <c r="E5" s="846" t="str">
        <f>IF(OR(DAY(E2)=5,DAY(E2)=20),"Member Day",IFERROR(VLOOKUP(E2,Data!$A$1:$B$11,2,0),""))</f>
        <v/>
      </c>
      <c r="F5" s="847"/>
      <c r="G5" s="846" t="str">
        <f>IF(OR(DAY(G2)=5,DAY(G2)=20),"Member Day",IFERROR(VLOOKUP(G2,Data!$A$1:$B$11,2,0),""))</f>
        <v/>
      </c>
      <c r="H5" s="847"/>
      <c r="I5" s="846" t="str">
        <f>IF(OR(DAY(I2)=5,DAY(I2)=20),"Member Day",IFERROR(VLOOKUP(I2,Data!$A$1:$B$11,2,0),""))</f>
        <v/>
      </c>
      <c r="J5" s="847"/>
      <c r="K5" s="846" t="str">
        <f>IF(OR(DAY(K2)=5,DAY(K2)=20),"Member Day",IFERROR(VLOOKUP(K2,Data!$A$1:$B$11,2,0),""))</f>
        <v>Member Day</v>
      </c>
      <c r="L5" s="847"/>
      <c r="M5" s="846" t="str">
        <f>IF(OR(DAY(M2)=5,DAY(M2)=20),"Member Day",IFERROR(VLOOKUP(M2,Data!$A$1:$B$11,2,0),""))</f>
        <v/>
      </c>
      <c r="N5" s="847"/>
      <c r="O5" s="846" t="str">
        <f>IF(OR(DAY(O2)=5,DAY(O2)=20),"Member Day",IFERROR(VLOOKUP(O2,Data!$A$1:$B$11,2,0),""))</f>
        <v/>
      </c>
      <c r="P5" s="847"/>
      <c r="Q5" s="3"/>
      <c r="R5" s="3"/>
      <c r="S5" s="3"/>
      <c r="T5" s="3"/>
      <c r="U5" s="3"/>
      <c r="V5" s="3"/>
      <c r="W5" s="3"/>
      <c r="X5" s="3"/>
      <c r="Y5" s="3"/>
      <c r="Z5" s="3"/>
      <c r="AA5" s="3"/>
      <c r="AB5" s="209" t="s">
        <v>3</v>
      </c>
      <c r="AC5" s="871">
        <f>C3</f>
        <v>45824</v>
      </c>
      <c r="AD5" s="872"/>
      <c r="AE5" s="871">
        <f t="shared" ref="AE5" si="9">E2</f>
        <v>45825</v>
      </c>
      <c r="AF5" s="872"/>
      <c r="AG5" s="871">
        <f t="shared" ref="AG5" si="10">G2</f>
        <v>45826</v>
      </c>
      <c r="AH5" s="872"/>
      <c r="AI5" s="871">
        <f t="shared" ref="AI5" si="11">I2</f>
        <v>45827</v>
      </c>
      <c r="AJ5" s="872"/>
      <c r="AK5" s="871">
        <f t="shared" ref="AK5" si="12">K2</f>
        <v>45828</v>
      </c>
      <c r="AL5" s="872"/>
      <c r="AM5" s="871">
        <f t="shared" ref="AM5" si="13">M2</f>
        <v>45829</v>
      </c>
      <c r="AN5" s="872"/>
      <c r="AO5" s="871">
        <f t="shared" ref="AO5" si="14">O2</f>
        <v>45830</v>
      </c>
      <c r="AP5" s="872"/>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row>
    <row r="6" spans="1:92" s="4" customFormat="1" ht="40.5">
      <c r="A6" s="890"/>
      <c r="B6" s="198" t="s">
        <v>6</v>
      </c>
      <c r="C6" s="836"/>
      <c r="D6" s="837"/>
      <c r="E6" s="844"/>
      <c r="F6" s="845"/>
      <c r="G6" s="856"/>
      <c r="H6" s="857"/>
      <c r="I6" s="856"/>
      <c r="J6" s="857"/>
      <c r="K6" s="856"/>
      <c r="L6" s="857"/>
      <c r="M6" s="856"/>
      <c r="N6" s="857"/>
      <c r="O6" s="856"/>
      <c r="P6" s="857"/>
      <c r="Q6" s="3"/>
      <c r="R6" s="3"/>
      <c r="S6" s="3"/>
      <c r="T6" s="3"/>
      <c r="U6" s="3"/>
      <c r="V6" s="3"/>
      <c r="W6" s="3"/>
      <c r="X6" s="3"/>
      <c r="Y6" s="3"/>
      <c r="Z6" s="3"/>
      <c r="AA6" s="3"/>
      <c r="AB6" s="209" t="s">
        <v>4</v>
      </c>
      <c r="AC6" s="871" t="str">
        <f>C4</f>
        <v>21</v>
      </c>
      <c r="AD6" s="872"/>
      <c r="AE6" s="871" t="str">
        <f t="shared" ref="AE6:AE7" si="15">E4</f>
        <v>22</v>
      </c>
      <c r="AF6" s="872"/>
      <c r="AG6" s="871" t="str">
        <f t="shared" ref="AG6:AG7" si="16">G4</f>
        <v>23</v>
      </c>
      <c r="AH6" s="872"/>
      <c r="AI6" s="871" t="str">
        <f t="shared" ref="AI6:AI7" si="17">I4</f>
        <v>24</v>
      </c>
      <c r="AJ6" s="872"/>
      <c r="AK6" s="871" t="str">
        <f t="shared" ref="AK6:AK7" si="18">K4</f>
        <v>25</v>
      </c>
      <c r="AL6" s="872"/>
      <c r="AM6" s="871" t="str">
        <f t="shared" ref="AM6:AM7" si="19">M4</f>
        <v>26</v>
      </c>
      <c r="AN6" s="872"/>
      <c r="AO6" s="871" t="str">
        <f t="shared" ref="AO6:AO7" si="20">O4</f>
        <v>27</v>
      </c>
      <c r="AP6" s="872"/>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row>
    <row r="7" spans="1:92" s="4" customFormat="1" ht="33.950000000000003" customHeight="1">
      <c r="A7" s="890"/>
      <c r="B7" s="218" t="s">
        <v>8</v>
      </c>
      <c r="C7" s="831">
        <f>C10+D10+C12+D12+C14+D14+C16+D16+C18+D18+C20+D20+C22+D22+C24+D24+C26+D26+C28+D28+C30+D30</f>
        <v>10</v>
      </c>
      <c r="D7" s="832"/>
      <c r="E7" s="831">
        <f t="shared" ref="E7" si="21">E10+F10+E12+F12+E14+F14+E16+F16+E18+F18+E20+F20+E22+F22+E24+F24+E26+F26+E28+F28+E30+F30</f>
        <v>0</v>
      </c>
      <c r="F7" s="832"/>
      <c r="G7" s="831">
        <f t="shared" ref="G7" si="22">G10+H10+G12+H12+G14+H14+G16+H16+G18+H18+G20+H20+G22+H22+G24+H24+G26+H26+G28+H28+G30+H30</f>
        <v>0</v>
      </c>
      <c r="H7" s="832"/>
      <c r="I7" s="831">
        <f t="shared" ref="I7" si="23">I10+J10+I12+J12+I14+J14+I16+J16+I18+J18+I20+J20+I22+J22+I24+J24+I26+J26+I28+J28+I30+J30</f>
        <v>0</v>
      </c>
      <c r="J7" s="832"/>
      <c r="K7" s="831">
        <f t="shared" ref="K7" si="24">K10+L10+K12+L12+K14+L14+K16+L16+K18+L18+K20+L20+K22+L22+K24+L24+K26+L26+K28+L28+K30+L30</f>
        <v>0</v>
      </c>
      <c r="L7" s="832"/>
      <c r="M7" s="831">
        <f t="shared" ref="M7" si="25">M10+N10+M12+N12+M14+N14+M16+N16+M18+N18+M20+N20+M22+N22+M24+N24+M26+N26+M28+N28+M30+N30</f>
        <v>0</v>
      </c>
      <c r="N7" s="832"/>
      <c r="O7" s="831">
        <f t="shared" ref="O7" si="26">O10+P10+O12+P12+O14+P14+O16+P16+O18+P18+O20+P20+O22+P22+O24+P24+O26+P26+O28+P28+O30+P30</f>
        <v>0</v>
      </c>
      <c r="P7" s="832"/>
      <c r="Q7" s="3"/>
      <c r="R7" s="3"/>
      <c r="S7" s="3"/>
      <c r="T7" s="3"/>
      <c r="U7" s="3"/>
      <c r="V7" s="3"/>
      <c r="W7" s="3"/>
      <c r="X7" s="3"/>
      <c r="Y7" s="3"/>
      <c r="Z7" s="3"/>
      <c r="AA7" s="3"/>
      <c r="AB7" s="209" t="s">
        <v>5</v>
      </c>
      <c r="AC7" s="865" t="str">
        <f>C5</f>
        <v/>
      </c>
      <c r="AD7" s="866"/>
      <c r="AE7" s="865" t="str">
        <f t="shared" si="15"/>
        <v/>
      </c>
      <c r="AF7" s="866"/>
      <c r="AG7" s="865" t="str">
        <f t="shared" si="16"/>
        <v/>
      </c>
      <c r="AH7" s="866"/>
      <c r="AI7" s="865" t="str">
        <f t="shared" si="17"/>
        <v/>
      </c>
      <c r="AJ7" s="866"/>
      <c r="AK7" s="865" t="str">
        <f t="shared" si="18"/>
        <v>Member Day</v>
      </c>
      <c r="AL7" s="866"/>
      <c r="AM7" s="865" t="str">
        <f t="shared" si="19"/>
        <v/>
      </c>
      <c r="AN7" s="866"/>
      <c r="AO7" s="865" t="str">
        <f t="shared" si="20"/>
        <v/>
      </c>
      <c r="AP7" s="866"/>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row>
    <row r="8" spans="1:92" s="4" customFormat="1" ht="33.950000000000003" customHeight="1" thickBot="1">
      <c r="A8" s="891"/>
      <c r="B8" s="219" t="s">
        <v>298</v>
      </c>
      <c r="C8" s="220" t="s">
        <v>299</v>
      </c>
      <c r="D8" s="221" t="s">
        <v>300</v>
      </c>
      <c r="E8" s="220" t="s">
        <v>299</v>
      </c>
      <c r="F8" s="221" t="s">
        <v>300</v>
      </c>
      <c r="G8" s="220" t="s">
        <v>299</v>
      </c>
      <c r="H8" s="221" t="s">
        <v>300</v>
      </c>
      <c r="I8" s="220" t="s">
        <v>299</v>
      </c>
      <c r="J8" s="221" t="s">
        <v>300</v>
      </c>
      <c r="K8" s="220" t="s">
        <v>299</v>
      </c>
      <c r="L8" s="221" t="s">
        <v>300</v>
      </c>
      <c r="M8" s="220" t="s">
        <v>299</v>
      </c>
      <c r="N8" s="221" t="s">
        <v>300</v>
      </c>
      <c r="O8" s="220" t="s">
        <v>299</v>
      </c>
      <c r="P8" s="221" t="s">
        <v>300</v>
      </c>
      <c r="Q8" s="3"/>
      <c r="R8" s="3"/>
      <c r="S8" s="3"/>
      <c r="T8" s="3"/>
      <c r="U8" s="3"/>
      <c r="V8" s="3"/>
      <c r="W8" s="3"/>
      <c r="X8" s="3"/>
      <c r="Y8" s="3"/>
      <c r="Z8" s="3"/>
      <c r="AA8" s="3"/>
      <c r="AB8" s="210" t="s">
        <v>298</v>
      </c>
      <c r="AC8" s="211" t="s">
        <v>299</v>
      </c>
      <c r="AD8" s="212" t="s">
        <v>300</v>
      </c>
      <c r="AE8" s="211" t="s">
        <v>299</v>
      </c>
      <c r="AF8" s="212" t="s">
        <v>300</v>
      </c>
      <c r="AG8" s="211" t="s">
        <v>299</v>
      </c>
      <c r="AH8" s="212" t="s">
        <v>300</v>
      </c>
      <c r="AI8" s="211" t="s">
        <v>299</v>
      </c>
      <c r="AJ8" s="212" t="s">
        <v>300</v>
      </c>
      <c r="AK8" s="211" t="s">
        <v>299</v>
      </c>
      <c r="AL8" s="212" t="s">
        <v>300</v>
      </c>
      <c r="AM8" s="211" t="s">
        <v>299</v>
      </c>
      <c r="AN8" s="212" t="s">
        <v>300</v>
      </c>
      <c r="AO8" s="211" t="s">
        <v>299</v>
      </c>
      <c r="AP8" s="212" t="s">
        <v>300</v>
      </c>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row>
    <row r="9" spans="1:92" s="4" customFormat="1" ht="143.1" customHeight="1">
      <c r="A9" s="892" t="s">
        <v>301</v>
      </c>
      <c r="B9" s="297" t="s">
        <v>10</v>
      </c>
      <c r="C9" s="298"/>
      <c r="D9" s="299"/>
      <c r="E9" s="298"/>
      <c r="F9" s="299"/>
      <c r="G9" s="298"/>
      <c r="H9" s="299"/>
      <c r="I9" s="298"/>
      <c r="J9" s="299"/>
      <c r="K9" s="298"/>
      <c r="L9" s="299"/>
      <c r="M9" s="298"/>
      <c r="N9" s="299"/>
      <c r="O9" s="298"/>
      <c r="P9" s="299"/>
      <c r="Q9" s="3"/>
      <c r="R9" s="3"/>
      <c r="S9" s="3"/>
      <c r="T9" s="3"/>
      <c r="U9" s="3"/>
      <c r="V9" s="3"/>
      <c r="W9" s="3"/>
      <c r="X9" s="3"/>
      <c r="Y9" s="3"/>
      <c r="Z9" s="3"/>
      <c r="AA9" s="3"/>
      <c r="AB9" s="869" t="s">
        <v>10</v>
      </c>
      <c r="AC9" s="873"/>
      <c r="AD9" s="875"/>
      <c r="AE9" s="873"/>
      <c r="AF9" s="875"/>
      <c r="AG9" s="873"/>
      <c r="AH9" s="875"/>
      <c r="AI9" s="873"/>
      <c r="AJ9" s="875"/>
      <c r="AK9" s="873"/>
      <c r="AL9" s="875"/>
      <c r="AM9" s="873"/>
      <c r="AN9" s="875"/>
      <c r="AO9" s="873"/>
      <c r="AP9" s="875"/>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row>
    <row r="10" spans="1:92" s="4" customFormat="1" ht="27" thickBot="1">
      <c r="A10" s="893"/>
      <c r="B10" s="200" t="s">
        <v>302</v>
      </c>
      <c r="C10" s="193"/>
      <c r="D10" s="201"/>
      <c r="E10" s="194"/>
      <c r="F10" s="202"/>
      <c r="G10" s="194"/>
      <c r="H10" s="202"/>
      <c r="I10" s="194"/>
      <c r="J10" s="202"/>
      <c r="K10" s="194"/>
      <c r="L10" s="202"/>
      <c r="M10" s="194"/>
      <c r="N10" s="202"/>
      <c r="O10" s="194"/>
      <c r="P10" s="202"/>
      <c r="Q10" s="3"/>
      <c r="R10" s="3"/>
      <c r="S10" s="3"/>
      <c r="T10" s="3"/>
      <c r="U10" s="3"/>
      <c r="V10" s="3"/>
      <c r="W10" s="3"/>
      <c r="X10" s="3"/>
      <c r="Y10" s="3"/>
      <c r="Z10" s="3"/>
      <c r="AA10" s="3"/>
      <c r="AB10" s="870"/>
      <c r="AC10" s="874"/>
      <c r="AD10" s="876"/>
      <c r="AE10" s="874"/>
      <c r="AF10" s="876"/>
      <c r="AG10" s="874"/>
      <c r="AH10" s="876"/>
      <c r="AI10" s="874"/>
      <c r="AJ10" s="876"/>
      <c r="AK10" s="874"/>
      <c r="AL10" s="876"/>
      <c r="AM10" s="874"/>
      <c r="AN10" s="876"/>
      <c r="AO10" s="874"/>
      <c r="AP10" s="876"/>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row>
    <row r="11" spans="1:92" s="4" customFormat="1" ht="143.1" customHeight="1">
      <c r="A11" s="893"/>
      <c r="B11" s="300" t="s">
        <v>14</v>
      </c>
      <c r="C11" s="298"/>
      <c r="D11" s="299" t="s">
        <v>813</v>
      </c>
      <c r="E11" s="298"/>
      <c r="F11" s="299"/>
      <c r="G11" s="298"/>
      <c r="H11" s="299"/>
      <c r="I11" s="298"/>
      <c r="J11" s="299"/>
      <c r="K11" s="298"/>
      <c r="L11" s="299"/>
      <c r="M11" s="298"/>
      <c r="N11" s="299"/>
      <c r="O11" s="298"/>
      <c r="P11" s="299"/>
      <c r="Q11" s="3"/>
      <c r="R11" s="3"/>
      <c r="S11" s="3"/>
      <c r="T11" s="3"/>
      <c r="U11" s="3"/>
      <c r="V11" s="3"/>
      <c r="W11" s="3"/>
      <c r="X11" s="3"/>
      <c r="Y11" s="3"/>
      <c r="Z11" s="3"/>
      <c r="AA11" s="3"/>
      <c r="AB11" s="869" t="s">
        <v>14</v>
      </c>
      <c r="AC11" s="873"/>
      <c r="AD11" s="875"/>
      <c r="AE11" s="873"/>
      <c r="AF11" s="875"/>
      <c r="AG11" s="873"/>
      <c r="AH11" s="875"/>
      <c r="AI11" s="873"/>
      <c r="AJ11" s="875"/>
      <c r="AK11" s="873"/>
      <c r="AL11" s="875"/>
      <c r="AM11" s="873"/>
      <c r="AN11" s="875"/>
      <c r="AO11" s="873"/>
      <c r="AP11" s="875"/>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row>
    <row r="12" spans="1:92" s="4" customFormat="1" ht="20.100000000000001" customHeight="1">
      <c r="A12" s="893"/>
      <c r="B12" s="200" t="s">
        <v>302</v>
      </c>
      <c r="C12" s="215"/>
      <c r="D12" s="216">
        <v>10</v>
      </c>
      <c r="E12" s="215"/>
      <c r="F12" s="216"/>
      <c r="G12" s="215"/>
      <c r="H12" s="216"/>
      <c r="I12" s="215"/>
      <c r="J12" s="216"/>
      <c r="K12" s="215"/>
      <c r="L12" s="216"/>
      <c r="M12" s="215"/>
      <c r="N12" s="216"/>
      <c r="O12" s="215"/>
      <c r="P12" s="216"/>
      <c r="Q12" s="3"/>
      <c r="R12" s="3"/>
      <c r="S12" s="3"/>
      <c r="T12" s="3"/>
      <c r="U12" s="3"/>
      <c r="V12" s="3"/>
      <c r="W12" s="3"/>
      <c r="X12" s="3"/>
      <c r="Y12" s="3"/>
      <c r="Z12" s="3"/>
      <c r="AA12" s="3"/>
      <c r="AB12" s="870"/>
      <c r="AC12" s="874"/>
      <c r="AD12" s="876"/>
      <c r="AE12" s="874"/>
      <c r="AF12" s="876"/>
      <c r="AG12" s="874"/>
      <c r="AH12" s="876"/>
      <c r="AI12" s="874"/>
      <c r="AJ12" s="876"/>
      <c r="AK12" s="874"/>
      <c r="AL12" s="876"/>
      <c r="AM12" s="874"/>
      <c r="AN12" s="876"/>
      <c r="AO12" s="874"/>
      <c r="AP12" s="876"/>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row>
    <row r="13" spans="1:92" s="4" customFormat="1" ht="143.1" customHeight="1">
      <c r="A13" s="893"/>
      <c r="B13" s="300" t="s">
        <v>16</v>
      </c>
      <c r="C13" s="298"/>
      <c r="D13" s="299" t="s">
        <v>791</v>
      </c>
      <c r="E13" s="298"/>
      <c r="F13" s="299" t="s">
        <v>790</v>
      </c>
      <c r="G13" s="298"/>
      <c r="H13" s="369"/>
      <c r="I13" s="298"/>
      <c r="J13" s="299" t="s">
        <v>789</v>
      </c>
      <c r="K13" s="298"/>
      <c r="L13" s="299"/>
      <c r="M13" s="298"/>
      <c r="N13" s="299"/>
      <c r="O13" s="298"/>
      <c r="P13" s="299"/>
      <c r="Q13" s="3"/>
      <c r="R13" s="3"/>
      <c r="S13" s="3"/>
      <c r="T13" s="3"/>
      <c r="U13" s="3"/>
      <c r="V13" s="3"/>
      <c r="W13" s="3"/>
      <c r="X13" s="3"/>
      <c r="Y13" s="3"/>
      <c r="Z13" s="3"/>
      <c r="AA13" s="3"/>
      <c r="AB13" s="867" t="s">
        <v>308</v>
      </c>
      <c r="AC13" s="873"/>
      <c r="AD13" s="875"/>
      <c r="AE13" s="873"/>
      <c r="AF13" s="875"/>
      <c r="AG13" s="873"/>
      <c r="AH13" s="875"/>
      <c r="AI13" s="873"/>
      <c r="AJ13" s="875"/>
      <c r="AK13" s="873"/>
      <c r="AL13" s="875"/>
      <c r="AM13" s="873"/>
      <c r="AN13" s="875"/>
      <c r="AO13" s="873"/>
      <c r="AP13" s="875"/>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row>
    <row r="14" spans="1:92" s="4" customFormat="1" ht="20.100000000000001" customHeight="1" thickBot="1">
      <c r="A14" s="893"/>
      <c r="B14" s="200" t="s">
        <v>302</v>
      </c>
      <c r="C14" s="215"/>
      <c r="D14" s="216"/>
      <c r="E14" s="215"/>
      <c r="F14" s="216"/>
      <c r="G14" s="215"/>
      <c r="H14" s="216"/>
      <c r="I14" s="215"/>
      <c r="J14" s="216"/>
      <c r="K14" s="215"/>
      <c r="L14" s="216"/>
      <c r="M14" s="215"/>
      <c r="N14" s="216"/>
      <c r="O14" s="215"/>
      <c r="P14" s="216"/>
      <c r="Q14" s="3"/>
      <c r="R14" s="3"/>
      <c r="S14" s="3"/>
      <c r="T14" s="3"/>
      <c r="U14" s="3"/>
      <c r="V14" s="3"/>
      <c r="W14" s="3"/>
      <c r="X14" s="3"/>
      <c r="Y14" s="3"/>
      <c r="Z14" s="3"/>
      <c r="AA14" s="3"/>
      <c r="AB14" s="868"/>
      <c r="AC14" s="874"/>
      <c r="AD14" s="876"/>
      <c r="AE14" s="874"/>
      <c r="AF14" s="876"/>
      <c r="AG14" s="874"/>
      <c r="AH14" s="876"/>
      <c r="AI14" s="874"/>
      <c r="AJ14" s="876"/>
      <c r="AK14" s="874"/>
      <c r="AL14" s="876"/>
      <c r="AM14" s="874"/>
      <c r="AN14" s="876"/>
      <c r="AO14" s="874"/>
      <c r="AP14" s="876"/>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row>
    <row r="15" spans="1:92" s="4" customFormat="1" ht="143.1" customHeight="1">
      <c r="A15" s="893"/>
      <c r="B15" s="300" t="s">
        <v>116</v>
      </c>
      <c r="C15" s="298" t="s">
        <v>814</v>
      </c>
      <c r="D15" s="299"/>
      <c r="E15" s="298"/>
      <c r="F15" s="299"/>
      <c r="G15" s="298"/>
      <c r="H15" s="299"/>
      <c r="I15" s="298" t="s">
        <v>815</v>
      </c>
      <c r="J15" s="299" t="s">
        <v>816</v>
      </c>
      <c r="K15" s="298"/>
      <c r="L15" s="299"/>
      <c r="M15" s="298"/>
      <c r="N15" s="299"/>
      <c r="O15" s="298"/>
      <c r="P15" s="299"/>
      <c r="Q15" s="3"/>
      <c r="R15" s="3"/>
      <c r="S15" s="3"/>
      <c r="T15" s="3"/>
      <c r="U15" s="3"/>
      <c r="V15" s="3"/>
      <c r="W15" s="3"/>
      <c r="X15" s="3"/>
      <c r="Y15" s="3"/>
      <c r="Z15" s="3"/>
      <c r="AA15" s="3"/>
      <c r="AB15" s="867" t="s">
        <v>116</v>
      </c>
      <c r="AC15" s="873"/>
      <c r="AD15" s="875"/>
      <c r="AE15" s="873"/>
      <c r="AF15" s="875"/>
      <c r="AG15" s="873"/>
      <c r="AH15" s="875"/>
      <c r="AI15" s="873"/>
      <c r="AJ15" s="875"/>
      <c r="AK15" s="873"/>
      <c r="AL15" s="875"/>
      <c r="AM15" s="873"/>
      <c r="AN15" s="875"/>
      <c r="AO15" s="873"/>
      <c r="AP15" s="875"/>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row>
    <row r="16" spans="1:92" s="4" customFormat="1" ht="20.100000000000001" customHeight="1" thickBot="1">
      <c r="A16" s="893"/>
      <c r="B16" s="200" t="s">
        <v>302</v>
      </c>
      <c r="C16" s="215"/>
      <c r="D16" s="216"/>
      <c r="E16" s="215"/>
      <c r="F16" s="216"/>
      <c r="G16" s="215"/>
      <c r="H16" s="216"/>
      <c r="I16" s="215"/>
      <c r="J16" s="216"/>
      <c r="K16" s="215"/>
      <c r="L16" s="216"/>
      <c r="M16" s="215"/>
      <c r="N16" s="216"/>
      <c r="O16" s="215"/>
      <c r="P16" s="216"/>
      <c r="Q16" s="3"/>
      <c r="R16" s="3"/>
      <c r="S16" s="3"/>
      <c r="T16" s="3"/>
      <c r="U16" s="3"/>
      <c r="V16" s="3"/>
      <c r="W16" s="3"/>
      <c r="X16" s="3"/>
      <c r="Y16" s="3"/>
      <c r="Z16" s="3"/>
      <c r="AA16" s="3"/>
      <c r="AB16" s="868"/>
      <c r="AC16" s="874"/>
      <c r="AD16" s="876"/>
      <c r="AE16" s="874"/>
      <c r="AF16" s="876"/>
      <c r="AG16" s="874"/>
      <c r="AH16" s="876"/>
      <c r="AI16" s="874"/>
      <c r="AJ16" s="876"/>
      <c r="AK16" s="874"/>
      <c r="AL16" s="876"/>
      <c r="AM16" s="874"/>
      <c r="AN16" s="876"/>
      <c r="AO16" s="874"/>
      <c r="AP16" s="876"/>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row>
    <row r="17" spans="1:92" s="4" customFormat="1" ht="143.1" customHeight="1">
      <c r="A17" s="893"/>
      <c r="B17" s="300" t="s">
        <v>20</v>
      </c>
      <c r="C17" s="298"/>
      <c r="D17" s="299" t="s">
        <v>812</v>
      </c>
      <c r="E17" s="298"/>
      <c r="F17" s="299"/>
      <c r="G17" s="298"/>
      <c r="H17" s="299"/>
      <c r="I17" s="298"/>
      <c r="J17" s="299"/>
      <c r="K17" s="298"/>
      <c r="L17" s="299"/>
      <c r="M17" s="298"/>
      <c r="N17" s="299"/>
      <c r="O17" s="298"/>
      <c r="P17" s="299"/>
      <c r="Q17" s="3"/>
      <c r="R17" s="3"/>
      <c r="S17" s="3"/>
      <c r="T17" s="3"/>
      <c r="U17" s="3"/>
      <c r="V17" s="3"/>
      <c r="W17" s="3"/>
      <c r="X17" s="3"/>
      <c r="Y17" s="3"/>
      <c r="Z17" s="3"/>
      <c r="AA17" s="3"/>
      <c r="AB17" s="867" t="s">
        <v>20</v>
      </c>
      <c r="AC17" s="873"/>
      <c r="AD17" s="875"/>
      <c r="AE17" s="873"/>
      <c r="AF17" s="875"/>
      <c r="AG17" s="873"/>
      <c r="AH17" s="875"/>
      <c r="AI17" s="873"/>
      <c r="AJ17" s="875"/>
      <c r="AK17" s="873"/>
      <c r="AL17" s="875"/>
      <c r="AM17" s="873"/>
      <c r="AN17" s="875"/>
      <c r="AO17" s="873"/>
      <c r="AP17" s="875"/>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row>
    <row r="18" spans="1:92" s="4" customFormat="1" ht="20.100000000000001" customHeight="1" thickBot="1">
      <c r="A18" s="893"/>
      <c r="B18" s="200" t="s">
        <v>302</v>
      </c>
      <c r="C18" s="215"/>
      <c r="D18" s="216"/>
      <c r="E18" s="215"/>
      <c r="F18" s="216"/>
      <c r="G18" s="215"/>
      <c r="H18" s="216"/>
      <c r="I18" s="215"/>
      <c r="J18" s="216"/>
      <c r="K18" s="215"/>
      <c r="L18" s="216"/>
      <c r="M18" s="215"/>
      <c r="N18" s="216"/>
      <c r="O18" s="215"/>
      <c r="P18" s="216"/>
      <c r="Q18" s="3"/>
      <c r="R18" s="3"/>
      <c r="S18" s="3"/>
      <c r="T18" s="3"/>
      <c r="U18" s="3"/>
      <c r="V18" s="3"/>
      <c r="W18" s="3"/>
      <c r="X18" s="3"/>
      <c r="Y18" s="3"/>
      <c r="Z18" s="3"/>
      <c r="AA18" s="3"/>
      <c r="AB18" s="868"/>
      <c r="AC18" s="874"/>
      <c r="AD18" s="876"/>
      <c r="AE18" s="874"/>
      <c r="AF18" s="876"/>
      <c r="AG18" s="874"/>
      <c r="AH18" s="876"/>
      <c r="AI18" s="874"/>
      <c r="AJ18" s="876"/>
      <c r="AK18" s="874"/>
      <c r="AL18" s="876"/>
      <c r="AM18" s="874"/>
      <c r="AN18" s="876"/>
      <c r="AO18" s="874"/>
      <c r="AP18" s="876"/>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row>
    <row r="19" spans="1:92" s="4" customFormat="1" ht="143.1" customHeight="1">
      <c r="A19" s="893"/>
      <c r="B19" s="300" t="s">
        <v>22</v>
      </c>
      <c r="C19" s="298"/>
      <c r="D19" s="299"/>
      <c r="E19" s="298"/>
      <c r="F19" s="299"/>
      <c r="G19" s="298"/>
      <c r="H19" s="299"/>
      <c r="I19" s="298"/>
      <c r="J19" s="299"/>
      <c r="K19" s="298"/>
      <c r="L19" s="299"/>
      <c r="M19" s="298"/>
      <c r="N19" s="299"/>
      <c r="O19" s="298"/>
      <c r="P19" s="299"/>
      <c r="Q19" s="3"/>
      <c r="R19" s="3"/>
      <c r="S19" s="3"/>
      <c r="T19" s="3"/>
      <c r="U19" s="3"/>
      <c r="V19" s="3"/>
      <c r="W19" s="3"/>
      <c r="X19" s="3"/>
      <c r="Y19" s="3"/>
      <c r="Z19" s="3"/>
      <c r="AA19" s="3"/>
      <c r="AB19" s="867" t="s">
        <v>22</v>
      </c>
      <c r="AC19" s="873"/>
      <c r="AD19" s="875"/>
      <c r="AE19" s="873"/>
      <c r="AF19" s="875"/>
      <c r="AG19" s="873"/>
      <c r="AH19" s="875"/>
      <c r="AI19" s="873"/>
      <c r="AJ19" s="875"/>
      <c r="AK19" s="873"/>
      <c r="AL19" s="875"/>
      <c r="AM19" s="873"/>
      <c r="AN19" s="875"/>
      <c r="AO19" s="873"/>
      <c r="AP19" s="875"/>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row>
    <row r="20" spans="1:92" s="4" customFormat="1" ht="20.100000000000001" customHeight="1" thickBot="1">
      <c r="A20" s="893"/>
      <c r="B20" s="200" t="s">
        <v>302</v>
      </c>
      <c r="C20" s="215"/>
      <c r="D20" s="216"/>
      <c r="E20" s="215"/>
      <c r="F20" s="216"/>
      <c r="G20" s="215"/>
      <c r="H20" s="216"/>
      <c r="I20" s="215"/>
      <c r="J20" s="216"/>
      <c r="K20" s="215"/>
      <c r="L20" s="216"/>
      <c r="M20" s="215"/>
      <c r="N20" s="216"/>
      <c r="O20" s="215"/>
      <c r="P20" s="216"/>
      <c r="Q20" s="3"/>
      <c r="R20" s="3"/>
      <c r="S20" s="3"/>
      <c r="T20" s="3"/>
      <c r="U20" s="3"/>
      <c r="V20" s="3"/>
      <c r="W20" s="3"/>
      <c r="X20" s="3"/>
      <c r="Y20" s="3"/>
      <c r="Z20" s="3"/>
      <c r="AA20" s="3"/>
      <c r="AB20" s="868"/>
      <c r="AC20" s="874"/>
      <c r="AD20" s="876"/>
      <c r="AE20" s="874"/>
      <c r="AF20" s="876"/>
      <c r="AG20" s="874"/>
      <c r="AH20" s="876"/>
      <c r="AI20" s="874"/>
      <c r="AJ20" s="876"/>
      <c r="AK20" s="874"/>
      <c r="AL20" s="876"/>
      <c r="AM20" s="874"/>
      <c r="AN20" s="876"/>
      <c r="AO20" s="874"/>
      <c r="AP20" s="876"/>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row>
    <row r="21" spans="1:92" s="4" customFormat="1" ht="143.1" customHeight="1">
      <c r="A21" s="893"/>
      <c r="B21" s="300" t="s">
        <v>26</v>
      </c>
      <c r="C21" s="298"/>
      <c r="D21" s="299"/>
      <c r="E21" s="298"/>
      <c r="F21" s="299"/>
      <c r="G21" s="298"/>
      <c r="H21" s="299"/>
      <c r="I21" s="298"/>
      <c r="J21" s="299"/>
      <c r="K21" s="298"/>
      <c r="L21" s="299"/>
      <c r="M21" s="298"/>
      <c r="N21" s="299"/>
      <c r="O21" s="298"/>
      <c r="P21" s="299"/>
      <c r="Q21" s="3"/>
      <c r="R21" s="3"/>
      <c r="S21" s="3"/>
      <c r="T21" s="3"/>
      <c r="U21" s="3"/>
      <c r="V21" s="3"/>
      <c r="W21" s="3"/>
      <c r="X21" s="3"/>
      <c r="Y21" s="3"/>
      <c r="Z21" s="3"/>
      <c r="AA21" s="3"/>
      <c r="AB21" s="867" t="s">
        <v>26</v>
      </c>
      <c r="AC21" s="873"/>
      <c r="AD21" s="875"/>
      <c r="AE21" s="873"/>
      <c r="AF21" s="875"/>
      <c r="AG21" s="873"/>
      <c r="AH21" s="875"/>
      <c r="AI21" s="873"/>
      <c r="AJ21" s="875"/>
      <c r="AK21" s="873"/>
      <c r="AL21" s="875"/>
      <c r="AM21" s="873"/>
      <c r="AN21" s="875"/>
      <c r="AO21" s="873"/>
      <c r="AP21" s="875"/>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row>
    <row r="22" spans="1:92" s="6" customFormat="1" ht="20.100000000000001" customHeight="1" thickBot="1">
      <c r="A22" s="893"/>
      <c r="B22" s="200" t="s">
        <v>302</v>
      </c>
      <c r="C22" s="215"/>
      <c r="D22" s="216"/>
      <c r="E22" s="215"/>
      <c r="F22" s="216"/>
      <c r="G22" s="215"/>
      <c r="H22" s="216"/>
      <c r="I22" s="215"/>
      <c r="J22" s="216"/>
      <c r="K22" s="215"/>
      <c r="L22" s="216"/>
      <c r="M22" s="215"/>
      <c r="N22" s="216"/>
      <c r="O22" s="215"/>
      <c r="P22" s="216"/>
      <c r="Q22" s="5"/>
      <c r="R22" s="5"/>
      <c r="S22" s="5"/>
      <c r="T22" s="5"/>
      <c r="U22" s="5"/>
      <c r="V22" s="5"/>
      <c r="W22" s="5"/>
      <c r="X22" s="5"/>
      <c r="Y22" s="5"/>
      <c r="Z22" s="5"/>
      <c r="AA22" s="5"/>
      <c r="AB22" s="868"/>
      <c r="AC22" s="874"/>
      <c r="AD22" s="876"/>
      <c r="AE22" s="874"/>
      <c r="AF22" s="876"/>
      <c r="AG22" s="874"/>
      <c r="AH22" s="876"/>
      <c r="AI22" s="874"/>
      <c r="AJ22" s="876"/>
      <c r="AK22" s="874"/>
      <c r="AL22" s="876"/>
      <c r="AM22" s="874"/>
      <c r="AN22" s="876"/>
      <c r="AO22" s="874"/>
      <c r="AP22" s="876"/>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row>
    <row r="23" spans="1:92" s="4" customFormat="1" ht="143.1" customHeight="1">
      <c r="A23" s="893"/>
      <c r="B23" s="301" t="s">
        <v>315</v>
      </c>
      <c r="C23" s="298" t="s">
        <v>817</v>
      </c>
      <c r="D23" s="299"/>
      <c r="E23" s="298"/>
      <c r="F23" s="299"/>
      <c r="G23" s="298"/>
      <c r="H23" s="299"/>
      <c r="I23" s="298"/>
      <c r="J23" s="299"/>
      <c r="K23" s="298"/>
      <c r="L23" s="299"/>
      <c r="M23" s="298"/>
      <c r="N23" s="299"/>
      <c r="O23" s="298"/>
      <c r="P23" s="299"/>
      <c r="Q23" s="3"/>
      <c r="R23" s="3"/>
      <c r="S23" s="3"/>
      <c r="T23" s="3"/>
      <c r="U23" s="3"/>
      <c r="V23" s="3"/>
      <c r="W23" s="3"/>
      <c r="X23" s="3"/>
      <c r="Y23" s="3"/>
      <c r="Z23" s="3"/>
      <c r="AA23" s="3"/>
      <c r="AB23" s="867" t="s">
        <v>315</v>
      </c>
      <c r="AC23" s="873"/>
      <c r="AD23" s="875"/>
      <c r="AE23" s="873"/>
      <c r="AF23" s="875"/>
      <c r="AG23" s="873"/>
      <c r="AH23" s="875"/>
      <c r="AI23" s="873"/>
      <c r="AJ23" s="875"/>
      <c r="AK23" s="873"/>
      <c r="AL23" s="875"/>
      <c r="AM23" s="873"/>
      <c r="AN23" s="875"/>
      <c r="AO23" s="873"/>
      <c r="AP23" s="875"/>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row>
    <row r="24" spans="1:92" s="6" customFormat="1" ht="20.100000000000001" customHeight="1" thickBot="1">
      <c r="A24" s="893"/>
      <c r="B24" s="200" t="s">
        <v>302</v>
      </c>
      <c r="C24" s="215"/>
      <c r="D24" s="216"/>
      <c r="E24" s="215"/>
      <c r="F24" s="216"/>
      <c r="G24" s="215"/>
      <c r="H24" s="216"/>
      <c r="I24" s="215"/>
      <c r="J24" s="216"/>
      <c r="K24" s="215"/>
      <c r="L24" s="216"/>
      <c r="M24" s="215"/>
      <c r="N24" s="216"/>
      <c r="O24" s="215"/>
      <c r="P24" s="216"/>
      <c r="Q24" s="5"/>
      <c r="R24" s="5"/>
      <c r="S24" s="5"/>
      <c r="T24" s="5"/>
      <c r="U24" s="5"/>
      <c r="V24" s="5"/>
      <c r="W24" s="5"/>
      <c r="X24" s="5"/>
      <c r="Y24" s="5"/>
      <c r="Z24" s="5"/>
      <c r="AA24" s="5"/>
      <c r="AB24" s="868"/>
      <c r="AC24" s="874"/>
      <c r="AD24" s="876"/>
      <c r="AE24" s="874"/>
      <c r="AF24" s="876"/>
      <c r="AG24" s="874"/>
      <c r="AH24" s="876"/>
      <c r="AI24" s="874"/>
      <c r="AJ24" s="876"/>
      <c r="AK24" s="874"/>
      <c r="AL24" s="876"/>
      <c r="AM24" s="874"/>
      <c r="AN24" s="876"/>
      <c r="AO24" s="874"/>
      <c r="AP24" s="876"/>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row>
    <row r="25" spans="1:92" s="4" customFormat="1" ht="143.1" customHeight="1">
      <c r="A25" s="893"/>
      <c r="B25" s="301" t="s">
        <v>32</v>
      </c>
      <c r="C25" s="298"/>
      <c r="D25" s="299"/>
      <c r="E25" s="298"/>
      <c r="F25" s="299"/>
      <c r="G25" s="298"/>
      <c r="H25" s="299"/>
      <c r="I25" s="298"/>
      <c r="J25" s="299"/>
      <c r="K25" s="298"/>
      <c r="L25" s="299"/>
      <c r="M25" s="298"/>
      <c r="N25" s="299"/>
      <c r="O25" s="298"/>
      <c r="P25" s="299"/>
      <c r="Q25" s="3"/>
      <c r="R25" s="3"/>
      <c r="S25" s="3"/>
      <c r="T25" s="3"/>
      <c r="U25" s="3"/>
      <c r="V25" s="3"/>
      <c r="W25" s="3"/>
      <c r="X25" s="3"/>
      <c r="Y25" s="3"/>
      <c r="Z25" s="3"/>
      <c r="AA25" s="3"/>
      <c r="AB25" s="867" t="s">
        <v>32</v>
      </c>
      <c r="AC25" s="873"/>
      <c r="AD25" s="875"/>
      <c r="AE25" s="873"/>
      <c r="AF25" s="875"/>
      <c r="AG25" s="873"/>
      <c r="AH25" s="875"/>
      <c r="AI25" s="873"/>
      <c r="AJ25" s="875"/>
      <c r="AK25" s="873"/>
      <c r="AL25" s="875"/>
      <c r="AM25" s="873"/>
      <c r="AN25" s="875"/>
      <c r="AO25" s="873"/>
      <c r="AP25" s="875"/>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row>
    <row r="26" spans="1:92" s="6" customFormat="1" ht="20.100000000000001" customHeight="1" thickBot="1">
      <c r="A26" s="893"/>
      <c r="B26" s="200" t="s">
        <v>302</v>
      </c>
      <c r="C26" s="215"/>
      <c r="D26" s="216"/>
      <c r="E26" s="215"/>
      <c r="F26" s="216"/>
      <c r="G26" s="215"/>
      <c r="H26" s="216"/>
      <c r="I26" s="215"/>
      <c r="J26" s="216"/>
      <c r="K26" s="215"/>
      <c r="L26" s="216"/>
      <c r="M26" s="215"/>
      <c r="N26" s="216"/>
      <c r="O26" s="215"/>
      <c r="P26" s="216"/>
      <c r="Q26" s="5"/>
      <c r="R26" s="5"/>
      <c r="S26" s="5"/>
      <c r="T26" s="5"/>
      <c r="U26" s="5"/>
      <c r="V26" s="5"/>
      <c r="W26" s="5"/>
      <c r="X26" s="5"/>
      <c r="Y26" s="5"/>
      <c r="Z26" s="5"/>
      <c r="AA26" s="5"/>
      <c r="AB26" s="868"/>
      <c r="AC26" s="874"/>
      <c r="AD26" s="876"/>
      <c r="AE26" s="874"/>
      <c r="AF26" s="876"/>
      <c r="AG26" s="874"/>
      <c r="AH26" s="876"/>
      <c r="AI26" s="874"/>
      <c r="AJ26" s="876"/>
      <c r="AK26" s="874"/>
      <c r="AL26" s="876"/>
      <c r="AM26" s="874"/>
      <c r="AN26" s="876"/>
      <c r="AO26" s="874"/>
      <c r="AP26" s="876"/>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row>
    <row r="27" spans="1:92" s="4" customFormat="1" ht="143.1" customHeight="1">
      <c r="A27" s="893"/>
      <c r="B27" s="301" t="s">
        <v>319</v>
      </c>
      <c r="C27" s="298"/>
      <c r="D27" s="299" t="s">
        <v>802</v>
      </c>
      <c r="E27" s="298"/>
      <c r="F27" s="299"/>
      <c r="G27" s="298" t="s">
        <v>818</v>
      </c>
      <c r="H27" s="299"/>
      <c r="I27" s="298"/>
      <c r="J27" s="299"/>
      <c r="K27" s="298"/>
      <c r="L27" s="299"/>
      <c r="M27" s="298"/>
      <c r="N27" s="299"/>
      <c r="O27" s="298" t="s">
        <v>819</v>
      </c>
      <c r="P27" s="299"/>
      <c r="Q27" s="3"/>
      <c r="R27" s="3"/>
      <c r="S27" s="3"/>
      <c r="T27" s="3"/>
      <c r="U27" s="3"/>
      <c r="V27" s="3"/>
      <c r="W27" s="3"/>
      <c r="X27" s="3"/>
      <c r="Y27" s="3"/>
      <c r="Z27" s="3"/>
      <c r="AA27" s="3"/>
      <c r="AB27" s="867" t="s">
        <v>319</v>
      </c>
      <c r="AC27" s="873"/>
      <c r="AD27" s="875"/>
      <c r="AE27" s="873"/>
      <c r="AF27" s="875"/>
      <c r="AG27" s="873"/>
      <c r="AH27" s="875"/>
      <c r="AI27" s="873"/>
      <c r="AJ27" s="875"/>
      <c r="AK27" s="873"/>
      <c r="AL27" s="875"/>
      <c r="AM27" s="873"/>
      <c r="AN27" s="875"/>
      <c r="AO27" s="873"/>
      <c r="AP27" s="875"/>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row>
    <row r="28" spans="1:92" s="4" customFormat="1" ht="20.100000000000001" customHeight="1" thickBot="1">
      <c r="A28" s="893"/>
      <c r="B28" s="200" t="s">
        <v>302</v>
      </c>
      <c r="C28" s="215"/>
      <c r="D28" s="216"/>
      <c r="E28" s="215"/>
      <c r="F28" s="216"/>
      <c r="G28" s="215"/>
      <c r="H28" s="216"/>
      <c r="I28" s="215"/>
      <c r="J28" s="216"/>
      <c r="K28" s="215"/>
      <c r="L28" s="216"/>
      <c r="M28" s="215"/>
      <c r="N28" s="216"/>
      <c r="O28" s="215"/>
      <c r="P28" s="216"/>
      <c r="Q28" s="3"/>
      <c r="R28" s="3"/>
      <c r="S28" s="3"/>
      <c r="T28" s="3"/>
      <c r="U28" s="3"/>
      <c r="V28" s="3"/>
      <c r="W28" s="3"/>
      <c r="X28" s="3"/>
      <c r="Y28" s="3"/>
      <c r="Z28" s="3"/>
      <c r="AA28" s="3"/>
      <c r="AB28" s="868"/>
      <c r="AC28" s="874"/>
      <c r="AD28" s="876"/>
      <c r="AE28" s="874"/>
      <c r="AF28" s="876"/>
      <c r="AG28" s="874"/>
      <c r="AH28" s="876"/>
      <c r="AI28" s="874"/>
      <c r="AJ28" s="876"/>
      <c r="AK28" s="874"/>
      <c r="AL28" s="876"/>
      <c r="AM28" s="874"/>
      <c r="AN28" s="876"/>
      <c r="AO28" s="874"/>
      <c r="AP28" s="876"/>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row>
    <row r="29" spans="1:92" s="4" customFormat="1" ht="143.1" customHeight="1">
      <c r="A29" s="893"/>
      <c r="B29" s="301" t="s">
        <v>36</v>
      </c>
      <c r="C29" s="298"/>
      <c r="D29" s="299"/>
      <c r="E29" s="302"/>
      <c r="F29" s="299"/>
      <c r="G29" s="298"/>
      <c r="H29" s="299"/>
      <c r="I29" s="298"/>
      <c r="J29" s="299"/>
      <c r="K29" s="298"/>
      <c r="L29" s="299"/>
      <c r="M29" s="298"/>
      <c r="N29" s="299"/>
      <c r="O29" s="298"/>
      <c r="P29" s="299"/>
      <c r="Q29" s="3"/>
      <c r="R29" s="3"/>
      <c r="S29" s="3"/>
      <c r="T29" s="3"/>
      <c r="U29" s="3"/>
      <c r="V29" s="3"/>
      <c r="W29" s="3"/>
      <c r="X29" s="3"/>
      <c r="Y29" s="3"/>
      <c r="Z29" s="3"/>
      <c r="AA29" s="3"/>
      <c r="AB29" s="867" t="s">
        <v>36</v>
      </c>
      <c r="AC29" s="873"/>
      <c r="AD29" s="875"/>
      <c r="AE29" s="873"/>
      <c r="AF29" s="875"/>
      <c r="AG29" s="873"/>
      <c r="AH29" s="875"/>
      <c r="AI29" s="873"/>
      <c r="AJ29" s="875"/>
      <c r="AK29" s="873"/>
      <c r="AL29" s="875"/>
      <c r="AM29" s="873"/>
      <c r="AN29" s="875"/>
      <c r="AO29" s="873"/>
      <c r="AP29" s="875"/>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row>
    <row r="30" spans="1:92" s="4" customFormat="1" ht="20.100000000000001" customHeight="1" thickBot="1">
      <c r="A30" s="894"/>
      <c r="B30" s="200" t="s">
        <v>302</v>
      </c>
      <c r="C30" s="215"/>
      <c r="D30" s="216"/>
      <c r="E30" s="215"/>
      <c r="F30" s="217"/>
      <c r="G30" s="215"/>
      <c r="H30" s="216"/>
      <c r="I30" s="215"/>
      <c r="J30" s="216"/>
      <c r="K30" s="215"/>
      <c r="L30" s="216"/>
      <c r="M30" s="215"/>
      <c r="N30" s="216"/>
      <c r="O30" s="215"/>
      <c r="P30" s="216"/>
      <c r="Q30" s="3"/>
      <c r="R30" s="3"/>
      <c r="S30" s="3"/>
      <c r="T30" s="3"/>
      <c r="U30" s="3"/>
      <c r="V30" s="3"/>
      <c r="W30" s="3"/>
      <c r="X30" s="3"/>
      <c r="Y30" s="3"/>
      <c r="Z30" s="3"/>
      <c r="AA30" s="3"/>
      <c r="AB30" s="868"/>
      <c r="AC30" s="874"/>
      <c r="AD30" s="876"/>
      <c r="AE30" s="874"/>
      <c r="AF30" s="876"/>
      <c r="AG30" s="874"/>
      <c r="AH30" s="876"/>
      <c r="AI30" s="874"/>
      <c r="AJ30" s="876"/>
      <c r="AK30" s="874"/>
      <c r="AL30" s="876"/>
      <c r="AM30" s="874"/>
      <c r="AN30" s="876"/>
      <c r="AO30" s="874"/>
      <c r="AP30" s="876"/>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row>
    <row r="31" spans="1:92" s="4" customFormat="1" ht="50.1" customHeight="1">
      <c r="A31" s="895" t="s">
        <v>38</v>
      </c>
      <c r="B31" s="195" t="s">
        <v>39</v>
      </c>
      <c r="C31" s="884"/>
      <c r="D31" s="885"/>
      <c r="E31" s="884"/>
      <c r="F31" s="885"/>
      <c r="G31" s="884"/>
      <c r="H31" s="885"/>
      <c r="I31" s="884"/>
      <c r="J31" s="885"/>
      <c r="K31" s="884"/>
      <c r="L31" s="885"/>
      <c r="M31" s="884"/>
      <c r="N31" s="885"/>
      <c r="O31" s="884"/>
      <c r="P31" s="885"/>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row>
    <row r="32" spans="1:92" ht="50.1" customHeight="1">
      <c r="A32" s="896"/>
      <c r="B32" s="196" t="s">
        <v>41</v>
      </c>
      <c r="C32" s="882"/>
      <c r="D32" s="883"/>
      <c r="E32" s="882"/>
      <c r="F32" s="883"/>
      <c r="G32" s="882"/>
      <c r="H32" s="883"/>
      <c r="I32" s="882"/>
      <c r="J32" s="883"/>
      <c r="K32" s="882"/>
      <c r="L32" s="883"/>
      <c r="M32" s="882"/>
      <c r="N32" s="883"/>
      <c r="O32" s="882"/>
      <c r="P32" s="883"/>
      <c r="CK32" s="2"/>
      <c r="CL32" s="2"/>
      <c r="CM32" s="2"/>
      <c r="CN32" s="2"/>
    </row>
    <row r="33" spans="1:92" ht="50.1" customHeight="1">
      <c r="A33" s="896"/>
      <c r="B33" s="197" t="s">
        <v>44</v>
      </c>
      <c r="C33" s="880"/>
      <c r="D33" s="881"/>
      <c r="E33" s="880"/>
      <c r="F33" s="881"/>
      <c r="G33" s="880"/>
      <c r="H33" s="881"/>
      <c r="I33" s="880"/>
      <c r="J33" s="881"/>
      <c r="K33" s="880"/>
      <c r="L33" s="881"/>
      <c r="M33" s="880"/>
      <c r="N33" s="881"/>
      <c r="O33" s="880"/>
      <c r="P33" s="881"/>
      <c r="CK33" s="2"/>
      <c r="CL33" s="2"/>
      <c r="CM33" s="2"/>
      <c r="CN33" s="2"/>
    </row>
    <row r="34" spans="1:92" ht="50.1" customHeight="1" thickBot="1">
      <c r="A34" s="897"/>
      <c r="B34" s="199" t="s">
        <v>46</v>
      </c>
      <c r="C34" s="878"/>
      <c r="D34" s="879"/>
      <c r="E34" s="878"/>
      <c r="F34" s="879"/>
      <c r="G34" s="878"/>
      <c r="H34" s="879"/>
      <c r="I34" s="878"/>
      <c r="J34" s="879"/>
      <c r="K34" s="878"/>
      <c r="L34" s="879"/>
      <c r="M34" s="878"/>
      <c r="N34" s="879"/>
      <c r="O34" s="878"/>
      <c r="P34" s="879"/>
      <c r="CK34" s="2"/>
      <c r="CL34" s="2"/>
      <c r="CM34" s="2"/>
      <c r="CN34" s="2"/>
    </row>
    <row r="36" spans="1:92" s="1" customFormat="1" ht="42" customHeight="1">
      <c r="A36" s="133"/>
      <c r="B36" s="2"/>
      <c r="C36" s="2"/>
      <c r="D36" s="2"/>
      <c r="E36" s="2"/>
      <c r="F36" s="2"/>
      <c r="G36" s="2"/>
      <c r="H36" s="2"/>
      <c r="I36" s="2"/>
      <c r="J36" s="2"/>
      <c r="K36" s="2"/>
      <c r="L36" s="2"/>
      <c r="M36" s="2"/>
      <c r="N36" s="2"/>
      <c r="O36" s="2"/>
      <c r="P36" s="2"/>
    </row>
  </sheetData>
  <sheetProtection algorithmName="SHA-512" hashValue="0BxDeMAtJzBBYsawALKct1tH9XclLXlykyd/BjySI4K7G6v/RmVx2zEM6Se3oK28SelukNTUE4Jt1eZje/asEA==" saltValue="6vP7EQLS2EaTxiq4pvbLyg==" spinCount="100000" sheet="1" objects="1" scenarios="1"/>
  <mergeCells count="270">
    <mergeCell ref="AN29:AN30"/>
    <mergeCell ref="O33:P33"/>
    <mergeCell ref="C34:D34"/>
    <mergeCell ref="E34:F34"/>
    <mergeCell ref="G34:H34"/>
    <mergeCell ref="I34:J34"/>
    <mergeCell ref="K34:L34"/>
    <mergeCell ref="M34:N34"/>
    <mergeCell ref="O34:P34"/>
    <mergeCell ref="C33:D33"/>
    <mergeCell ref="E33:F33"/>
    <mergeCell ref="G33:H33"/>
    <mergeCell ref="I33:J33"/>
    <mergeCell ref="K33:L33"/>
    <mergeCell ref="M33:N33"/>
    <mergeCell ref="AG29:AG30"/>
    <mergeCell ref="O31:P31"/>
    <mergeCell ref="C32:D32"/>
    <mergeCell ref="E32:F32"/>
    <mergeCell ref="G32:H32"/>
    <mergeCell ref="I32:J32"/>
    <mergeCell ref="K32:L32"/>
    <mergeCell ref="M32:N32"/>
    <mergeCell ref="O32:P32"/>
    <mergeCell ref="AD25:AD26"/>
    <mergeCell ref="AE25:AE26"/>
    <mergeCell ref="AF25:AF26"/>
    <mergeCell ref="AG25:AG26"/>
    <mergeCell ref="AO29:AO30"/>
    <mergeCell ref="AP29:AP30"/>
    <mergeCell ref="A31:A34"/>
    <mergeCell ref="C31:D31"/>
    <mergeCell ref="E31:F31"/>
    <mergeCell ref="G31:H31"/>
    <mergeCell ref="I31:J31"/>
    <mergeCell ref="K31:L31"/>
    <mergeCell ref="M31:N31"/>
    <mergeCell ref="AH29:AH30"/>
    <mergeCell ref="AI29:AI30"/>
    <mergeCell ref="AJ29:AJ30"/>
    <mergeCell ref="AK29:AK30"/>
    <mergeCell ref="AL29:AL30"/>
    <mergeCell ref="AM29:AM30"/>
    <mergeCell ref="AB29:AB30"/>
    <mergeCell ref="AC29:AC30"/>
    <mergeCell ref="AD29:AD30"/>
    <mergeCell ref="AE29:AE30"/>
    <mergeCell ref="AF29:AF30"/>
    <mergeCell ref="AK27:AK28"/>
    <mergeCell ref="AL27:AL28"/>
    <mergeCell ref="AM27:AM28"/>
    <mergeCell ref="AN27:AN28"/>
    <mergeCell ref="AO27:AO28"/>
    <mergeCell ref="AP27:AP28"/>
    <mergeCell ref="AP25:AP26"/>
    <mergeCell ref="AB27:AB28"/>
    <mergeCell ref="AC27:AC28"/>
    <mergeCell ref="AD27:AD28"/>
    <mergeCell ref="AE27:AE28"/>
    <mergeCell ref="AF27:AF28"/>
    <mergeCell ref="AG27:AG28"/>
    <mergeCell ref="AH27:AH28"/>
    <mergeCell ref="AI27:AI28"/>
    <mergeCell ref="AJ27:AJ28"/>
    <mergeCell ref="AJ25:AJ26"/>
    <mergeCell ref="AK25:AK26"/>
    <mergeCell ref="AL25:AL26"/>
    <mergeCell ref="AM25:AM26"/>
    <mergeCell ref="AN25:AN26"/>
    <mergeCell ref="AO25:AO26"/>
    <mergeCell ref="AB25:AB26"/>
    <mergeCell ref="AC25:AC26"/>
    <mergeCell ref="AH25:AH26"/>
    <mergeCell ref="AI25:AI26"/>
    <mergeCell ref="AI23:AI24"/>
    <mergeCell ref="AN21:AN22"/>
    <mergeCell ref="AO21:AO22"/>
    <mergeCell ref="AP21:AP22"/>
    <mergeCell ref="AB23:AB24"/>
    <mergeCell ref="AC23:AC24"/>
    <mergeCell ref="AD23:AD24"/>
    <mergeCell ref="AE23:AE24"/>
    <mergeCell ref="AF23:AF24"/>
    <mergeCell ref="AG23:AG24"/>
    <mergeCell ref="AH23:AH24"/>
    <mergeCell ref="AH21:AH22"/>
    <mergeCell ref="AI21:AI22"/>
    <mergeCell ref="AJ21:AJ22"/>
    <mergeCell ref="AK21:AK22"/>
    <mergeCell ref="AL21:AL22"/>
    <mergeCell ref="AM21:AM22"/>
    <mergeCell ref="AB21:AB22"/>
    <mergeCell ref="AC21:AC22"/>
    <mergeCell ref="AD21:AD22"/>
    <mergeCell ref="AE21:AE22"/>
    <mergeCell ref="AF21:AF22"/>
    <mergeCell ref="AG21:AG22"/>
    <mergeCell ref="AO23:AO24"/>
    <mergeCell ref="AP23:AP24"/>
    <mergeCell ref="AK19:AK20"/>
    <mergeCell ref="AL19:AL20"/>
    <mergeCell ref="AM19:AM20"/>
    <mergeCell ref="AN19:AN20"/>
    <mergeCell ref="AO19:AO20"/>
    <mergeCell ref="AP19:AP20"/>
    <mergeCell ref="AJ23:AJ24"/>
    <mergeCell ref="AK23:AK24"/>
    <mergeCell ref="AL23:AL24"/>
    <mergeCell ref="AM23:AM24"/>
    <mergeCell ref="AN23:AN24"/>
    <mergeCell ref="AP17:AP18"/>
    <mergeCell ref="AB19:AB20"/>
    <mergeCell ref="AC19:AC20"/>
    <mergeCell ref="AD19:AD20"/>
    <mergeCell ref="AE19:AE20"/>
    <mergeCell ref="AF19:AF20"/>
    <mergeCell ref="AG19:AG20"/>
    <mergeCell ref="AH19:AH20"/>
    <mergeCell ref="AI19:AI20"/>
    <mergeCell ref="AJ19:AJ20"/>
    <mergeCell ref="AJ17:AJ18"/>
    <mergeCell ref="AK17:AK18"/>
    <mergeCell ref="AL17:AL18"/>
    <mergeCell ref="AM17:AM18"/>
    <mergeCell ref="AN17:AN18"/>
    <mergeCell ref="AO17:AO18"/>
    <mergeCell ref="AM13:AM14"/>
    <mergeCell ref="AO15:AO16"/>
    <mergeCell ref="AP15:AP16"/>
    <mergeCell ref="AB17:AB18"/>
    <mergeCell ref="AC17:AC18"/>
    <mergeCell ref="AD17:AD18"/>
    <mergeCell ref="AE17:AE18"/>
    <mergeCell ref="AF17:AF18"/>
    <mergeCell ref="AG17:AG18"/>
    <mergeCell ref="AH17:AH18"/>
    <mergeCell ref="AI17:AI18"/>
    <mergeCell ref="AI15:AI16"/>
    <mergeCell ref="AJ15:AJ16"/>
    <mergeCell ref="AK15:AK16"/>
    <mergeCell ref="AL15:AL16"/>
    <mergeCell ref="AM15:AM16"/>
    <mergeCell ref="AN15:AN16"/>
    <mergeCell ref="AB15:AB16"/>
    <mergeCell ref="AC15:AC16"/>
    <mergeCell ref="AD15:AD16"/>
    <mergeCell ref="AE15:AE16"/>
    <mergeCell ref="AF15:AF16"/>
    <mergeCell ref="AG15:AG16"/>
    <mergeCell ref="AH15:AH16"/>
    <mergeCell ref="AH13:AH14"/>
    <mergeCell ref="AI13:AI14"/>
    <mergeCell ref="AJ9:AJ10"/>
    <mergeCell ref="AK9:AK10"/>
    <mergeCell ref="AM11:AM12"/>
    <mergeCell ref="AN11:AN12"/>
    <mergeCell ref="AO11:AO12"/>
    <mergeCell ref="AP11:AP12"/>
    <mergeCell ref="AB13:AB14"/>
    <mergeCell ref="AC13:AC14"/>
    <mergeCell ref="AD13:AD14"/>
    <mergeCell ref="AE13:AE14"/>
    <mergeCell ref="AF13:AF14"/>
    <mergeCell ref="AG13:AG14"/>
    <mergeCell ref="AG11:AG12"/>
    <mergeCell ref="AH11:AH12"/>
    <mergeCell ref="AI11:AI12"/>
    <mergeCell ref="AJ11:AJ12"/>
    <mergeCell ref="AK11:AK12"/>
    <mergeCell ref="AL11:AL12"/>
    <mergeCell ref="AN13:AN14"/>
    <mergeCell ref="AO13:AO14"/>
    <mergeCell ref="AP13:AP14"/>
    <mergeCell ref="AJ13:AJ14"/>
    <mergeCell ref="AK13:AK14"/>
    <mergeCell ref="AL13:AL14"/>
    <mergeCell ref="AG7:AH7"/>
    <mergeCell ref="AI7:AJ7"/>
    <mergeCell ref="AK7:AL7"/>
    <mergeCell ref="AM7:AN7"/>
    <mergeCell ref="AO7:AP7"/>
    <mergeCell ref="A9:A30"/>
    <mergeCell ref="AB9:AB10"/>
    <mergeCell ref="AC9:AC10"/>
    <mergeCell ref="AD9:AD10"/>
    <mergeCell ref="AE9:AE10"/>
    <mergeCell ref="AL9:AL10"/>
    <mergeCell ref="AM9:AM10"/>
    <mergeCell ref="AN9:AN10"/>
    <mergeCell ref="AO9:AO10"/>
    <mergeCell ref="AP9:AP10"/>
    <mergeCell ref="AB11:AB12"/>
    <mergeCell ref="AC11:AC12"/>
    <mergeCell ref="AD11:AD12"/>
    <mergeCell ref="AE11:AE12"/>
    <mergeCell ref="AF11:AF12"/>
    <mergeCell ref="AF9:AF10"/>
    <mergeCell ref="AG9:AG10"/>
    <mergeCell ref="AH9:AH10"/>
    <mergeCell ref="AI9:AI10"/>
    <mergeCell ref="E7:F7"/>
    <mergeCell ref="G7:H7"/>
    <mergeCell ref="I7:J7"/>
    <mergeCell ref="K7:L7"/>
    <mergeCell ref="M7:N7"/>
    <mergeCell ref="O7:P7"/>
    <mergeCell ref="AC7:AD7"/>
    <mergeCell ref="AE7:AF7"/>
    <mergeCell ref="AC6:AD6"/>
    <mergeCell ref="AE6:AF6"/>
    <mergeCell ref="AK5:AL5"/>
    <mergeCell ref="AM5:AN5"/>
    <mergeCell ref="AO5:AP5"/>
    <mergeCell ref="C6:D6"/>
    <mergeCell ref="E6:F6"/>
    <mergeCell ref="G6:H6"/>
    <mergeCell ref="I6:J6"/>
    <mergeCell ref="K6:L6"/>
    <mergeCell ref="M6:N6"/>
    <mergeCell ref="O6:P6"/>
    <mergeCell ref="M5:N5"/>
    <mergeCell ref="O5:P5"/>
    <mergeCell ref="AC5:AD5"/>
    <mergeCell ref="AE5:AF5"/>
    <mergeCell ref="AG5:AH5"/>
    <mergeCell ref="AI5:AJ5"/>
    <mergeCell ref="AO6:AP6"/>
    <mergeCell ref="AG6:AH6"/>
    <mergeCell ref="AI6:AJ6"/>
    <mergeCell ref="AK6:AL6"/>
    <mergeCell ref="AM6:AN6"/>
    <mergeCell ref="AB3:AP3"/>
    <mergeCell ref="C4:D4"/>
    <mergeCell ref="E4:F4"/>
    <mergeCell ref="G4:H4"/>
    <mergeCell ref="I4:J4"/>
    <mergeCell ref="K4:L4"/>
    <mergeCell ref="M4:N4"/>
    <mergeCell ref="O4:P4"/>
    <mergeCell ref="AC4:AD4"/>
    <mergeCell ref="AE4:AF4"/>
    <mergeCell ref="AG4:AH4"/>
    <mergeCell ref="AI4:AJ4"/>
    <mergeCell ref="AK4:AL4"/>
    <mergeCell ref="AM4:AN4"/>
    <mergeCell ref="AO4:AP4"/>
    <mergeCell ref="O2:P2"/>
    <mergeCell ref="C3:D3"/>
    <mergeCell ref="E3:F3"/>
    <mergeCell ref="G3:H3"/>
    <mergeCell ref="I3:J3"/>
    <mergeCell ref="K3:L3"/>
    <mergeCell ref="M3:N3"/>
    <mergeCell ref="O3:P3"/>
    <mergeCell ref="A1:F1"/>
    <mergeCell ref="G1:J1"/>
    <mergeCell ref="K1:P1"/>
    <mergeCell ref="A2:A8"/>
    <mergeCell ref="C2:D2"/>
    <mergeCell ref="E2:F2"/>
    <mergeCell ref="G2:H2"/>
    <mergeCell ref="I2:J2"/>
    <mergeCell ref="K2:L2"/>
    <mergeCell ref="M2:N2"/>
    <mergeCell ref="C5:D5"/>
    <mergeCell ref="E5:F5"/>
    <mergeCell ref="G5:H5"/>
    <mergeCell ref="I5:J5"/>
    <mergeCell ref="K5:L5"/>
    <mergeCell ref="C7:D7"/>
  </mergeCells>
  <conditionalFormatting sqref="C4 E4 G4 I4 K4 M4 O4">
    <cfRule type="expression" dxfId="38" priority="3">
      <formula>OR(DAY(C4)=30, DAY(C4)=1, DAY(C4)=14, DAY(C4)=15)</formula>
    </cfRule>
  </conditionalFormatting>
  <conditionalFormatting sqref="C5 E5 G5 I5 K5 M5 O5">
    <cfRule type="expression" dxfId="37" priority="2">
      <formula>C5&lt;&gt;""</formula>
    </cfRule>
  </conditionalFormatting>
  <conditionalFormatting sqref="AC7:AP7">
    <cfRule type="expression" dxfId="36" priority="1">
      <formula>AC7&lt;&gt;""</formula>
    </cfRule>
  </conditionalFormatting>
  <printOptions verticalCentered="1"/>
  <pageMargins left="0" right="0" top="0" bottom="0" header="0" footer="0"/>
  <pageSetup paperSize="8" scale="38" fitToWidth="0" fitToHeight="0" orientation="landscape" r:id="rId1"/>
  <colBreaks count="1" manualBreakCount="1">
    <brk id="16" max="43" man="1"/>
  </colBreak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741D2-36FA-438C-B814-F1F530A42496}">
  <dimension ref="A1:J15"/>
  <sheetViews>
    <sheetView zoomScale="80" zoomScaleNormal="80" workbookViewId="0">
      <selection activeCell="I19" sqref="I19"/>
    </sheetView>
  </sheetViews>
  <sheetFormatPr defaultColWidth="8.75" defaultRowHeight="13.5"/>
  <cols>
    <col min="1" max="1" width="8.75" style="13"/>
    <col min="2" max="2" width="61.5" customWidth="1"/>
    <col min="3" max="3" width="18.875" bestFit="1" customWidth="1"/>
    <col min="4" max="4" width="9.75" bestFit="1" customWidth="1"/>
    <col min="5" max="5" width="16.25" style="336" bestFit="1" customWidth="1"/>
    <col min="6" max="6" width="16.5" style="336" bestFit="1" customWidth="1"/>
    <col min="7" max="7" width="14.125" bestFit="1" customWidth="1"/>
    <col min="8" max="8" width="20.5" bestFit="1" customWidth="1"/>
    <col min="9" max="9" width="17.5" bestFit="1" customWidth="1"/>
    <col min="10" max="10" width="17.75" bestFit="1" customWidth="1"/>
  </cols>
  <sheetData>
    <row r="1" spans="1:10" ht="82.5" customHeight="1" thickBot="1">
      <c r="A1" s="514" t="s">
        <v>48</v>
      </c>
      <c r="B1" s="515" t="s">
        <v>82</v>
      </c>
      <c r="C1" s="516" t="s">
        <v>83</v>
      </c>
      <c r="D1" s="516" t="s">
        <v>84</v>
      </c>
      <c r="E1" s="517" t="s">
        <v>85</v>
      </c>
      <c r="F1" s="517" t="s">
        <v>86</v>
      </c>
      <c r="G1" s="516" t="s">
        <v>87</v>
      </c>
      <c r="H1" s="518" t="s">
        <v>88</v>
      </c>
      <c r="I1" s="518" t="s">
        <v>820</v>
      </c>
      <c r="J1" s="519" t="s">
        <v>821</v>
      </c>
    </row>
    <row r="2" spans="1:10" ht="15">
      <c r="A2" s="627">
        <v>1</v>
      </c>
      <c r="B2" s="628" t="s">
        <v>822</v>
      </c>
      <c r="C2" s="629" t="s">
        <v>276</v>
      </c>
      <c r="D2" s="666" t="s">
        <v>93</v>
      </c>
      <c r="E2" s="667">
        <v>45835</v>
      </c>
      <c r="F2" s="667">
        <v>45835</v>
      </c>
      <c r="G2" s="632">
        <f t="shared" ref="G2:G15" si="0">(F2-E2)+1</f>
        <v>1</v>
      </c>
      <c r="H2" s="674" t="s">
        <v>254</v>
      </c>
      <c r="I2" s="669" t="s">
        <v>823</v>
      </c>
      <c r="J2" s="670" t="s">
        <v>203</v>
      </c>
    </row>
    <row r="3" spans="1:10" ht="15">
      <c r="A3" s="434">
        <v>2</v>
      </c>
      <c r="B3" s="635" t="s">
        <v>824</v>
      </c>
      <c r="C3" s="636" t="s">
        <v>53</v>
      </c>
      <c r="D3" s="658" t="s">
        <v>93</v>
      </c>
      <c r="E3" s="638">
        <v>45831</v>
      </c>
      <c r="F3" s="638">
        <v>45833</v>
      </c>
      <c r="G3" s="639">
        <f t="shared" si="0"/>
        <v>3</v>
      </c>
      <c r="H3" s="637" t="s">
        <v>254</v>
      </c>
      <c r="I3" s="639" t="s">
        <v>722</v>
      </c>
      <c r="J3" s="642" t="s">
        <v>203</v>
      </c>
    </row>
    <row r="4" spans="1:10" ht="15">
      <c r="A4" s="434">
        <v>3</v>
      </c>
      <c r="B4" s="643" t="s">
        <v>825</v>
      </c>
      <c r="C4" s="636" t="s">
        <v>53</v>
      </c>
      <c r="D4" s="658" t="s">
        <v>98</v>
      </c>
      <c r="E4" s="644">
        <v>45831</v>
      </c>
      <c r="F4" s="644">
        <v>45832</v>
      </c>
      <c r="G4" s="639">
        <f t="shared" si="0"/>
        <v>2</v>
      </c>
      <c r="H4" s="637" t="s">
        <v>254</v>
      </c>
      <c r="I4" s="641" t="s">
        <v>728</v>
      </c>
      <c r="J4" s="642" t="s">
        <v>203</v>
      </c>
    </row>
    <row r="5" spans="1:10" ht="15">
      <c r="A5" s="434">
        <v>4</v>
      </c>
      <c r="B5" s="635" t="s">
        <v>826</v>
      </c>
      <c r="C5" s="636" t="s">
        <v>112</v>
      </c>
      <c r="D5" s="658" t="s">
        <v>93</v>
      </c>
      <c r="E5" s="638">
        <v>45836</v>
      </c>
      <c r="F5" s="638">
        <v>45841</v>
      </c>
      <c r="G5" s="639">
        <f t="shared" si="0"/>
        <v>6</v>
      </c>
      <c r="H5" s="637" t="s">
        <v>94</v>
      </c>
      <c r="I5" s="637" t="s">
        <v>827</v>
      </c>
      <c r="J5" s="642" t="s">
        <v>718</v>
      </c>
    </row>
    <row r="6" spans="1:10" ht="15">
      <c r="A6" s="434">
        <v>5</v>
      </c>
      <c r="B6" s="643" t="s">
        <v>828</v>
      </c>
      <c r="C6" s="636" t="s">
        <v>116</v>
      </c>
      <c r="D6" s="658" t="s">
        <v>93</v>
      </c>
      <c r="E6" s="644">
        <v>45834</v>
      </c>
      <c r="F6" s="644">
        <v>45834</v>
      </c>
      <c r="G6" s="639">
        <f t="shared" si="0"/>
        <v>1</v>
      </c>
      <c r="H6" s="637" t="s">
        <v>254</v>
      </c>
      <c r="I6" s="641" t="s">
        <v>426</v>
      </c>
      <c r="J6" s="642" t="s">
        <v>203</v>
      </c>
    </row>
    <row r="7" spans="1:10" ht="15">
      <c r="A7" s="434">
        <v>6</v>
      </c>
      <c r="B7" s="643" t="s">
        <v>829</v>
      </c>
      <c r="C7" s="636" t="s">
        <v>121</v>
      </c>
      <c r="D7" s="658" t="s">
        <v>93</v>
      </c>
      <c r="E7" s="644">
        <v>45836</v>
      </c>
      <c r="F7" s="644">
        <v>45837</v>
      </c>
      <c r="G7" s="639">
        <f t="shared" si="0"/>
        <v>2</v>
      </c>
      <c r="H7" s="637" t="s">
        <v>254</v>
      </c>
      <c r="I7" s="641" t="s">
        <v>797</v>
      </c>
      <c r="J7" s="642" t="s">
        <v>203</v>
      </c>
    </row>
    <row r="8" spans="1:10" ht="30">
      <c r="A8" s="434">
        <v>7</v>
      </c>
      <c r="B8" s="643" t="s">
        <v>830</v>
      </c>
      <c r="C8" s="636" t="s">
        <v>121</v>
      </c>
      <c r="D8" s="658" t="s">
        <v>98</v>
      </c>
      <c r="E8" s="644">
        <v>45835</v>
      </c>
      <c r="F8" s="644">
        <v>45837</v>
      </c>
      <c r="G8" s="639">
        <f t="shared" si="0"/>
        <v>3</v>
      </c>
      <c r="H8" s="637" t="s">
        <v>254</v>
      </c>
      <c r="I8" s="641" t="s">
        <v>165</v>
      </c>
      <c r="J8" s="642" t="s">
        <v>203</v>
      </c>
    </row>
    <row r="9" spans="1:10" ht="15">
      <c r="A9" s="434">
        <v>8</v>
      </c>
      <c r="B9" s="635" t="s">
        <v>831</v>
      </c>
      <c r="C9" s="636" t="s">
        <v>121</v>
      </c>
      <c r="D9" s="658" t="s">
        <v>98</v>
      </c>
      <c r="E9" s="638">
        <v>45837</v>
      </c>
      <c r="F9" s="638">
        <v>45837</v>
      </c>
      <c r="G9" s="639">
        <f t="shared" si="0"/>
        <v>1</v>
      </c>
      <c r="H9" s="637" t="s">
        <v>254</v>
      </c>
      <c r="I9" s="641" t="s">
        <v>832</v>
      </c>
      <c r="J9" s="642" t="s">
        <v>203</v>
      </c>
    </row>
    <row r="10" spans="1:10" ht="15">
      <c r="A10" s="434">
        <v>9</v>
      </c>
      <c r="B10" s="635" t="s">
        <v>833</v>
      </c>
      <c r="C10" s="636" t="s">
        <v>121</v>
      </c>
      <c r="D10" s="658" t="s">
        <v>98</v>
      </c>
      <c r="E10" s="638">
        <v>45833</v>
      </c>
      <c r="F10" s="638">
        <v>45833</v>
      </c>
      <c r="G10" s="639">
        <f t="shared" si="0"/>
        <v>1</v>
      </c>
      <c r="H10" s="637" t="s">
        <v>254</v>
      </c>
      <c r="I10" s="639" t="s">
        <v>769</v>
      </c>
      <c r="J10" s="642" t="s">
        <v>203</v>
      </c>
    </row>
    <row r="11" spans="1:10" ht="15">
      <c r="A11" s="434">
        <v>10</v>
      </c>
      <c r="B11" s="635" t="s">
        <v>834</v>
      </c>
      <c r="C11" s="636" t="s">
        <v>121</v>
      </c>
      <c r="D11" s="658" t="s">
        <v>98</v>
      </c>
      <c r="E11" s="638">
        <v>45831</v>
      </c>
      <c r="F11" s="638">
        <v>45833</v>
      </c>
      <c r="G11" s="639">
        <f t="shared" si="0"/>
        <v>3</v>
      </c>
      <c r="H11" s="637" t="s">
        <v>254</v>
      </c>
      <c r="I11" s="639" t="s">
        <v>722</v>
      </c>
      <c r="J11" s="642" t="s">
        <v>203</v>
      </c>
    </row>
    <row r="12" spans="1:10" ht="15">
      <c r="A12" s="434">
        <v>11</v>
      </c>
      <c r="B12" s="635" t="s">
        <v>835</v>
      </c>
      <c r="C12" s="636" t="s">
        <v>125</v>
      </c>
      <c r="D12" s="658" t="s">
        <v>93</v>
      </c>
      <c r="E12" s="638">
        <v>45833</v>
      </c>
      <c r="F12" s="638">
        <v>45834</v>
      </c>
      <c r="G12" s="639">
        <f t="shared" si="0"/>
        <v>2</v>
      </c>
      <c r="H12" s="637" t="s">
        <v>254</v>
      </c>
      <c r="I12" s="639" t="s">
        <v>328</v>
      </c>
      <c r="J12" s="642" t="s">
        <v>203</v>
      </c>
    </row>
    <row r="13" spans="1:10" ht="15">
      <c r="A13" s="434">
        <v>12</v>
      </c>
      <c r="B13" s="635" t="s">
        <v>836</v>
      </c>
      <c r="C13" s="636" t="s">
        <v>132</v>
      </c>
      <c r="D13" s="658" t="s">
        <v>98</v>
      </c>
      <c r="E13" s="638">
        <v>45834</v>
      </c>
      <c r="F13" s="638">
        <v>45834</v>
      </c>
      <c r="G13" s="639">
        <f t="shared" si="0"/>
        <v>1</v>
      </c>
      <c r="H13" s="637" t="s">
        <v>254</v>
      </c>
      <c r="I13" s="637" t="s">
        <v>722</v>
      </c>
      <c r="J13" s="642" t="s">
        <v>203</v>
      </c>
    </row>
    <row r="14" spans="1:10" ht="15">
      <c r="A14" s="434">
        <v>13</v>
      </c>
      <c r="B14" s="643" t="s">
        <v>837</v>
      </c>
      <c r="C14" s="636" t="s">
        <v>132</v>
      </c>
      <c r="D14" s="658" t="s">
        <v>98</v>
      </c>
      <c r="E14" s="644">
        <v>45831</v>
      </c>
      <c r="F14" s="644">
        <v>45831</v>
      </c>
      <c r="G14" s="639">
        <f t="shared" si="0"/>
        <v>1</v>
      </c>
      <c r="H14" s="637" t="s">
        <v>254</v>
      </c>
      <c r="I14" s="641" t="s">
        <v>722</v>
      </c>
      <c r="J14" s="642" t="s">
        <v>203</v>
      </c>
    </row>
    <row r="15" spans="1:10" ht="15.75" thickBot="1">
      <c r="A15" s="651">
        <v>14</v>
      </c>
      <c r="B15" s="652" t="s">
        <v>838</v>
      </c>
      <c r="C15" s="672" t="s">
        <v>176</v>
      </c>
      <c r="D15" s="661" t="s">
        <v>98</v>
      </c>
      <c r="E15" s="654">
        <v>45831</v>
      </c>
      <c r="F15" s="654">
        <v>45831</v>
      </c>
      <c r="G15" s="655">
        <f t="shared" si="0"/>
        <v>1</v>
      </c>
      <c r="H15" s="675" t="s">
        <v>254</v>
      </c>
      <c r="I15" s="653" t="s">
        <v>416</v>
      </c>
      <c r="J15" s="657" t="s">
        <v>203</v>
      </c>
    </row>
  </sheetData>
  <autoFilter ref="A1:J12" xr:uid="{4291430F-E9C0-44C6-B329-097DD82C7546}">
    <sortState xmlns:xlrd2="http://schemas.microsoft.com/office/spreadsheetml/2017/richdata2" ref="A2:J15">
      <sortCondition ref="C1:C12"/>
    </sortState>
  </autoFilter>
  <conditionalFormatting sqref="D2:D15">
    <cfRule type="cellIs" dxfId="35" priority="1" operator="equal">
      <formula>"Unplan"</formula>
    </cfRule>
    <cfRule type="cellIs" dxfId="34" priority="3" operator="equal">
      <formula>"Unplaned"</formula>
    </cfRule>
  </conditionalFormatting>
  <conditionalFormatting sqref="H2:H15">
    <cfRule type="cellIs" dxfId="33" priority="2" operator="equal">
      <formula>"giao task nối tuần"</formula>
    </cfRule>
  </conditionalFormatting>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810AF-4DB2-4912-92DA-A753B984B2BC}">
  <dimension ref="A1:AJ27"/>
  <sheetViews>
    <sheetView zoomScale="80" zoomScaleNormal="80" workbookViewId="0">
      <pane xSplit="6" ySplit="2" topLeftCell="V6" activePane="bottomRight" state="frozen"/>
      <selection pane="topRight" activeCell="I19" sqref="I19"/>
      <selection pane="bottomLeft" activeCell="I19" sqref="I19"/>
      <selection pane="bottomRight" activeCell="I19" sqref="I19"/>
    </sheetView>
  </sheetViews>
  <sheetFormatPr defaultColWidth="8.75" defaultRowHeight="13.5" customHeight="1"/>
  <cols>
    <col min="1" max="1" width="3.125" style="13" bestFit="1" customWidth="1"/>
    <col min="2" max="2" width="5.125" style="79" bestFit="1" customWidth="1"/>
    <col min="3" max="3" width="13.5" bestFit="1" customWidth="1"/>
    <col min="5" max="5" width="10.5" customWidth="1"/>
    <col min="6" max="6" width="20.75" customWidth="1"/>
    <col min="7" max="7" width="5.5" customWidth="1"/>
    <col min="8" max="8" width="10.5" customWidth="1"/>
    <col min="10" max="10" width="5.875" style="13" customWidth="1"/>
    <col min="11" max="11" width="10.25" customWidth="1"/>
    <col min="12" max="12" width="11.125" customWidth="1"/>
    <col min="14" max="14" width="10.125" customWidth="1"/>
    <col min="15" max="15" width="11" customWidth="1"/>
    <col min="16" max="16" width="5.875" style="13" customWidth="1"/>
    <col min="17" max="17" width="10.25" style="13" customWidth="1"/>
    <col min="19" max="19" width="5.125" style="13" customWidth="1"/>
    <col min="20" max="20" width="10.5" customWidth="1"/>
    <col min="21" max="21" width="11.125" customWidth="1"/>
    <col min="22" max="22" width="5.5" customWidth="1"/>
    <col min="23" max="23" width="10.125" customWidth="1"/>
    <col min="24" max="24" width="10.875" customWidth="1"/>
    <col min="25" max="25" width="5.875" customWidth="1"/>
    <col min="26" max="26" width="13.5" customWidth="1"/>
    <col min="27" max="27" width="11" customWidth="1"/>
    <col min="28" max="28" width="6" customWidth="1"/>
    <col min="29" max="29" width="11.125" customWidth="1"/>
    <col min="30" max="30" width="11.5" customWidth="1"/>
    <col min="31" max="31" width="5.5" customWidth="1"/>
    <col min="32" max="32" width="10.875" customWidth="1"/>
    <col min="33" max="33" width="11.875" customWidth="1"/>
    <col min="34" max="34" width="5.875" customWidth="1"/>
    <col min="35" max="35" width="11.125" customWidth="1"/>
    <col min="36" max="36" width="12.125" customWidth="1"/>
  </cols>
  <sheetData>
    <row r="1" spans="1:36" ht="12.95" customHeight="1" thickBot="1">
      <c r="A1" s="934" t="s">
        <v>48</v>
      </c>
      <c r="B1" s="756" t="s">
        <v>49</v>
      </c>
      <c r="C1" s="936" t="s">
        <v>50</v>
      </c>
      <c r="D1" s="938" t="s">
        <v>51</v>
      </c>
      <c r="E1" s="939"/>
      <c r="F1" s="940"/>
      <c r="G1" s="941" t="s">
        <v>52</v>
      </c>
      <c r="H1" s="763"/>
      <c r="I1" s="886"/>
      <c r="J1" s="751" t="s">
        <v>53</v>
      </c>
      <c r="K1" s="752"/>
      <c r="L1" s="933"/>
      <c r="M1" s="943" t="s">
        <v>116</v>
      </c>
      <c r="N1" s="809"/>
      <c r="O1" s="810"/>
      <c r="P1" s="768" t="s">
        <v>54</v>
      </c>
      <c r="Q1" s="769"/>
      <c r="R1" s="944"/>
      <c r="S1" s="945" t="s">
        <v>55</v>
      </c>
      <c r="T1" s="946"/>
      <c r="U1" s="947"/>
      <c r="V1" s="774" t="s">
        <v>26</v>
      </c>
      <c r="W1" s="775"/>
      <c r="X1" s="948"/>
      <c r="Y1" s="777" t="s">
        <v>196</v>
      </c>
      <c r="Z1" s="778"/>
      <c r="AA1" s="779"/>
      <c r="AB1" s="780" t="s">
        <v>57</v>
      </c>
      <c r="AC1" s="781"/>
      <c r="AD1" s="949"/>
      <c r="AE1" s="783" t="s">
        <v>197</v>
      </c>
      <c r="AF1" s="784"/>
      <c r="AG1" s="942"/>
      <c r="AH1" s="765" t="s">
        <v>36</v>
      </c>
      <c r="AI1" s="766"/>
      <c r="AJ1" s="767"/>
    </row>
    <row r="2" spans="1:36" ht="30.75" thickBot="1">
      <c r="A2" s="935"/>
      <c r="B2" s="807"/>
      <c r="C2" s="937"/>
      <c r="D2" s="609" t="s">
        <v>51</v>
      </c>
      <c r="E2" s="610" t="s">
        <v>58</v>
      </c>
      <c r="F2" s="611" t="s">
        <v>59</v>
      </c>
      <c r="G2" s="250" t="s">
        <v>51</v>
      </c>
      <c r="H2" s="251" t="s">
        <v>58</v>
      </c>
      <c r="I2" s="615" t="s">
        <v>59</v>
      </c>
      <c r="J2" s="305" t="s">
        <v>51</v>
      </c>
      <c r="K2" s="243" t="s">
        <v>58</v>
      </c>
      <c r="L2" s="615" t="s">
        <v>59</v>
      </c>
      <c r="M2" s="305" t="s">
        <v>51</v>
      </c>
      <c r="N2" s="243" t="s">
        <v>58</v>
      </c>
      <c r="O2" s="615" t="s">
        <v>59</v>
      </c>
      <c r="P2" s="305" t="s">
        <v>51</v>
      </c>
      <c r="Q2" s="253" t="s">
        <v>58</v>
      </c>
      <c r="R2" s="615" t="s">
        <v>59</v>
      </c>
      <c r="S2" s="617" t="s">
        <v>51</v>
      </c>
      <c r="T2" s="618" t="s">
        <v>58</v>
      </c>
      <c r="U2" s="619" t="s">
        <v>59</v>
      </c>
      <c r="V2" s="250" t="s">
        <v>51</v>
      </c>
      <c r="W2" s="251" t="s">
        <v>58</v>
      </c>
      <c r="X2" s="615" t="s">
        <v>59</v>
      </c>
      <c r="Y2" s="250" t="s">
        <v>51</v>
      </c>
      <c r="Z2" s="243" t="s">
        <v>58</v>
      </c>
      <c r="AA2" s="615" t="s">
        <v>59</v>
      </c>
      <c r="AB2" s="250" t="s">
        <v>51</v>
      </c>
      <c r="AC2" s="251" t="s">
        <v>58</v>
      </c>
      <c r="AD2" s="615" t="s">
        <v>59</v>
      </c>
      <c r="AE2" s="250" t="s">
        <v>51</v>
      </c>
      <c r="AF2" s="251" t="s">
        <v>58</v>
      </c>
      <c r="AG2" s="615" t="s">
        <v>59</v>
      </c>
      <c r="AH2" s="250" t="s">
        <v>51</v>
      </c>
      <c r="AI2" s="251" t="s">
        <v>58</v>
      </c>
      <c r="AJ2" s="615" t="s">
        <v>59</v>
      </c>
    </row>
    <row r="3" spans="1:36" ht="15.6" customHeight="1">
      <c r="A3" s="306">
        <v>1</v>
      </c>
      <c r="B3" s="255">
        <v>3002</v>
      </c>
      <c r="C3" s="501" t="s">
        <v>60</v>
      </c>
      <c r="D3" s="500">
        <f t="shared" ref="D3:E27" si="0">G3+J3+M3+P3+S3+V3+Y3+AB3+AE3+AH3</f>
        <v>15</v>
      </c>
      <c r="E3" s="501">
        <f t="shared" si="0"/>
        <v>15</v>
      </c>
      <c r="F3" s="612">
        <f>E3/D3</f>
        <v>1</v>
      </c>
      <c r="G3" s="90">
        <v>2</v>
      </c>
      <c r="H3" s="83">
        <v>2</v>
      </c>
      <c r="I3" s="349">
        <f>H3/G3</f>
        <v>1</v>
      </c>
      <c r="J3" s="90">
        <v>2</v>
      </c>
      <c r="K3" s="83">
        <v>2</v>
      </c>
      <c r="L3" s="349">
        <f>K3/J3</f>
        <v>1</v>
      </c>
      <c r="M3" s="90">
        <v>0</v>
      </c>
      <c r="N3" s="83">
        <v>0</v>
      </c>
      <c r="O3" s="349" t="e">
        <f t="shared" ref="O3:O27" si="1">N3/M3</f>
        <v>#DIV/0!</v>
      </c>
      <c r="P3" s="90">
        <v>1</v>
      </c>
      <c r="Q3" s="83">
        <v>1</v>
      </c>
      <c r="R3" s="349">
        <f>Q3/P3</f>
        <v>1</v>
      </c>
      <c r="S3" s="90">
        <v>0</v>
      </c>
      <c r="T3" s="83">
        <v>0</v>
      </c>
      <c r="U3" s="313" t="e">
        <f>T3/S3</f>
        <v>#DIV/0!</v>
      </c>
      <c r="V3" s="90">
        <v>0</v>
      </c>
      <c r="W3" s="83">
        <v>0</v>
      </c>
      <c r="X3" s="349" t="e">
        <f>W3/V3</f>
        <v>#DIV/0!</v>
      </c>
      <c r="Y3" s="90">
        <v>3</v>
      </c>
      <c r="Z3" s="83">
        <v>3</v>
      </c>
      <c r="AA3" s="349">
        <f>Z3/Y3</f>
        <v>1</v>
      </c>
      <c r="AB3" s="90">
        <v>2</v>
      </c>
      <c r="AC3" s="83">
        <v>2</v>
      </c>
      <c r="AD3" s="349">
        <f>AC3/AB3</f>
        <v>1</v>
      </c>
      <c r="AE3" s="90">
        <v>5</v>
      </c>
      <c r="AF3" s="83">
        <v>5</v>
      </c>
      <c r="AG3" s="349">
        <f>AF3/AE3</f>
        <v>1</v>
      </c>
      <c r="AH3" s="90">
        <v>0</v>
      </c>
      <c r="AI3" s="83">
        <v>0</v>
      </c>
      <c r="AJ3" s="349" t="e">
        <f>AI3/AH3</f>
        <v>#DIV/0!</v>
      </c>
    </row>
    <row r="4" spans="1:36" ht="15">
      <c r="A4" s="310">
        <v>2</v>
      </c>
      <c r="B4" s="121">
        <v>3003</v>
      </c>
      <c r="C4" s="605" t="s">
        <v>61</v>
      </c>
      <c r="D4" s="502">
        <f t="shared" si="0"/>
        <v>14</v>
      </c>
      <c r="E4" s="503">
        <f t="shared" si="0"/>
        <v>14</v>
      </c>
      <c r="F4" s="613">
        <f t="shared" ref="F4:F23" si="2">E4/D4</f>
        <v>1</v>
      </c>
      <c r="G4" s="90">
        <v>2</v>
      </c>
      <c r="H4" s="83">
        <v>2</v>
      </c>
      <c r="I4" s="349">
        <f t="shared" ref="I4:I23" si="3">H4/G4</f>
        <v>1</v>
      </c>
      <c r="J4" s="90">
        <v>2</v>
      </c>
      <c r="K4" s="83">
        <v>2</v>
      </c>
      <c r="L4" s="349">
        <f t="shared" ref="L4:L23" si="4">K4/J4</f>
        <v>1</v>
      </c>
      <c r="M4" s="90">
        <v>0</v>
      </c>
      <c r="N4" s="83">
        <v>0</v>
      </c>
      <c r="O4" s="349" t="e">
        <f t="shared" si="1"/>
        <v>#DIV/0!</v>
      </c>
      <c r="P4" s="90">
        <v>1</v>
      </c>
      <c r="Q4" s="83">
        <v>1</v>
      </c>
      <c r="R4" s="349">
        <f t="shared" ref="R4:R23" si="5">Q4/P4</f>
        <v>1</v>
      </c>
      <c r="S4" s="90">
        <v>0</v>
      </c>
      <c r="T4" s="83">
        <v>0</v>
      </c>
      <c r="U4" s="313" t="e">
        <f t="shared" ref="U4:U23" si="6">T4/S4</f>
        <v>#DIV/0!</v>
      </c>
      <c r="V4" s="90">
        <v>0</v>
      </c>
      <c r="W4" s="83">
        <v>0</v>
      </c>
      <c r="X4" s="349" t="e">
        <f t="shared" ref="X4:X27" si="7">W4/V4</f>
        <v>#DIV/0!</v>
      </c>
      <c r="Y4" s="90">
        <v>3</v>
      </c>
      <c r="Z4" s="83">
        <v>3</v>
      </c>
      <c r="AA4" s="349">
        <f t="shared" ref="AA4:AA23" si="8">Z4/Y4</f>
        <v>1</v>
      </c>
      <c r="AB4" s="90">
        <v>2</v>
      </c>
      <c r="AC4" s="83">
        <v>2</v>
      </c>
      <c r="AD4" s="349">
        <f t="shared" ref="AD4:AD23" si="9">AC4/AB4</f>
        <v>1</v>
      </c>
      <c r="AE4" s="90">
        <v>4</v>
      </c>
      <c r="AF4" s="83">
        <v>4</v>
      </c>
      <c r="AG4" s="349">
        <f t="shared" ref="AG4:AG27" si="10">AF4/AE4</f>
        <v>1</v>
      </c>
      <c r="AH4" s="90">
        <v>0</v>
      </c>
      <c r="AI4" s="83">
        <v>0</v>
      </c>
      <c r="AJ4" s="349" t="e">
        <f>AI4/AH4</f>
        <v>#DIV/0!</v>
      </c>
    </row>
    <row r="5" spans="1:36" ht="15">
      <c r="A5" s="310">
        <v>3</v>
      </c>
      <c r="B5" s="121">
        <v>3005</v>
      </c>
      <c r="C5" s="503" t="s">
        <v>62</v>
      </c>
      <c r="D5" s="502">
        <f t="shared" si="0"/>
        <v>15</v>
      </c>
      <c r="E5" s="503">
        <f t="shared" si="0"/>
        <v>14</v>
      </c>
      <c r="F5" s="613">
        <f t="shared" si="2"/>
        <v>0.93333333333333335</v>
      </c>
      <c r="G5" s="90">
        <v>2</v>
      </c>
      <c r="H5" s="83">
        <v>2</v>
      </c>
      <c r="I5" s="349">
        <f t="shared" si="3"/>
        <v>1</v>
      </c>
      <c r="J5" s="90">
        <v>2</v>
      </c>
      <c r="K5" s="83">
        <v>2</v>
      </c>
      <c r="L5" s="349">
        <f t="shared" si="4"/>
        <v>1</v>
      </c>
      <c r="M5" s="90">
        <v>0</v>
      </c>
      <c r="N5" s="83">
        <v>0</v>
      </c>
      <c r="O5" s="349" t="e">
        <f t="shared" si="1"/>
        <v>#DIV/0!</v>
      </c>
      <c r="P5" s="90">
        <v>1</v>
      </c>
      <c r="Q5" s="83">
        <v>1</v>
      </c>
      <c r="R5" s="349">
        <f t="shared" si="5"/>
        <v>1</v>
      </c>
      <c r="S5" s="90">
        <v>0</v>
      </c>
      <c r="T5" s="83">
        <v>0</v>
      </c>
      <c r="U5" s="313" t="e">
        <f t="shared" si="6"/>
        <v>#DIV/0!</v>
      </c>
      <c r="V5" s="90">
        <v>0</v>
      </c>
      <c r="W5" s="83">
        <v>0</v>
      </c>
      <c r="X5" s="349" t="e">
        <f t="shared" si="7"/>
        <v>#DIV/0!</v>
      </c>
      <c r="Y5" s="90">
        <v>4</v>
      </c>
      <c r="Z5" s="83">
        <v>3</v>
      </c>
      <c r="AA5" s="349">
        <f t="shared" si="8"/>
        <v>0.75</v>
      </c>
      <c r="AB5" s="90">
        <v>2</v>
      </c>
      <c r="AC5" s="83">
        <v>2</v>
      </c>
      <c r="AD5" s="349">
        <f t="shared" si="9"/>
        <v>1</v>
      </c>
      <c r="AE5" s="90">
        <v>4</v>
      </c>
      <c r="AF5" s="83">
        <v>4</v>
      </c>
      <c r="AG5" s="349">
        <f t="shared" si="10"/>
        <v>1</v>
      </c>
      <c r="AH5" s="90">
        <v>0</v>
      </c>
      <c r="AI5" s="83">
        <v>0</v>
      </c>
      <c r="AJ5" s="349" t="e">
        <f t="shared" ref="AJ5:AJ27" si="11">AI5/AH5</f>
        <v>#DIV/0!</v>
      </c>
    </row>
    <row r="6" spans="1:36" ht="15">
      <c r="A6" s="310">
        <v>4</v>
      </c>
      <c r="B6" s="121">
        <v>3008</v>
      </c>
      <c r="C6" s="503" t="s">
        <v>63</v>
      </c>
      <c r="D6" s="502">
        <f t="shared" si="0"/>
        <v>13</v>
      </c>
      <c r="E6" s="503">
        <f t="shared" si="0"/>
        <v>12</v>
      </c>
      <c r="F6" s="613">
        <f t="shared" si="2"/>
        <v>0.92307692307692313</v>
      </c>
      <c r="G6" s="90">
        <v>1</v>
      </c>
      <c r="H6" s="83">
        <v>1</v>
      </c>
      <c r="I6" s="349">
        <f t="shared" si="3"/>
        <v>1</v>
      </c>
      <c r="J6" s="90">
        <v>2</v>
      </c>
      <c r="K6" s="83">
        <v>2</v>
      </c>
      <c r="L6" s="349">
        <f t="shared" si="4"/>
        <v>1</v>
      </c>
      <c r="M6" s="90">
        <v>0</v>
      </c>
      <c r="N6" s="83">
        <v>0</v>
      </c>
      <c r="O6" s="349" t="e">
        <f t="shared" si="1"/>
        <v>#DIV/0!</v>
      </c>
      <c r="P6" s="90">
        <v>1</v>
      </c>
      <c r="Q6" s="83">
        <v>1</v>
      </c>
      <c r="R6" s="349">
        <f t="shared" si="5"/>
        <v>1</v>
      </c>
      <c r="S6" s="90">
        <v>0</v>
      </c>
      <c r="T6" s="83">
        <v>0</v>
      </c>
      <c r="U6" s="313" t="e">
        <f t="shared" si="6"/>
        <v>#DIV/0!</v>
      </c>
      <c r="V6" s="90">
        <v>0</v>
      </c>
      <c r="W6" s="83">
        <v>0</v>
      </c>
      <c r="X6" s="349" t="e">
        <f t="shared" si="7"/>
        <v>#DIV/0!</v>
      </c>
      <c r="Y6" s="90">
        <v>4</v>
      </c>
      <c r="Z6" s="83">
        <v>4</v>
      </c>
      <c r="AA6" s="349">
        <f t="shared" si="8"/>
        <v>1</v>
      </c>
      <c r="AB6" s="90">
        <v>2</v>
      </c>
      <c r="AC6" s="83">
        <v>2</v>
      </c>
      <c r="AD6" s="349">
        <f t="shared" si="9"/>
        <v>1</v>
      </c>
      <c r="AE6" s="90">
        <v>3</v>
      </c>
      <c r="AF6" s="83">
        <v>2</v>
      </c>
      <c r="AG6" s="349">
        <f t="shared" si="10"/>
        <v>0.66666666666666663</v>
      </c>
      <c r="AH6" s="90">
        <v>0</v>
      </c>
      <c r="AI6" s="83">
        <v>0</v>
      </c>
      <c r="AJ6" s="349" t="e">
        <f t="shared" si="11"/>
        <v>#DIV/0!</v>
      </c>
    </row>
    <row r="7" spans="1:36" ht="14.1" customHeight="1">
      <c r="A7" s="310">
        <v>5</v>
      </c>
      <c r="B7" s="121">
        <v>3011</v>
      </c>
      <c r="C7" s="503" t="s">
        <v>64</v>
      </c>
      <c r="D7" s="502">
        <f t="shared" si="0"/>
        <v>13</v>
      </c>
      <c r="E7" s="503">
        <f t="shared" si="0"/>
        <v>13</v>
      </c>
      <c r="F7" s="613">
        <f t="shared" si="2"/>
        <v>1</v>
      </c>
      <c r="G7" s="90">
        <v>1</v>
      </c>
      <c r="H7" s="83">
        <v>1</v>
      </c>
      <c r="I7" s="349">
        <f t="shared" si="3"/>
        <v>1</v>
      </c>
      <c r="J7" s="90">
        <v>2</v>
      </c>
      <c r="K7" s="83">
        <v>2</v>
      </c>
      <c r="L7" s="349">
        <f t="shared" si="4"/>
        <v>1</v>
      </c>
      <c r="M7" s="90">
        <v>0</v>
      </c>
      <c r="N7" s="83">
        <v>0</v>
      </c>
      <c r="O7" s="349" t="e">
        <f t="shared" si="1"/>
        <v>#DIV/0!</v>
      </c>
      <c r="P7" s="90">
        <v>1</v>
      </c>
      <c r="Q7" s="83">
        <v>1</v>
      </c>
      <c r="R7" s="349">
        <f t="shared" si="5"/>
        <v>1</v>
      </c>
      <c r="S7" s="90">
        <v>0</v>
      </c>
      <c r="T7" s="83">
        <v>0</v>
      </c>
      <c r="U7" s="313" t="e">
        <f t="shared" si="6"/>
        <v>#DIV/0!</v>
      </c>
      <c r="V7" s="90">
        <v>0</v>
      </c>
      <c r="W7" s="83">
        <v>0</v>
      </c>
      <c r="X7" s="349" t="e">
        <f t="shared" si="7"/>
        <v>#DIV/0!</v>
      </c>
      <c r="Y7" s="90">
        <v>4</v>
      </c>
      <c r="Z7" s="83">
        <v>4</v>
      </c>
      <c r="AA7" s="349">
        <f t="shared" si="8"/>
        <v>1</v>
      </c>
      <c r="AB7" s="90">
        <v>2</v>
      </c>
      <c r="AC7" s="83">
        <v>2</v>
      </c>
      <c r="AD7" s="349">
        <f t="shared" si="9"/>
        <v>1</v>
      </c>
      <c r="AE7" s="90">
        <v>3</v>
      </c>
      <c r="AF7" s="83">
        <v>3</v>
      </c>
      <c r="AG7" s="349">
        <f t="shared" si="10"/>
        <v>1</v>
      </c>
      <c r="AH7" s="90">
        <v>0</v>
      </c>
      <c r="AI7" s="83">
        <v>0</v>
      </c>
      <c r="AJ7" s="349" t="e">
        <f t="shared" si="11"/>
        <v>#DIV/0!</v>
      </c>
    </row>
    <row r="8" spans="1:36" ht="15">
      <c r="A8" s="314">
        <v>6</v>
      </c>
      <c r="B8" s="123">
        <v>3013</v>
      </c>
      <c r="C8" s="605" t="s">
        <v>65</v>
      </c>
      <c r="D8" s="502">
        <f t="shared" si="0"/>
        <v>15</v>
      </c>
      <c r="E8" s="503">
        <f t="shared" si="0"/>
        <v>15</v>
      </c>
      <c r="F8" s="613">
        <f t="shared" si="2"/>
        <v>1</v>
      </c>
      <c r="G8" s="90">
        <v>2</v>
      </c>
      <c r="H8" s="83">
        <v>2</v>
      </c>
      <c r="I8" s="349">
        <f t="shared" si="3"/>
        <v>1</v>
      </c>
      <c r="J8" s="90">
        <v>2</v>
      </c>
      <c r="K8" s="83">
        <v>2</v>
      </c>
      <c r="L8" s="349">
        <f t="shared" si="4"/>
        <v>1</v>
      </c>
      <c r="M8" s="90">
        <v>0</v>
      </c>
      <c r="N8" s="83">
        <v>0</v>
      </c>
      <c r="O8" s="349" t="e">
        <f t="shared" si="1"/>
        <v>#DIV/0!</v>
      </c>
      <c r="P8" s="90">
        <v>1</v>
      </c>
      <c r="Q8" s="83">
        <v>1</v>
      </c>
      <c r="R8" s="349">
        <f t="shared" si="5"/>
        <v>1</v>
      </c>
      <c r="S8" s="90">
        <v>0</v>
      </c>
      <c r="T8" s="83">
        <v>0</v>
      </c>
      <c r="U8" s="313" t="e">
        <f t="shared" si="6"/>
        <v>#DIV/0!</v>
      </c>
      <c r="V8" s="90">
        <v>0</v>
      </c>
      <c r="W8" s="83">
        <v>0</v>
      </c>
      <c r="X8" s="349" t="e">
        <f t="shared" si="7"/>
        <v>#DIV/0!</v>
      </c>
      <c r="Y8" s="90">
        <v>4</v>
      </c>
      <c r="Z8" s="83">
        <v>4</v>
      </c>
      <c r="AA8" s="349">
        <f t="shared" si="8"/>
        <v>1</v>
      </c>
      <c r="AB8" s="90">
        <v>2</v>
      </c>
      <c r="AC8" s="83">
        <v>2</v>
      </c>
      <c r="AD8" s="349">
        <f t="shared" si="9"/>
        <v>1</v>
      </c>
      <c r="AE8" s="90">
        <v>4</v>
      </c>
      <c r="AF8" s="83">
        <v>4</v>
      </c>
      <c r="AG8" s="349">
        <f t="shared" si="10"/>
        <v>1</v>
      </c>
      <c r="AH8" s="90">
        <v>0</v>
      </c>
      <c r="AI8" s="83">
        <v>0</v>
      </c>
      <c r="AJ8" s="349" t="e">
        <f t="shared" si="11"/>
        <v>#DIV/0!</v>
      </c>
    </row>
    <row r="9" spans="1:36" ht="15">
      <c r="A9" s="310">
        <v>7</v>
      </c>
      <c r="B9" s="121">
        <v>3014</v>
      </c>
      <c r="C9" s="605" t="s">
        <v>66</v>
      </c>
      <c r="D9" s="502">
        <f t="shared" si="0"/>
        <v>15</v>
      </c>
      <c r="E9" s="503">
        <f t="shared" si="0"/>
        <v>13</v>
      </c>
      <c r="F9" s="613">
        <f t="shared" si="2"/>
        <v>0.8666666666666667</v>
      </c>
      <c r="G9" s="90">
        <v>2</v>
      </c>
      <c r="H9" s="83">
        <v>1</v>
      </c>
      <c r="I9" s="349">
        <f t="shared" si="3"/>
        <v>0.5</v>
      </c>
      <c r="J9" s="90">
        <v>2</v>
      </c>
      <c r="K9" s="83">
        <v>1</v>
      </c>
      <c r="L9" s="349">
        <f t="shared" si="4"/>
        <v>0.5</v>
      </c>
      <c r="M9" s="90">
        <v>0</v>
      </c>
      <c r="N9" s="83">
        <v>0</v>
      </c>
      <c r="O9" s="349" t="e">
        <f t="shared" si="1"/>
        <v>#DIV/0!</v>
      </c>
      <c r="P9" s="90">
        <v>1</v>
      </c>
      <c r="Q9" s="83">
        <v>1</v>
      </c>
      <c r="R9" s="349">
        <f t="shared" si="5"/>
        <v>1</v>
      </c>
      <c r="S9" s="90">
        <v>0</v>
      </c>
      <c r="T9" s="83">
        <v>0</v>
      </c>
      <c r="U9" s="313" t="e">
        <f t="shared" si="6"/>
        <v>#DIV/0!</v>
      </c>
      <c r="V9" s="90">
        <v>0</v>
      </c>
      <c r="W9" s="83">
        <v>0</v>
      </c>
      <c r="X9" s="349" t="e">
        <f t="shared" si="7"/>
        <v>#DIV/0!</v>
      </c>
      <c r="Y9" s="90">
        <v>4</v>
      </c>
      <c r="Z9" s="83">
        <v>4</v>
      </c>
      <c r="AA9" s="349">
        <f t="shared" si="8"/>
        <v>1</v>
      </c>
      <c r="AB9" s="90">
        <v>2</v>
      </c>
      <c r="AC9" s="83">
        <v>2</v>
      </c>
      <c r="AD9" s="349">
        <f t="shared" si="9"/>
        <v>1</v>
      </c>
      <c r="AE9" s="90">
        <v>4</v>
      </c>
      <c r="AF9" s="83">
        <v>4</v>
      </c>
      <c r="AG9" s="349">
        <f t="shared" si="10"/>
        <v>1</v>
      </c>
      <c r="AH9" s="90">
        <v>0</v>
      </c>
      <c r="AI9" s="83">
        <v>0</v>
      </c>
      <c r="AJ9" s="349" t="e">
        <f t="shared" si="11"/>
        <v>#DIV/0!</v>
      </c>
    </row>
    <row r="10" spans="1:36" ht="14.1" customHeight="1">
      <c r="A10" s="310">
        <v>8</v>
      </c>
      <c r="B10" s="121">
        <v>3015</v>
      </c>
      <c r="C10" s="503" t="s">
        <v>67</v>
      </c>
      <c r="D10" s="502">
        <f t="shared" si="0"/>
        <v>16</v>
      </c>
      <c r="E10" s="503">
        <f t="shared" si="0"/>
        <v>16</v>
      </c>
      <c r="F10" s="613">
        <f t="shared" si="2"/>
        <v>1</v>
      </c>
      <c r="G10" s="90">
        <v>2</v>
      </c>
      <c r="H10" s="83">
        <v>2</v>
      </c>
      <c r="I10" s="349">
        <f t="shared" si="3"/>
        <v>1</v>
      </c>
      <c r="J10" s="90">
        <v>2</v>
      </c>
      <c r="K10" s="83">
        <v>2</v>
      </c>
      <c r="L10" s="349">
        <f t="shared" si="4"/>
        <v>1</v>
      </c>
      <c r="M10" s="90">
        <v>0</v>
      </c>
      <c r="N10" s="83">
        <v>0</v>
      </c>
      <c r="O10" s="349" t="e">
        <f t="shared" si="1"/>
        <v>#DIV/0!</v>
      </c>
      <c r="P10" s="90">
        <v>1</v>
      </c>
      <c r="Q10" s="83">
        <v>1</v>
      </c>
      <c r="R10" s="349">
        <f t="shared" si="5"/>
        <v>1</v>
      </c>
      <c r="S10" s="90">
        <v>0</v>
      </c>
      <c r="T10" s="83">
        <v>0</v>
      </c>
      <c r="U10" s="313" t="e">
        <f t="shared" si="6"/>
        <v>#DIV/0!</v>
      </c>
      <c r="V10" s="90">
        <v>0</v>
      </c>
      <c r="W10" s="83">
        <v>0</v>
      </c>
      <c r="X10" s="349" t="e">
        <f t="shared" si="7"/>
        <v>#DIV/0!</v>
      </c>
      <c r="Y10" s="90">
        <v>4</v>
      </c>
      <c r="Z10" s="83">
        <v>4</v>
      </c>
      <c r="AA10" s="349">
        <f t="shared" si="8"/>
        <v>1</v>
      </c>
      <c r="AB10" s="90">
        <v>2</v>
      </c>
      <c r="AC10" s="83">
        <v>2</v>
      </c>
      <c r="AD10" s="349">
        <f t="shared" si="9"/>
        <v>1</v>
      </c>
      <c r="AE10" s="90">
        <v>5</v>
      </c>
      <c r="AF10" s="83">
        <v>5</v>
      </c>
      <c r="AG10" s="349">
        <f t="shared" si="10"/>
        <v>1</v>
      </c>
      <c r="AH10" s="90">
        <v>0</v>
      </c>
      <c r="AI10" s="83">
        <v>0</v>
      </c>
      <c r="AJ10" s="349" t="e">
        <f t="shared" si="11"/>
        <v>#DIV/0!</v>
      </c>
    </row>
    <row r="11" spans="1:36" ht="15">
      <c r="A11" s="310">
        <v>9</v>
      </c>
      <c r="B11" s="121">
        <v>3016</v>
      </c>
      <c r="C11" s="503" t="s">
        <v>68</v>
      </c>
      <c r="D11" s="502">
        <f t="shared" si="0"/>
        <v>14</v>
      </c>
      <c r="E11" s="503">
        <f t="shared" si="0"/>
        <v>14</v>
      </c>
      <c r="F11" s="613">
        <f t="shared" si="2"/>
        <v>1</v>
      </c>
      <c r="G11" s="90">
        <v>1</v>
      </c>
      <c r="H11" s="83">
        <v>1</v>
      </c>
      <c r="I11" s="349">
        <f t="shared" si="3"/>
        <v>1</v>
      </c>
      <c r="J11" s="90">
        <v>2</v>
      </c>
      <c r="K11" s="83">
        <v>2</v>
      </c>
      <c r="L11" s="349">
        <f t="shared" si="4"/>
        <v>1</v>
      </c>
      <c r="M11" s="90">
        <v>0</v>
      </c>
      <c r="N11" s="83">
        <v>0</v>
      </c>
      <c r="O11" s="349" t="e">
        <f t="shared" si="1"/>
        <v>#DIV/0!</v>
      </c>
      <c r="P11" s="90">
        <v>1</v>
      </c>
      <c r="Q11" s="83">
        <v>1</v>
      </c>
      <c r="R11" s="349">
        <f t="shared" si="5"/>
        <v>1</v>
      </c>
      <c r="S11" s="90">
        <v>0</v>
      </c>
      <c r="T11" s="83">
        <v>0</v>
      </c>
      <c r="U11" s="313" t="e">
        <f t="shared" si="6"/>
        <v>#DIV/0!</v>
      </c>
      <c r="V11" s="90">
        <v>0</v>
      </c>
      <c r="W11" s="83">
        <v>0</v>
      </c>
      <c r="X11" s="349" t="e">
        <f t="shared" si="7"/>
        <v>#DIV/0!</v>
      </c>
      <c r="Y11" s="90">
        <v>4</v>
      </c>
      <c r="Z11" s="83">
        <v>4</v>
      </c>
      <c r="AA11" s="349">
        <f t="shared" si="8"/>
        <v>1</v>
      </c>
      <c r="AB11" s="90">
        <v>2</v>
      </c>
      <c r="AC11" s="83">
        <v>2</v>
      </c>
      <c r="AD11" s="349">
        <f t="shared" si="9"/>
        <v>1</v>
      </c>
      <c r="AE11" s="90">
        <v>4</v>
      </c>
      <c r="AF11" s="83">
        <v>4</v>
      </c>
      <c r="AG11" s="349">
        <f t="shared" si="10"/>
        <v>1</v>
      </c>
      <c r="AH11" s="90">
        <v>0</v>
      </c>
      <c r="AI11" s="83">
        <v>0</v>
      </c>
      <c r="AJ11" s="349" t="e">
        <f t="shared" si="11"/>
        <v>#DIV/0!</v>
      </c>
    </row>
    <row r="12" spans="1:36" ht="15">
      <c r="A12" s="310">
        <v>10</v>
      </c>
      <c r="B12" s="121">
        <v>3018</v>
      </c>
      <c r="C12" s="503" t="s">
        <v>69</v>
      </c>
      <c r="D12" s="502">
        <f t="shared" si="0"/>
        <v>14</v>
      </c>
      <c r="E12" s="503">
        <f t="shared" si="0"/>
        <v>14</v>
      </c>
      <c r="F12" s="613">
        <f t="shared" si="2"/>
        <v>1</v>
      </c>
      <c r="G12" s="90">
        <v>2</v>
      </c>
      <c r="H12" s="83">
        <v>2</v>
      </c>
      <c r="I12" s="349">
        <f t="shared" si="3"/>
        <v>1</v>
      </c>
      <c r="J12" s="90">
        <v>2</v>
      </c>
      <c r="K12" s="83">
        <v>2</v>
      </c>
      <c r="L12" s="349">
        <f t="shared" si="4"/>
        <v>1</v>
      </c>
      <c r="M12" s="90">
        <v>0</v>
      </c>
      <c r="N12" s="83">
        <v>0</v>
      </c>
      <c r="O12" s="349" t="e">
        <f t="shared" si="1"/>
        <v>#DIV/0!</v>
      </c>
      <c r="P12" s="90">
        <v>1</v>
      </c>
      <c r="Q12" s="83">
        <v>1</v>
      </c>
      <c r="R12" s="349">
        <f t="shared" si="5"/>
        <v>1</v>
      </c>
      <c r="S12" s="90">
        <v>0</v>
      </c>
      <c r="T12" s="83">
        <v>0</v>
      </c>
      <c r="U12" s="313" t="e">
        <f t="shared" si="6"/>
        <v>#DIV/0!</v>
      </c>
      <c r="V12" s="90">
        <v>0</v>
      </c>
      <c r="W12" s="83">
        <v>0</v>
      </c>
      <c r="X12" s="349" t="e">
        <f t="shared" si="7"/>
        <v>#DIV/0!</v>
      </c>
      <c r="Y12" s="90">
        <v>4</v>
      </c>
      <c r="Z12" s="83">
        <v>4</v>
      </c>
      <c r="AA12" s="349">
        <f t="shared" si="8"/>
        <v>1</v>
      </c>
      <c r="AB12" s="90">
        <v>2</v>
      </c>
      <c r="AC12" s="83">
        <v>2</v>
      </c>
      <c r="AD12" s="349">
        <f t="shared" si="9"/>
        <v>1</v>
      </c>
      <c r="AE12" s="90">
        <v>3</v>
      </c>
      <c r="AF12" s="83">
        <v>3</v>
      </c>
      <c r="AG12" s="349">
        <f t="shared" si="10"/>
        <v>1</v>
      </c>
      <c r="AH12" s="90">
        <v>0</v>
      </c>
      <c r="AI12" s="83">
        <v>0</v>
      </c>
      <c r="AJ12" s="349" t="e">
        <f t="shared" si="11"/>
        <v>#DIV/0!</v>
      </c>
    </row>
    <row r="13" spans="1:36" ht="15">
      <c r="A13" s="310">
        <v>11</v>
      </c>
      <c r="B13" s="121">
        <v>3019</v>
      </c>
      <c r="C13" s="503" t="s">
        <v>70</v>
      </c>
      <c r="D13" s="502">
        <f t="shared" si="0"/>
        <v>15</v>
      </c>
      <c r="E13" s="503">
        <f t="shared" si="0"/>
        <v>15</v>
      </c>
      <c r="F13" s="613">
        <f t="shared" si="2"/>
        <v>1</v>
      </c>
      <c r="G13" s="90">
        <v>2</v>
      </c>
      <c r="H13" s="83">
        <v>2</v>
      </c>
      <c r="I13" s="349">
        <f t="shared" si="3"/>
        <v>1</v>
      </c>
      <c r="J13" s="90">
        <v>2</v>
      </c>
      <c r="K13" s="83">
        <v>2</v>
      </c>
      <c r="L13" s="349">
        <f t="shared" si="4"/>
        <v>1</v>
      </c>
      <c r="M13" s="90">
        <v>0</v>
      </c>
      <c r="N13" s="83">
        <v>0</v>
      </c>
      <c r="O13" s="349" t="e">
        <f t="shared" si="1"/>
        <v>#DIV/0!</v>
      </c>
      <c r="P13" s="90">
        <v>1</v>
      </c>
      <c r="Q13" s="83">
        <v>1</v>
      </c>
      <c r="R13" s="349">
        <f t="shared" si="5"/>
        <v>1</v>
      </c>
      <c r="S13" s="90">
        <v>0</v>
      </c>
      <c r="T13" s="83">
        <v>0</v>
      </c>
      <c r="U13" s="313" t="e">
        <f t="shared" si="6"/>
        <v>#DIV/0!</v>
      </c>
      <c r="V13" s="90">
        <v>0</v>
      </c>
      <c r="W13" s="83">
        <v>0</v>
      </c>
      <c r="X13" s="349" t="e">
        <f t="shared" si="7"/>
        <v>#DIV/0!</v>
      </c>
      <c r="Y13" s="90">
        <v>4</v>
      </c>
      <c r="Z13" s="83">
        <v>4</v>
      </c>
      <c r="AA13" s="349">
        <f t="shared" si="8"/>
        <v>1</v>
      </c>
      <c r="AB13" s="90">
        <v>2</v>
      </c>
      <c r="AC13" s="83">
        <v>2</v>
      </c>
      <c r="AD13" s="349">
        <f t="shared" si="9"/>
        <v>1</v>
      </c>
      <c r="AE13" s="90">
        <v>4</v>
      </c>
      <c r="AF13" s="83">
        <v>4</v>
      </c>
      <c r="AG13" s="349">
        <f t="shared" si="10"/>
        <v>1</v>
      </c>
      <c r="AH13" s="90">
        <v>0</v>
      </c>
      <c r="AI13" s="83">
        <v>0</v>
      </c>
      <c r="AJ13" s="349" t="e">
        <f t="shared" si="11"/>
        <v>#DIV/0!</v>
      </c>
    </row>
    <row r="14" spans="1:36" ht="15">
      <c r="A14" s="310">
        <v>12</v>
      </c>
      <c r="B14" s="121">
        <v>3020</v>
      </c>
      <c r="C14" s="605" t="s">
        <v>71</v>
      </c>
      <c r="D14" s="502">
        <f t="shared" si="0"/>
        <v>15</v>
      </c>
      <c r="E14" s="503">
        <f t="shared" si="0"/>
        <v>15</v>
      </c>
      <c r="F14" s="613">
        <f t="shared" si="2"/>
        <v>1</v>
      </c>
      <c r="G14" s="90">
        <v>1</v>
      </c>
      <c r="H14" s="83">
        <v>1</v>
      </c>
      <c r="I14" s="349">
        <f t="shared" si="3"/>
        <v>1</v>
      </c>
      <c r="J14" s="90">
        <v>2</v>
      </c>
      <c r="K14" s="83">
        <v>2</v>
      </c>
      <c r="L14" s="349">
        <f t="shared" si="4"/>
        <v>1</v>
      </c>
      <c r="M14" s="90">
        <v>0</v>
      </c>
      <c r="N14" s="83">
        <v>0</v>
      </c>
      <c r="O14" s="349" t="e">
        <f t="shared" si="1"/>
        <v>#DIV/0!</v>
      </c>
      <c r="P14" s="90">
        <v>1</v>
      </c>
      <c r="Q14" s="83">
        <v>1</v>
      </c>
      <c r="R14" s="349">
        <f t="shared" si="5"/>
        <v>1</v>
      </c>
      <c r="S14" s="90">
        <v>0</v>
      </c>
      <c r="T14" s="83">
        <v>0</v>
      </c>
      <c r="U14" s="313" t="e">
        <f t="shared" si="6"/>
        <v>#DIV/0!</v>
      </c>
      <c r="V14" s="90">
        <v>0</v>
      </c>
      <c r="W14" s="83">
        <v>0</v>
      </c>
      <c r="X14" s="349" t="e">
        <f t="shared" si="7"/>
        <v>#DIV/0!</v>
      </c>
      <c r="Y14" s="90">
        <v>4</v>
      </c>
      <c r="Z14" s="83">
        <v>4</v>
      </c>
      <c r="AA14" s="349">
        <f t="shared" si="8"/>
        <v>1</v>
      </c>
      <c r="AB14" s="90">
        <v>2</v>
      </c>
      <c r="AC14" s="83">
        <v>2</v>
      </c>
      <c r="AD14" s="349">
        <f t="shared" si="9"/>
        <v>1</v>
      </c>
      <c r="AE14" s="90">
        <v>5</v>
      </c>
      <c r="AF14" s="83">
        <v>5</v>
      </c>
      <c r="AG14" s="349">
        <f t="shared" si="10"/>
        <v>1</v>
      </c>
      <c r="AH14" s="90">
        <v>0</v>
      </c>
      <c r="AI14" s="83">
        <v>0</v>
      </c>
      <c r="AJ14" s="349" t="e">
        <f t="shared" si="11"/>
        <v>#DIV/0!</v>
      </c>
    </row>
    <row r="15" spans="1:36" ht="15">
      <c r="A15" s="310">
        <v>13</v>
      </c>
      <c r="B15" s="121">
        <v>3022</v>
      </c>
      <c r="C15" s="605" t="s">
        <v>72</v>
      </c>
      <c r="D15" s="502">
        <f t="shared" si="0"/>
        <v>14</v>
      </c>
      <c r="E15" s="503">
        <f t="shared" si="0"/>
        <v>14</v>
      </c>
      <c r="F15" s="613">
        <f t="shared" si="2"/>
        <v>1</v>
      </c>
      <c r="G15" s="90">
        <v>1</v>
      </c>
      <c r="H15" s="83">
        <v>1</v>
      </c>
      <c r="I15" s="349">
        <f t="shared" si="3"/>
        <v>1</v>
      </c>
      <c r="J15" s="90">
        <v>2</v>
      </c>
      <c r="K15" s="83">
        <v>2</v>
      </c>
      <c r="L15" s="349">
        <f t="shared" si="4"/>
        <v>1</v>
      </c>
      <c r="M15" s="90">
        <v>1</v>
      </c>
      <c r="N15" s="83">
        <v>1</v>
      </c>
      <c r="O15" s="349">
        <f t="shared" si="1"/>
        <v>1</v>
      </c>
      <c r="P15" s="90">
        <v>1</v>
      </c>
      <c r="Q15" s="83">
        <v>1</v>
      </c>
      <c r="R15" s="349">
        <f t="shared" si="5"/>
        <v>1</v>
      </c>
      <c r="S15" s="90">
        <v>0</v>
      </c>
      <c r="T15" s="83">
        <v>0</v>
      </c>
      <c r="U15" s="313" t="e">
        <f t="shared" si="6"/>
        <v>#DIV/0!</v>
      </c>
      <c r="V15" s="90">
        <v>0</v>
      </c>
      <c r="W15" s="83">
        <v>0</v>
      </c>
      <c r="X15" s="349" t="e">
        <f t="shared" si="7"/>
        <v>#DIV/0!</v>
      </c>
      <c r="Y15" s="90">
        <v>4</v>
      </c>
      <c r="Z15" s="83">
        <v>4</v>
      </c>
      <c r="AA15" s="349">
        <f t="shared" si="8"/>
        <v>1</v>
      </c>
      <c r="AB15" s="90">
        <v>2</v>
      </c>
      <c r="AC15" s="83">
        <v>2</v>
      </c>
      <c r="AD15" s="349">
        <f t="shared" si="9"/>
        <v>1</v>
      </c>
      <c r="AE15" s="90">
        <v>3</v>
      </c>
      <c r="AF15" s="83">
        <v>3</v>
      </c>
      <c r="AG15" s="349">
        <f t="shared" si="10"/>
        <v>1</v>
      </c>
      <c r="AH15" s="90">
        <v>0</v>
      </c>
      <c r="AI15" s="83">
        <v>0</v>
      </c>
      <c r="AJ15" s="349" t="e">
        <f t="shared" si="11"/>
        <v>#DIV/0!</v>
      </c>
    </row>
    <row r="16" spans="1:36" ht="14.1" customHeight="1">
      <c r="A16" s="314">
        <v>14</v>
      </c>
      <c r="B16" s="123">
        <v>3023</v>
      </c>
      <c r="C16" s="605" t="s">
        <v>73</v>
      </c>
      <c r="D16" s="502">
        <f t="shared" si="0"/>
        <v>15</v>
      </c>
      <c r="E16" s="503">
        <f t="shared" si="0"/>
        <v>14</v>
      </c>
      <c r="F16" s="613">
        <f t="shared" si="2"/>
        <v>0.93333333333333335</v>
      </c>
      <c r="G16" s="90">
        <v>2</v>
      </c>
      <c r="H16" s="83">
        <v>2</v>
      </c>
      <c r="I16" s="349">
        <f t="shared" si="3"/>
        <v>1</v>
      </c>
      <c r="J16" s="90">
        <v>2</v>
      </c>
      <c r="K16" s="83">
        <v>2</v>
      </c>
      <c r="L16" s="349">
        <f t="shared" si="4"/>
        <v>1</v>
      </c>
      <c r="M16" s="90">
        <v>0</v>
      </c>
      <c r="N16" s="83">
        <v>0</v>
      </c>
      <c r="O16" s="349" t="e">
        <f t="shared" si="1"/>
        <v>#DIV/0!</v>
      </c>
      <c r="P16" s="90">
        <v>1</v>
      </c>
      <c r="Q16" s="83">
        <v>1</v>
      </c>
      <c r="R16" s="349">
        <f t="shared" si="5"/>
        <v>1</v>
      </c>
      <c r="S16" s="90">
        <v>0</v>
      </c>
      <c r="T16" s="83">
        <v>0</v>
      </c>
      <c r="U16" s="313" t="e">
        <f t="shared" si="6"/>
        <v>#DIV/0!</v>
      </c>
      <c r="V16" s="90">
        <v>0</v>
      </c>
      <c r="W16" s="83">
        <v>0</v>
      </c>
      <c r="X16" s="349" t="e">
        <f t="shared" si="7"/>
        <v>#DIV/0!</v>
      </c>
      <c r="Y16" s="90">
        <v>4</v>
      </c>
      <c r="Z16" s="83">
        <v>4</v>
      </c>
      <c r="AA16" s="349">
        <f t="shared" si="8"/>
        <v>1</v>
      </c>
      <c r="AB16" s="90">
        <v>2</v>
      </c>
      <c r="AC16" s="83">
        <v>2</v>
      </c>
      <c r="AD16" s="349">
        <f t="shared" si="9"/>
        <v>1</v>
      </c>
      <c r="AE16" s="90">
        <v>4</v>
      </c>
      <c r="AF16" s="83">
        <v>3</v>
      </c>
      <c r="AG16" s="349">
        <f t="shared" si="10"/>
        <v>0.75</v>
      </c>
      <c r="AH16" s="90">
        <v>0</v>
      </c>
      <c r="AI16" s="83">
        <v>0</v>
      </c>
      <c r="AJ16" s="349" t="e">
        <f t="shared" si="11"/>
        <v>#DIV/0!</v>
      </c>
    </row>
    <row r="17" spans="1:36" ht="15">
      <c r="A17" s="310">
        <v>15</v>
      </c>
      <c r="B17" s="121">
        <v>3024</v>
      </c>
      <c r="C17" s="503" t="s">
        <v>74</v>
      </c>
      <c r="D17" s="502">
        <f t="shared" si="0"/>
        <v>16</v>
      </c>
      <c r="E17" s="503">
        <f t="shared" si="0"/>
        <v>12</v>
      </c>
      <c r="F17" s="613">
        <f t="shared" si="2"/>
        <v>0.75</v>
      </c>
      <c r="G17" s="90">
        <v>2</v>
      </c>
      <c r="H17" s="83">
        <v>1</v>
      </c>
      <c r="I17" s="349">
        <f t="shared" si="3"/>
        <v>0.5</v>
      </c>
      <c r="J17" s="90">
        <v>2</v>
      </c>
      <c r="K17" s="83">
        <v>1</v>
      </c>
      <c r="L17" s="349">
        <f t="shared" si="4"/>
        <v>0.5</v>
      </c>
      <c r="M17" s="90">
        <v>0</v>
      </c>
      <c r="N17" s="83">
        <v>0</v>
      </c>
      <c r="O17" s="349" t="e">
        <f t="shared" si="1"/>
        <v>#DIV/0!</v>
      </c>
      <c r="P17" s="90">
        <v>1</v>
      </c>
      <c r="Q17" s="83">
        <v>1</v>
      </c>
      <c r="R17" s="349">
        <f t="shared" si="5"/>
        <v>1</v>
      </c>
      <c r="S17" s="90">
        <v>0</v>
      </c>
      <c r="T17" s="83">
        <v>0</v>
      </c>
      <c r="U17" s="313" t="e">
        <f t="shared" si="6"/>
        <v>#DIV/0!</v>
      </c>
      <c r="V17" s="90">
        <v>0</v>
      </c>
      <c r="W17" s="83">
        <v>0</v>
      </c>
      <c r="X17" s="349" t="e">
        <f t="shared" si="7"/>
        <v>#DIV/0!</v>
      </c>
      <c r="Y17" s="90">
        <v>4</v>
      </c>
      <c r="Z17" s="83">
        <v>3</v>
      </c>
      <c r="AA17" s="349">
        <f t="shared" si="8"/>
        <v>0.75</v>
      </c>
      <c r="AB17" s="90">
        <v>2</v>
      </c>
      <c r="AC17" s="83">
        <v>2</v>
      </c>
      <c r="AD17" s="349">
        <f t="shared" si="9"/>
        <v>1</v>
      </c>
      <c r="AE17" s="90">
        <v>5</v>
      </c>
      <c r="AF17" s="83">
        <v>4</v>
      </c>
      <c r="AG17" s="349">
        <f t="shared" si="10"/>
        <v>0.8</v>
      </c>
      <c r="AH17" s="90">
        <v>0</v>
      </c>
      <c r="AI17" s="83">
        <v>0</v>
      </c>
      <c r="AJ17" s="349" t="e">
        <f t="shared" si="11"/>
        <v>#DIV/0!</v>
      </c>
    </row>
    <row r="18" spans="1:36" ht="15">
      <c r="A18" s="310">
        <v>16</v>
      </c>
      <c r="B18" s="121">
        <v>3027</v>
      </c>
      <c r="C18" s="503" t="s">
        <v>75</v>
      </c>
      <c r="D18" s="502">
        <f t="shared" si="0"/>
        <v>15</v>
      </c>
      <c r="E18" s="503">
        <f t="shared" si="0"/>
        <v>13</v>
      </c>
      <c r="F18" s="613">
        <f t="shared" si="2"/>
        <v>0.8666666666666667</v>
      </c>
      <c r="G18" s="90">
        <v>1</v>
      </c>
      <c r="H18" s="83">
        <v>1</v>
      </c>
      <c r="I18" s="349">
        <f t="shared" si="3"/>
        <v>1</v>
      </c>
      <c r="J18" s="90">
        <v>2</v>
      </c>
      <c r="K18" s="83">
        <v>1</v>
      </c>
      <c r="L18" s="349">
        <f t="shared" si="4"/>
        <v>0.5</v>
      </c>
      <c r="M18" s="90">
        <v>1</v>
      </c>
      <c r="N18" s="83">
        <v>1</v>
      </c>
      <c r="O18" s="349">
        <f t="shared" si="1"/>
        <v>1</v>
      </c>
      <c r="P18" s="90">
        <v>1</v>
      </c>
      <c r="Q18" s="83">
        <v>1</v>
      </c>
      <c r="R18" s="349">
        <f t="shared" si="5"/>
        <v>1</v>
      </c>
      <c r="S18" s="90">
        <v>0</v>
      </c>
      <c r="T18" s="83">
        <v>0</v>
      </c>
      <c r="U18" s="313" t="e">
        <f t="shared" si="6"/>
        <v>#DIV/0!</v>
      </c>
      <c r="V18" s="90">
        <v>0</v>
      </c>
      <c r="W18" s="83">
        <v>0</v>
      </c>
      <c r="X18" s="349" t="e">
        <f t="shared" si="7"/>
        <v>#DIV/0!</v>
      </c>
      <c r="Y18" s="90">
        <v>4</v>
      </c>
      <c r="Z18" s="83">
        <v>4</v>
      </c>
      <c r="AA18" s="349">
        <f t="shared" si="8"/>
        <v>1</v>
      </c>
      <c r="AB18" s="90">
        <v>2</v>
      </c>
      <c r="AC18" s="83">
        <v>2</v>
      </c>
      <c r="AD18" s="349">
        <f t="shared" si="9"/>
        <v>1</v>
      </c>
      <c r="AE18" s="90">
        <v>4</v>
      </c>
      <c r="AF18" s="83">
        <v>3</v>
      </c>
      <c r="AG18" s="349">
        <f t="shared" si="10"/>
        <v>0.75</v>
      </c>
      <c r="AH18" s="90">
        <v>0</v>
      </c>
      <c r="AI18" s="83">
        <v>0</v>
      </c>
      <c r="AJ18" s="349" t="e">
        <f t="shared" si="11"/>
        <v>#DIV/0!</v>
      </c>
    </row>
    <row r="19" spans="1:36" ht="15">
      <c r="A19" s="310">
        <v>17</v>
      </c>
      <c r="B19" s="121">
        <v>3028</v>
      </c>
      <c r="C19" s="605" t="s">
        <v>76</v>
      </c>
      <c r="D19" s="502">
        <f t="shared" si="0"/>
        <v>16</v>
      </c>
      <c r="E19" s="503">
        <f t="shared" si="0"/>
        <v>15</v>
      </c>
      <c r="F19" s="613">
        <f t="shared" si="2"/>
        <v>0.9375</v>
      </c>
      <c r="G19" s="90">
        <v>2</v>
      </c>
      <c r="H19" s="83">
        <v>1</v>
      </c>
      <c r="I19" s="349">
        <f t="shared" si="3"/>
        <v>0.5</v>
      </c>
      <c r="J19" s="90">
        <v>2</v>
      </c>
      <c r="K19" s="83">
        <v>2</v>
      </c>
      <c r="L19" s="349">
        <f t="shared" si="4"/>
        <v>1</v>
      </c>
      <c r="M19" s="90">
        <v>1</v>
      </c>
      <c r="N19" s="83">
        <v>1</v>
      </c>
      <c r="O19" s="349">
        <f t="shared" si="1"/>
        <v>1</v>
      </c>
      <c r="P19" s="90">
        <v>1</v>
      </c>
      <c r="Q19" s="83">
        <v>1</v>
      </c>
      <c r="R19" s="349">
        <f t="shared" si="5"/>
        <v>1</v>
      </c>
      <c r="S19" s="90">
        <v>0</v>
      </c>
      <c r="T19" s="83">
        <v>0</v>
      </c>
      <c r="U19" s="313" t="e">
        <f t="shared" si="6"/>
        <v>#DIV/0!</v>
      </c>
      <c r="V19" s="90">
        <v>0</v>
      </c>
      <c r="W19" s="83">
        <v>0</v>
      </c>
      <c r="X19" s="349" t="e">
        <f t="shared" si="7"/>
        <v>#DIV/0!</v>
      </c>
      <c r="Y19" s="90">
        <v>4</v>
      </c>
      <c r="Z19" s="83">
        <v>4</v>
      </c>
      <c r="AA19" s="349">
        <f t="shared" si="8"/>
        <v>1</v>
      </c>
      <c r="AB19" s="90">
        <v>2</v>
      </c>
      <c r="AC19" s="83">
        <v>2</v>
      </c>
      <c r="AD19" s="349">
        <f t="shared" si="9"/>
        <v>1</v>
      </c>
      <c r="AE19" s="90">
        <v>4</v>
      </c>
      <c r="AF19" s="83">
        <v>4</v>
      </c>
      <c r="AG19" s="349">
        <f t="shared" si="10"/>
        <v>1</v>
      </c>
      <c r="AH19" s="90">
        <v>0</v>
      </c>
      <c r="AI19" s="83">
        <v>0</v>
      </c>
      <c r="AJ19" s="349" t="e">
        <f t="shared" si="11"/>
        <v>#DIV/0!</v>
      </c>
    </row>
    <row r="20" spans="1:36" ht="14.1" customHeight="1">
      <c r="A20" s="310">
        <v>18</v>
      </c>
      <c r="B20" s="121">
        <v>3030</v>
      </c>
      <c r="C20" s="503" t="s">
        <v>77</v>
      </c>
      <c r="D20" s="502">
        <f t="shared" si="0"/>
        <v>13</v>
      </c>
      <c r="E20" s="503">
        <f t="shared" si="0"/>
        <v>13</v>
      </c>
      <c r="F20" s="613">
        <f t="shared" si="2"/>
        <v>1</v>
      </c>
      <c r="G20" s="90">
        <v>1</v>
      </c>
      <c r="H20" s="83">
        <v>1</v>
      </c>
      <c r="I20" s="349">
        <f t="shared" si="3"/>
        <v>1</v>
      </c>
      <c r="J20" s="90">
        <v>2</v>
      </c>
      <c r="K20" s="83">
        <v>2</v>
      </c>
      <c r="L20" s="349">
        <f t="shared" si="4"/>
        <v>1</v>
      </c>
      <c r="M20" s="90">
        <v>0</v>
      </c>
      <c r="N20" s="83">
        <v>0</v>
      </c>
      <c r="O20" s="349" t="e">
        <f t="shared" si="1"/>
        <v>#DIV/0!</v>
      </c>
      <c r="P20" s="90">
        <v>1</v>
      </c>
      <c r="Q20" s="83">
        <v>1</v>
      </c>
      <c r="R20" s="349">
        <f t="shared" si="5"/>
        <v>1</v>
      </c>
      <c r="S20" s="90">
        <v>0</v>
      </c>
      <c r="T20" s="83">
        <v>0</v>
      </c>
      <c r="U20" s="313" t="e">
        <f t="shared" si="6"/>
        <v>#DIV/0!</v>
      </c>
      <c r="V20" s="90">
        <v>0</v>
      </c>
      <c r="W20" s="83">
        <v>0</v>
      </c>
      <c r="X20" s="349" t="e">
        <f t="shared" si="7"/>
        <v>#DIV/0!</v>
      </c>
      <c r="Y20" s="90">
        <v>4</v>
      </c>
      <c r="Z20" s="83">
        <v>4</v>
      </c>
      <c r="AA20" s="349">
        <f t="shared" si="8"/>
        <v>1</v>
      </c>
      <c r="AB20" s="90">
        <v>2</v>
      </c>
      <c r="AC20" s="83">
        <v>2</v>
      </c>
      <c r="AD20" s="349">
        <f t="shared" si="9"/>
        <v>1</v>
      </c>
      <c r="AE20" s="90">
        <v>3</v>
      </c>
      <c r="AF20" s="83">
        <v>3</v>
      </c>
      <c r="AG20" s="349">
        <f t="shared" si="10"/>
        <v>1</v>
      </c>
      <c r="AH20" s="90">
        <v>0</v>
      </c>
      <c r="AI20" s="83">
        <v>0</v>
      </c>
      <c r="AJ20" s="349" t="e">
        <f t="shared" si="11"/>
        <v>#DIV/0!</v>
      </c>
    </row>
    <row r="21" spans="1:36" ht="15">
      <c r="A21" s="310">
        <v>19</v>
      </c>
      <c r="B21" s="121">
        <v>3031</v>
      </c>
      <c r="C21" s="503" t="s">
        <v>78</v>
      </c>
      <c r="D21" s="502">
        <f t="shared" si="0"/>
        <v>14</v>
      </c>
      <c r="E21" s="503">
        <f t="shared" si="0"/>
        <v>12</v>
      </c>
      <c r="F21" s="613">
        <f t="shared" si="2"/>
        <v>0.8571428571428571</v>
      </c>
      <c r="G21" s="90">
        <v>1</v>
      </c>
      <c r="H21" s="83">
        <v>1</v>
      </c>
      <c r="I21" s="349">
        <f t="shared" si="3"/>
        <v>1</v>
      </c>
      <c r="J21" s="90">
        <v>2</v>
      </c>
      <c r="K21" s="83">
        <v>2</v>
      </c>
      <c r="L21" s="349">
        <f t="shared" si="4"/>
        <v>1</v>
      </c>
      <c r="M21" s="90">
        <v>0</v>
      </c>
      <c r="N21" s="83">
        <v>0</v>
      </c>
      <c r="O21" s="349" t="e">
        <f t="shared" si="1"/>
        <v>#DIV/0!</v>
      </c>
      <c r="P21" s="90">
        <v>1</v>
      </c>
      <c r="Q21" s="83">
        <v>1</v>
      </c>
      <c r="R21" s="349">
        <f t="shared" si="5"/>
        <v>1</v>
      </c>
      <c r="S21" s="90">
        <v>0</v>
      </c>
      <c r="T21" s="83">
        <v>0</v>
      </c>
      <c r="U21" s="313" t="e">
        <f t="shared" si="6"/>
        <v>#DIV/0!</v>
      </c>
      <c r="V21" s="90">
        <v>0</v>
      </c>
      <c r="W21" s="83">
        <v>0</v>
      </c>
      <c r="X21" s="349" t="e">
        <f t="shared" si="7"/>
        <v>#DIV/0!</v>
      </c>
      <c r="Y21" s="90">
        <v>4</v>
      </c>
      <c r="Z21" s="83">
        <v>4</v>
      </c>
      <c r="AA21" s="349">
        <f t="shared" si="8"/>
        <v>1</v>
      </c>
      <c r="AB21" s="90">
        <v>2</v>
      </c>
      <c r="AC21" s="83">
        <v>2</v>
      </c>
      <c r="AD21" s="349">
        <f t="shared" si="9"/>
        <v>1</v>
      </c>
      <c r="AE21" s="90">
        <v>4</v>
      </c>
      <c r="AF21" s="83">
        <v>2</v>
      </c>
      <c r="AG21" s="349">
        <f t="shared" si="10"/>
        <v>0.5</v>
      </c>
      <c r="AH21" s="90">
        <v>0</v>
      </c>
      <c r="AI21" s="83">
        <v>0</v>
      </c>
      <c r="AJ21" s="349" t="e">
        <f t="shared" si="11"/>
        <v>#DIV/0!</v>
      </c>
    </row>
    <row r="22" spans="1:36" ht="15">
      <c r="A22" s="310">
        <v>20</v>
      </c>
      <c r="B22" s="121">
        <v>3032</v>
      </c>
      <c r="C22" s="503" t="s">
        <v>79</v>
      </c>
      <c r="D22" s="502">
        <f t="shared" si="0"/>
        <v>14</v>
      </c>
      <c r="E22" s="503">
        <f t="shared" si="0"/>
        <v>12</v>
      </c>
      <c r="F22" s="613">
        <f t="shared" si="2"/>
        <v>0.8571428571428571</v>
      </c>
      <c r="G22" s="90">
        <v>1</v>
      </c>
      <c r="H22" s="83">
        <v>1</v>
      </c>
      <c r="I22" s="349">
        <f t="shared" si="3"/>
        <v>1</v>
      </c>
      <c r="J22" s="90">
        <v>2</v>
      </c>
      <c r="K22" s="83">
        <v>2</v>
      </c>
      <c r="L22" s="349">
        <f t="shared" si="4"/>
        <v>1</v>
      </c>
      <c r="M22" s="90">
        <v>0</v>
      </c>
      <c r="N22" s="83">
        <v>0</v>
      </c>
      <c r="O22" s="349" t="e">
        <f t="shared" si="1"/>
        <v>#DIV/0!</v>
      </c>
      <c r="P22" s="90">
        <v>1</v>
      </c>
      <c r="Q22" s="83">
        <v>1</v>
      </c>
      <c r="R22" s="349">
        <f t="shared" si="5"/>
        <v>1</v>
      </c>
      <c r="S22" s="90">
        <v>0</v>
      </c>
      <c r="T22" s="83">
        <v>0</v>
      </c>
      <c r="U22" s="313" t="e">
        <f t="shared" si="6"/>
        <v>#DIV/0!</v>
      </c>
      <c r="V22" s="90">
        <v>0</v>
      </c>
      <c r="W22" s="83">
        <v>0</v>
      </c>
      <c r="X22" s="349" t="e">
        <f t="shared" si="7"/>
        <v>#DIV/0!</v>
      </c>
      <c r="Y22" s="90">
        <v>4</v>
      </c>
      <c r="Z22" s="83">
        <v>4</v>
      </c>
      <c r="AA22" s="349">
        <f t="shared" si="8"/>
        <v>1</v>
      </c>
      <c r="AB22" s="90">
        <v>2</v>
      </c>
      <c r="AC22" s="83">
        <v>2</v>
      </c>
      <c r="AD22" s="349">
        <f t="shared" si="9"/>
        <v>1</v>
      </c>
      <c r="AE22" s="90">
        <v>4</v>
      </c>
      <c r="AF22" s="83">
        <v>2</v>
      </c>
      <c r="AG22" s="349">
        <f t="shared" si="10"/>
        <v>0.5</v>
      </c>
      <c r="AH22" s="90">
        <v>0</v>
      </c>
      <c r="AI22" s="83">
        <v>0</v>
      </c>
      <c r="AJ22" s="349" t="e">
        <f t="shared" si="11"/>
        <v>#DIV/0!</v>
      </c>
    </row>
    <row r="23" spans="1:36" ht="15">
      <c r="A23" s="315">
        <v>21</v>
      </c>
      <c r="B23" s="316">
        <v>3033</v>
      </c>
      <c r="C23" s="606" t="s">
        <v>80</v>
      </c>
      <c r="D23" s="502">
        <f t="shared" si="0"/>
        <v>12</v>
      </c>
      <c r="E23" s="503">
        <f t="shared" si="0"/>
        <v>11</v>
      </c>
      <c r="F23" s="614">
        <f t="shared" si="2"/>
        <v>0.91666666666666663</v>
      </c>
      <c r="G23" s="90">
        <v>1</v>
      </c>
      <c r="H23" s="83">
        <v>1</v>
      </c>
      <c r="I23" s="349">
        <f t="shared" si="3"/>
        <v>1</v>
      </c>
      <c r="J23" s="90">
        <v>2</v>
      </c>
      <c r="K23" s="83">
        <v>2</v>
      </c>
      <c r="L23" s="349">
        <f t="shared" si="4"/>
        <v>1</v>
      </c>
      <c r="M23" s="90">
        <v>0</v>
      </c>
      <c r="N23" s="83">
        <v>0</v>
      </c>
      <c r="O23" s="349" t="e">
        <f t="shared" si="1"/>
        <v>#DIV/0!</v>
      </c>
      <c r="P23" s="90">
        <v>1</v>
      </c>
      <c r="Q23" s="83">
        <v>1</v>
      </c>
      <c r="R23" s="349">
        <f t="shared" si="5"/>
        <v>1</v>
      </c>
      <c r="S23" s="90">
        <v>0</v>
      </c>
      <c r="T23" s="83">
        <v>0</v>
      </c>
      <c r="U23" s="313" t="e">
        <f t="shared" si="6"/>
        <v>#DIV/0!</v>
      </c>
      <c r="V23" s="90">
        <v>0</v>
      </c>
      <c r="W23" s="83">
        <v>0</v>
      </c>
      <c r="X23" s="349" t="e">
        <f t="shared" si="7"/>
        <v>#DIV/0!</v>
      </c>
      <c r="Y23" s="90">
        <v>4</v>
      </c>
      <c r="Z23" s="83">
        <v>3</v>
      </c>
      <c r="AA23" s="349">
        <f t="shared" si="8"/>
        <v>0.75</v>
      </c>
      <c r="AB23" s="90">
        <v>2</v>
      </c>
      <c r="AC23" s="83">
        <v>2</v>
      </c>
      <c r="AD23" s="349">
        <f t="shared" si="9"/>
        <v>1</v>
      </c>
      <c r="AE23" s="90">
        <v>2</v>
      </c>
      <c r="AF23" s="83">
        <v>2</v>
      </c>
      <c r="AG23" s="349">
        <f t="shared" si="10"/>
        <v>1</v>
      </c>
      <c r="AH23" s="90">
        <v>0</v>
      </c>
      <c r="AI23" s="83">
        <v>0</v>
      </c>
      <c r="AJ23" s="349" t="e">
        <f t="shared" si="11"/>
        <v>#DIV/0!</v>
      </c>
    </row>
    <row r="24" spans="1:36" ht="15">
      <c r="A24" s="319">
        <v>22</v>
      </c>
      <c r="B24" s="121">
        <v>3034</v>
      </c>
      <c r="C24" s="503" t="s">
        <v>81</v>
      </c>
      <c r="D24" s="502">
        <f t="shared" si="0"/>
        <v>16</v>
      </c>
      <c r="E24" s="503">
        <f t="shared" si="0"/>
        <v>15</v>
      </c>
      <c r="F24" s="613">
        <f>E24/D24</f>
        <v>0.9375</v>
      </c>
      <c r="G24" s="90">
        <v>2</v>
      </c>
      <c r="H24" s="83">
        <v>2</v>
      </c>
      <c r="I24" s="349">
        <f>H24/G24</f>
        <v>1</v>
      </c>
      <c r="J24" s="90">
        <v>2</v>
      </c>
      <c r="K24" s="83">
        <v>2</v>
      </c>
      <c r="L24" s="349">
        <f>K24/J24</f>
        <v>1</v>
      </c>
      <c r="M24" s="90">
        <v>0</v>
      </c>
      <c r="N24" s="83">
        <v>0</v>
      </c>
      <c r="O24" s="349" t="e">
        <f t="shared" si="1"/>
        <v>#DIV/0!</v>
      </c>
      <c r="P24" s="90">
        <v>1</v>
      </c>
      <c r="Q24" s="83">
        <v>1</v>
      </c>
      <c r="R24" s="349">
        <f>Q24/P24</f>
        <v>1</v>
      </c>
      <c r="S24" s="90">
        <v>0</v>
      </c>
      <c r="T24" s="83">
        <v>0</v>
      </c>
      <c r="U24" s="313" t="e">
        <f>T24/S24</f>
        <v>#DIV/0!</v>
      </c>
      <c r="V24" s="90">
        <v>0</v>
      </c>
      <c r="W24" s="83">
        <v>0</v>
      </c>
      <c r="X24" s="349" t="e">
        <f t="shared" si="7"/>
        <v>#DIV/0!</v>
      </c>
      <c r="Y24" s="90">
        <v>4</v>
      </c>
      <c r="Z24" s="83">
        <v>3</v>
      </c>
      <c r="AA24" s="349">
        <f>Z24/Y24</f>
        <v>0.75</v>
      </c>
      <c r="AB24" s="90">
        <v>2</v>
      </c>
      <c r="AC24" s="83">
        <v>2</v>
      </c>
      <c r="AD24" s="349">
        <f>AC24/AB24</f>
        <v>1</v>
      </c>
      <c r="AE24" s="90">
        <v>5</v>
      </c>
      <c r="AF24" s="83">
        <v>5</v>
      </c>
      <c r="AG24" s="349">
        <f t="shared" si="10"/>
        <v>1</v>
      </c>
      <c r="AH24" s="90">
        <v>0</v>
      </c>
      <c r="AI24" s="83">
        <v>0</v>
      </c>
      <c r="AJ24" s="349" t="e">
        <f t="shared" si="11"/>
        <v>#DIV/0!</v>
      </c>
    </row>
    <row r="25" spans="1:36" ht="15">
      <c r="A25" s="371">
        <v>23</v>
      </c>
      <c r="B25" s="316">
        <v>3035</v>
      </c>
      <c r="C25" s="604" t="s">
        <v>403</v>
      </c>
      <c r="D25" s="603">
        <f t="shared" si="0"/>
        <v>14</v>
      </c>
      <c r="E25" s="604">
        <f t="shared" si="0"/>
        <v>14</v>
      </c>
      <c r="F25" s="614">
        <f>E25/D25</f>
        <v>1</v>
      </c>
      <c r="G25" s="90">
        <v>2</v>
      </c>
      <c r="H25" s="83">
        <v>2</v>
      </c>
      <c r="I25" s="349">
        <f>H25/G25</f>
        <v>1</v>
      </c>
      <c r="J25" s="90">
        <v>2</v>
      </c>
      <c r="K25" s="83">
        <v>2</v>
      </c>
      <c r="L25" s="349">
        <f>K25/J25</f>
        <v>1</v>
      </c>
      <c r="M25" s="90">
        <v>0</v>
      </c>
      <c r="N25" s="83">
        <v>0</v>
      </c>
      <c r="O25" s="349" t="e">
        <f>N25/M25</f>
        <v>#DIV/0!</v>
      </c>
      <c r="P25" s="90">
        <v>1</v>
      </c>
      <c r="Q25" s="83">
        <v>1</v>
      </c>
      <c r="R25" s="349">
        <f>Q25/P25</f>
        <v>1</v>
      </c>
      <c r="S25" s="90">
        <v>0</v>
      </c>
      <c r="T25" s="83">
        <v>0</v>
      </c>
      <c r="U25" s="313" t="e">
        <f>T25/S25</f>
        <v>#DIV/0!</v>
      </c>
      <c r="V25" s="90">
        <v>0</v>
      </c>
      <c r="W25" s="83">
        <v>0</v>
      </c>
      <c r="X25" s="349" t="e">
        <f>W25/V25</f>
        <v>#DIV/0!</v>
      </c>
      <c r="Y25" s="90">
        <v>4</v>
      </c>
      <c r="Z25" s="83">
        <v>4</v>
      </c>
      <c r="AA25" s="349">
        <f>Z25/Y25</f>
        <v>1</v>
      </c>
      <c r="AB25" s="90">
        <v>2</v>
      </c>
      <c r="AC25" s="83">
        <v>2</v>
      </c>
      <c r="AD25" s="349">
        <f>AC25/AB25</f>
        <v>1</v>
      </c>
      <c r="AE25" s="90">
        <v>3</v>
      </c>
      <c r="AF25" s="83">
        <v>3</v>
      </c>
      <c r="AG25" s="349">
        <f t="shared" si="10"/>
        <v>1</v>
      </c>
      <c r="AH25" s="90">
        <v>0</v>
      </c>
      <c r="AI25" s="83">
        <v>0</v>
      </c>
      <c r="AJ25" s="349" t="e">
        <f>AI25/AH25</f>
        <v>#DIV/0!</v>
      </c>
    </row>
    <row r="26" spans="1:36" ht="14.1" customHeight="1">
      <c r="A26" s="319">
        <v>24</v>
      </c>
      <c r="B26" s="607">
        <v>3036</v>
      </c>
      <c r="C26" s="503" t="s">
        <v>370</v>
      </c>
      <c r="D26" s="502">
        <f t="shared" si="0"/>
        <v>15</v>
      </c>
      <c r="E26" s="503">
        <f>H26+K26+N26+Q26+T26+W26+Z26+AC26+AF26+AI26</f>
        <v>15</v>
      </c>
      <c r="F26" s="613">
        <f>E26/D26</f>
        <v>1</v>
      </c>
      <c r="G26" s="90">
        <v>2</v>
      </c>
      <c r="H26" s="83">
        <v>2</v>
      </c>
      <c r="I26" s="349">
        <f>H26/G26</f>
        <v>1</v>
      </c>
      <c r="J26" s="90">
        <v>2</v>
      </c>
      <c r="K26" s="83">
        <v>2</v>
      </c>
      <c r="L26" s="349">
        <f>K26/J26</f>
        <v>1</v>
      </c>
      <c r="M26" s="90">
        <v>0</v>
      </c>
      <c r="N26" s="83">
        <v>0</v>
      </c>
      <c r="O26" s="349" t="e">
        <f t="shared" si="1"/>
        <v>#DIV/0!</v>
      </c>
      <c r="P26" s="90">
        <v>1</v>
      </c>
      <c r="Q26" s="83">
        <v>1</v>
      </c>
      <c r="R26" s="349">
        <f>Q26/P26</f>
        <v>1</v>
      </c>
      <c r="S26" s="90">
        <v>0</v>
      </c>
      <c r="T26" s="83">
        <v>0</v>
      </c>
      <c r="U26" s="313" t="e">
        <f>T26/S26</f>
        <v>#DIV/0!</v>
      </c>
      <c r="V26" s="90">
        <v>0</v>
      </c>
      <c r="W26" s="83">
        <v>0</v>
      </c>
      <c r="X26" s="349" t="e">
        <f t="shared" si="7"/>
        <v>#DIV/0!</v>
      </c>
      <c r="Y26" s="90">
        <v>4</v>
      </c>
      <c r="Z26" s="83">
        <v>4</v>
      </c>
      <c r="AA26" s="349">
        <f>Z26/Y26</f>
        <v>1</v>
      </c>
      <c r="AB26" s="90">
        <v>2</v>
      </c>
      <c r="AC26" s="83">
        <v>2</v>
      </c>
      <c r="AD26" s="349">
        <f>AC26/AB26</f>
        <v>1</v>
      </c>
      <c r="AE26" s="90">
        <v>4</v>
      </c>
      <c r="AF26" s="83">
        <v>4</v>
      </c>
      <c r="AG26" s="349">
        <f t="shared" si="10"/>
        <v>1</v>
      </c>
      <c r="AH26" s="90">
        <v>0</v>
      </c>
      <c r="AI26" s="83">
        <v>0</v>
      </c>
      <c r="AJ26" s="349" t="e">
        <f t="shared" si="11"/>
        <v>#DIV/0!</v>
      </c>
    </row>
    <row r="27" spans="1:36" ht="13.5" customHeight="1" thickBot="1">
      <c r="A27" s="321">
        <v>25</v>
      </c>
      <c r="B27" s="608">
        <v>3037</v>
      </c>
      <c r="C27" s="505" t="s">
        <v>712</v>
      </c>
      <c r="D27" s="624">
        <f t="shared" si="0"/>
        <v>16</v>
      </c>
      <c r="E27" s="625">
        <f>H27+K27+N27+Q27+T27+W27+Z27+AC27+AF27+AI27</f>
        <v>14</v>
      </c>
      <c r="F27" s="616">
        <f>E27/D27</f>
        <v>0.875</v>
      </c>
      <c r="G27" s="621">
        <v>2</v>
      </c>
      <c r="H27" s="622">
        <v>2</v>
      </c>
      <c r="I27" s="626">
        <f>H27/G27</f>
        <v>1</v>
      </c>
      <c r="J27" s="621">
        <v>2</v>
      </c>
      <c r="K27" s="622">
        <v>2</v>
      </c>
      <c r="L27" s="620">
        <f>K27/J27</f>
        <v>1</v>
      </c>
      <c r="M27" s="621">
        <v>0</v>
      </c>
      <c r="N27" s="622">
        <v>0</v>
      </c>
      <c r="O27" s="620" t="e">
        <f t="shared" si="1"/>
        <v>#DIV/0!</v>
      </c>
      <c r="P27" s="621">
        <v>1</v>
      </c>
      <c r="Q27" s="622">
        <v>1</v>
      </c>
      <c r="R27" s="620">
        <f>Q27/P27</f>
        <v>1</v>
      </c>
      <c r="S27" s="621">
        <v>0</v>
      </c>
      <c r="T27" s="622">
        <v>0</v>
      </c>
      <c r="U27" s="623" t="e">
        <f>T27/S27</f>
        <v>#DIV/0!</v>
      </c>
      <c r="V27" s="621">
        <v>0</v>
      </c>
      <c r="W27" s="622">
        <v>0</v>
      </c>
      <c r="X27" s="620" t="e">
        <f t="shared" si="7"/>
        <v>#DIV/0!</v>
      </c>
      <c r="Y27" s="621">
        <v>4</v>
      </c>
      <c r="Z27" s="622">
        <v>4</v>
      </c>
      <c r="AA27" s="620">
        <f>Z27/Y27</f>
        <v>1</v>
      </c>
      <c r="AB27" s="621">
        <v>2</v>
      </c>
      <c r="AC27" s="622">
        <v>2</v>
      </c>
      <c r="AD27" s="620">
        <f>AC27/AB27</f>
        <v>1</v>
      </c>
      <c r="AE27" s="621">
        <v>5</v>
      </c>
      <c r="AF27" s="622">
        <v>3</v>
      </c>
      <c r="AG27" s="620">
        <f t="shared" si="10"/>
        <v>0.6</v>
      </c>
      <c r="AH27" s="621">
        <v>0</v>
      </c>
      <c r="AI27" s="622">
        <v>0</v>
      </c>
      <c r="AJ27" s="620" t="e">
        <f t="shared" si="11"/>
        <v>#DIV/0!</v>
      </c>
    </row>
  </sheetData>
  <mergeCells count="14">
    <mergeCell ref="AE1:AG1"/>
    <mergeCell ref="AH1:AJ1"/>
    <mergeCell ref="M1:O1"/>
    <mergeCell ref="P1:R1"/>
    <mergeCell ref="S1:U1"/>
    <mergeCell ref="V1:X1"/>
    <mergeCell ref="Y1:AA1"/>
    <mergeCell ref="AB1:AD1"/>
    <mergeCell ref="J1:L1"/>
    <mergeCell ref="A1:A2"/>
    <mergeCell ref="B1:B2"/>
    <mergeCell ref="C1:C2"/>
    <mergeCell ref="D1:F1"/>
    <mergeCell ref="G1:I1"/>
  </mergeCells>
  <conditionalFormatting sqref="F3:F27">
    <cfRule type="cellIs" dxfId="32" priority="1" operator="lessThan">
      <formula>0.9</formula>
    </cfRule>
  </conditionalFormatting>
  <conditionalFormatting sqref="I3:I27 L3:L27 O3:O27 R3:R27">
    <cfRule type="cellIs" dxfId="31" priority="3" operator="lessThan">
      <formula>1</formula>
    </cfRule>
  </conditionalFormatting>
  <conditionalFormatting sqref="U3:U27 X3:X27">
    <cfRule type="cellIs" dxfId="30" priority="2" operator="lessThan">
      <formula>1</formula>
    </cfRule>
  </conditionalFormatting>
  <conditionalFormatting sqref="AA3:AA27 AD3:AD27">
    <cfRule type="cellIs" dxfId="29" priority="4" operator="lessThan">
      <formula>1</formula>
    </cfRule>
  </conditionalFormatting>
  <conditionalFormatting sqref="AG3:AG27 AJ3:AJ27">
    <cfRule type="cellIs" dxfId="28" priority="5" operator="lessThan">
      <formula>1</formula>
    </cfRule>
  </conditionalFormatting>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27954-35DC-4E70-B563-7A7A70AB11F7}">
  <dimension ref="A1:CN36"/>
  <sheetViews>
    <sheetView zoomScale="40" zoomScaleNormal="40" zoomScaleSheetLayoutView="25" workbookViewId="0">
      <pane xSplit="2" ySplit="8" topLeftCell="C10" activePane="bottomRight" state="frozen"/>
      <selection pane="topRight" activeCell="I19" sqref="I19"/>
      <selection pane="bottomLeft" activeCell="I19" sqref="I19"/>
      <selection pane="bottomRight" activeCell="I19" sqref="I19"/>
    </sheetView>
  </sheetViews>
  <sheetFormatPr defaultColWidth="8.875" defaultRowHeight="13.5"/>
  <cols>
    <col min="1" max="1" width="20" style="133" customWidth="1"/>
    <col min="2" max="2" width="41.875" style="2" bestFit="1" customWidth="1"/>
    <col min="3" max="16" width="35.125" style="2" customWidth="1"/>
    <col min="17" max="27" width="9" style="1" customWidth="1"/>
    <col min="28" max="28" width="23.125" style="1" hidden="1" customWidth="1"/>
    <col min="29" max="42" width="39.875" style="1" hidden="1" customWidth="1"/>
    <col min="43" max="92" width="9" style="1" customWidth="1"/>
    <col min="93" max="16384" width="8.875" style="2"/>
  </cols>
  <sheetData>
    <row r="1" spans="1:92" ht="42.6" customHeight="1" thickBot="1">
      <c r="A1" s="852" t="s">
        <v>0</v>
      </c>
      <c r="B1" s="853"/>
      <c r="C1" s="854"/>
      <c r="D1" s="854"/>
      <c r="E1" s="854"/>
      <c r="F1" s="855"/>
      <c r="G1" s="858" t="str">
        <f>"Tháng " &amp; MONTH(E2)</f>
        <v>Tháng 6</v>
      </c>
      <c r="H1" s="859"/>
      <c r="I1" s="859"/>
      <c r="J1" s="860"/>
      <c r="K1" s="828" t="str">
        <f>"W"&amp;WEEKNUM(C2)</f>
        <v>W26</v>
      </c>
      <c r="L1" s="828"/>
      <c r="M1" s="828"/>
      <c r="N1" s="829"/>
      <c r="O1" s="829"/>
      <c r="P1" s="830"/>
    </row>
    <row r="2" spans="1:92" s="4" customFormat="1" ht="33.950000000000003" customHeight="1">
      <c r="A2" s="889" t="s">
        <v>1</v>
      </c>
      <c r="B2" s="213" t="s">
        <v>2</v>
      </c>
      <c r="C2" s="842">
        <v>45831</v>
      </c>
      <c r="D2" s="843"/>
      <c r="E2" s="848">
        <f>C2+1</f>
        <v>45832</v>
      </c>
      <c r="F2" s="849"/>
      <c r="G2" s="848">
        <f>E2+1</f>
        <v>45833</v>
      </c>
      <c r="H2" s="849"/>
      <c r="I2" s="848">
        <f>G2+1</f>
        <v>45834</v>
      </c>
      <c r="J2" s="849"/>
      <c r="K2" s="848">
        <f>I2+1</f>
        <v>45835</v>
      </c>
      <c r="L2" s="849"/>
      <c r="M2" s="848">
        <f>K2+1</f>
        <v>45836</v>
      </c>
      <c r="N2" s="849"/>
      <c r="O2" s="848">
        <f>M2+1</f>
        <v>45837</v>
      </c>
      <c r="P2" s="849"/>
      <c r="Q2" s="3"/>
      <c r="R2" s="3"/>
      <c r="S2" s="3"/>
      <c r="T2" s="3"/>
      <c r="U2" s="3"/>
      <c r="V2" s="3"/>
      <c r="W2" s="3"/>
      <c r="X2" s="3"/>
      <c r="Y2" s="3"/>
      <c r="Z2" s="1"/>
      <c r="AA2" s="1"/>
      <c r="AB2" s="1"/>
      <c r="AC2" s="1"/>
      <c r="AD2" s="1"/>
      <c r="AE2" s="1"/>
      <c r="AF2" s="1"/>
      <c r="AG2" s="1"/>
      <c r="AH2" s="1"/>
      <c r="AI2" s="1"/>
      <c r="AJ2" s="1"/>
      <c r="AK2" s="1"/>
      <c r="AL2" s="1"/>
      <c r="AM2" s="1"/>
      <c r="AN2" s="1"/>
      <c r="AO2" s="1"/>
      <c r="AP2" s="1"/>
      <c r="AQ2" s="1"/>
      <c r="AR2" s="1"/>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row>
    <row r="3" spans="1:92" s="4" customFormat="1" ht="33.950000000000003" customHeight="1" thickBot="1">
      <c r="A3" s="890"/>
      <c r="B3" s="214" t="s">
        <v>3</v>
      </c>
      <c r="C3" s="840">
        <f t="shared" ref="C3:E3" si="0">C2</f>
        <v>45831</v>
      </c>
      <c r="D3" s="841"/>
      <c r="E3" s="850">
        <f t="shared" si="0"/>
        <v>45832</v>
      </c>
      <c r="F3" s="851"/>
      <c r="G3" s="850">
        <f>G2</f>
        <v>45833</v>
      </c>
      <c r="H3" s="851"/>
      <c r="I3" s="850">
        <f>I2</f>
        <v>45834</v>
      </c>
      <c r="J3" s="851"/>
      <c r="K3" s="850">
        <f t="shared" ref="K3:M3" si="1">K2</f>
        <v>45835</v>
      </c>
      <c r="L3" s="851"/>
      <c r="M3" s="863">
        <f t="shared" si="1"/>
        <v>45836</v>
      </c>
      <c r="N3" s="864"/>
      <c r="O3" s="863">
        <f>O2</f>
        <v>45837</v>
      </c>
      <c r="P3" s="864"/>
      <c r="Q3" s="3"/>
      <c r="R3" s="3"/>
      <c r="S3" s="3"/>
      <c r="T3" s="3"/>
      <c r="U3" s="3"/>
      <c r="V3" s="3"/>
      <c r="W3" s="3"/>
      <c r="X3" s="3"/>
      <c r="Y3" s="3"/>
      <c r="Z3" s="1"/>
      <c r="AA3" s="1"/>
      <c r="AB3" s="877" t="str">
        <f>K1</f>
        <v>W26</v>
      </c>
      <c r="AC3" s="877"/>
      <c r="AD3" s="877"/>
      <c r="AE3" s="877"/>
      <c r="AF3" s="877"/>
      <c r="AG3" s="877"/>
      <c r="AH3" s="877"/>
      <c r="AI3" s="877"/>
      <c r="AJ3" s="877"/>
      <c r="AK3" s="877"/>
      <c r="AL3" s="877"/>
      <c r="AM3" s="877"/>
      <c r="AN3" s="877"/>
      <c r="AO3" s="877"/>
      <c r="AP3" s="877"/>
      <c r="AQ3" s="1"/>
      <c r="AR3" s="1"/>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row>
    <row r="4" spans="1:92" s="4" customFormat="1" ht="33.950000000000003" customHeight="1">
      <c r="A4" s="890"/>
      <c r="B4" s="214" t="s">
        <v>4</v>
      </c>
      <c r="C4" s="838" t="str">
        <f>TEXT(C2,"[$-0011042A]dd")</f>
        <v>28</v>
      </c>
      <c r="D4" s="839"/>
      <c r="E4" s="846" t="str">
        <f t="shared" ref="E4:M4" si="2">TEXT(E2,"[$-0011042A]dd")</f>
        <v>29</v>
      </c>
      <c r="F4" s="847"/>
      <c r="G4" s="846" t="str">
        <f t="shared" si="2"/>
        <v>01</v>
      </c>
      <c r="H4" s="847"/>
      <c r="I4" s="846" t="str">
        <f t="shared" si="2"/>
        <v>02</v>
      </c>
      <c r="J4" s="847"/>
      <c r="K4" s="846" t="str">
        <f t="shared" si="2"/>
        <v>03</v>
      </c>
      <c r="L4" s="847"/>
      <c r="M4" s="846" t="str">
        <f t="shared" si="2"/>
        <v>04</v>
      </c>
      <c r="N4" s="847"/>
      <c r="O4" s="846" t="str">
        <f>TEXT(O2,"[$-0011042A]dd")</f>
        <v>05</v>
      </c>
      <c r="P4" s="847"/>
      <c r="Q4" s="3"/>
      <c r="R4" s="3"/>
      <c r="S4" s="3"/>
      <c r="T4" s="3"/>
      <c r="U4" s="3"/>
      <c r="V4" s="3"/>
      <c r="W4" s="3"/>
      <c r="X4" s="3"/>
      <c r="Y4" s="3"/>
      <c r="Z4" s="3"/>
      <c r="AA4" s="3"/>
      <c r="AB4" s="209" t="s">
        <v>2</v>
      </c>
      <c r="AC4" s="861">
        <f>C2</f>
        <v>45831</v>
      </c>
      <c r="AD4" s="862"/>
      <c r="AE4" s="861">
        <f t="shared" ref="AE4" si="3">E2</f>
        <v>45832</v>
      </c>
      <c r="AF4" s="862"/>
      <c r="AG4" s="861">
        <f t="shared" ref="AG4" si="4">G2</f>
        <v>45833</v>
      </c>
      <c r="AH4" s="862"/>
      <c r="AI4" s="861">
        <f t="shared" ref="AI4" si="5">I2</f>
        <v>45834</v>
      </c>
      <c r="AJ4" s="862"/>
      <c r="AK4" s="861">
        <f t="shared" ref="AK4" si="6">K2</f>
        <v>45835</v>
      </c>
      <c r="AL4" s="862"/>
      <c r="AM4" s="861">
        <f t="shared" ref="AM4" si="7">M2</f>
        <v>45836</v>
      </c>
      <c r="AN4" s="862"/>
      <c r="AO4" s="861">
        <f t="shared" ref="AO4" si="8">O2</f>
        <v>45837</v>
      </c>
      <c r="AP4" s="862"/>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row>
    <row r="5" spans="1:92" s="4" customFormat="1" ht="33.950000000000003" customHeight="1">
      <c r="A5" s="890"/>
      <c r="B5" s="214" t="s">
        <v>5</v>
      </c>
      <c r="C5" s="838" t="str">
        <f>IF(OR(DAY(C2)=5,DAY(C2)=20),"Member Day",IFERROR(VLOOKUP(C2,Data!$A$1:$B$11,2,0),""))</f>
        <v/>
      </c>
      <c r="D5" s="839"/>
      <c r="E5" s="846" t="str">
        <f>IF(OR(DAY(E2)=5,DAY(E2)=20),"Member Day",IFERROR(VLOOKUP(E2,Data!$A$1:$B$11,2,0),""))</f>
        <v/>
      </c>
      <c r="F5" s="847"/>
      <c r="G5" s="846" t="str">
        <f>IF(OR(DAY(G2)=5,DAY(G2)=20),"Member Day",IFERROR(VLOOKUP(G2,Data!$A$1:$B$11,2,0),""))</f>
        <v/>
      </c>
      <c r="H5" s="847"/>
      <c r="I5" s="846" t="str">
        <f>IF(OR(DAY(I2)=5,DAY(I2)=20),"Member Day",IFERROR(VLOOKUP(I2,Data!$A$1:$B$11,2,0),""))</f>
        <v/>
      </c>
      <c r="J5" s="847"/>
      <c r="K5" s="846" t="str">
        <f>IF(OR(DAY(K2)=5,DAY(K2)=20),"Member Day",IFERROR(VLOOKUP(K2,Data!$A$1:$B$11,2,0),""))</f>
        <v/>
      </c>
      <c r="L5" s="847"/>
      <c r="M5" s="846" t="str">
        <f>IF(OR(DAY(M2)=5,DAY(M2)=20),"Member Day",IFERROR(VLOOKUP(M2,Data!$A$1:$B$11,2,0),""))</f>
        <v/>
      </c>
      <c r="N5" s="847"/>
      <c r="O5" s="846" t="str">
        <f>IF(OR(DAY(O2)=5,DAY(O2)=20),"Member Day",IFERROR(VLOOKUP(O2,Data!$A$1:$B$11,2,0),""))</f>
        <v/>
      </c>
      <c r="P5" s="847"/>
      <c r="Q5" s="3"/>
      <c r="R5" s="3"/>
      <c r="S5" s="3"/>
      <c r="T5" s="3"/>
      <c r="U5" s="3"/>
      <c r="V5" s="3"/>
      <c r="W5" s="3"/>
      <c r="X5" s="3"/>
      <c r="Y5" s="3"/>
      <c r="Z5" s="3"/>
      <c r="AA5" s="3"/>
      <c r="AB5" s="209" t="s">
        <v>3</v>
      </c>
      <c r="AC5" s="871">
        <f>C3</f>
        <v>45831</v>
      </c>
      <c r="AD5" s="872"/>
      <c r="AE5" s="871">
        <f t="shared" ref="AE5" si="9">E2</f>
        <v>45832</v>
      </c>
      <c r="AF5" s="872"/>
      <c r="AG5" s="871">
        <f t="shared" ref="AG5" si="10">G2</f>
        <v>45833</v>
      </c>
      <c r="AH5" s="872"/>
      <c r="AI5" s="871">
        <f t="shared" ref="AI5" si="11">I2</f>
        <v>45834</v>
      </c>
      <c r="AJ5" s="872"/>
      <c r="AK5" s="871">
        <f t="shared" ref="AK5" si="12">K2</f>
        <v>45835</v>
      </c>
      <c r="AL5" s="872"/>
      <c r="AM5" s="871">
        <f t="shared" ref="AM5" si="13">M2</f>
        <v>45836</v>
      </c>
      <c r="AN5" s="872"/>
      <c r="AO5" s="871">
        <f t="shared" ref="AO5" si="14">O2</f>
        <v>45837</v>
      </c>
      <c r="AP5" s="872"/>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row>
    <row r="6" spans="1:92" s="4" customFormat="1" ht="40.5">
      <c r="A6" s="890"/>
      <c r="B6" s="198" t="s">
        <v>6</v>
      </c>
      <c r="C6" s="836"/>
      <c r="D6" s="837"/>
      <c r="E6" s="844"/>
      <c r="F6" s="845"/>
      <c r="G6" s="856"/>
      <c r="H6" s="857"/>
      <c r="I6" s="856"/>
      <c r="J6" s="857"/>
      <c r="K6" s="856"/>
      <c r="L6" s="857"/>
      <c r="M6" s="856"/>
      <c r="N6" s="857"/>
      <c r="O6" s="856"/>
      <c r="P6" s="857"/>
      <c r="Q6" s="3"/>
      <c r="R6" s="3"/>
      <c r="S6" s="3"/>
      <c r="T6" s="3"/>
      <c r="U6" s="3"/>
      <c r="V6" s="3"/>
      <c r="W6" s="3"/>
      <c r="X6" s="3"/>
      <c r="Y6" s="3"/>
      <c r="Z6" s="3"/>
      <c r="AA6" s="3"/>
      <c r="AB6" s="209" t="s">
        <v>4</v>
      </c>
      <c r="AC6" s="871" t="str">
        <f>C4</f>
        <v>28</v>
      </c>
      <c r="AD6" s="872"/>
      <c r="AE6" s="871" t="str">
        <f t="shared" ref="AE6:AE7" si="15">E4</f>
        <v>29</v>
      </c>
      <c r="AF6" s="872"/>
      <c r="AG6" s="871" t="str">
        <f t="shared" ref="AG6:AG7" si="16">G4</f>
        <v>01</v>
      </c>
      <c r="AH6" s="872"/>
      <c r="AI6" s="871" t="str">
        <f t="shared" ref="AI6:AI7" si="17">I4</f>
        <v>02</v>
      </c>
      <c r="AJ6" s="872"/>
      <c r="AK6" s="871" t="str">
        <f t="shared" ref="AK6:AK7" si="18">K4</f>
        <v>03</v>
      </c>
      <c r="AL6" s="872"/>
      <c r="AM6" s="871" t="str">
        <f t="shared" ref="AM6:AM7" si="19">M4</f>
        <v>04</v>
      </c>
      <c r="AN6" s="872"/>
      <c r="AO6" s="871" t="str">
        <f t="shared" ref="AO6:AO7" si="20">O4</f>
        <v>05</v>
      </c>
      <c r="AP6" s="872"/>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row>
    <row r="7" spans="1:92" s="4" customFormat="1" ht="33.950000000000003" customHeight="1">
      <c r="A7" s="890"/>
      <c r="B7" s="218" t="s">
        <v>8</v>
      </c>
      <c r="C7" s="831">
        <f>C10+D10+C12+D12+C14+D14+C16+D16+C18+D18+C20+D20+C22+D22+C24+D24+C26+D26+C28+D28+C30+D30</f>
        <v>10</v>
      </c>
      <c r="D7" s="832"/>
      <c r="E7" s="831">
        <f t="shared" ref="E7" si="21">E10+F10+E12+F12+E14+F14+E16+F16+E18+F18+E20+F20+E22+F22+E24+F24+E26+F26+E28+F28+E30+F30</f>
        <v>0</v>
      </c>
      <c r="F7" s="832"/>
      <c r="G7" s="831">
        <f t="shared" ref="G7" si="22">G10+H10+G12+H12+G14+H14+G16+H16+G18+H18+G20+H20+G22+H22+G24+H24+G26+H26+G28+H28+G30+H30</f>
        <v>0</v>
      </c>
      <c r="H7" s="832"/>
      <c r="I7" s="831">
        <f t="shared" ref="I7" si="23">I10+J10+I12+J12+I14+J14+I16+J16+I18+J18+I20+J20+I22+J22+I24+J24+I26+J26+I28+J28+I30+J30</f>
        <v>0</v>
      </c>
      <c r="J7" s="832"/>
      <c r="K7" s="831">
        <f t="shared" ref="K7" si="24">K10+L10+K12+L12+K14+L14+K16+L16+K18+L18+K20+L20+K22+L22+K24+L24+K26+L26+K28+L28+K30+L30</f>
        <v>0</v>
      </c>
      <c r="L7" s="832"/>
      <c r="M7" s="831">
        <f t="shared" ref="M7" si="25">M10+N10+M12+N12+M14+N14+M16+N16+M18+N18+M20+N20+M22+N22+M24+N24+M26+N26+M28+N28+M30+N30</f>
        <v>0</v>
      </c>
      <c r="N7" s="832"/>
      <c r="O7" s="831">
        <f t="shared" ref="O7" si="26">O10+P10+O12+P12+O14+P14+O16+P16+O18+P18+O20+P20+O22+P22+O24+P24+O26+P26+O28+P28+O30+P30</f>
        <v>0</v>
      </c>
      <c r="P7" s="832"/>
      <c r="Q7" s="3"/>
      <c r="R7" s="3"/>
      <c r="S7" s="3"/>
      <c r="T7" s="3"/>
      <c r="U7" s="3"/>
      <c r="V7" s="3"/>
      <c r="W7" s="3"/>
      <c r="X7" s="3"/>
      <c r="Y7" s="3"/>
      <c r="Z7" s="3"/>
      <c r="AA7" s="3"/>
      <c r="AB7" s="209" t="s">
        <v>5</v>
      </c>
      <c r="AC7" s="865" t="str">
        <f>C5</f>
        <v/>
      </c>
      <c r="AD7" s="866"/>
      <c r="AE7" s="865" t="str">
        <f t="shared" si="15"/>
        <v/>
      </c>
      <c r="AF7" s="866"/>
      <c r="AG7" s="865" t="str">
        <f t="shared" si="16"/>
        <v/>
      </c>
      <c r="AH7" s="866"/>
      <c r="AI7" s="865" t="str">
        <f t="shared" si="17"/>
        <v/>
      </c>
      <c r="AJ7" s="866"/>
      <c r="AK7" s="865" t="str">
        <f t="shared" si="18"/>
        <v/>
      </c>
      <c r="AL7" s="866"/>
      <c r="AM7" s="865" t="str">
        <f t="shared" si="19"/>
        <v/>
      </c>
      <c r="AN7" s="866"/>
      <c r="AO7" s="865" t="str">
        <f t="shared" si="20"/>
        <v/>
      </c>
      <c r="AP7" s="866"/>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row>
    <row r="8" spans="1:92" s="4" customFormat="1" ht="33.950000000000003" customHeight="1" thickBot="1">
      <c r="A8" s="891"/>
      <c r="B8" s="219" t="s">
        <v>298</v>
      </c>
      <c r="C8" s="220" t="s">
        <v>299</v>
      </c>
      <c r="D8" s="221" t="s">
        <v>300</v>
      </c>
      <c r="E8" s="220" t="s">
        <v>299</v>
      </c>
      <c r="F8" s="221" t="s">
        <v>300</v>
      </c>
      <c r="G8" s="220" t="s">
        <v>299</v>
      </c>
      <c r="H8" s="221" t="s">
        <v>300</v>
      </c>
      <c r="I8" s="220" t="s">
        <v>299</v>
      </c>
      <c r="J8" s="221" t="s">
        <v>300</v>
      </c>
      <c r="K8" s="220" t="s">
        <v>299</v>
      </c>
      <c r="L8" s="221" t="s">
        <v>300</v>
      </c>
      <c r="M8" s="220" t="s">
        <v>299</v>
      </c>
      <c r="N8" s="221" t="s">
        <v>300</v>
      </c>
      <c r="O8" s="220" t="s">
        <v>299</v>
      </c>
      <c r="P8" s="221" t="s">
        <v>300</v>
      </c>
      <c r="Q8" s="3"/>
      <c r="R8" s="3"/>
      <c r="S8" s="3"/>
      <c r="T8" s="3"/>
      <c r="U8" s="3"/>
      <c r="V8" s="3"/>
      <c r="W8" s="3"/>
      <c r="X8" s="3"/>
      <c r="Y8" s="3"/>
      <c r="Z8" s="3"/>
      <c r="AA8" s="3"/>
      <c r="AB8" s="210" t="s">
        <v>298</v>
      </c>
      <c r="AC8" s="211" t="s">
        <v>299</v>
      </c>
      <c r="AD8" s="212" t="s">
        <v>300</v>
      </c>
      <c r="AE8" s="211" t="s">
        <v>299</v>
      </c>
      <c r="AF8" s="212" t="s">
        <v>300</v>
      </c>
      <c r="AG8" s="211" t="s">
        <v>299</v>
      </c>
      <c r="AH8" s="212" t="s">
        <v>300</v>
      </c>
      <c r="AI8" s="211" t="s">
        <v>299</v>
      </c>
      <c r="AJ8" s="212" t="s">
        <v>300</v>
      </c>
      <c r="AK8" s="211" t="s">
        <v>299</v>
      </c>
      <c r="AL8" s="212" t="s">
        <v>300</v>
      </c>
      <c r="AM8" s="211" t="s">
        <v>299</v>
      </c>
      <c r="AN8" s="212" t="s">
        <v>300</v>
      </c>
      <c r="AO8" s="211" t="s">
        <v>299</v>
      </c>
      <c r="AP8" s="212" t="s">
        <v>300</v>
      </c>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row>
    <row r="9" spans="1:92" s="4" customFormat="1" ht="143.1" customHeight="1">
      <c r="A9" s="892" t="s">
        <v>301</v>
      </c>
      <c r="B9" s="297" t="s">
        <v>10</v>
      </c>
      <c r="C9" s="298"/>
      <c r="D9" s="299"/>
      <c r="E9" s="298"/>
      <c r="F9" s="299"/>
      <c r="G9" s="298"/>
      <c r="H9" s="299"/>
      <c r="I9" s="298"/>
      <c r="J9" s="299"/>
      <c r="K9" s="298"/>
      <c r="L9" s="299"/>
      <c r="M9" s="298"/>
      <c r="N9" s="299"/>
      <c r="O9" s="298"/>
      <c r="P9" s="299"/>
      <c r="Q9" s="3"/>
      <c r="R9" s="3"/>
      <c r="S9" s="3"/>
      <c r="T9" s="3"/>
      <c r="U9" s="3"/>
      <c r="V9" s="3"/>
      <c r="W9" s="3"/>
      <c r="X9" s="3"/>
      <c r="Y9" s="3"/>
      <c r="Z9" s="3"/>
      <c r="AA9" s="3"/>
      <c r="AB9" s="869" t="s">
        <v>10</v>
      </c>
      <c r="AC9" s="873"/>
      <c r="AD9" s="875"/>
      <c r="AE9" s="873"/>
      <c r="AF9" s="875"/>
      <c r="AG9" s="873"/>
      <c r="AH9" s="875"/>
      <c r="AI9" s="873"/>
      <c r="AJ9" s="875"/>
      <c r="AK9" s="873"/>
      <c r="AL9" s="875"/>
      <c r="AM9" s="873"/>
      <c r="AN9" s="875"/>
      <c r="AO9" s="873"/>
      <c r="AP9" s="875"/>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row>
    <row r="10" spans="1:92" s="4" customFormat="1" ht="27" thickBot="1">
      <c r="A10" s="893"/>
      <c r="B10" s="200" t="s">
        <v>302</v>
      </c>
      <c r="C10" s="193"/>
      <c r="D10" s="201"/>
      <c r="E10" s="194"/>
      <c r="F10" s="202"/>
      <c r="G10" s="194"/>
      <c r="H10" s="202"/>
      <c r="I10" s="194"/>
      <c r="J10" s="202"/>
      <c r="K10" s="194"/>
      <c r="L10" s="202"/>
      <c r="M10" s="194"/>
      <c r="N10" s="202"/>
      <c r="O10" s="194"/>
      <c r="P10" s="202"/>
      <c r="Q10" s="3"/>
      <c r="R10" s="3"/>
      <c r="S10" s="3"/>
      <c r="T10" s="3"/>
      <c r="U10" s="3"/>
      <c r="V10" s="3"/>
      <c r="W10" s="3"/>
      <c r="X10" s="3"/>
      <c r="Y10" s="3"/>
      <c r="Z10" s="3"/>
      <c r="AA10" s="3"/>
      <c r="AB10" s="870"/>
      <c r="AC10" s="874"/>
      <c r="AD10" s="876"/>
      <c r="AE10" s="874"/>
      <c r="AF10" s="876"/>
      <c r="AG10" s="874"/>
      <c r="AH10" s="876"/>
      <c r="AI10" s="874"/>
      <c r="AJ10" s="876"/>
      <c r="AK10" s="874"/>
      <c r="AL10" s="876"/>
      <c r="AM10" s="874"/>
      <c r="AN10" s="876"/>
      <c r="AO10" s="874"/>
      <c r="AP10" s="876"/>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row>
    <row r="11" spans="1:92" s="4" customFormat="1" ht="143.1" customHeight="1">
      <c r="A11" s="893"/>
      <c r="B11" s="300" t="s">
        <v>14</v>
      </c>
      <c r="C11" s="298"/>
      <c r="D11" s="299" t="s">
        <v>839</v>
      </c>
      <c r="E11" s="298"/>
      <c r="F11" s="299"/>
      <c r="G11" s="298"/>
      <c r="H11" s="299"/>
      <c r="I11" s="298"/>
      <c r="J11" s="299"/>
      <c r="K11" s="298"/>
      <c r="L11" s="299"/>
      <c r="M11" s="298"/>
      <c r="N11" s="299"/>
      <c r="O11" s="298"/>
      <c r="P11" s="299"/>
      <c r="Q11" s="3"/>
      <c r="R11" s="3"/>
      <c r="S11" s="3"/>
      <c r="T11" s="3"/>
      <c r="U11" s="3"/>
      <c r="V11" s="3"/>
      <c r="W11" s="3"/>
      <c r="X11" s="3"/>
      <c r="Y11" s="3"/>
      <c r="Z11" s="3"/>
      <c r="AA11" s="3"/>
      <c r="AB11" s="869" t="s">
        <v>14</v>
      </c>
      <c r="AC11" s="873"/>
      <c r="AD11" s="875"/>
      <c r="AE11" s="873"/>
      <c r="AF11" s="875"/>
      <c r="AG11" s="873"/>
      <c r="AH11" s="875"/>
      <c r="AI11" s="873"/>
      <c r="AJ11" s="875"/>
      <c r="AK11" s="873"/>
      <c r="AL11" s="875"/>
      <c r="AM11" s="873"/>
      <c r="AN11" s="875"/>
      <c r="AO11" s="873"/>
      <c r="AP11" s="875"/>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row>
    <row r="12" spans="1:92" s="4" customFormat="1" ht="20.100000000000001" customHeight="1">
      <c r="A12" s="893"/>
      <c r="B12" s="200" t="s">
        <v>302</v>
      </c>
      <c r="C12" s="215"/>
      <c r="D12" s="216">
        <v>10</v>
      </c>
      <c r="E12" s="215"/>
      <c r="F12" s="216"/>
      <c r="G12" s="215"/>
      <c r="H12" s="216"/>
      <c r="I12" s="215"/>
      <c r="J12" s="216"/>
      <c r="K12" s="215"/>
      <c r="L12" s="216"/>
      <c r="M12" s="215"/>
      <c r="N12" s="216"/>
      <c r="O12" s="215"/>
      <c r="P12" s="216"/>
      <c r="Q12" s="3"/>
      <c r="R12" s="3"/>
      <c r="S12" s="3"/>
      <c r="T12" s="3"/>
      <c r="U12" s="3"/>
      <c r="V12" s="3"/>
      <c r="W12" s="3"/>
      <c r="X12" s="3"/>
      <c r="Y12" s="3"/>
      <c r="Z12" s="3"/>
      <c r="AA12" s="3"/>
      <c r="AB12" s="870"/>
      <c r="AC12" s="874"/>
      <c r="AD12" s="876"/>
      <c r="AE12" s="874"/>
      <c r="AF12" s="876"/>
      <c r="AG12" s="874"/>
      <c r="AH12" s="876"/>
      <c r="AI12" s="874"/>
      <c r="AJ12" s="876"/>
      <c r="AK12" s="874"/>
      <c r="AL12" s="876"/>
      <c r="AM12" s="874"/>
      <c r="AN12" s="876"/>
      <c r="AO12" s="874"/>
      <c r="AP12" s="876"/>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row>
    <row r="13" spans="1:92" s="4" customFormat="1" ht="143.1" customHeight="1">
      <c r="A13" s="893"/>
      <c r="B13" s="300" t="s">
        <v>16</v>
      </c>
      <c r="C13" s="298"/>
      <c r="D13" s="299" t="s">
        <v>825</v>
      </c>
      <c r="E13" s="298"/>
      <c r="F13" s="299"/>
      <c r="G13" s="298" t="s">
        <v>840</v>
      </c>
      <c r="H13" s="299"/>
      <c r="I13" s="298"/>
      <c r="J13" s="299"/>
      <c r="K13" s="298"/>
      <c r="L13" s="299"/>
      <c r="M13" s="298"/>
      <c r="N13" s="299"/>
      <c r="O13" s="298"/>
      <c r="P13" s="299"/>
      <c r="Q13" s="3"/>
      <c r="R13" s="3"/>
      <c r="S13" s="3"/>
      <c r="T13" s="3"/>
      <c r="U13" s="3"/>
      <c r="V13" s="3"/>
      <c r="W13" s="3"/>
      <c r="X13" s="3"/>
      <c r="Y13" s="3"/>
      <c r="Z13" s="3"/>
      <c r="AA13" s="3"/>
      <c r="AB13" s="867" t="s">
        <v>308</v>
      </c>
      <c r="AC13" s="873"/>
      <c r="AD13" s="875"/>
      <c r="AE13" s="873"/>
      <c r="AF13" s="875"/>
      <c r="AG13" s="873"/>
      <c r="AH13" s="875"/>
      <c r="AI13" s="873"/>
      <c r="AJ13" s="875"/>
      <c r="AK13" s="873"/>
      <c r="AL13" s="875"/>
      <c r="AM13" s="873"/>
      <c r="AN13" s="875"/>
      <c r="AO13" s="873"/>
      <c r="AP13" s="875"/>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row>
    <row r="14" spans="1:92" s="4" customFormat="1" ht="20.100000000000001" customHeight="1" thickBot="1">
      <c r="A14" s="893"/>
      <c r="B14" s="200" t="s">
        <v>302</v>
      </c>
      <c r="C14" s="215"/>
      <c r="D14" s="216"/>
      <c r="E14" s="215"/>
      <c r="F14" s="216"/>
      <c r="G14" s="215"/>
      <c r="H14" s="216"/>
      <c r="I14" s="215"/>
      <c r="J14" s="216"/>
      <c r="K14" s="215"/>
      <c r="L14" s="216"/>
      <c r="M14" s="215"/>
      <c r="N14" s="216"/>
      <c r="O14" s="215"/>
      <c r="P14" s="216"/>
      <c r="Q14" s="3"/>
      <c r="R14" s="3"/>
      <c r="S14" s="3"/>
      <c r="T14" s="3"/>
      <c r="U14" s="3"/>
      <c r="V14" s="3"/>
      <c r="W14" s="3"/>
      <c r="X14" s="3"/>
      <c r="Y14" s="3"/>
      <c r="Z14" s="3"/>
      <c r="AA14" s="3"/>
      <c r="AB14" s="868"/>
      <c r="AC14" s="874"/>
      <c r="AD14" s="876"/>
      <c r="AE14" s="874"/>
      <c r="AF14" s="876"/>
      <c r="AG14" s="874"/>
      <c r="AH14" s="876"/>
      <c r="AI14" s="874"/>
      <c r="AJ14" s="876"/>
      <c r="AK14" s="874"/>
      <c r="AL14" s="876"/>
      <c r="AM14" s="874"/>
      <c r="AN14" s="876"/>
      <c r="AO14" s="874"/>
      <c r="AP14" s="876"/>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row>
    <row r="15" spans="1:92" s="4" customFormat="1" ht="143.1" customHeight="1">
      <c r="A15" s="893"/>
      <c r="B15" s="300" t="s">
        <v>116</v>
      </c>
      <c r="C15" s="298"/>
      <c r="D15" s="299"/>
      <c r="E15" s="298"/>
      <c r="F15" s="299"/>
      <c r="G15" s="298"/>
      <c r="H15" s="299"/>
      <c r="I15" s="298"/>
      <c r="J15" s="299"/>
      <c r="K15" s="298"/>
      <c r="L15" s="299"/>
      <c r="M15" s="298"/>
      <c r="N15" s="299"/>
      <c r="O15" s="298"/>
      <c r="P15" s="299"/>
      <c r="Q15" s="3"/>
      <c r="R15" s="3"/>
      <c r="S15" s="3"/>
      <c r="T15" s="3"/>
      <c r="U15" s="3"/>
      <c r="V15" s="3"/>
      <c r="W15" s="3"/>
      <c r="X15" s="3"/>
      <c r="Y15" s="3"/>
      <c r="Z15" s="3"/>
      <c r="AA15" s="3"/>
      <c r="AB15" s="867" t="s">
        <v>116</v>
      </c>
      <c r="AC15" s="873"/>
      <c r="AD15" s="875"/>
      <c r="AE15" s="873"/>
      <c r="AF15" s="875"/>
      <c r="AG15" s="873"/>
      <c r="AH15" s="875"/>
      <c r="AI15" s="873"/>
      <c r="AJ15" s="875"/>
      <c r="AK15" s="873"/>
      <c r="AL15" s="875"/>
      <c r="AM15" s="873"/>
      <c r="AN15" s="875"/>
      <c r="AO15" s="873"/>
      <c r="AP15" s="875"/>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row>
    <row r="16" spans="1:92" s="4" customFormat="1" ht="20.100000000000001" customHeight="1" thickBot="1">
      <c r="A16" s="893"/>
      <c r="B16" s="200" t="s">
        <v>302</v>
      </c>
      <c r="C16" s="215"/>
      <c r="D16" s="216"/>
      <c r="E16" s="215"/>
      <c r="F16" s="216"/>
      <c r="G16" s="215"/>
      <c r="H16" s="216"/>
      <c r="I16" s="215"/>
      <c r="J16" s="216"/>
      <c r="K16" s="215"/>
      <c r="L16" s="216"/>
      <c r="M16" s="215"/>
      <c r="N16" s="216"/>
      <c r="O16" s="215"/>
      <c r="P16" s="216"/>
      <c r="Q16" s="3"/>
      <c r="R16" s="3"/>
      <c r="S16" s="3"/>
      <c r="T16" s="3"/>
      <c r="U16" s="3"/>
      <c r="V16" s="3"/>
      <c r="W16" s="3"/>
      <c r="X16" s="3"/>
      <c r="Y16" s="3"/>
      <c r="Z16" s="3"/>
      <c r="AA16" s="3"/>
      <c r="AB16" s="868"/>
      <c r="AC16" s="874"/>
      <c r="AD16" s="876"/>
      <c r="AE16" s="874"/>
      <c r="AF16" s="876"/>
      <c r="AG16" s="874"/>
      <c r="AH16" s="876"/>
      <c r="AI16" s="874"/>
      <c r="AJ16" s="876"/>
      <c r="AK16" s="874"/>
      <c r="AL16" s="876"/>
      <c r="AM16" s="874"/>
      <c r="AN16" s="876"/>
      <c r="AO16" s="874"/>
      <c r="AP16" s="876"/>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row>
    <row r="17" spans="1:92" s="4" customFormat="1" ht="143.1" customHeight="1">
      <c r="A17" s="893"/>
      <c r="B17" s="300" t="s">
        <v>20</v>
      </c>
      <c r="C17" s="298"/>
      <c r="D17" s="299" t="s">
        <v>838</v>
      </c>
      <c r="E17" s="298"/>
      <c r="F17" s="299"/>
      <c r="G17" s="298"/>
      <c r="H17" s="299"/>
      <c r="I17" s="298"/>
      <c r="J17" s="299"/>
      <c r="K17" s="298"/>
      <c r="L17" s="299"/>
      <c r="M17" s="298"/>
      <c r="N17" s="299"/>
      <c r="O17" s="298"/>
      <c r="P17" s="299"/>
      <c r="Q17" s="3"/>
      <c r="R17" s="3"/>
      <c r="S17" s="3"/>
      <c r="T17" s="3"/>
      <c r="U17" s="3"/>
      <c r="V17" s="3"/>
      <c r="W17" s="3"/>
      <c r="X17" s="3"/>
      <c r="Y17" s="3"/>
      <c r="Z17" s="3"/>
      <c r="AA17" s="3"/>
      <c r="AB17" s="867" t="s">
        <v>20</v>
      </c>
      <c r="AC17" s="873"/>
      <c r="AD17" s="875"/>
      <c r="AE17" s="873"/>
      <c r="AF17" s="875"/>
      <c r="AG17" s="873"/>
      <c r="AH17" s="875"/>
      <c r="AI17" s="873"/>
      <c r="AJ17" s="875"/>
      <c r="AK17" s="873"/>
      <c r="AL17" s="875"/>
      <c r="AM17" s="873"/>
      <c r="AN17" s="875"/>
      <c r="AO17" s="873"/>
      <c r="AP17" s="875"/>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row>
    <row r="18" spans="1:92" s="4" customFormat="1" ht="20.100000000000001" customHeight="1" thickBot="1">
      <c r="A18" s="893"/>
      <c r="B18" s="200" t="s">
        <v>302</v>
      </c>
      <c r="C18" s="215"/>
      <c r="D18" s="216"/>
      <c r="E18" s="215"/>
      <c r="F18" s="216"/>
      <c r="G18" s="215"/>
      <c r="H18" s="216"/>
      <c r="I18" s="215"/>
      <c r="J18" s="216"/>
      <c r="K18" s="215"/>
      <c r="L18" s="216"/>
      <c r="M18" s="215"/>
      <c r="N18" s="216"/>
      <c r="O18" s="215"/>
      <c r="P18" s="216"/>
      <c r="Q18" s="3"/>
      <c r="R18" s="3"/>
      <c r="S18" s="3"/>
      <c r="T18" s="3"/>
      <c r="U18" s="3"/>
      <c r="V18" s="3"/>
      <c r="W18" s="3"/>
      <c r="X18" s="3"/>
      <c r="Y18" s="3"/>
      <c r="Z18" s="3"/>
      <c r="AA18" s="3"/>
      <c r="AB18" s="868"/>
      <c r="AC18" s="874"/>
      <c r="AD18" s="876"/>
      <c r="AE18" s="874"/>
      <c r="AF18" s="876"/>
      <c r="AG18" s="874"/>
      <c r="AH18" s="876"/>
      <c r="AI18" s="874"/>
      <c r="AJ18" s="876"/>
      <c r="AK18" s="874"/>
      <c r="AL18" s="876"/>
      <c r="AM18" s="874"/>
      <c r="AN18" s="876"/>
      <c r="AO18" s="874"/>
      <c r="AP18" s="876"/>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row>
    <row r="19" spans="1:92" s="4" customFormat="1" ht="143.1" customHeight="1">
      <c r="A19" s="893"/>
      <c r="B19" s="300" t="s">
        <v>22</v>
      </c>
      <c r="C19" s="298"/>
      <c r="D19" s="299"/>
      <c r="E19" s="298"/>
      <c r="F19" s="299"/>
      <c r="G19" s="298"/>
      <c r="H19" s="299"/>
      <c r="I19" s="298"/>
      <c r="J19" s="299"/>
      <c r="K19" s="298"/>
      <c r="L19" s="299"/>
      <c r="M19" s="298"/>
      <c r="N19" s="299"/>
      <c r="O19" s="298"/>
      <c r="P19" s="299"/>
      <c r="Q19" s="3"/>
      <c r="R19" s="3"/>
      <c r="S19" s="3"/>
      <c r="T19" s="3"/>
      <c r="U19" s="3"/>
      <c r="V19" s="3"/>
      <c r="W19" s="3"/>
      <c r="X19" s="3"/>
      <c r="Y19" s="3"/>
      <c r="Z19" s="3"/>
      <c r="AA19" s="3"/>
      <c r="AB19" s="867" t="s">
        <v>22</v>
      </c>
      <c r="AC19" s="873"/>
      <c r="AD19" s="875"/>
      <c r="AE19" s="873"/>
      <c r="AF19" s="875"/>
      <c r="AG19" s="873"/>
      <c r="AH19" s="875"/>
      <c r="AI19" s="873"/>
      <c r="AJ19" s="875"/>
      <c r="AK19" s="873"/>
      <c r="AL19" s="875"/>
      <c r="AM19" s="873"/>
      <c r="AN19" s="875"/>
      <c r="AO19" s="873"/>
      <c r="AP19" s="875"/>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row>
    <row r="20" spans="1:92" s="4" customFormat="1" ht="20.100000000000001" customHeight="1" thickBot="1">
      <c r="A20" s="893"/>
      <c r="B20" s="200" t="s">
        <v>302</v>
      </c>
      <c r="C20" s="215"/>
      <c r="D20" s="216"/>
      <c r="E20" s="215"/>
      <c r="F20" s="216"/>
      <c r="G20" s="215"/>
      <c r="H20" s="216"/>
      <c r="I20" s="215"/>
      <c r="J20" s="216"/>
      <c r="K20" s="215"/>
      <c r="L20" s="216"/>
      <c r="M20" s="215"/>
      <c r="N20" s="216"/>
      <c r="O20" s="215"/>
      <c r="P20" s="216"/>
      <c r="Q20" s="3"/>
      <c r="R20" s="3"/>
      <c r="S20" s="3"/>
      <c r="T20" s="3"/>
      <c r="U20" s="3"/>
      <c r="V20" s="3"/>
      <c r="W20" s="3"/>
      <c r="X20" s="3"/>
      <c r="Y20" s="3"/>
      <c r="Z20" s="3"/>
      <c r="AA20" s="3"/>
      <c r="AB20" s="868"/>
      <c r="AC20" s="874"/>
      <c r="AD20" s="876"/>
      <c r="AE20" s="874"/>
      <c r="AF20" s="876"/>
      <c r="AG20" s="874"/>
      <c r="AH20" s="876"/>
      <c r="AI20" s="874"/>
      <c r="AJ20" s="876"/>
      <c r="AK20" s="874"/>
      <c r="AL20" s="876"/>
      <c r="AM20" s="874"/>
      <c r="AN20" s="876"/>
      <c r="AO20" s="874"/>
      <c r="AP20" s="876"/>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row>
    <row r="21" spans="1:92" s="4" customFormat="1" ht="143.1" customHeight="1">
      <c r="A21" s="893"/>
      <c r="B21" s="300" t="s">
        <v>26</v>
      </c>
      <c r="C21" s="298"/>
      <c r="D21" s="299"/>
      <c r="E21" s="298"/>
      <c r="F21" s="299"/>
      <c r="G21" s="298"/>
      <c r="H21" s="299"/>
      <c r="I21" s="298"/>
      <c r="J21" s="299"/>
      <c r="K21" s="298"/>
      <c r="L21" s="299"/>
      <c r="M21" s="298"/>
      <c r="N21" s="299"/>
      <c r="O21" s="298"/>
      <c r="P21" s="299"/>
      <c r="Q21" s="3"/>
      <c r="R21" s="3"/>
      <c r="S21" s="3"/>
      <c r="T21" s="3"/>
      <c r="U21" s="3"/>
      <c r="V21" s="3"/>
      <c r="W21" s="3"/>
      <c r="X21" s="3"/>
      <c r="Y21" s="3"/>
      <c r="Z21" s="3"/>
      <c r="AA21" s="3"/>
      <c r="AB21" s="867" t="s">
        <v>26</v>
      </c>
      <c r="AC21" s="873"/>
      <c r="AD21" s="875"/>
      <c r="AE21" s="873"/>
      <c r="AF21" s="875"/>
      <c r="AG21" s="873"/>
      <c r="AH21" s="875"/>
      <c r="AI21" s="873"/>
      <c r="AJ21" s="875"/>
      <c r="AK21" s="873"/>
      <c r="AL21" s="875"/>
      <c r="AM21" s="873"/>
      <c r="AN21" s="875"/>
      <c r="AO21" s="873"/>
      <c r="AP21" s="875"/>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row>
    <row r="22" spans="1:92" s="6" customFormat="1" ht="20.100000000000001" customHeight="1" thickBot="1">
      <c r="A22" s="893"/>
      <c r="B22" s="200" t="s">
        <v>302</v>
      </c>
      <c r="C22" s="215"/>
      <c r="D22" s="216"/>
      <c r="E22" s="215"/>
      <c r="F22" s="216"/>
      <c r="G22" s="215"/>
      <c r="H22" s="216"/>
      <c r="I22" s="215"/>
      <c r="J22" s="216"/>
      <c r="K22" s="215"/>
      <c r="L22" s="216"/>
      <c r="M22" s="215"/>
      <c r="N22" s="216"/>
      <c r="O22" s="215"/>
      <c r="P22" s="216"/>
      <c r="Q22" s="5"/>
      <c r="R22" s="5"/>
      <c r="S22" s="5"/>
      <c r="T22" s="5"/>
      <c r="U22" s="5"/>
      <c r="V22" s="5"/>
      <c r="W22" s="5"/>
      <c r="X22" s="5"/>
      <c r="Y22" s="5"/>
      <c r="Z22" s="5"/>
      <c r="AA22" s="5"/>
      <c r="AB22" s="868"/>
      <c r="AC22" s="874"/>
      <c r="AD22" s="876"/>
      <c r="AE22" s="874"/>
      <c r="AF22" s="876"/>
      <c r="AG22" s="874"/>
      <c r="AH22" s="876"/>
      <c r="AI22" s="874"/>
      <c r="AJ22" s="876"/>
      <c r="AK22" s="874"/>
      <c r="AL22" s="876"/>
      <c r="AM22" s="874"/>
      <c r="AN22" s="876"/>
      <c r="AO22" s="874"/>
      <c r="AP22" s="876"/>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row>
    <row r="23" spans="1:92" s="4" customFormat="1" ht="143.1" customHeight="1">
      <c r="A23" s="893"/>
      <c r="B23" s="301" t="s">
        <v>315</v>
      </c>
      <c r="C23" s="298" t="s">
        <v>807</v>
      </c>
      <c r="D23" s="299"/>
      <c r="E23" s="676" t="s">
        <v>804</v>
      </c>
      <c r="F23" s="299"/>
      <c r="G23" s="298" t="s">
        <v>803</v>
      </c>
      <c r="H23" s="299"/>
      <c r="I23" s="298"/>
      <c r="J23" s="299"/>
      <c r="K23" s="298"/>
      <c r="L23" s="299"/>
      <c r="M23" s="298"/>
      <c r="N23" s="299"/>
      <c r="O23" s="298"/>
      <c r="P23" s="299"/>
      <c r="Q23" s="3"/>
      <c r="R23" s="3"/>
      <c r="S23" s="3"/>
      <c r="T23" s="3"/>
      <c r="U23" s="3"/>
      <c r="V23" s="3"/>
      <c r="W23" s="3"/>
      <c r="X23" s="3"/>
      <c r="Y23" s="3"/>
      <c r="Z23" s="3"/>
      <c r="AA23" s="3"/>
      <c r="AB23" s="867" t="s">
        <v>315</v>
      </c>
      <c r="AC23" s="873"/>
      <c r="AD23" s="875"/>
      <c r="AE23" s="873"/>
      <c r="AF23" s="875"/>
      <c r="AG23" s="873"/>
      <c r="AH23" s="875"/>
      <c r="AI23" s="873"/>
      <c r="AJ23" s="875"/>
      <c r="AK23" s="873"/>
      <c r="AL23" s="875"/>
      <c r="AM23" s="873"/>
      <c r="AN23" s="875"/>
      <c r="AO23" s="873"/>
      <c r="AP23" s="875"/>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row>
    <row r="24" spans="1:92" s="6" customFormat="1" ht="20.100000000000001" customHeight="1" thickBot="1">
      <c r="A24" s="893"/>
      <c r="B24" s="200" t="s">
        <v>302</v>
      </c>
      <c r="C24" s="215"/>
      <c r="D24" s="216"/>
      <c r="E24" s="215"/>
      <c r="F24" s="216"/>
      <c r="G24" s="215"/>
      <c r="H24" s="216"/>
      <c r="I24" s="215"/>
      <c r="J24" s="216"/>
      <c r="K24" s="215"/>
      <c r="L24" s="216"/>
      <c r="M24" s="215"/>
      <c r="N24" s="216"/>
      <c r="O24" s="215"/>
      <c r="P24" s="216"/>
      <c r="Q24" s="5"/>
      <c r="R24" s="5"/>
      <c r="S24" s="5"/>
      <c r="T24" s="5"/>
      <c r="U24" s="5"/>
      <c r="V24" s="5"/>
      <c r="W24" s="5"/>
      <c r="X24" s="5"/>
      <c r="Y24" s="5"/>
      <c r="Z24" s="5"/>
      <c r="AA24" s="5"/>
      <c r="AB24" s="868"/>
      <c r="AC24" s="874"/>
      <c r="AD24" s="876"/>
      <c r="AE24" s="874"/>
      <c r="AF24" s="876"/>
      <c r="AG24" s="874"/>
      <c r="AH24" s="876"/>
      <c r="AI24" s="874"/>
      <c r="AJ24" s="876"/>
      <c r="AK24" s="874"/>
      <c r="AL24" s="876"/>
      <c r="AM24" s="874"/>
      <c r="AN24" s="876"/>
      <c r="AO24" s="874"/>
      <c r="AP24" s="876"/>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row>
    <row r="25" spans="1:92" s="4" customFormat="1" ht="143.1" customHeight="1">
      <c r="A25" s="893"/>
      <c r="B25" s="301" t="s">
        <v>32</v>
      </c>
      <c r="C25" s="298"/>
      <c r="D25" s="299"/>
      <c r="E25" s="298"/>
      <c r="F25" s="299" t="s">
        <v>841</v>
      </c>
      <c r="G25" s="298"/>
      <c r="H25" s="299"/>
      <c r="I25" s="298"/>
      <c r="J25" s="299"/>
      <c r="K25" s="298"/>
      <c r="L25" s="299" t="s">
        <v>842</v>
      </c>
      <c r="M25" s="298"/>
      <c r="N25" s="299"/>
      <c r="O25" s="298"/>
      <c r="P25" s="299"/>
      <c r="Q25" s="3"/>
      <c r="R25" s="3"/>
      <c r="S25" s="3"/>
      <c r="T25" s="3"/>
      <c r="U25" s="3"/>
      <c r="V25" s="3"/>
      <c r="W25" s="3"/>
      <c r="X25" s="3"/>
      <c r="Y25" s="3"/>
      <c r="Z25" s="3"/>
      <c r="AA25" s="3"/>
      <c r="AB25" s="867" t="s">
        <v>32</v>
      </c>
      <c r="AC25" s="873"/>
      <c r="AD25" s="875"/>
      <c r="AE25" s="873"/>
      <c r="AF25" s="875"/>
      <c r="AG25" s="873"/>
      <c r="AH25" s="875"/>
      <c r="AI25" s="873"/>
      <c r="AJ25" s="875"/>
      <c r="AK25" s="873"/>
      <c r="AL25" s="875"/>
      <c r="AM25" s="873"/>
      <c r="AN25" s="875"/>
      <c r="AO25" s="873"/>
      <c r="AP25" s="875"/>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row>
    <row r="26" spans="1:92" s="6" customFormat="1" ht="20.100000000000001" customHeight="1" thickBot="1">
      <c r="A26" s="893"/>
      <c r="B26" s="200" t="s">
        <v>302</v>
      </c>
      <c r="C26" s="215"/>
      <c r="D26" s="216"/>
      <c r="E26" s="215"/>
      <c r="F26" s="216"/>
      <c r="G26" s="215"/>
      <c r="H26" s="216"/>
      <c r="I26" s="215"/>
      <c r="J26" s="216"/>
      <c r="K26" s="215"/>
      <c r="L26" s="216"/>
      <c r="M26" s="215"/>
      <c r="N26" s="216"/>
      <c r="O26" s="215"/>
      <c r="P26" s="216"/>
      <c r="Q26" s="5"/>
      <c r="R26" s="5"/>
      <c r="S26" s="5"/>
      <c r="T26" s="5"/>
      <c r="U26" s="5"/>
      <c r="V26" s="5"/>
      <c r="W26" s="5"/>
      <c r="X26" s="5"/>
      <c r="Y26" s="5"/>
      <c r="Z26" s="5"/>
      <c r="AA26" s="5"/>
      <c r="AB26" s="868"/>
      <c r="AC26" s="874"/>
      <c r="AD26" s="876"/>
      <c r="AE26" s="874"/>
      <c r="AF26" s="876"/>
      <c r="AG26" s="874"/>
      <c r="AH26" s="876"/>
      <c r="AI26" s="874"/>
      <c r="AJ26" s="876"/>
      <c r="AK26" s="874"/>
      <c r="AL26" s="876"/>
      <c r="AM26" s="874"/>
      <c r="AN26" s="876"/>
      <c r="AO26" s="874"/>
      <c r="AP26" s="876"/>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row>
    <row r="27" spans="1:92" s="4" customFormat="1" ht="143.1" customHeight="1">
      <c r="A27" s="893"/>
      <c r="B27" s="301" t="s">
        <v>319</v>
      </c>
      <c r="C27" s="298"/>
      <c r="D27" s="299" t="s">
        <v>834</v>
      </c>
      <c r="E27" s="298"/>
      <c r="F27" s="299"/>
      <c r="G27" s="298" t="s">
        <v>843</v>
      </c>
      <c r="H27" s="299"/>
      <c r="I27" s="298" t="s">
        <v>844</v>
      </c>
      <c r="J27" s="299"/>
      <c r="K27" s="298"/>
      <c r="L27" s="299"/>
      <c r="M27" s="298"/>
      <c r="N27" s="299"/>
      <c r="O27" s="298" t="s">
        <v>845</v>
      </c>
      <c r="P27" s="299"/>
      <c r="Q27" s="3"/>
      <c r="R27" s="3"/>
      <c r="S27" s="3"/>
      <c r="T27" s="3"/>
      <c r="U27" s="3"/>
      <c r="V27" s="3"/>
      <c r="W27" s="3"/>
      <c r="X27" s="3"/>
      <c r="Y27" s="3"/>
      <c r="Z27" s="3"/>
      <c r="AA27" s="3"/>
      <c r="AB27" s="867" t="s">
        <v>319</v>
      </c>
      <c r="AC27" s="873"/>
      <c r="AD27" s="875"/>
      <c r="AE27" s="873"/>
      <c r="AF27" s="875"/>
      <c r="AG27" s="873"/>
      <c r="AH27" s="875"/>
      <c r="AI27" s="873"/>
      <c r="AJ27" s="875"/>
      <c r="AK27" s="873"/>
      <c r="AL27" s="875"/>
      <c r="AM27" s="873"/>
      <c r="AN27" s="875"/>
      <c r="AO27" s="873"/>
      <c r="AP27" s="875"/>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row>
    <row r="28" spans="1:92" s="4" customFormat="1" ht="20.100000000000001" customHeight="1" thickBot="1">
      <c r="A28" s="893"/>
      <c r="B28" s="200" t="s">
        <v>302</v>
      </c>
      <c r="C28" s="215"/>
      <c r="D28" s="216"/>
      <c r="E28" s="215"/>
      <c r="F28" s="216"/>
      <c r="G28" s="215"/>
      <c r="H28" s="216"/>
      <c r="I28" s="215"/>
      <c r="J28" s="216"/>
      <c r="K28" s="215"/>
      <c r="L28" s="216"/>
      <c r="M28" s="215"/>
      <c r="N28" s="216"/>
      <c r="O28" s="215"/>
      <c r="P28" s="216"/>
      <c r="Q28" s="3"/>
      <c r="R28" s="3"/>
      <c r="S28" s="3"/>
      <c r="T28" s="3"/>
      <c r="U28" s="3"/>
      <c r="V28" s="3"/>
      <c r="W28" s="3"/>
      <c r="X28" s="3"/>
      <c r="Y28" s="3"/>
      <c r="Z28" s="3"/>
      <c r="AA28" s="3"/>
      <c r="AB28" s="868"/>
      <c r="AC28" s="874"/>
      <c r="AD28" s="876"/>
      <c r="AE28" s="874"/>
      <c r="AF28" s="876"/>
      <c r="AG28" s="874"/>
      <c r="AH28" s="876"/>
      <c r="AI28" s="874"/>
      <c r="AJ28" s="876"/>
      <c r="AK28" s="874"/>
      <c r="AL28" s="876"/>
      <c r="AM28" s="874"/>
      <c r="AN28" s="876"/>
      <c r="AO28" s="874"/>
      <c r="AP28" s="876"/>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row>
    <row r="29" spans="1:92" s="4" customFormat="1" ht="143.1" customHeight="1">
      <c r="A29" s="893"/>
      <c r="B29" s="301" t="s">
        <v>36</v>
      </c>
      <c r="C29" s="298"/>
      <c r="D29" s="299"/>
      <c r="E29" s="302"/>
      <c r="F29" s="299"/>
      <c r="G29" s="298"/>
      <c r="H29" s="299"/>
      <c r="I29" s="298"/>
      <c r="J29" s="299"/>
      <c r="K29" s="298"/>
      <c r="L29" s="299"/>
      <c r="M29" s="298"/>
      <c r="N29" s="299"/>
      <c r="O29" s="298"/>
      <c r="P29" s="299"/>
      <c r="Q29" s="3"/>
      <c r="R29" s="3"/>
      <c r="S29" s="3"/>
      <c r="T29" s="3"/>
      <c r="U29" s="3"/>
      <c r="V29" s="3"/>
      <c r="W29" s="3"/>
      <c r="X29" s="3"/>
      <c r="Y29" s="3"/>
      <c r="Z29" s="3"/>
      <c r="AA29" s="3"/>
      <c r="AB29" s="867" t="s">
        <v>36</v>
      </c>
      <c r="AC29" s="873"/>
      <c r="AD29" s="875"/>
      <c r="AE29" s="873"/>
      <c r="AF29" s="875"/>
      <c r="AG29" s="873"/>
      <c r="AH29" s="875"/>
      <c r="AI29" s="873"/>
      <c r="AJ29" s="875"/>
      <c r="AK29" s="873"/>
      <c r="AL29" s="875"/>
      <c r="AM29" s="873"/>
      <c r="AN29" s="875"/>
      <c r="AO29" s="873"/>
      <c r="AP29" s="875"/>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row>
    <row r="30" spans="1:92" s="4" customFormat="1" ht="20.100000000000001" customHeight="1" thickBot="1">
      <c r="A30" s="894"/>
      <c r="B30" s="200" t="s">
        <v>302</v>
      </c>
      <c r="C30" s="215"/>
      <c r="D30" s="216"/>
      <c r="E30" s="215"/>
      <c r="F30" s="217"/>
      <c r="G30" s="215"/>
      <c r="H30" s="216"/>
      <c r="I30" s="215"/>
      <c r="J30" s="216"/>
      <c r="K30" s="215"/>
      <c r="L30" s="216"/>
      <c r="M30" s="215"/>
      <c r="N30" s="216"/>
      <c r="O30" s="215"/>
      <c r="P30" s="216"/>
      <c r="Q30" s="3"/>
      <c r="R30" s="3"/>
      <c r="S30" s="3"/>
      <c r="T30" s="3"/>
      <c r="U30" s="3"/>
      <c r="V30" s="3"/>
      <c r="W30" s="3"/>
      <c r="X30" s="3"/>
      <c r="Y30" s="3"/>
      <c r="Z30" s="3"/>
      <c r="AA30" s="3"/>
      <c r="AB30" s="868"/>
      <c r="AC30" s="874"/>
      <c r="AD30" s="876"/>
      <c r="AE30" s="874"/>
      <c r="AF30" s="876"/>
      <c r="AG30" s="874"/>
      <c r="AH30" s="876"/>
      <c r="AI30" s="874"/>
      <c r="AJ30" s="876"/>
      <c r="AK30" s="874"/>
      <c r="AL30" s="876"/>
      <c r="AM30" s="874"/>
      <c r="AN30" s="876"/>
      <c r="AO30" s="874"/>
      <c r="AP30" s="876"/>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row>
    <row r="31" spans="1:92" s="4" customFormat="1" ht="50.1" customHeight="1">
      <c r="A31" s="895" t="s">
        <v>38</v>
      </c>
      <c r="B31" s="195" t="s">
        <v>39</v>
      </c>
      <c r="C31" s="884"/>
      <c r="D31" s="885"/>
      <c r="E31" s="884"/>
      <c r="F31" s="885"/>
      <c r="G31" s="884"/>
      <c r="H31" s="885"/>
      <c r="I31" s="884"/>
      <c r="J31" s="885"/>
      <c r="K31" s="884"/>
      <c r="L31" s="885"/>
      <c r="M31" s="884"/>
      <c r="N31" s="885"/>
      <c r="O31" s="884"/>
      <c r="P31" s="885"/>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row>
    <row r="32" spans="1:92" ht="50.1" customHeight="1">
      <c r="A32" s="896"/>
      <c r="B32" s="196" t="s">
        <v>41</v>
      </c>
      <c r="C32" s="882"/>
      <c r="D32" s="883"/>
      <c r="E32" s="882"/>
      <c r="F32" s="883"/>
      <c r="G32" s="882"/>
      <c r="H32" s="883"/>
      <c r="I32" s="882"/>
      <c r="J32" s="883"/>
      <c r="K32" s="882"/>
      <c r="L32" s="883"/>
      <c r="M32" s="882"/>
      <c r="N32" s="883"/>
      <c r="O32" s="882"/>
      <c r="P32" s="883"/>
      <c r="CK32" s="2"/>
      <c r="CL32" s="2"/>
      <c r="CM32" s="2"/>
      <c r="CN32" s="2"/>
    </row>
    <row r="33" spans="1:92" ht="50.1" customHeight="1">
      <c r="A33" s="896"/>
      <c r="B33" s="197" t="s">
        <v>44</v>
      </c>
      <c r="C33" s="880"/>
      <c r="D33" s="881"/>
      <c r="E33" s="880"/>
      <c r="F33" s="881"/>
      <c r="G33" s="880"/>
      <c r="H33" s="881"/>
      <c r="I33" s="880"/>
      <c r="J33" s="881"/>
      <c r="K33" s="880"/>
      <c r="L33" s="881"/>
      <c r="M33" s="880"/>
      <c r="N33" s="881"/>
      <c r="O33" s="880"/>
      <c r="P33" s="881"/>
      <c r="CK33" s="2"/>
      <c r="CL33" s="2"/>
      <c r="CM33" s="2"/>
      <c r="CN33" s="2"/>
    </row>
    <row r="34" spans="1:92" ht="50.1" customHeight="1" thickBot="1">
      <c r="A34" s="897"/>
      <c r="B34" s="199" t="s">
        <v>46</v>
      </c>
      <c r="C34" s="878"/>
      <c r="D34" s="879"/>
      <c r="E34" s="878"/>
      <c r="F34" s="879"/>
      <c r="G34" s="878"/>
      <c r="H34" s="879"/>
      <c r="I34" s="878"/>
      <c r="J34" s="879"/>
      <c r="K34" s="878"/>
      <c r="L34" s="879"/>
      <c r="M34" s="878"/>
      <c r="N34" s="879"/>
      <c r="O34" s="878"/>
      <c r="P34" s="879"/>
      <c r="CK34" s="2"/>
      <c r="CL34" s="2"/>
      <c r="CM34" s="2"/>
      <c r="CN34" s="2"/>
    </row>
    <row r="36" spans="1:92" s="1" customFormat="1" ht="42" customHeight="1">
      <c r="A36" s="133"/>
      <c r="B36" s="2"/>
      <c r="C36" s="2"/>
      <c r="D36" s="2"/>
      <c r="E36" s="2"/>
      <c r="F36" s="2"/>
      <c r="G36" s="2"/>
      <c r="H36" s="2"/>
      <c r="I36" s="2"/>
      <c r="J36" s="2"/>
      <c r="K36" s="2"/>
      <c r="L36" s="2"/>
      <c r="M36" s="2"/>
      <c r="N36" s="2"/>
      <c r="O36" s="2"/>
      <c r="P36" s="2"/>
    </row>
  </sheetData>
  <sheetProtection algorithmName="SHA-512" hashValue="YS6MQSdYrCOnRqKRUOOT/LE+yd4OobSDiolBafnI9NzBeRdgBgEWnFJUe7cq6PF7H8CGdAvuDuNRilgbl8BYJA==" saltValue="NCSoPpeZPlBNq3TGdqWRrA==" spinCount="100000" sheet="1" objects="1" scenarios="1"/>
  <mergeCells count="270">
    <mergeCell ref="AN29:AN30"/>
    <mergeCell ref="O33:P33"/>
    <mergeCell ref="C34:D34"/>
    <mergeCell ref="E34:F34"/>
    <mergeCell ref="G34:H34"/>
    <mergeCell ref="I34:J34"/>
    <mergeCell ref="K34:L34"/>
    <mergeCell ref="M34:N34"/>
    <mergeCell ref="O34:P34"/>
    <mergeCell ref="C33:D33"/>
    <mergeCell ref="E33:F33"/>
    <mergeCell ref="G33:H33"/>
    <mergeCell ref="I33:J33"/>
    <mergeCell ref="K33:L33"/>
    <mergeCell ref="M33:N33"/>
    <mergeCell ref="AG29:AG30"/>
    <mergeCell ref="O31:P31"/>
    <mergeCell ref="C32:D32"/>
    <mergeCell ref="E32:F32"/>
    <mergeCell ref="G32:H32"/>
    <mergeCell ref="I32:J32"/>
    <mergeCell ref="K32:L32"/>
    <mergeCell ref="M32:N32"/>
    <mergeCell ref="O32:P32"/>
    <mergeCell ref="AD25:AD26"/>
    <mergeCell ref="AE25:AE26"/>
    <mergeCell ref="AF25:AF26"/>
    <mergeCell ref="AG25:AG26"/>
    <mergeCell ref="AO29:AO30"/>
    <mergeCell ref="AP29:AP30"/>
    <mergeCell ref="A31:A34"/>
    <mergeCell ref="C31:D31"/>
    <mergeCell ref="E31:F31"/>
    <mergeCell ref="G31:H31"/>
    <mergeCell ref="I31:J31"/>
    <mergeCell ref="K31:L31"/>
    <mergeCell ref="M31:N31"/>
    <mergeCell ref="AH29:AH30"/>
    <mergeCell ref="AI29:AI30"/>
    <mergeCell ref="AJ29:AJ30"/>
    <mergeCell ref="AK29:AK30"/>
    <mergeCell ref="AL29:AL30"/>
    <mergeCell ref="AM29:AM30"/>
    <mergeCell ref="AB29:AB30"/>
    <mergeCell ref="AC29:AC30"/>
    <mergeCell ref="AD29:AD30"/>
    <mergeCell ref="AE29:AE30"/>
    <mergeCell ref="AF29:AF30"/>
    <mergeCell ref="AK27:AK28"/>
    <mergeCell ref="AL27:AL28"/>
    <mergeCell ref="AM27:AM28"/>
    <mergeCell ref="AN27:AN28"/>
    <mergeCell ref="AO27:AO28"/>
    <mergeCell ref="AP27:AP28"/>
    <mergeCell ref="AP25:AP26"/>
    <mergeCell ref="AB27:AB28"/>
    <mergeCell ref="AC27:AC28"/>
    <mergeCell ref="AD27:AD28"/>
    <mergeCell ref="AE27:AE28"/>
    <mergeCell ref="AF27:AF28"/>
    <mergeCell ref="AG27:AG28"/>
    <mergeCell ref="AH27:AH28"/>
    <mergeCell ref="AI27:AI28"/>
    <mergeCell ref="AJ27:AJ28"/>
    <mergeCell ref="AJ25:AJ26"/>
    <mergeCell ref="AK25:AK26"/>
    <mergeCell ref="AL25:AL26"/>
    <mergeCell ref="AM25:AM26"/>
    <mergeCell ref="AN25:AN26"/>
    <mergeCell ref="AO25:AO26"/>
    <mergeCell ref="AB25:AB26"/>
    <mergeCell ref="AC25:AC26"/>
    <mergeCell ref="AH25:AH26"/>
    <mergeCell ref="AI25:AI26"/>
    <mergeCell ref="AI23:AI24"/>
    <mergeCell ref="AN21:AN22"/>
    <mergeCell ref="AO21:AO22"/>
    <mergeCell ref="AP21:AP22"/>
    <mergeCell ref="AB23:AB24"/>
    <mergeCell ref="AC23:AC24"/>
    <mergeCell ref="AD23:AD24"/>
    <mergeCell ref="AE23:AE24"/>
    <mergeCell ref="AF23:AF24"/>
    <mergeCell ref="AG23:AG24"/>
    <mergeCell ref="AH23:AH24"/>
    <mergeCell ref="AH21:AH22"/>
    <mergeCell ref="AI21:AI22"/>
    <mergeCell ref="AJ21:AJ22"/>
    <mergeCell ref="AK21:AK22"/>
    <mergeCell ref="AL21:AL22"/>
    <mergeCell ref="AM21:AM22"/>
    <mergeCell ref="AB21:AB22"/>
    <mergeCell ref="AC21:AC22"/>
    <mergeCell ref="AD21:AD22"/>
    <mergeCell ref="AE21:AE22"/>
    <mergeCell ref="AF21:AF22"/>
    <mergeCell ref="AG21:AG22"/>
    <mergeCell ref="AO23:AO24"/>
    <mergeCell ref="AP23:AP24"/>
    <mergeCell ref="AK19:AK20"/>
    <mergeCell ref="AL19:AL20"/>
    <mergeCell ref="AM19:AM20"/>
    <mergeCell ref="AN19:AN20"/>
    <mergeCell ref="AO19:AO20"/>
    <mergeCell ref="AP19:AP20"/>
    <mergeCell ref="AJ23:AJ24"/>
    <mergeCell ref="AK23:AK24"/>
    <mergeCell ref="AL23:AL24"/>
    <mergeCell ref="AM23:AM24"/>
    <mergeCell ref="AN23:AN24"/>
    <mergeCell ref="AP17:AP18"/>
    <mergeCell ref="AB19:AB20"/>
    <mergeCell ref="AC19:AC20"/>
    <mergeCell ref="AD19:AD20"/>
    <mergeCell ref="AE19:AE20"/>
    <mergeCell ref="AF19:AF20"/>
    <mergeCell ref="AG19:AG20"/>
    <mergeCell ref="AH19:AH20"/>
    <mergeCell ref="AI19:AI20"/>
    <mergeCell ref="AJ19:AJ20"/>
    <mergeCell ref="AJ17:AJ18"/>
    <mergeCell ref="AK17:AK18"/>
    <mergeCell ref="AL17:AL18"/>
    <mergeCell ref="AM17:AM18"/>
    <mergeCell ref="AN17:AN18"/>
    <mergeCell ref="AO17:AO18"/>
    <mergeCell ref="AM13:AM14"/>
    <mergeCell ref="AO15:AO16"/>
    <mergeCell ref="AP15:AP16"/>
    <mergeCell ref="AB17:AB18"/>
    <mergeCell ref="AC17:AC18"/>
    <mergeCell ref="AD17:AD18"/>
    <mergeCell ref="AE17:AE18"/>
    <mergeCell ref="AF17:AF18"/>
    <mergeCell ref="AG17:AG18"/>
    <mergeCell ref="AH17:AH18"/>
    <mergeCell ref="AI17:AI18"/>
    <mergeCell ref="AI15:AI16"/>
    <mergeCell ref="AJ15:AJ16"/>
    <mergeCell ref="AK15:AK16"/>
    <mergeCell ref="AL15:AL16"/>
    <mergeCell ref="AM15:AM16"/>
    <mergeCell ref="AN15:AN16"/>
    <mergeCell ref="AB15:AB16"/>
    <mergeCell ref="AC15:AC16"/>
    <mergeCell ref="AD15:AD16"/>
    <mergeCell ref="AE15:AE16"/>
    <mergeCell ref="AF15:AF16"/>
    <mergeCell ref="AG15:AG16"/>
    <mergeCell ref="AH15:AH16"/>
    <mergeCell ref="AH13:AH14"/>
    <mergeCell ref="AI13:AI14"/>
    <mergeCell ref="AJ9:AJ10"/>
    <mergeCell ref="AK9:AK10"/>
    <mergeCell ref="AM11:AM12"/>
    <mergeCell ref="AN11:AN12"/>
    <mergeCell ref="AO11:AO12"/>
    <mergeCell ref="AP11:AP12"/>
    <mergeCell ref="AB13:AB14"/>
    <mergeCell ref="AC13:AC14"/>
    <mergeCell ref="AD13:AD14"/>
    <mergeCell ref="AE13:AE14"/>
    <mergeCell ref="AF13:AF14"/>
    <mergeCell ref="AG13:AG14"/>
    <mergeCell ref="AG11:AG12"/>
    <mergeCell ref="AH11:AH12"/>
    <mergeCell ref="AI11:AI12"/>
    <mergeCell ref="AJ11:AJ12"/>
    <mergeCell ref="AK11:AK12"/>
    <mergeCell ref="AL11:AL12"/>
    <mergeCell ref="AN13:AN14"/>
    <mergeCell ref="AO13:AO14"/>
    <mergeCell ref="AP13:AP14"/>
    <mergeCell ref="AJ13:AJ14"/>
    <mergeCell ref="AK13:AK14"/>
    <mergeCell ref="AL13:AL14"/>
    <mergeCell ref="AG7:AH7"/>
    <mergeCell ref="AI7:AJ7"/>
    <mergeCell ref="AK7:AL7"/>
    <mergeCell ref="AM7:AN7"/>
    <mergeCell ref="AO7:AP7"/>
    <mergeCell ref="A9:A30"/>
    <mergeCell ref="AB9:AB10"/>
    <mergeCell ref="AC9:AC10"/>
    <mergeCell ref="AD9:AD10"/>
    <mergeCell ref="AE9:AE10"/>
    <mergeCell ref="AL9:AL10"/>
    <mergeCell ref="AM9:AM10"/>
    <mergeCell ref="AN9:AN10"/>
    <mergeCell ref="AO9:AO10"/>
    <mergeCell ref="AP9:AP10"/>
    <mergeCell ref="AB11:AB12"/>
    <mergeCell ref="AC11:AC12"/>
    <mergeCell ref="AD11:AD12"/>
    <mergeCell ref="AE11:AE12"/>
    <mergeCell ref="AF11:AF12"/>
    <mergeCell ref="AF9:AF10"/>
    <mergeCell ref="AG9:AG10"/>
    <mergeCell ref="AH9:AH10"/>
    <mergeCell ref="AI9:AI10"/>
    <mergeCell ref="E7:F7"/>
    <mergeCell ref="G7:H7"/>
    <mergeCell ref="I7:J7"/>
    <mergeCell ref="K7:L7"/>
    <mergeCell ref="M7:N7"/>
    <mergeCell ref="O7:P7"/>
    <mergeCell ref="AC7:AD7"/>
    <mergeCell ref="AE7:AF7"/>
    <mergeCell ref="AC6:AD6"/>
    <mergeCell ref="AE6:AF6"/>
    <mergeCell ref="AK5:AL5"/>
    <mergeCell ref="AM5:AN5"/>
    <mergeCell ref="AO5:AP5"/>
    <mergeCell ref="C6:D6"/>
    <mergeCell ref="E6:F6"/>
    <mergeCell ref="G6:H6"/>
    <mergeCell ref="I6:J6"/>
    <mergeCell ref="K6:L6"/>
    <mergeCell ref="M6:N6"/>
    <mergeCell ref="O6:P6"/>
    <mergeCell ref="M5:N5"/>
    <mergeCell ref="O5:P5"/>
    <mergeCell ref="AC5:AD5"/>
    <mergeCell ref="AE5:AF5"/>
    <mergeCell ref="AG5:AH5"/>
    <mergeCell ref="AI5:AJ5"/>
    <mergeCell ref="AO6:AP6"/>
    <mergeCell ref="AG6:AH6"/>
    <mergeCell ref="AI6:AJ6"/>
    <mergeCell ref="AK6:AL6"/>
    <mergeCell ref="AM6:AN6"/>
    <mergeCell ref="AB3:AP3"/>
    <mergeCell ref="C4:D4"/>
    <mergeCell ref="E4:F4"/>
    <mergeCell ref="G4:H4"/>
    <mergeCell ref="I4:J4"/>
    <mergeCell ref="K4:L4"/>
    <mergeCell ref="M4:N4"/>
    <mergeCell ref="O4:P4"/>
    <mergeCell ref="AC4:AD4"/>
    <mergeCell ref="AE4:AF4"/>
    <mergeCell ref="AG4:AH4"/>
    <mergeCell ref="AI4:AJ4"/>
    <mergeCell ref="AK4:AL4"/>
    <mergeCell ref="AM4:AN4"/>
    <mergeCell ref="AO4:AP4"/>
    <mergeCell ref="O2:P2"/>
    <mergeCell ref="C3:D3"/>
    <mergeCell ref="E3:F3"/>
    <mergeCell ref="G3:H3"/>
    <mergeCell ref="I3:J3"/>
    <mergeCell ref="K3:L3"/>
    <mergeCell ref="M3:N3"/>
    <mergeCell ref="O3:P3"/>
    <mergeCell ref="A1:F1"/>
    <mergeCell ref="G1:J1"/>
    <mergeCell ref="K1:P1"/>
    <mergeCell ref="A2:A8"/>
    <mergeCell ref="C2:D2"/>
    <mergeCell ref="E2:F2"/>
    <mergeCell ref="G2:H2"/>
    <mergeCell ref="I2:J2"/>
    <mergeCell ref="K2:L2"/>
    <mergeCell ref="M2:N2"/>
    <mergeCell ref="C5:D5"/>
    <mergeCell ref="E5:F5"/>
    <mergeCell ref="G5:H5"/>
    <mergeCell ref="I5:J5"/>
    <mergeCell ref="K5:L5"/>
    <mergeCell ref="C7:D7"/>
  </mergeCells>
  <conditionalFormatting sqref="C4 E4 G4 I4 K4 M4 O4">
    <cfRule type="expression" dxfId="27" priority="3">
      <formula>OR(DAY(C4)=30, DAY(C4)=1, DAY(C4)=14, DAY(C4)=15)</formula>
    </cfRule>
  </conditionalFormatting>
  <conditionalFormatting sqref="C5 E5 G5 I5 K5 M5 O5">
    <cfRule type="expression" dxfId="26" priority="2">
      <formula>C5&lt;&gt;""</formula>
    </cfRule>
  </conditionalFormatting>
  <conditionalFormatting sqref="AC7:AP7">
    <cfRule type="expression" dxfId="25" priority="1">
      <formula>AC7&lt;&gt;""</formula>
    </cfRule>
  </conditionalFormatting>
  <printOptions verticalCentered="1"/>
  <pageMargins left="0" right="0" top="0" bottom="0" header="0" footer="0"/>
  <pageSetup paperSize="8" scale="38" fitToWidth="0" fitToHeight="0" orientation="landscape" r:id="rId1"/>
  <colBreaks count="1" manualBreakCount="1">
    <brk id="16" max="43" man="1"/>
  </colBreak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EC57D-D64B-4BEF-B53B-82089E9C88DE}">
  <dimension ref="A1:J12"/>
  <sheetViews>
    <sheetView zoomScale="80" zoomScaleNormal="80" workbookViewId="0">
      <selection activeCell="B3" sqref="B3"/>
    </sheetView>
  </sheetViews>
  <sheetFormatPr defaultColWidth="8.75" defaultRowHeight="13.5"/>
  <cols>
    <col min="1" max="1" width="8.75" style="13"/>
    <col min="2" max="2" width="61.5" customWidth="1"/>
    <col min="3" max="3" width="18.875" bestFit="1" customWidth="1"/>
    <col min="4" max="4" width="9.75" bestFit="1" customWidth="1"/>
    <col min="5" max="5" width="16.25" style="336" bestFit="1" customWidth="1"/>
    <col min="6" max="6" width="16.5" style="336" bestFit="1" customWidth="1"/>
    <col min="7" max="7" width="14.125" bestFit="1" customWidth="1"/>
    <col min="8" max="8" width="20.5" bestFit="1" customWidth="1"/>
    <col min="9" max="9" width="17.5" bestFit="1" customWidth="1"/>
    <col min="10" max="10" width="17.75" bestFit="1" customWidth="1"/>
  </cols>
  <sheetData>
    <row r="1" spans="1:10" ht="82.5" customHeight="1" thickBot="1">
      <c r="A1" s="514" t="s">
        <v>48</v>
      </c>
      <c r="B1" s="515" t="s">
        <v>82</v>
      </c>
      <c r="C1" s="516" t="s">
        <v>83</v>
      </c>
      <c r="D1" s="516" t="s">
        <v>84</v>
      </c>
      <c r="E1" s="517" t="s">
        <v>85</v>
      </c>
      <c r="F1" s="517" t="s">
        <v>86</v>
      </c>
      <c r="G1" s="516" t="s">
        <v>87</v>
      </c>
      <c r="H1" s="518" t="s">
        <v>88</v>
      </c>
      <c r="I1" s="518" t="s">
        <v>820</v>
      </c>
      <c r="J1" s="519" t="s">
        <v>821</v>
      </c>
    </row>
    <row r="2" spans="1:10" ht="15">
      <c r="A2" s="627">
        <v>1</v>
      </c>
      <c r="B2" s="679" t="s">
        <v>846</v>
      </c>
      <c r="C2" s="629" t="s">
        <v>276</v>
      </c>
      <c r="D2" s="666" t="s">
        <v>98</v>
      </c>
      <c r="E2" s="680">
        <v>45839</v>
      </c>
      <c r="F2" s="680">
        <v>45844</v>
      </c>
      <c r="G2" s="632">
        <f t="shared" ref="G2:G12" si="0">(F2-E2)+1</f>
        <v>6</v>
      </c>
      <c r="H2" s="674" t="s">
        <v>254</v>
      </c>
      <c r="I2" s="632" t="s">
        <v>372</v>
      </c>
      <c r="J2" s="670" t="s">
        <v>203</v>
      </c>
    </row>
    <row r="3" spans="1:10" ht="15">
      <c r="A3" s="434">
        <v>2</v>
      </c>
      <c r="B3" s="643" t="s">
        <v>847</v>
      </c>
      <c r="C3" s="636" t="s">
        <v>53</v>
      </c>
      <c r="D3" s="658" t="s">
        <v>93</v>
      </c>
      <c r="E3" s="644">
        <v>45838</v>
      </c>
      <c r="F3" s="644">
        <v>45840</v>
      </c>
      <c r="G3" s="639">
        <f t="shared" si="0"/>
        <v>3</v>
      </c>
      <c r="H3" s="637" t="s">
        <v>254</v>
      </c>
      <c r="I3" s="641" t="s">
        <v>720</v>
      </c>
      <c r="J3" s="642" t="s">
        <v>203</v>
      </c>
    </row>
    <row r="4" spans="1:10" ht="15">
      <c r="A4" s="434">
        <v>3</v>
      </c>
      <c r="B4" s="635" t="s">
        <v>848</v>
      </c>
      <c r="C4" s="636" t="s">
        <v>116</v>
      </c>
      <c r="D4" s="658" t="s">
        <v>98</v>
      </c>
      <c r="E4" s="638">
        <v>45841</v>
      </c>
      <c r="F4" s="638">
        <v>45842</v>
      </c>
      <c r="G4" s="639">
        <f t="shared" si="0"/>
        <v>2</v>
      </c>
      <c r="H4" s="637" t="s">
        <v>254</v>
      </c>
      <c r="I4" s="639" t="s">
        <v>728</v>
      </c>
      <c r="J4" s="642" t="s">
        <v>203</v>
      </c>
    </row>
    <row r="5" spans="1:10" ht="15">
      <c r="A5" s="434">
        <v>4</v>
      </c>
      <c r="B5" s="635" t="s">
        <v>849</v>
      </c>
      <c r="C5" s="636" t="s">
        <v>116</v>
      </c>
      <c r="D5" s="658" t="s">
        <v>98</v>
      </c>
      <c r="E5" s="638">
        <v>45839</v>
      </c>
      <c r="F5" s="638">
        <v>45840</v>
      </c>
      <c r="G5" s="639">
        <f t="shared" si="0"/>
        <v>2</v>
      </c>
      <c r="H5" s="637" t="s">
        <v>254</v>
      </c>
      <c r="I5" s="639" t="s">
        <v>720</v>
      </c>
      <c r="J5" s="642" t="s">
        <v>203</v>
      </c>
    </row>
    <row r="6" spans="1:10" ht="15">
      <c r="A6" s="434">
        <v>5</v>
      </c>
      <c r="B6" s="635" t="s">
        <v>850</v>
      </c>
      <c r="C6" s="636" t="s">
        <v>116</v>
      </c>
      <c r="D6" s="658" t="s">
        <v>98</v>
      </c>
      <c r="E6" s="638">
        <v>45839</v>
      </c>
      <c r="F6" s="638">
        <v>45840</v>
      </c>
      <c r="G6" s="639">
        <f t="shared" si="0"/>
        <v>2</v>
      </c>
      <c r="H6" s="637" t="s">
        <v>254</v>
      </c>
      <c r="I6" s="639" t="s">
        <v>722</v>
      </c>
      <c r="J6" s="642" t="s">
        <v>203</v>
      </c>
    </row>
    <row r="7" spans="1:10" ht="15">
      <c r="A7" s="434">
        <v>6</v>
      </c>
      <c r="B7" s="643" t="s">
        <v>851</v>
      </c>
      <c r="C7" s="636" t="s">
        <v>121</v>
      </c>
      <c r="D7" s="658" t="s">
        <v>98</v>
      </c>
      <c r="E7" s="644">
        <v>45844</v>
      </c>
      <c r="F7" s="644">
        <v>45844</v>
      </c>
      <c r="G7" s="639">
        <f t="shared" si="0"/>
        <v>1</v>
      </c>
      <c r="H7" s="637" t="s">
        <v>254</v>
      </c>
      <c r="I7" s="678" t="s">
        <v>608</v>
      </c>
      <c r="J7" s="642" t="s">
        <v>203</v>
      </c>
    </row>
    <row r="8" spans="1:10" ht="15">
      <c r="A8" s="434">
        <v>7</v>
      </c>
      <c r="B8" s="643" t="s">
        <v>852</v>
      </c>
      <c r="C8" s="636" t="s">
        <v>121</v>
      </c>
      <c r="D8" s="658" t="s">
        <v>98</v>
      </c>
      <c r="E8" s="644">
        <v>45840</v>
      </c>
      <c r="F8" s="644">
        <v>45840</v>
      </c>
      <c r="G8" s="639">
        <f t="shared" si="0"/>
        <v>1</v>
      </c>
      <c r="H8" s="637" t="s">
        <v>254</v>
      </c>
      <c r="I8" s="641" t="s">
        <v>474</v>
      </c>
      <c r="J8" s="642" t="s">
        <v>203</v>
      </c>
    </row>
    <row r="9" spans="1:10" ht="15">
      <c r="A9" s="434">
        <v>8</v>
      </c>
      <c r="B9" s="635" t="s">
        <v>853</v>
      </c>
      <c r="C9" s="636" t="s">
        <v>121</v>
      </c>
      <c r="D9" s="658" t="s">
        <v>98</v>
      </c>
      <c r="E9" s="638">
        <v>45838</v>
      </c>
      <c r="F9" s="638">
        <v>45840</v>
      </c>
      <c r="G9" s="639">
        <f t="shared" si="0"/>
        <v>3</v>
      </c>
      <c r="H9" s="637" t="s">
        <v>254</v>
      </c>
      <c r="I9" s="641" t="s">
        <v>416</v>
      </c>
      <c r="J9" s="642" t="s">
        <v>203</v>
      </c>
    </row>
    <row r="10" spans="1:10" ht="15">
      <c r="A10" s="434">
        <v>9</v>
      </c>
      <c r="B10" s="643" t="s">
        <v>854</v>
      </c>
      <c r="C10" s="636" t="s">
        <v>125</v>
      </c>
      <c r="D10" s="658" t="s">
        <v>93</v>
      </c>
      <c r="E10" s="644">
        <v>45839</v>
      </c>
      <c r="F10" s="644">
        <v>45839</v>
      </c>
      <c r="G10" s="639">
        <f t="shared" si="0"/>
        <v>1</v>
      </c>
      <c r="H10" s="637" t="s">
        <v>254</v>
      </c>
      <c r="I10" s="641" t="s">
        <v>730</v>
      </c>
      <c r="J10" s="642" t="s">
        <v>203</v>
      </c>
    </row>
    <row r="11" spans="1:10" ht="15">
      <c r="A11" s="434">
        <v>10</v>
      </c>
      <c r="B11" s="643" t="s">
        <v>855</v>
      </c>
      <c r="C11" s="636" t="s">
        <v>176</v>
      </c>
      <c r="D11" s="658" t="s">
        <v>98</v>
      </c>
      <c r="E11" s="644">
        <v>45840</v>
      </c>
      <c r="F11" s="644">
        <v>45840</v>
      </c>
      <c r="G11" s="639">
        <f t="shared" si="0"/>
        <v>1</v>
      </c>
      <c r="H11" s="637" t="s">
        <v>254</v>
      </c>
      <c r="I11" s="641" t="s">
        <v>720</v>
      </c>
      <c r="J11" s="642" t="s">
        <v>203</v>
      </c>
    </row>
    <row r="12" spans="1:10" ht="15.75" thickBot="1">
      <c r="A12" s="651">
        <v>11</v>
      </c>
      <c r="B12" s="671" t="s">
        <v>856</v>
      </c>
      <c r="C12" s="672" t="s">
        <v>176</v>
      </c>
      <c r="D12" s="661" t="s">
        <v>98</v>
      </c>
      <c r="E12" s="673">
        <v>45838</v>
      </c>
      <c r="F12" s="673">
        <v>45838</v>
      </c>
      <c r="G12" s="655">
        <f t="shared" si="0"/>
        <v>1</v>
      </c>
      <c r="H12" s="675" t="s">
        <v>254</v>
      </c>
      <c r="I12" s="675" t="s">
        <v>722</v>
      </c>
      <c r="J12" s="657" t="s">
        <v>203</v>
      </c>
    </row>
  </sheetData>
  <autoFilter ref="A1:J12" xr:uid="{4291430F-E9C0-44C6-B329-097DD82C7546}">
    <sortState xmlns:xlrd2="http://schemas.microsoft.com/office/spreadsheetml/2017/richdata2" ref="A2:J12">
      <sortCondition ref="C1:C12"/>
    </sortState>
  </autoFilter>
  <conditionalFormatting sqref="D2:D12">
    <cfRule type="cellIs" dxfId="24" priority="1" operator="equal">
      <formula>"Unplan"</formula>
    </cfRule>
    <cfRule type="cellIs" dxfId="23" priority="3" operator="equal">
      <formula>"Unplaned"</formula>
    </cfRule>
  </conditionalFormatting>
  <conditionalFormatting sqref="H2:H12">
    <cfRule type="cellIs" dxfId="22" priority="2" operator="equal">
      <formula>"giao task nối tuần"</formula>
    </cfRule>
  </conditionalFormatting>
  <pageMargins left="0.7" right="0.7" top="0.75" bottom="0.75" header="0.3" footer="0.3"/>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EB2FC-4DBC-45B8-9AAD-3D73DFA21480}">
  <dimension ref="A1:AJ27"/>
  <sheetViews>
    <sheetView zoomScale="80" zoomScaleNormal="80" workbookViewId="0">
      <pane xSplit="6" ySplit="2" topLeftCell="K7" activePane="bottomRight" state="frozen"/>
      <selection activeCell="B3" sqref="B3"/>
      <selection pane="topRight" activeCell="B3" sqref="B3"/>
      <selection pane="bottomLeft" activeCell="B3" sqref="B3"/>
      <selection pane="bottomRight" activeCell="B3" sqref="B3"/>
    </sheetView>
  </sheetViews>
  <sheetFormatPr defaultColWidth="8.75" defaultRowHeight="13.5" customHeight="1"/>
  <cols>
    <col min="1" max="1" width="3.125" style="13" bestFit="1" customWidth="1"/>
    <col min="2" max="2" width="5.125" style="79" bestFit="1" customWidth="1"/>
    <col min="3" max="3" width="13.5" bestFit="1" customWidth="1"/>
    <col min="5" max="5" width="10.5" customWidth="1"/>
    <col min="6" max="6" width="20.75" customWidth="1"/>
    <col min="7" max="7" width="5.5" customWidth="1"/>
    <col min="8" max="8" width="10.5" customWidth="1"/>
    <col min="10" max="10" width="5.875" style="13" customWidth="1"/>
    <col min="11" max="11" width="10.25" customWidth="1"/>
    <col min="12" max="12" width="11.125" customWidth="1"/>
    <col min="14" max="14" width="10.125" customWidth="1"/>
    <col min="15" max="15" width="11" customWidth="1"/>
    <col min="16" max="16" width="5.875" style="13" customWidth="1"/>
    <col min="17" max="17" width="10.25" style="13" customWidth="1"/>
    <col min="19" max="19" width="5.125" style="13" customWidth="1"/>
    <col min="20" max="20" width="10.5" customWidth="1"/>
    <col min="21" max="21" width="11.125" customWidth="1"/>
    <col min="22" max="22" width="5.5" customWidth="1"/>
    <col min="23" max="23" width="10.125" customWidth="1"/>
    <col min="24" max="24" width="10.875" customWidth="1"/>
    <col min="25" max="25" width="5.875" customWidth="1"/>
    <col min="26" max="26" width="13.5" customWidth="1"/>
    <col min="27" max="27" width="11" customWidth="1"/>
    <col min="28" max="28" width="6" customWidth="1"/>
    <col min="29" max="29" width="11.125" customWidth="1"/>
    <col min="30" max="30" width="11.5" customWidth="1"/>
    <col min="31" max="31" width="5.5" customWidth="1"/>
    <col min="32" max="32" width="10.875" customWidth="1"/>
    <col min="33" max="33" width="11.875" customWidth="1"/>
    <col min="34" max="34" width="5.875" customWidth="1"/>
    <col min="35" max="35" width="11.125" customWidth="1"/>
    <col min="36" max="36" width="12.125" customWidth="1"/>
  </cols>
  <sheetData>
    <row r="1" spans="1:36" ht="12.95" customHeight="1" thickBot="1">
      <c r="A1" s="934" t="s">
        <v>48</v>
      </c>
      <c r="B1" s="756" t="s">
        <v>49</v>
      </c>
      <c r="C1" s="936" t="s">
        <v>50</v>
      </c>
      <c r="D1" s="938" t="s">
        <v>51</v>
      </c>
      <c r="E1" s="939"/>
      <c r="F1" s="940"/>
      <c r="G1" s="941" t="s">
        <v>52</v>
      </c>
      <c r="H1" s="763"/>
      <c r="I1" s="886"/>
      <c r="J1" s="751" t="s">
        <v>53</v>
      </c>
      <c r="K1" s="752"/>
      <c r="L1" s="933"/>
      <c r="M1" s="943" t="s">
        <v>116</v>
      </c>
      <c r="N1" s="809"/>
      <c r="O1" s="810"/>
      <c r="P1" s="768" t="s">
        <v>54</v>
      </c>
      <c r="Q1" s="769"/>
      <c r="R1" s="944"/>
      <c r="S1" s="945" t="s">
        <v>55</v>
      </c>
      <c r="T1" s="946"/>
      <c r="U1" s="947"/>
      <c r="V1" s="774" t="s">
        <v>26</v>
      </c>
      <c r="W1" s="775"/>
      <c r="X1" s="948"/>
      <c r="Y1" s="777" t="s">
        <v>196</v>
      </c>
      <c r="Z1" s="778"/>
      <c r="AA1" s="779"/>
      <c r="AB1" s="780" t="s">
        <v>57</v>
      </c>
      <c r="AC1" s="781"/>
      <c r="AD1" s="949"/>
      <c r="AE1" s="783" t="s">
        <v>197</v>
      </c>
      <c r="AF1" s="784"/>
      <c r="AG1" s="942"/>
      <c r="AH1" s="765" t="s">
        <v>36</v>
      </c>
      <c r="AI1" s="766"/>
      <c r="AJ1" s="767"/>
    </row>
    <row r="2" spans="1:36" ht="30.75" thickBot="1">
      <c r="A2" s="935"/>
      <c r="B2" s="807"/>
      <c r="C2" s="937"/>
      <c r="D2" s="609" t="s">
        <v>51</v>
      </c>
      <c r="E2" s="610" t="s">
        <v>58</v>
      </c>
      <c r="F2" s="611" t="s">
        <v>59</v>
      </c>
      <c r="G2" s="250" t="s">
        <v>51</v>
      </c>
      <c r="H2" s="251" t="s">
        <v>58</v>
      </c>
      <c r="I2" s="615" t="s">
        <v>59</v>
      </c>
      <c r="J2" s="305" t="s">
        <v>51</v>
      </c>
      <c r="K2" s="243" t="s">
        <v>58</v>
      </c>
      <c r="L2" s="615" t="s">
        <v>59</v>
      </c>
      <c r="M2" s="305" t="s">
        <v>51</v>
      </c>
      <c r="N2" s="243" t="s">
        <v>58</v>
      </c>
      <c r="O2" s="615" t="s">
        <v>59</v>
      </c>
      <c r="P2" s="305" t="s">
        <v>51</v>
      </c>
      <c r="Q2" s="253" t="s">
        <v>58</v>
      </c>
      <c r="R2" s="615" t="s">
        <v>59</v>
      </c>
      <c r="S2" s="617" t="s">
        <v>51</v>
      </c>
      <c r="T2" s="618" t="s">
        <v>58</v>
      </c>
      <c r="U2" s="619" t="s">
        <v>59</v>
      </c>
      <c r="V2" s="250" t="s">
        <v>51</v>
      </c>
      <c r="W2" s="251" t="s">
        <v>58</v>
      </c>
      <c r="X2" s="615" t="s">
        <v>59</v>
      </c>
      <c r="Y2" s="250" t="s">
        <v>51</v>
      </c>
      <c r="Z2" s="243" t="s">
        <v>58</v>
      </c>
      <c r="AA2" s="615" t="s">
        <v>59</v>
      </c>
      <c r="AB2" s="250" t="s">
        <v>51</v>
      </c>
      <c r="AC2" s="251" t="s">
        <v>58</v>
      </c>
      <c r="AD2" s="615" t="s">
        <v>59</v>
      </c>
      <c r="AE2" s="250" t="s">
        <v>51</v>
      </c>
      <c r="AF2" s="251" t="s">
        <v>58</v>
      </c>
      <c r="AG2" s="615" t="s">
        <v>59</v>
      </c>
      <c r="AH2" s="250" t="s">
        <v>51</v>
      </c>
      <c r="AI2" s="251" t="s">
        <v>58</v>
      </c>
      <c r="AJ2" s="615" t="s">
        <v>59</v>
      </c>
    </row>
    <row r="3" spans="1:36" ht="15.6" customHeight="1">
      <c r="A3" s="306">
        <v>1</v>
      </c>
      <c r="B3" s="255">
        <v>3002</v>
      </c>
      <c r="C3" s="501" t="s">
        <v>60</v>
      </c>
      <c r="D3" s="500">
        <f t="shared" ref="D3:E27" si="0">G3+J3+M3+P3+S3+V3+Y3+AB3+AE3+AH3</f>
        <v>12</v>
      </c>
      <c r="E3" s="501">
        <f t="shared" si="0"/>
        <v>12</v>
      </c>
      <c r="F3" s="612">
        <f>E3/D3</f>
        <v>1</v>
      </c>
      <c r="G3" s="90">
        <v>2</v>
      </c>
      <c r="H3" s="83">
        <v>2</v>
      </c>
      <c r="I3" s="349">
        <f>H3/G3</f>
        <v>1</v>
      </c>
      <c r="J3" s="90">
        <v>1</v>
      </c>
      <c r="K3" s="83">
        <v>1</v>
      </c>
      <c r="L3" s="349">
        <f>K3/J3</f>
        <v>1</v>
      </c>
      <c r="M3" s="90">
        <v>3</v>
      </c>
      <c r="N3" s="83">
        <v>3</v>
      </c>
      <c r="O3" s="349">
        <f t="shared" ref="O3:O27" si="1">N3/M3</f>
        <v>1</v>
      </c>
      <c r="P3" s="90">
        <v>2</v>
      </c>
      <c r="Q3" s="83">
        <v>2</v>
      </c>
      <c r="R3" s="349">
        <f>Q3/P3</f>
        <v>1</v>
      </c>
      <c r="S3" s="90">
        <v>0</v>
      </c>
      <c r="T3" s="83">
        <v>0</v>
      </c>
      <c r="U3" s="313" t="e">
        <f>T3/S3</f>
        <v>#DIV/0!</v>
      </c>
      <c r="V3" s="90">
        <v>0</v>
      </c>
      <c r="W3" s="83">
        <v>0</v>
      </c>
      <c r="X3" s="349" t="e">
        <f>W3/V3</f>
        <v>#DIV/0!</v>
      </c>
      <c r="Y3" s="90">
        <v>1</v>
      </c>
      <c r="Z3" s="83">
        <v>1</v>
      </c>
      <c r="AA3" s="349">
        <f>Z3/Y3</f>
        <v>1</v>
      </c>
      <c r="AB3" s="90">
        <v>0</v>
      </c>
      <c r="AC3" s="83">
        <v>0</v>
      </c>
      <c r="AD3" s="349" t="e">
        <f>AC3/AB3</f>
        <v>#DIV/0!</v>
      </c>
      <c r="AE3" s="90">
        <v>3</v>
      </c>
      <c r="AF3" s="83">
        <v>3</v>
      </c>
      <c r="AG3" s="349">
        <f>AF3/AE3</f>
        <v>1</v>
      </c>
      <c r="AH3" s="90">
        <v>0</v>
      </c>
      <c r="AI3" s="83">
        <v>0</v>
      </c>
      <c r="AJ3" s="349" t="e">
        <f>AI3/AH3</f>
        <v>#DIV/0!</v>
      </c>
    </row>
    <row r="4" spans="1:36" ht="15">
      <c r="A4" s="310">
        <v>2</v>
      </c>
      <c r="B4" s="121">
        <v>3003</v>
      </c>
      <c r="C4" s="605" t="s">
        <v>61</v>
      </c>
      <c r="D4" s="502">
        <f t="shared" si="0"/>
        <v>11</v>
      </c>
      <c r="E4" s="503">
        <f t="shared" si="0"/>
        <v>11</v>
      </c>
      <c r="F4" s="613">
        <f t="shared" ref="F4:F23" si="2">E4/D4</f>
        <v>1</v>
      </c>
      <c r="G4" s="90">
        <v>2</v>
      </c>
      <c r="H4" s="83">
        <v>2</v>
      </c>
      <c r="I4" s="349">
        <f t="shared" ref="I4:I23" si="3">H4/G4</f>
        <v>1</v>
      </c>
      <c r="J4" s="90">
        <v>1</v>
      </c>
      <c r="K4" s="83">
        <v>1</v>
      </c>
      <c r="L4" s="349">
        <f t="shared" ref="L4:L23" si="4">K4/J4</f>
        <v>1</v>
      </c>
      <c r="M4" s="90">
        <v>3</v>
      </c>
      <c r="N4" s="83">
        <v>3</v>
      </c>
      <c r="O4" s="349">
        <f t="shared" si="1"/>
        <v>1</v>
      </c>
      <c r="P4" s="90">
        <v>2</v>
      </c>
      <c r="Q4" s="83">
        <v>2</v>
      </c>
      <c r="R4" s="349">
        <f t="shared" ref="R4:R23" si="5">Q4/P4</f>
        <v>1</v>
      </c>
      <c r="S4" s="90">
        <v>0</v>
      </c>
      <c r="T4" s="83">
        <v>0</v>
      </c>
      <c r="U4" s="313" t="e">
        <f t="shared" ref="U4:U23" si="6">T4/S4</f>
        <v>#DIV/0!</v>
      </c>
      <c r="V4" s="90">
        <v>0</v>
      </c>
      <c r="W4" s="83">
        <v>0</v>
      </c>
      <c r="X4" s="349" t="e">
        <f t="shared" ref="X4:X27" si="7">W4/V4</f>
        <v>#DIV/0!</v>
      </c>
      <c r="Y4" s="90">
        <v>1</v>
      </c>
      <c r="Z4" s="83">
        <v>1</v>
      </c>
      <c r="AA4" s="349">
        <f t="shared" ref="AA4:AA23" si="8">Z4/Y4</f>
        <v>1</v>
      </c>
      <c r="AB4" s="90">
        <v>0</v>
      </c>
      <c r="AC4" s="83">
        <v>0</v>
      </c>
      <c r="AD4" s="349" t="e">
        <f t="shared" ref="AD4:AD23" si="9">AC4/AB4</f>
        <v>#DIV/0!</v>
      </c>
      <c r="AE4" s="90">
        <v>2</v>
      </c>
      <c r="AF4" s="83">
        <v>2</v>
      </c>
      <c r="AG4" s="349">
        <f t="shared" ref="AG4:AG27" si="10">AF4/AE4</f>
        <v>1</v>
      </c>
      <c r="AH4" s="90">
        <v>0</v>
      </c>
      <c r="AI4" s="83">
        <v>0</v>
      </c>
      <c r="AJ4" s="349" t="e">
        <f>AI4/AH4</f>
        <v>#DIV/0!</v>
      </c>
    </row>
    <row r="5" spans="1:36" ht="15">
      <c r="A5" s="310">
        <v>3</v>
      </c>
      <c r="B5" s="121">
        <v>3005</v>
      </c>
      <c r="C5" s="503" t="s">
        <v>62</v>
      </c>
      <c r="D5" s="502">
        <f t="shared" si="0"/>
        <v>11</v>
      </c>
      <c r="E5" s="503">
        <f t="shared" si="0"/>
        <v>11</v>
      </c>
      <c r="F5" s="613">
        <f t="shared" si="2"/>
        <v>1</v>
      </c>
      <c r="G5" s="90">
        <v>2</v>
      </c>
      <c r="H5" s="83">
        <v>2</v>
      </c>
      <c r="I5" s="349">
        <f t="shared" si="3"/>
        <v>1</v>
      </c>
      <c r="J5" s="90">
        <v>1</v>
      </c>
      <c r="K5" s="83">
        <v>1</v>
      </c>
      <c r="L5" s="349">
        <f t="shared" si="4"/>
        <v>1</v>
      </c>
      <c r="M5" s="90">
        <v>3</v>
      </c>
      <c r="N5" s="83">
        <v>3</v>
      </c>
      <c r="O5" s="349">
        <f t="shared" si="1"/>
        <v>1</v>
      </c>
      <c r="P5" s="90">
        <v>2</v>
      </c>
      <c r="Q5" s="83">
        <v>2</v>
      </c>
      <c r="R5" s="349">
        <f t="shared" si="5"/>
        <v>1</v>
      </c>
      <c r="S5" s="90">
        <v>0</v>
      </c>
      <c r="T5" s="83">
        <v>0</v>
      </c>
      <c r="U5" s="313" t="e">
        <f t="shared" si="6"/>
        <v>#DIV/0!</v>
      </c>
      <c r="V5" s="90">
        <v>0</v>
      </c>
      <c r="W5" s="83">
        <v>0</v>
      </c>
      <c r="X5" s="349" t="e">
        <f t="shared" si="7"/>
        <v>#DIV/0!</v>
      </c>
      <c r="Y5" s="90">
        <v>1</v>
      </c>
      <c r="Z5" s="83">
        <v>1</v>
      </c>
      <c r="AA5" s="349">
        <f t="shared" si="8"/>
        <v>1</v>
      </c>
      <c r="AB5" s="90">
        <v>0</v>
      </c>
      <c r="AC5" s="83">
        <v>0</v>
      </c>
      <c r="AD5" s="349" t="e">
        <f t="shared" si="9"/>
        <v>#DIV/0!</v>
      </c>
      <c r="AE5" s="90">
        <v>2</v>
      </c>
      <c r="AF5" s="83">
        <v>2</v>
      </c>
      <c r="AG5" s="349">
        <f t="shared" si="10"/>
        <v>1</v>
      </c>
      <c r="AH5" s="90">
        <v>0</v>
      </c>
      <c r="AI5" s="83">
        <v>0</v>
      </c>
      <c r="AJ5" s="349" t="e">
        <f t="shared" ref="AJ5:AJ27" si="11">AI5/AH5</f>
        <v>#DIV/0!</v>
      </c>
    </row>
    <row r="6" spans="1:36" ht="15">
      <c r="A6" s="310">
        <v>4</v>
      </c>
      <c r="B6" s="121">
        <v>3008</v>
      </c>
      <c r="C6" s="503" t="s">
        <v>63</v>
      </c>
      <c r="D6" s="502">
        <f t="shared" si="0"/>
        <v>10</v>
      </c>
      <c r="E6" s="503">
        <f t="shared" si="0"/>
        <v>9</v>
      </c>
      <c r="F6" s="613">
        <f t="shared" si="2"/>
        <v>0.9</v>
      </c>
      <c r="G6" s="90">
        <v>2</v>
      </c>
      <c r="H6" s="83">
        <v>2</v>
      </c>
      <c r="I6" s="349">
        <f t="shared" si="3"/>
        <v>1</v>
      </c>
      <c r="J6" s="90">
        <v>1</v>
      </c>
      <c r="K6" s="83">
        <v>1</v>
      </c>
      <c r="L6" s="349">
        <f t="shared" si="4"/>
        <v>1</v>
      </c>
      <c r="M6" s="90">
        <v>3</v>
      </c>
      <c r="N6" s="83">
        <v>2</v>
      </c>
      <c r="O6" s="349">
        <f t="shared" si="1"/>
        <v>0.66666666666666663</v>
      </c>
      <c r="P6" s="90">
        <v>2</v>
      </c>
      <c r="Q6" s="83">
        <v>2</v>
      </c>
      <c r="R6" s="349">
        <f t="shared" si="5"/>
        <v>1</v>
      </c>
      <c r="S6" s="90">
        <v>0</v>
      </c>
      <c r="T6" s="83">
        <v>0</v>
      </c>
      <c r="U6" s="313" t="e">
        <f t="shared" si="6"/>
        <v>#DIV/0!</v>
      </c>
      <c r="V6" s="90">
        <v>0</v>
      </c>
      <c r="W6" s="83">
        <v>0</v>
      </c>
      <c r="X6" s="349" t="e">
        <f t="shared" si="7"/>
        <v>#DIV/0!</v>
      </c>
      <c r="Y6" s="90">
        <v>1</v>
      </c>
      <c r="Z6" s="83">
        <v>1</v>
      </c>
      <c r="AA6" s="349">
        <f t="shared" si="8"/>
        <v>1</v>
      </c>
      <c r="AB6" s="90">
        <v>0</v>
      </c>
      <c r="AC6" s="83">
        <v>0</v>
      </c>
      <c r="AD6" s="349" t="e">
        <f t="shared" si="9"/>
        <v>#DIV/0!</v>
      </c>
      <c r="AE6" s="90">
        <v>1</v>
      </c>
      <c r="AF6" s="83">
        <v>1</v>
      </c>
      <c r="AG6" s="349">
        <f t="shared" si="10"/>
        <v>1</v>
      </c>
      <c r="AH6" s="90">
        <v>0</v>
      </c>
      <c r="AI6" s="83">
        <v>0</v>
      </c>
      <c r="AJ6" s="349" t="e">
        <f t="shared" si="11"/>
        <v>#DIV/0!</v>
      </c>
    </row>
    <row r="7" spans="1:36" ht="14.1" customHeight="1">
      <c r="A7" s="310">
        <v>5</v>
      </c>
      <c r="B7" s="121">
        <v>3011</v>
      </c>
      <c r="C7" s="503" t="s">
        <v>64</v>
      </c>
      <c r="D7" s="502">
        <f t="shared" si="0"/>
        <v>10</v>
      </c>
      <c r="E7" s="503">
        <f t="shared" si="0"/>
        <v>10</v>
      </c>
      <c r="F7" s="613">
        <f t="shared" si="2"/>
        <v>1</v>
      </c>
      <c r="G7" s="90">
        <v>2</v>
      </c>
      <c r="H7" s="83">
        <v>2</v>
      </c>
      <c r="I7" s="349">
        <f t="shared" si="3"/>
        <v>1</v>
      </c>
      <c r="J7" s="90">
        <v>1</v>
      </c>
      <c r="K7" s="83">
        <v>1</v>
      </c>
      <c r="L7" s="349">
        <f t="shared" si="4"/>
        <v>1</v>
      </c>
      <c r="M7" s="90">
        <v>3</v>
      </c>
      <c r="N7" s="83">
        <v>3</v>
      </c>
      <c r="O7" s="349">
        <f t="shared" si="1"/>
        <v>1</v>
      </c>
      <c r="P7" s="90">
        <v>2</v>
      </c>
      <c r="Q7" s="83">
        <v>2</v>
      </c>
      <c r="R7" s="349">
        <f t="shared" si="5"/>
        <v>1</v>
      </c>
      <c r="S7" s="90">
        <v>0</v>
      </c>
      <c r="T7" s="83">
        <v>0</v>
      </c>
      <c r="U7" s="313" t="e">
        <f t="shared" si="6"/>
        <v>#DIV/0!</v>
      </c>
      <c r="V7" s="90">
        <v>0</v>
      </c>
      <c r="W7" s="83">
        <v>0</v>
      </c>
      <c r="X7" s="349" t="e">
        <f t="shared" si="7"/>
        <v>#DIV/0!</v>
      </c>
      <c r="Y7" s="90">
        <v>1</v>
      </c>
      <c r="Z7" s="83">
        <v>1</v>
      </c>
      <c r="AA7" s="349">
        <f t="shared" si="8"/>
        <v>1</v>
      </c>
      <c r="AB7" s="90">
        <v>0</v>
      </c>
      <c r="AC7" s="83">
        <v>0</v>
      </c>
      <c r="AD7" s="349" t="e">
        <f t="shared" si="9"/>
        <v>#DIV/0!</v>
      </c>
      <c r="AE7" s="90">
        <v>1</v>
      </c>
      <c r="AF7" s="83">
        <v>1</v>
      </c>
      <c r="AG7" s="349">
        <f t="shared" si="10"/>
        <v>1</v>
      </c>
      <c r="AH7" s="90">
        <v>0</v>
      </c>
      <c r="AI7" s="83">
        <v>0</v>
      </c>
      <c r="AJ7" s="349" t="e">
        <f t="shared" si="11"/>
        <v>#DIV/0!</v>
      </c>
    </row>
    <row r="8" spans="1:36" ht="15">
      <c r="A8" s="314">
        <v>6</v>
      </c>
      <c r="B8" s="123">
        <v>3013</v>
      </c>
      <c r="C8" s="605" t="s">
        <v>65</v>
      </c>
      <c r="D8" s="502">
        <f t="shared" si="0"/>
        <v>11</v>
      </c>
      <c r="E8" s="503">
        <f t="shared" si="0"/>
        <v>10</v>
      </c>
      <c r="F8" s="613">
        <f t="shared" si="2"/>
        <v>0.90909090909090906</v>
      </c>
      <c r="G8" s="90">
        <v>2</v>
      </c>
      <c r="H8" s="83">
        <v>2</v>
      </c>
      <c r="I8" s="349">
        <f t="shared" si="3"/>
        <v>1</v>
      </c>
      <c r="J8" s="90">
        <v>1</v>
      </c>
      <c r="K8" s="83">
        <v>1</v>
      </c>
      <c r="L8" s="349">
        <f t="shared" si="4"/>
        <v>1</v>
      </c>
      <c r="M8" s="90">
        <v>3</v>
      </c>
      <c r="N8" s="83">
        <v>2</v>
      </c>
      <c r="O8" s="349">
        <f t="shared" si="1"/>
        <v>0.66666666666666663</v>
      </c>
      <c r="P8" s="90">
        <v>2</v>
      </c>
      <c r="Q8" s="83">
        <v>2</v>
      </c>
      <c r="R8" s="349">
        <f t="shared" si="5"/>
        <v>1</v>
      </c>
      <c r="S8" s="90">
        <v>0</v>
      </c>
      <c r="T8" s="83">
        <v>0</v>
      </c>
      <c r="U8" s="313" t="e">
        <f t="shared" si="6"/>
        <v>#DIV/0!</v>
      </c>
      <c r="V8" s="90">
        <v>0</v>
      </c>
      <c r="W8" s="83">
        <v>0</v>
      </c>
      <c r="X8" s="349" t="e">
        <f t="shared" si="7"/>
        <v>#DIV/0!</v>
      </c>
      <c r="Y8" s="90">
        <v>1</v>
      </c>
      <c r="Z8" s="83">
        <v>1</v>
      </c>
      <c r="AA8" s="349">
        <f t="shared" si="8"/>
        <v>1</v>
      </c>
      <c r="AB8" s="90">
        <v>0</v>
      </c>
      <c r="AC8" s="83">
        <v>0</v>
      </c>
      <c r="AD8" s="349" t="e">
        <f t="shared" si="9"/>
        <v>#DIV/0!</v>
      </c>
      <c r="AE8" s="90">
        <v>2</v>
      </c>
      <c r="AF8" s="83">
        <v>2</v>
      </c>
      <c r="AG8" s="349">
        <f t="shared" si="10"/>
        <v>1</v>
      </c>
      <c r="AH8" s="90">
        <v>0</v>
      </c>
      <c r="AI8" s="83">
        <v>0</v>
      </c>
      <c r="AJ8" s="349" t="e">
        <f t="shared" si="11"/>
        <v>#DIV/0!</v>
      </c>
    </row>
    <row r="9" spans="1:36" ht="15">
      <c r="A9" s="310">
        <v>7</v>
      </c>
      <c r="B9" s="121">
        <v>3014</v>
      </c>
      <c r="C9" s="605" t="s">
        <v>66</v>
      </c>
      <c r="D9" s="502">
        <f t="shared" si="0"/>
        <v>11</v>
      </c>
      <c r="E9" s="503">
        <f t="shared" si="0"/>
        <v>11</v>
      </c>
      <c r="F9" s="613">
        <f t="shared" si="2"/>
        <v>1</v>
      </c>
      <c r="G9" s="90">
        <v>2</v>
      </c>
      <c r="H9" s="83">
        <v>2</v>
      </c>
      <c r="I9" s="349">
        <f t="shared" si="3"/>
        <v>1</v>
      </c>
      <c r="J9" s="90">
        <v>1</v>
      </c>
      <c r="K9" s="83">
        <v>1</v>
      </c>
      <c r="L9" s="349">
        <f t="shared" si="4"/>
        <v>1</v>
      </c>
      <c r="M9" s="90">
        <v>3</v>
      </c>
      <c r="N9" s="83">
        <v>3</v>
      </c>
      <c r="O9" s="349">
        <f t="shared" si="1"/>
        <v>1</v>
      </c>
      <c r="P9" s="90">
        <v>2</v>
      </c>
      <c r="Q9" s="83">
        <v>2</v>
      </c>
      <c r="R9" s="349">
        <f t="shared" si="5"/>
        <v>1</v>
      </c>
      <c r="S9" s="90">
        <v>0</v>
      </c>
      <c r="T9" s="83">
        <v>0</v>
      </c>
      <c r="U9" s="313" t="e">
        <f t="shared" si="6"/>
        <v>#DIV/0!</v>
      </c>
      <c r="V9" s="90">
        <v>0</v>
      </c>
      <c r="W9" s="83">
        <v>0</v>
      </c>
      <c r="X9" s="349" t="e">
        <f t="shared" si="7"/>
        <v>#DIV/0!</v>
      </c>
      <c r="Y9" s="90">
        <v>1</v>
      </c>
      <c r="Z9" s="83">
        <v>1</v>
      </c>
      <c r="AA9" s="349">
        <f t="shared" si="8"/>
        <v>1</v>
      </c>
      <c r="AB9" s="90">
        <v>0</v>
      </c>
      <c r="AC9" s="83">
        <v>0</v>
      </c>
      <c r="AD9" s="349" t="e">
        <f t="shared" si="9"/>
        <v>#DIV/0!</v>
      </c>
      <c r="AE9" s="90">
        <v>2</v>
      </c>
      <c r="AF9" s="83">
        <v>2</v>
      </c>
      <c r="AG9" s="349">
        <f t="shared" si="10"/>
        <v>1</v>
      </c>
      <c r="AH9" s="90">
        <v>0</v>
      </c>
      <c r="AI9" s="83">
        <v>0</v>
      </c>
      <c r="AJ9" s="349" t="e">
        <f t="shared" si="11"/>
        <v>#DIV/0!</v>
      </c>
    </row>
    <row r="10" spans="1:36" ht="14.1" customHeight="1">
      <c r="A10" s="310">
        <v>8</v>
      </c>
      <c r="B10" s="121">
        <v>3015</v>
      </c>
      <c r="C10" s="503" t="s">
        <v>67</v>
      </c>
      <c r="D10" s="502">
        <f t="shared" si="0"/>
        <v>12</v>
      </c>
      <c r="E10" s="503">
        <f t="shared" si="0"/>
        <v>12</v>
      </c>
      <c r="F10" s="613">
        <f t="shared" si="2"/>
        <v>1</v>
      </c>
      <c r="G10" s="90">
        <v>2</v>
      </c>
      <c r="H10" s="83">
        <v>2</v>
      </c>
      <c r="I10" s="349">
        <f t="shared" si="3"/>
        <v>1</v>
      </c>
      <c r="J10" s="90">
        <v>1</v>
      </c>
      <c r="K10" s="83">
        <v>1</v>
      </c>
      <c r="L10" s="349">
        <f t="shared" si="4"/>
        <v>1</v>
      </c>
      <c r="M10" s="90">
        <v>3</v>
      </c>
      <c r="N10" s="83">
        <v>3</v>
      </c>
      <c r="O10" s="349">
        <f t="shared" si="1"/>
        <v>1</v>
      </c>
      <c r="P10" s="90">
        <v>2</v>
      </c>
      <c r="Q10" s="83">
        <v>2</v>
      </c>
      <c r="R10" s="349">
        <f t="shared" si="5"/>
        <v>1</v>
      </c>
      <c r="S10" s="90">
        <v>0</v>
      </c>
      <c r="T10" s="83">
        <v>0</v>
      </c>
      <c r="U10" s="313" t="e">
        <f t="shared" si="6"/>
        <v>#DIV/0!</v>
      </c>
      <c r="V10" s="90">
        <v>0</v>
      </c>
      <c r="W10" s="83">
        <v>0</v>
      </c>
      <c r="X10" s="349" t="e">
        <f t="shared" si="7"/>
        <v>#DIV/0!</v>
      </c>
      <c r="Y10" s="90">
        <v>1</v>
      </c>
      <c r="Z10" s="83">
        <v>1</v>
      </c>
      <c r="AA10" s="349">
        <f t="shared" si="8"/>
        <v>1</v>
      </c>
      <c r="AB10" s="90">
        <v>0</v>
      </c>
      <c r="AC10" s="83">
        <v>0</v>
      </c>
      <c r="AD10" s="349" t="e">
        <f t="shared" si="9"/>
        <v>#DIV/0!</v>
      </c>
      <c r="AE10" s="90">
        <v>3</v>
      </c>
      <c r="AF10" s="83">
        <v>3</v>
      </c>
      <c r="AG10" s="349">
        <f t="shared" si="10"/>
        <v>1</v>
      </c>
      <c r="AH10" s="90">
        <v>0</v>
      </c>
      <c r="AI10" s="83">
        <v>0</v>
      </c>
      <c r="AJ10" s="349" t="e">
        <f t="shared" si="11"/>
        <v>#DIV/0!</v>
      </c>
    </row>
    <row r="11" spans="1:36" ht="15">
      <c r="A11" s="310">
        <v>9</v>
      </c>
      <c r="B11" s="121">
        <v>3016</v>
      </c>
      <c r="C11" s="503" t="s">
        <v>68</v>
      </c>
      <c r="D11" s="502">
        <f t="shared" si="0"/>
        <v>11</v>
      </c>
      <c r="E11" s="503">
        <f t="shared" si="0"/>
        <v>11</v>
      </c>
      <c r="F11" s="613">
        <f t="shared" si="2"/>
        <v>1</v>
      </c>
      <c r="G11" s="90">
        <v>2</v>
      </c>
      <c r="H11" s="83">
        <v>2</v>
      </c>
      <c r="I11" s="349">
        <f t="shared" si="3"/>
        <v>1</v>
      </c>
      <c r="J11" s="90">
        <v>1</v>
      </c>
      <c r="K11" s="83">
        <v>1</v>
      </c>
      <c r="L11" s="349">
        <f t="shared" si="4"/>
        <v>1</v>
      </c>
      <c r="M11" s="90">
        <v>3</v>
      </c>
      <c r="N11" s="83">
        <v>3</v>
      </c>
      <c r="O11" s="349">
        <f t="shared" si="1"/>
        <v>1</v>
      </c>
      <c r="P11" s="90">
        <v>2</v>
      </c>
      <c r="Q11" s="83">
        <v>2</v>
      </c>
      <c r="R11" s="349">
        <f t="shared" si="5"/>
        <v>1</v>
      </c>
      <c r="S11" s="90">
        <v>0</v>
      </c>
      <c r="T11" s="83">
        <v>0</v>
      </c>
      <c r="U11" s="313" t="e">
        <f t="shared" si="6"/>
        <v>#DIV/0!</v>
      </c>
      <c r="V11" s="90">
        <v>0</v>
      </c>
      <c r="W11" s="83">
        <v>0</v>
      </c>
      <c r="X11" s="349" t="e">
        <f t="shared" si="7"/>
        <v>#DIV/0!</v>
      </c>
      <c r="Y11" s="90">
        <v>1</v>
      </c>
      <c r="Z11" s="83">
        <v>1</v>
      </c>
      <c r="AA11" s="349">
        <f t="shared" si="8"/>
        <v>1</v>
      </c>
      <c r="AB11" s="90">
        <v>0</v>
      </c>
      <c r="AC11" s="83">
        <v>0</v>
      </c>
      <c r="AD11" s="349" t="e">
        <f t="shared" si="9"/>
        <v>#DIV/0!</v>
      </c>
      <c r="AE11" s="90">
        <v>2</v>
      </c>
      <c r="AF11" s="83">
        <v>2</v>
      </c>
      <c r="AG11" s="349">
        <f t="shared" si="10"/>
        <v>1</v>
      </c>
      <c r="AH11" s="90">
        <v>0</v>
      </c>
      <c r="AI11" s="83">
        <v>0</v>
      </c>
      <c r="AJ11" s="349" t="e">
        <f t="shared" si="11"/>
        <v>#DIV/0!</v>
      </c>
    </row>
    <row r="12" spans="1:36" ht="15">
      <c r="A12" s="310">
        <v>10</v>
      </c>
      <c r="B12" s="121">
        <v>3018</v>
      </c>
      <c r="C12" s="503" t="s">
        <v>69</v>
      </c>
      <c r="D12" s="502">
        <f t="shared" si="0"/>
        <v>11</v>
      </c>
      <c r="E12" s="503">
        <f t="shared" si="0"/>
        <v>11</v>
      </c>
      <c r="F12" s="613">
        <f t="shared" si="2"/>
        <v>1</v>
      </c>
      <c r="G12" s="90">
        <v>2</v>
      </c>
      <c r="H12" s="83">
        <v>2</v>
      </c>
      <c r="I12" s="349">
        <f t="shared" si="3"/>
        <v>1</v>
      </c>
      <c r="J12" s="90">
        <v>1</v>
      </c>
      <c r="K12" s="83">
        <v>1</v>
      </c>
      <c r="L12" s="349">
        <f t="shared" si="4"/>
        <v>1</v>
      </c>
      <c r="M12" s="90">
        <v>3</v>
      </c>
      <c r="N12" s="83">
        <v>3</v>
      </c>
      <c r="O12" s="349">
        <f t="shared" si="1"/>
        <v>1</v>
      </c>
      <c r="P12" s="90">
        <v>2</v>
      </c>
      <c r="Q12" s="83">
        <v>2</v>
      </c>
      <c r="R12" s="349">
        <f t="shared" si="5"/>
        <v>1</v>
      </c>
      <c r="S12" s="90">
        <v>0</v>
      </c>
      <c r="T12" s="83">
        <v>0</v>
      </c>
      <c r="U12" s="313" t="e">
        <f t="shared" si="6"/>
        <v>#DIV/0!</v>
      </c>
      <c r="V12" s="90">
        <v>0</v>
      </c>
      <c r="W12" s="83">
        <v>0</v>
      </c>
      <c r="X12" s="349" t="e">
        <f t="shared" si="7"/>
        <v>#DIV/0!</v>
      </c>
      <c r="Y12" s="90">
        <v>1</v>
      </c>
      <c r="Z12" s="83">
        <v>1</v>
      </c>
      <c r="AA12" s="349">
        <f t="shared" si="8"/>
        <v>1</v>
      </c>
      <c r="AB12" s="90">
        <v>0</v>
      </c>
      <c r="AC12" s="83">
        <v>0</v>
      </c>
      <c r="AD12" s="349" t="e">
        <f t="shared" si="9"/>
        <v>#DIV/0!</v>
      </c>
      <c r="AE12" s="90">
        <v>2</v>
      </c>
      <c r="AF12" s="83">
        <v>2</v>
      </c>
      <c r="AG12" s="349">
        <f t="shared" si="10"/>
        <v>1</v>
      </c>
      <c r="AH12" s="90">
        <v>0</v>
      </c>
      <c r="AI12" s="83">
        <v>0</v>
      </c>
      <c r="AJ12" s="349" t="e">
        <f t="shared" si="11"/>
        <v>#DIV/0!</v>
      </c>
    </row>
    <row r="13" spans="1:36" ht="15">
      <c r="A13" s="310">
        <v>11</v>
      </c>
      <c r="B13" s="121">
        <v>3019</v>
      </c>
      <c r="C13" s="503" t="s">
        <v>70</v>
      </c>
      <c r="D13" s="502">
        <f t="shared" si="0"/>
        <v>11</v>
      </c>
      <c r="E13" s="503">
        <f t="shared" si="0"/>
        <v>10</v>
      </c>
      <c r="F13" s="613">
        <f t="shared" si="2"/>
        <v>0.90909090909090906</v>
      </c>
      <c r="G13" s="90">
        <v>2</v>
      </c>
      <c r="H13" s="83">
        <v>2</v>
      </c>
      <c r="I13" s="349">
        <f t="shared" si="3"/>
        <v>1</v>
      </c>
      <c r="J13" s="90">
        <v>1</v>
      </c>
      <c r="K13" s="83">
        <v>1</v>
      </c>
      <c r="L13" s="349">
        <f t="shared" si="4"/>
        <v>1</v>
      </c>
      <c r="M13" s="90">
        <v>3</v>
      </c>
      <c r="N13" s="83">
        <v>2</v>
      </c>
      <c r="O13" s="349">
        <f t="shared" si="1"/>
        <v>0.66666666666666663</v>
      </c>
      <c r="P13" s="90">
        <v>2</v>
      </c>
      <c r="Q13" s="83">
        <v>2</v>
      </c>
      <c r="R13" s="349">
        <f t="shared" si="5"/>
        <v>1</v>
      </c>
      <c r="S13" s="90">
        <v>0</v>
      </c>
      <c r="T13" s="83">
        <v>0</v>
      </c>
      <c r="U13" s="313" t="e">
        <f t="shared" si="6"/>
        <v>#DIV/0!</v>
      </c>
      <c r="V13" s="90">
        <v>0</v>
      </c>
      <c r="W13" s="83">
        <v>0</v>
      </c>
      <c r="X13" s="349" t="e">
        <f t="shared" si="7"/>
        <v>#DIV/0!</v>
      </c>
      <c r="Y13" s="90">
        <v>1</v>
      </c>
      <c r="Z13" s="83">
        <v>1</v>
      </c>
      <c r="AA13" s="349">
        <f t="shared" si="8"/>
        <v>1</v>
      </c>
      <c r="AB13" s="90">
        <v>0</v>
      </c>
      <c r="AC13" s="83">
        <v>0</v>
      </c>
      <c r="AD13" s="349" t="e">
        <f t="shared" si="9"/>
        <v>#DIV/0!</v>
      </c>
      <c r="AE13" s="90">
        <v>2</v>
      </c>
      <c r="AF13" s="83">
        <v>2</v>
      </c>
      <c r="AG13" s="349">
        <f t="shared" si="10"/>
        <v>1</v>
      </c>
      <c r="AH13" s="90">
        <v>0</v>
      </c>
      <c r="AI13" s="83">
        <v>0</v>
      </c>
      <c r="AJ13" s="349" t="e">
        <f t="shared" si="11"/>
        <v>#DIV/0!</v>
      </c>
    </row>
    <row r="14" spans="1:36" ht="15">
      <c r="A14" s="310">
        <v>12</v>
      </c>
      <c r="B14" s="121">
        <v>3020</v>
      </c>
      <c r="C14" s="605" t="s">
        <v>71</v>
      </c>
      <c r="D14" s="502">
        <f t="shared" si="0"/>
        <v>12</v>
      </c>
      <c r="E14" s="503">
        <f t="shared" si="0"/>
        <v>11</v>
      </c>
      <c r="F14" s="613">
        <f t="shared" si="2"/>
        <v>0.91666666666666663</v>
      </c>
      <c r="G14" s="90">
        <v>2</v>
      </c>
      <c r="H14" s="83">
        <v>2</v>
      </c>
      <c r="I14" s="349">
        <f t="shared" si="3"/>
        <v>1</v>
      </c>
      <c r="J14" s="90">
        <v>1</v>
      </c>
      <c r="K14" s="83">
        <v>1</v>
      </c>
      <c r="L14" s="349">
        <f t="shared" si="4"/>
        <v>1</v>
      </c>
      <c r="M14" s="90">
        <v>3</v>
      </c>
      <c r="N14" s="83">
        <v>3</v>
      </c>
      <c r="O14" s="349">
        <f t="shared" si="1"/>
        <v>1</v>
      </c>
      <c r="P14" s="90">
        <v>2</v>
      </c>
      <c r="Q14" s="83">
        <v>2</v>
      </c>
      <c r="R14" s="349">
        <f t="shared" si="5"/>
        <v>1</v>
      </c>
      <c r="S14" s="90">
        <v>0</v>
      </c>
      <c r="T14" s="83">
        <v>0</v>
      </c>
      <c r="U14" s="313" t="e">
        <f t="shared" si="6"/>
        <v>#DIV/0!</v>
      </c>
      <c r="V14" s="90">
        <v>0</v>
      </c>
      <c r="W14" s="83">
        <v>0</v>
      </c>
      <c r="X14" s="349" t="e">
        <f t="shared" si="7"/>
        <v>#DIV/0!</v>
      </c>
      <c r="Y14" s="90">
        <v>1</v>
      </c>
      <c r="Z14" s="83">
        <v>1</v>
      </c>
      <c r="AA14" s="349">
        <f t="shared" si="8"/>
        <v>1</v>
      </c>
      <c r="AB14" s="90">
        <v>0</v>
      </c>
      <c r="AC14" s="83">
        <v>0</v>
      </c>
      <c r="AD14" s="349" t="e">
        <f t="shared" si="9"/>
        <v>#DIV/0!</v>
      </c>
      <c r="AE14" s="90">
        <v>3</v>
      </c>
      <c r="AF14" s="83">
        <v>2</v>
      </c>
      <c r="AG14" s="349">
        <f t="shared" si="10"/>
        <v>0.66666666666666663</v>
      </c>
      <c r="AH14" s="90">
        <v>0</v>
      </c>
      <c r="AI14" s="83">
        <v>0</v>
      </c>
      <c r="AJ14" s="349" t="e">
        <f t="shared" si="11"/>
        <v>#DIV/0!</v>
      </c>
    </row>
    <row r="15" spans="1:36" ht="15">
      <c r="A15" s="310">
        <v>13</v>
      </c>
      <c r="B15" s="121">
        <v>3022</v>
      </c>
      <c r="C15" s="605" t="s">
        <v>72</v>
      </c>
      <c r="D15" s="502">
        <f t="shared" si="0"/>
        <v>11</v>
      </c>
      <c r="E15" s="503">
        <f t="shared" si="0"/>
        <v>11</v>
      </c>
      <c r="F15" s="613">
        <f t="shared" si="2"/>
        <v>1</v>
      </c>
      <c r="G15" s="90">
        <v>2</v>
      </c>
      <c r="H15" s="83">
        <v>2</v>
      </c>
      <c r="I15" s="349">
        <f t="shared" si="3"/>
        <v>1</v>
      </c>
      <c r="J15" s="90">
        <v>1</v>
      </c>
      <c r="K15" s="83">
        <v>1</v>
      </c>
      <c r="L15" s="349">
        <f t="shared" si="4"/>
        <v>1</v>
      </c>
      <c r="M15" s="90">
        <v>3</v>
      </c>
      <c r="N15" s="83">
        <v>3</v>
      </c>
      <c r="O15" s="349">
        <f t="shared" si="1"/>
        <v>1</v>
      </c>
      <c r="P15" s="90">
        <v>2</v>
      </c>
      <c r="Q15" s="83">
        <v>2</v>
      </c>
      <c r="R15" s="349">
        <f t="shared" si="5"/>
        <v>1</v>
      </c>
      <c r="S15" s="90">
        <v>0</v>
      </c>
      <c r="T15" s="83">
        <v>0</v>
      </c>
      <c r="U15" s="313" t="e">
        <f t="shared" si="6"/>
        <v>#DIV/0!</v>
      </c>
      <c r="V15" s="90">
        <v>0</v>
      </c>
      <c r="W15" s="83">
        <v>0</v>
      </c>
      <c r="X15" s="349" t="e">
        <f t="shared" si="7"/>
        <v>#DIV/0!</v>
      </c>
      <c r="Y15" s="90">
        <v>1</v>
      </c>
      <c r="Z15" s="83">
        <v>1</v>
      </c>
      <c r="AA15" s="349">
        <f t="shared" si="8"/>
        <v>1</v>
      </c>
      <c r="AB15" s="90">
        <v>0</v>
      </c>
      <c r="AC15" s="83">
        <v>0</v>
      </c>
      <c r="AD15" s="349" t="e">
        <f t="shared" si="9"/>
        <v>#DIV/0!</v>
      </c>
      <c r="AE15" s="90">
        <v>2</v>
      </c>
      <c r="AF15" s="83">
        <v>2</v>
      </c>
      <c r="AG15" s="349">
        <f t="shared" si="10"/>
        <v>1</v>
      </c>
      <c r="AH15" s="90">
        <v>0</v>
      </c>
      <c r="AI15" s="83">
        <v>0</v>
      </c>
      <c r="AJ15" s="349" t="e">
        <f t="shared" si="11"/>
        <v>#DIV/0!</v>
      </c>
    </row>
    <row r="16" spans="1:36" ht="14.1" customHeight="1">
      <c r="A16" s="314">
        <v>14</v>
      </c>
      <c r="B16" s="123">
        <v>3023</v>
      </c>
      <c r="C16" s="605" t="s">
        <v>73</v>
      </c>
      <c r="D16" s="502">
        <f t="shared" si="0"/>
        <v>11</v>
      </c>
      <c r="E16" s="503">
        <f t="shared" si="0"/>
        <v>11</v>
      </c>
      <c r="F16" s="613">
        <f t="shared" si="2"/>
        <v>1</v>
      </c>
      <c r="G16" s="90">
        <v>2</v>
      </c>
      <c r="H16" s="83">
        <v>2</v>
      </c>
      <c r="I16" s="349">
        <f t="shared" si="3"/>
        <v>1</v>
      </c>
      <c r="J16" s="90">
        <v>1</v>
      </c>
      <c r="K16" s="83">
        <v>1</v>
      </c>
      <c r="L16" s="349">
        <f t="shared" si="4"/>
        <v>1</v>
      </c>
      <c r="M16" s="90">
        <v>3</v>
      </c>
      <c r="N16" s="83">
        <v>3</v>
      </c>
      <c r="O16" s="349">
        <f t="shared" si="1"/>
        <v>1</v>
      </c>
      <c r="P16" s="90">
        <v>2</v>
      </c>
      <c r="Q16" s="83">
        <v>2</v>
      </c>
      <c r="R16" s="349">
        <f t="shared" si="5"/>
        <v>1</v>
      </c>
      <c r="S16" s="90">
        <v>0</v>
      </c>
      <c r="T16" s="83">
        <v>0</v>
      </c>
      <c r="U16" s="313" t="e">
        <f t="shared" si="6"/>
        <v>#DIV/0!</v>
      </c>
      <c r="V16" s="90">
        <v>0</v>
      </c>
      <c r="W16" s="83">
        <v>0</v>
      </c>
      <c r="X16" s="349" t="e">
        <f t="shared" si="7"/>
        <v>#DIV/0!</v>
      </c>
      <c r="Y16" s="90">
        <v>1</v>
      </c>
      <c r="Z16" s="83">
        <v>1</v>
      </c>
      <c r="AA16" s="349">
        <f t="shared" si="8"/>
        <v>1</v>
      </c>
      <c r="AB16" s="90">
        <v>0</v>
      </c>
      <c r="AC16" s="83">
        <v>0</v>
      </c>
      <c r="AD16" s="349" t="e">
        <f t="shared" si="9"/>
        <v>#DIV/0!</v>
      </c>
      <c r="AE16" s="90">
        <v>2</v>
      </c>
      <c r="AF16" s="83">
        <v>2</v>
      </c>
      <c r="AG16" s="349">
        <f t="shared" si="10"/>
        <v>1</v>
      </c>
      <c r="AH16" s="90">
        <v>0</v>
      </c>
      <c r="AI16" s="83">
        <v>0</v>
      </c>
      <c r="AJ16" s="349" t="e">
        <f t="shared" si="11"/>
        <v>#DIV/0!</v>
      </c>
    </row>
    <row r="17" spans="1:36" ht="15">
      <c r="A17" s="310">
        <v>15</v>
      </c>
      <c r="B17" s="121">
        <v>3024</v>
      </c>
      <c r="C17" s="503" t="s">
        <v>74</v>
      </c>
      <c r="D17" s="502">
        <f t="shared" si="0"/>
        <v>12</v>
      </c>
      <c r="E17" s="503">
        <f t="shared" si="0"/>
        <v>11</v>
      </c>
      <c r="F17" s="613">
        <f t="shared" si="2"/>
        <v>0.91666666666666663</v>
      </c>
      <c r="G17" s="90">
        <v>2</v>
      </c>
      <c r="H17" s="83">
        <v>2</v>
      </c>
      <c r="I17" s="349">
        <f t="shared" si="3"/>
        <v>1</v>
      </c>
      <c r="J17" s="90">
        <v>1</v>
      </c>
      <c r="K17" s="83">
        <v>1</v>
      </c>
      <c r="L17" s="349">
        <f t="shared" si="4"/>
        <v>1</v>
      </c>
      <c r="M17" s="90">
        <v>3</v>
      </c>
      <c r="N17" s="83">
        <v>3</v>
      </c>
      <c r="O17" s="349">
        <f t="shared" si="1"/>
        <v>1</v>
      </c>
      <c r="P17" s="90">
        <v>2</v>
      </c>
      <c r="Q17" s="83">
        <v>2</v>
      </c>
      <c r="R17" s="349">
        <f t="shared" si="5"/>
        <v>1</v>
      </c>
      <c r="S17" s="90">
        <v>0</v>
      </c>
      <c r="T17" s="83">
        <v>0</v>
      </c>
      <c r="U17" s="313" t="e">
        <f t="shared" si="6"/>
        <v>#DIV/0!</v>
      </c>
      <c r="V17" s="90">
        <v>0</v>
      </c>
      <c r="W17" s="83">
        <v>0</v>
      </c>
      <c r="X17" s="349" t="e">
        <f t="shared" si="7"/>
        <v>#DIV/0!</v>
      </c>
      <c r="Y17" s="90">
        <v>1</v>
      </c>
      <c r="Z17" s="83">
        <v>0</v>
      </c>
      <c r="AA17" s="349">
        <f t="shared" si="8"/>
        <v>0</v>
      </c>
      <c r="AB17" s="90">
        <v>0</v>
      </c>
      <c r="AC17" s="83">
        <v>0</v>
      </c>
      <c r="AD17" s="349" t="e">
        <f t="shared" si="9"/>
        <v>#DIV/0!</v>
      </c>
      <c r="AE17" s="90">
        <v>3</v>
      </c>
      <c r="AF17" s="83">
        <v>3</v>
      </c>
      <c r="AG17" s="349">
        <f t="shared" si="10"/>
        <v>1</v>
      </c>
      <c r="AH17" s="90">
        <v>0</v>
      </c>
      <c r="AI17" s="83">
        <v>0</v>
      </c>
      <c r="AJ17" s="349" t="e">
        <f t="shared" si="11"/>
        <v>#DIV/0!</v>
      </c>
    </row>
    <row r="18" spans="1:36" ht="15">
      <c r="A18" s="310">
        <v>16</v>
      </c>
      <c r="B18" s="121">
        <v>3027</v>
      </c>
      <c r="C18" s="503" t="s">
        <v>75</v>
      </c>
      <c r="D18" s="502">
        <f t="shared" si="0"/>
        <v>11</v>
      </c>
      <c r="E18" s="503">
        <f t="shared" si="0"/>
        <v>11</v>
      </c>
      <c r="F18" s="613">
        <f t="shared" si="2"/>
        <v>1</v>
      </c>
      <c r="G18" s="90">
        <v>2</v>
      </c>
      <c r="H18" s="83">
        <v>2</v>
      </c>
      <c r="I18" s="349">
        <f t="shared" si="3"/>
        <v>1</v>
      </c>
      <c r="J18" s="90">
        <v>1</v>
      </c>
      <c r="K18" s="83">
        <v>1</v>
      </c>
      <c r="L18" s="349">
        <f t="shared" si="4"/>
        <v>1</v>
      </c>
      <c r="M18" s="90">
        <v>3</v>
      </c>
      <c r="N18" s="83">
        <v>3</v>
      </c>
      <c r="O18" s="349">
        <f t="shared" si="1"/>
        <v>1</v>
      </c>
      <c r="P18" s="90">
        <v>2</v>
      </c>
      <c r="Q18" s="83">
        <v>2</v>
      </c>
      <c r="R18" s="349">
        <f t="shared" si="5"/>
        <v>1</v>
      </c>
      <c r="S18" s="90">
        <v>0</v>
      </c>
      <c r="T18" s="83">
        <v>0</v>
      </c>
      <c r="U18" s="313" t="e">
        <f t="shared" si="6"/>
        <v>#DIV/0!</v>
      </c>
      <c r="V18" s="90">
        <v>0</v>
      </c>
      <c r="W18" s="83">
        <v>0</v>
      </c>
      <c r="X18" s="349" t="e">
        <f t="shared" si="7"/>
        <v>#DIV/0!</v>
      </c>
      <c r="Y18" s="90">
        <v>1</v>
      </c>
      <c r="Z18" s="83">
        <v>1</v>
      </c>
      <c r="AA18" s="349">
        <f t="shared" si="8"/>
        <v>1</v>
      </c>
      <c r="AB18" s="90">
        <v>0</v>
      </c>
      <c r="AC18" s="83">
        <v>0</v>
      </c>
      <c r="AD18" s="349" t="e">
        <f t="shared" si="9"/>
        <v>#DIV/0!</v>
      </c>
      <c r="AE18" s="90">
        <v>2</v>
      </c>
      <c r="AF18" s="83">
        <v>2</v>
      </c>
      <c r="AG18" s="349">
        <f t="shared" si="10"/>
        <v>1</v>
      </c>
      <c r="AH18" s="90">
        <v>0</v>
      </c>
      <c r="AI18" s="83">
        <v>0</v>
      </c>
      <c r="AJ18" s="349" t="e">
        <f t="shared" si="11"/>
        <v>#DIV/0!</v>
      </c>
    </row>
    <row r="19" spans="1:36" ht="15">
      <c r="A19" s="310">
        <v>17</v>
      </c>
      <c r="B19" s="121">
        <v>3028</v>
      </c>
      <c r="C19" s="605" t="s">
        <v>76</v>
      </c>
      <c r="D19" s="502">
        <f t="shared" si="0"/>
        <v>10</v>
      </c>
      <c r="E19" s="503">
        <f t="shared" si="0"/>
        <v>9</v>
      </c>
      <c r="F19" s="613">
        <f t="shared" si="2"/>
        <v>0.9</v>
      </c>
      <c r="G19" s="90">
        <v>2</v>
      </c>
      <c r="H19" s="83">
        <v>1</v>
      </c>
      <c r="I19" s="349">
        <f t="shared" si="3"/>
        <v>0.5</v>
      </c>
      <c r="J19" s="90">
        <v>1</v>
      </c>
      <c r="K19" s="83">
        <v>1</v>
      </c>
      <c r="L19" s="349">
        <f t="shared" si="4"/>
        <v>1</v>
      </c>
      <c r="M19" s="90">
        <v>3</v>
      </c>
      <c r="N19" s="83">
        <v>3</v>
      </c>
      <c r="O19" s="349">
        <f t="shared" si="1"/>
        <v>1</v>
      </c>
      <c r="P19" s="90">
        <v>2</v>
      </c>
      <c r="Q19" s="83">
        <v>2</v>
      </c>
      <c r="R19" s="349">
        <f t="shared" si="5"/>
        <v>1</v>
      </c>
      <c r="S19" s="90">
        <v>0</v>
      </c>
      <c r="T19" s="83">
        <v>0</v>
      </c>
      <c r="U19" s="313" t="e">
        <f t="shared" si="6"/>
        <v>#DIV/0!</v>
      </c>
      <c r="V19" s="90">
        <v>0</v>
      </c>
      <c r="W19" s="83">
        <v>0</v>
      </c>
      <c r="X19" s="349" t="e">
        <f t="shared" si="7"/>
        <v>#DIV/0!</v>
      </c>
      <c r="Y19" s="90">
        <v>1</v>
      </c>
      <c r="Z19" s="83">
        <v>1</v>
      </c>
      <c r="AA19" s="349">
        <f t="shared" si="8"/>
        <v>1</v>
      </c>
      <c r="AB19" s="90">
        <v>0</v>
      </c>
      <c r="AC19" s="83">
        <v>0</v>
      </c>
      <c r="AD19" s="349" t="e">
        <f t="shared" si="9"/>
        <v>#DIV/0!</v>
      </c>
      <c r="AE19" s="90">
        <v>1</v>
      </c>
      <c r="AF19" s="83">
        <v>1</v>
      </c>
      <c r="AG19" s="349">
        <f t="shared" si="10"/>
        <v>1</v>
      </c>
      <c r="AH19" s="90">
        <v>0</v>
      </c>
      <c r="AI19" s="83">
        <v>0</v>
      </c>
      <c r="AJ19" s="349" t="e">
        <f t="shared" si="11"/>
        <v>#DIV/0!</v>
      </c>
    </row>
    <row r="20" spans="1:36" ht="14.1" customHeight="1">
      <c r="A20" s="310">
        <v>18</v>
      </c>
      <c r="B20" s="121">
        <v>3030</v>
      </c>
      <c r="C20" s="503" t="s">
        <v>77</v>
      </c>
      <c r="D20" s="502">
        <f t="shared" si="0"/>
        <v>10</v>
      </c>
      <c r="E20" s="503">
        <f t="shared" si="0"/>
        <v>10</v>
      </c>
      <c r="F20" s="613">
        <f t="shared" si="2"/>
        <v>1</v>
      </c>
      <c r="G20" s="90">
        <v>2</v>
      </c>
      <c r="H20" s="83">
        <v>2</v>
      </c>
      <c r="I20" s="349">
        <f t="shared" si="3"/>
        <v>1</v>
      </c>
      <c r="J20" s="90">
        <v>1</v>
      </c>
      <c r="K20" s="83">
        <v>1</v>
      </c>
      <c r="L20" s="349">
        <f t="shared" si="4"/>
        <v>1</v>
      </c>
      <c r="M20" s="90">
        <v>3</v>
      </c>
      <c r="N20" s="83">
        <v>3</v>
      </c>
      <c r="O20" s="349">
        <f t="shared" si="1"/>
        <v>1</v>
      </c>
      <c r="P20" s="90">
        <v>2</v>
      </c>
      <c r="Q20" s="83">
        <v>2</v>
      </c>
      <c r="R20" s="349">
        <f t="shared" si="5"/>
        <v>1</v>
      </c>
      <c r="S20" s="90">
        <v>0</v>
      </c>
      <c r="T20" s="83">
        <v>0</v>
      </c>
      <c r="U20" s="313" t="e">
        <f t="shared" si="6"/>
        <v>#DIV/0!</v>
      </c>
      <c r="V20" s="90">
        <v>0</v>
      </c>
      <c r="W20" s="83">
        <v>0</v>
      </c>
      <c r="X20" s="349" t="e">
        <f t="shared" si="7"/>
        <v>#DIV/0!</v>
      </c>
      <c r="Y20" s="90">
        <v>1</v>
      </c>
      <c r="Z20" s="83">
        <v>1</v>
      </c>
      <c r="AA20" s="349">
        <f t="shared" si="8"/>
        <v>1</v>
      </c>
      <c r="AB20" s="90">
        <v>0</v>
      </c>
      <c r="AC20" s="83">
        <v>0</v>
      </c>
      <c r="AD20" s="349" t="e">
        <f t="shared" si="9"/>
        <v>#DIV/0!</v>
      </c>
      <c r="AE20" s="90">
        <v>1</v>
      </c>
      <c r="AF20" s="83">
        <v>1</v>
      </c>
      <c r="AG20" s="349">
        <f t="shared" si="10"/>
        <v>1</v>
      </c>
      <c r="AH20" s="90">
        <v>0</v>
      </c>
      <c r="AI20" s="83">
        <v>0</v>
      </c>
      <c r="AJ20" s="349" t="e">
        <f t="shared" si="11"/>
        <v>#DIV/0!</v>
      </c>
    </row>
    <row r="21" spans="1:36" ht="15">
      <c r="A21" s="310">
        <v>19</v>
      </c>
      <c r="B21" s="121">
        <v>3031</v>
      </c>
      <c r="C21" s="503" t="s">
        <v>78</v>
      </c>
      <c r="D21" s="502">
        <f t="shared" si="0"/>
        <v>11</v>
      </c>
      <c r="E21" s="503">
        <f t="shared" si="0"/>
        <v>10</v>
      </c>
      <c r="F21" s="613">
        <f t="shared" si="2"/>
        <v>0.90909090909090906</v>
      </c>
      <c r="G21" s="90">
        <v>2</v>
      </c>
      <c r="H21" s="83">
        <v>1</v>
      </c>
      <c r="I21" s="349">
        <f t="shared" si="3"/>
        <v>0.5</v>
      </c>
      <c r="J21" s="90">
        <v>1</v>
      </c>
      <c r="K21" s="83">
        <v>1</v>
      </c>
      <c r="L21" s="349">
        <f t="shared" si="4"/>
        <v>1</v>
      </c>
      <c r="M21" s="90">
        <v>3</v>
      </c>
      <c r="N21" s="83">
        <v>3</v>
      </c>
      <c r="O21" s="349">
        <f t="shared" si="1"/>
        <v>1</v>
      </c>
      <c r="P21" s="90">
        <v>2</v>
      </c>
      <c r="Q21" s="83">
        <v>2</v>
      </c>
      <c r="R21" s="349">
        <f t="shared" si="5"/>
        <v>1</v>
      </c>
      <c r="S21" s="90">
        <v>0</v>
      </c>
      <c r="T21" s="83">
        <v>0</v>
      </c>
      <c r="U21" s="313" t="e">
        <f t="shared" si="6"/>
        <v>#DIV/0!</v>
      </c>
      <c r="V21" s="90">
        <v>0</v>
      </c>
      <c r="W21" s="83">
        <v>0</v>
      </c>
      <c r="X21" s="349" t="e">
        <f t="shared" si="7"/>
        <v>#DIV/0!</v>
      </c>
      <c r="Y21" s="90">
        <v>1</v>
      </c>
      <c r="Z21" s="83">
        <v>1</v>
      </c>
      <c r="AA21" s="349">
        <f t="shared" si="8"/>
        <v>1</v>
      </c>
      <c r="AB21" s="90">
        <v>0</v>
      </c>
      <c r="AC21" s="83">
        <v>0</v>
      </c>
      <c r="AD21" s="349" t="e">
        <f t="shared" si="9"/>
        <v>#DIV/0!</v>
      </c>
      <c r="AE21" s="90">
        <v>2</v>
      </c>
      <c r="AF21" s="83">
        <v>2</v>
      </c>
      <c r="AG21" s="349">
        <f t="shared" si="10"/>
        <v>1</v>
      </c>
      <c r="AH21" s="90">
        <v>0</v>
      </c>
      <c r="AI21" s="83">
        <v>0</v>
      </c>
      <c r="AJ21" s="349" t="e">
        <f t="shared" si="11"/>
        <v>#DIV/0!</v>
      </c>
    </row>
    <row r="22" spans="1:36" ht="15">
      <c r="A22" s="310">
        <v>20</v>
      </c>
      <c r="B22" s="121">
        <v>3032</v>
      </c>
      <c r="C22" s="503" t="s">
        <v>79</v>
      </c>
      <c r="D22" s="502">
        <f t="shared" si="0"/>
        <v>11</v>
      </c>
      <c r="E22" s="503">
        <f t="shared" si="0"/>
        <v>10</v>
      </c>
      <c r="F22" s="613">
        <f t="shared" si="2"/>
        <v>0.90909090909090906</v>
      </c>
      <c r="G22" s="90">
        <v>2</v>
      </c>
      <c r="H22" s="83">
        <v>2</v>
      </c>
      <c r="I22" s="349">
        <f t="shared" si="3"/>
        <v>1</v>
      </c>
      <c r="J22" s="90">
        <v>1</v>
      </c>
      <c r="K22" s="83">
        <v>1</v>
      </c>
      <c r="L22" s="349">
        <f t="shared" si="4"/>
        <v>1</v>
      </c>
      <c r="M22" s="90">
        <v>3</v>
      </c>
      <c r="N22" s="83">
        <v>3</v>
      </c>
      <c r="O22" s="349">
        <f t="shared" si="1"/>
        <v>1</v>
      </c>
      <c r="P22" s="90">
        <v>2</v>
      </c>
      <c r="Q22" s="83">
        <v>2</v>
      </c>
      <c r="R22" s="349">
        <f t="shared" si="5"/>
        <v>1</v>
      </c>
      <c r="S22" s="90">
        <v>0</v>
      </c>
      <c r="T22" s="83">
        <v>0</v>
      </c>
      <c r="U22" s="313" t="e">
        <f t="shared" si="6"/>
        <v>#DIV/0!</v>
      </c>
      <c r="V22" s="90">
        <v>0</v>
      </c>
      <c r="W22" s="83">
        <v>0</v>
      </c>
      <c r="X22" s="349" t="e">
        <f t="shared" si="7"/>
        <v>#DIV/0!</v>
      </c>
      <c r="Y22" s="90">
        <v>1</v>
      </c>
      <c r="Z22" s="83">
        <v>0</v>
      </c>
      <c r="AA22" s="349">
        <f t="shared" si="8"/>
        <v>0</v>
      </c>
      <c r="AB22" s="90">
        <v>0</v>
      </c>
      <c r="AC22" s="83">
        <v>0</v>
      </c>
      <c r="AD22" s="349" t="e">
        <f t="shared" si="9"/>
        <v>#DIV/0!</v>
      </c>
      <c r="AE22" s="90">
        <v>2</v>
      </c>
      <c r="AF22" s="83">
        <v>2</v>
      </c>
      <c r="AG22" s="349">
        <f t="shared" si="10"/>
        <v>1</v>
      </c>
      <c r="AH22" s="90">
        <v>0</v>
      </c>
      <c r="AI22" s="83">
        <v>0</v>
      </c>
      <c r="AJ22" s="349" t="e">
        <f t="shared" si="11"/>
        <v>#DIV/0!</v>
      </c>
    </row>
    <row r="23" spans="1:36" ht="15">
      <c r="A23" s="315">
        <v>21</v>
      </c>
      <c r="B23" s="316">
        <v>3033</v>
      </c>
      <c r="C23" s="606" t="s">
        <v>80</v>
      </c>
      <c r="D23" s="502">
        <f t="shared" si="0"/>
        <v>10</v>
      </c>
      <c r="E23" s="503">
        <f t="shared" si="0"/>
        <v>10</v>
      </c>
      <c r="F23" s="614">
        <f t="shared" si="2"/>
        <v>1</v>
      </c>
      <c r="G23" s="90">
        <v>2</v>
      </c>
      <c r="H23" s="83">
        <v>2</v>
      </c>
      <c r="I23" s="349">
        <f t="shared" si="3"/>
        <v>1</v>
      </c>
      <c r="J23" s="90">
        <v>1</v>
      </c>
      <c r="K23" s="83">
        <v>1</v>
      </c>
      <c r="L23" s="349">
        <f t="shared" si="4"/>
        <v>1</v>
      </c>
      <c r="M23" s="90">
        <v>3</v>
      </c>
      <c r="N23" s="83">
        <v>3</v>
      </c>
      <c r="O23" s="349">
        <f t="shared" si="1"/>
        <v>1</v>
      </c>
      <c r="P23" s="90">
        <v>2</v>
      </c>
      <c r="Q23" s="83">
        <v>2</v>
      </c>
      <c r="R23" s="349">
        <f t="shared" si="5"/>
        <v>1</v>
      </c>
      <c r="S23" s="90">
        <v>0</v>
      </c>
      <c r="T23" s="83">
        <v>0</v>
      </c>
      <c r="U23" s="313" t="e">
        <f t="shared" si="6"/>
        <v>#DIV/0!</v>
      </c>
      <c r="V23" s="90">
        <v>0</v>
      </c>
      <c r="W23" s="83">
        <v>0</v>
      </c>
      <c r="X23" s="349" t="e">
        <f t="shared" si="7"/>
        <v>#DIV/0!</v>
      </c>
      <c r="Y23" s="90">
        <v>1</v>
      </c>
      <c r="Z23" s="83">
        <v>1</v>
      </c>
      <c r="AA23" s="349">
        <f t="shared" si="8"/>
        <v>1</v>
      </c>
      <c r="AB23" s="90">
        <v>0</v>
      </c>
      <c r="AC23" s="83">
        <v>0</v>
      </c>
      <c r="AD23" s="349" t="e">
        <f t="shared" si="9"/>
        <v>#DIV/0!</v>
      </c>
      <c r="AE23" s="90">
        <v>1</v>
      </c>
      <c r="AF23" s="83">
        <v>1</v>
      </c>
      <c r="AG23" s="349">
        <f t="shared" si="10"/>
        <v>1</v>
      </c>
      <c r="AH23" s="90">
        <v>0</v>
      </c>
      <c r="AI23" s="83">
        <v>0</v>
      </c>
      <c r="AJ23" s="349" t="e">
        <f t="shared" si="11"/>
        <v>#DIV/0!</v>
      </c>
    </row>
    <row r="24" spans="1:36" ht="15">
      <c r="A24" s="319">
        <v>22</v>
      </c>
      <c r="B24" s="121">
        <v>3034</v>
      </c>
      <c r="C24" s="503" t="s">
        <v>81</v>
      </c>
      <c r="D24" s="502">
        <f t="shared" si="0"/>
        <v>12</v>
      </c>
      <c r="E24" s="503">
        <f t="shared" si="0"/>
        <v>8</v>
      </c>
      <c r="F24" s="613">
        <f>E24/D24</f>
        <v>0.66666666666666663</v>
      </c>
      <c r="G24" s="90">
        <v>2</v>
      </c>
      <c r="H24" s="83">
        <v>1</v>
      </c>
      <c r="I24" s="349">
        <f>H24/G24</f>
        <v>0.5</v>
      </c>
      <c r="J24" s="90">
        <v>1</v>
      </c>
      <c r="K24" s="83">
        <v>0</v>
      </c>
      <c r="L24" s="349">
        <f>K24/J24</f>
        <v>0</v>
      </c>
      <c r="M24" s="90">
        <v>3</v>
      </c>
      <c r="N24" s="83">
        <v>2</v>
      </c>
      <c r="O24" s="349">
        <f t="shared" si="1"/>
        <v>0.66666666666666663</v>
      </c>
      <c r="P24" s="90">
        <v>2</v>
      </c>
      <c r="Q24" s="83">
        <v>1</v>
      </c>
      <c r="R24" s="349">
        <f>Q24/P24</f>
        <v>0.5</v>
      </c>
      <c r="S24" s="90">
        <v>0</v>
      </c>
      <c r="T24" s="83">
        <v>0</v>
      </c>
      <c r="U24" s="313" t="e">
        <f>T24/S24</f>
        <v>#DIV/0!</v>
      </c>
      <c r="V24" s="90">
        <v>0</v>
      </c>
      <c r="W24" s="83">
        <v>0</v>
      </c>
      <c r="X24" s="349" t="e">
        <f t="shared" si="7"/>
        <v>#DIV/0!</v>
      </c>
      <c r="Y24" s="90">
        <v>1</v>
      </c>
      <c r="Z24" s="83">
        <v>1</v>
      </c>
      <c r="AA24" s="349">
        <f>Z24/Y24</f>
        <v>1</v>
      </c>
      <c r="AB24" s="90">
        <v>0</v>
      </c>
      <c r="AC24" s="83">
        <v>0</v>
      </c>
      <c r="AD24" s="349" t="e">
        <f>AC24/AB24</f>
        <v>#DIV/0!</v>
      </c>
      <c r="AE24" s="90">
        <v>3</v>
      </c>
      <c r="AF24" s="83">
        <v>3</v>
      </c>
      <c r="AG24" s="349">
        <f t="shared" si="10"/>
        <v>1</v>
      </c>
      <c r="AH24" s="90">
        <v>0</v>
      </c>
      <c r="AI24" s="83">
        <v>0</v>
      </c>
      <c r="AJ24" s="349" t="e">
        <f t="shared" si="11"/>
        <v>#DIV/0!</v>
      </c>
    </row>
    <row r="25" spans="1:36" ht="15">
      <c r="A25" s="371">
        <v>23</v>
      </c>
      <c r="B25" s="316">
        <v>3035</v>
      </c>
      <c r="C25" s="604" t="s">
        <v>403</v>
      </c>
      <c r="D25" s="603">
        <f t="shared" si="0"/>
        <v>11</v>
      </c>
      <c r="E25" s="604">
        <f t="shared" si="0"/>
        <v>11</v>
      </c>
      <c r="F25" s="614">
        <f>E25/D25</f>
        <v>1</v>
      </c>
      <c r="G25" s="90">
        <v>2</v>
      </c>
      <c r="H25" s="83">
        <v>2</v>
      </c>
      <c r="I25" s="349">
        <f>H25/G25</f>
        <v>1</v>
      </c>
      <c r="J25" s="90">
        <v>1</v>
      </c>
      <c r="K25" s="83">
        <v>1</v>
      </c>
      <c r="L25" s="349">
        <f>K25/J25</f>
        <v>1</v>
      </c>
      <c r="M25" s="90">
        <v>3</v>
      </c>
      <c r="N25" s="83">
        <v>3</v>
      </c>
      <c r="O25" s="349">
        <f>N25/M25</f>
        <v>1</v>
      </c>
      <c r="P25" s="90">
        <v>2</v>
      </c>
      <c r="Q25" s="83">
        <v>2</v>
      </c>
      <c r="R25" s="349">
        <f>Q25/P25</f>
        <v>1</v>
      </c>
      <c r="S25" s="90">
        <v>0</v>
      </c>
      <c r="T25" s="83">
        <v>0</v>
      </c>
      <c r="U25" s="313" t="e">
        <f>T25/S25</f>
        <v>#DIV/0!</v>
      </c>
      <c r="V25" s="90">
        <v>0</v>
      </c>
      <c r="W25" s="83">
        <v>0</v>
      </c>
      <c r="X25" s="349" t="e">
        <f>W25/V25</f>
        <v>#DIV/0!</v>
      </c>
      <c r="Y25" s="90">
        <v>1</v>
      </c>
      <c r="Z25" s="83">
        <v>1</v>
      </c>
      <c r="AA25" s="349">
        <f>Z25/Y25</f>
        <v>1</v>
      </c>
      <c r="AB25" s="90">
        <v>0</v>
      </c>
      <c r="AC25" s="83">
        <v>0</v>
      </c>
      <c r="AD25" s="349" t="e">
        <f>AC25/AB25</f>
        <v>#DIV/0!</v>
      </c>
      <c r="AE25" s="90">
        <v>2</v>
      </c>
      <c r="AF25" s="83">
        <v>2</v>
      </c>
      <c r="AG25" s="349">
        <f t="shared" si="10"/>
        <v>1</v>
      </c>
      <c r="AH25" s="90">
        <v>0</v>
      </c>
      <c r="AI25" s="83">
        <v>0</v>
      </c>
      <c r="AJ25" s="349" t="e">
        <f>AI25/AH25</f>
        <v>#DIV/0!</v>
      </c>
    </row>
    <row r="26" spans="1:36" ht="14.1" customHeight="1">
      <c r="A26" s="319">
        <v>24</v>
      </c>
      <c r="B26" s="607">
        <v>3036</v>
      </c>
      <c r="C26" s="503" t="s">
        <v>370</v>
      </c>
      <c r="D26" s="502">
        <f t="shared" si="0"/>
        <v>11</v>
      </c>
      <c r="E26" s="503">
        <f>H26+K26+N26+Q26+T26+W26+Z26+AC26+AF26+AI26</f>
        <v>11</v>
      </c>
      <c r="F26" s="613">
        <f>E26/D26</f>
        <v>1</v>
      </c>
      <c r="G26" s="90">
        <v>2</v>
      </c>
      <c r="H26" s="83">
        <v>2</v>
      </c>
      <c r="I26" s="349">
        <f>H26/G26</f>
        <v>1</v>
      </c>
      <c r="J26" s="90">
        <v>1</v>
      </c>
      <c r="K26" s="83">
        <v>1</v>
      </c>
      <c r="L26" s="349">
        <f>K26/J26</f>
        <v>1</v>
      </c>
      <c r="M26" s="90">
        <v>3</v>
      </c>
      <c r="N26" s="83">
        <v>3</v>
      </c>
      <c r="O26" s="349">
        <f t="shared" si="1"/>
        <v>1</v>
      </c>
      <c r="P26" s="90">
        <v>2</v>
      </c>
      <c r="Q26" s="83">
        <v>2</v>
      </c>
      <c r="R26" s="349">
        <f>Q26/P26</f>
        <v>1</v>
      </c>
      <c r="S26" s="90">
        <v>0</v>
      </c>
      <c r="T26" s="83">
        <v>0</v>
      </c>
      <c r="U26" s="313" t="e">
        <f>T26/S26</f>
        <v>#DIV/0!</v>
      </c>
      <c r="V26" s="90">
        <v>0</v>
      </c>
      <c r="W26" s="83">
        <v>0</v>
      </c>
      <c r="X26" s="349" t="e">
        <f t="shared" si="7"/>
        <v>#DIV/0!</v>
      </c>
      <c r="Y26" s="90">
        <v>1</v>
      </c>
      <c r="Z26" s="83">
        <v>1</v>
      </c>
      <c r="AA26" s="349">
        <f>Z26/Y26</f>
        <v>1</v>
      </c>
      <c r="AB26" s="90">
        <v>0</v>
      </c>
      <c r="AC26" s="83">
        <v>0</v>
      </c>
      <c r="AD26" s="349" t="e">
        <f>AC26/AB26</f>
        <v>#DIV/0!</v>
      </c>
      <c r="AE26" s="90">
        <v>2</v>
      </c>
      <c r="AF26" s="83">
        <v>2</v>
      </c>
      <c r="AG26" s="349">
        <f t="shared" si="10"/>
        <v>1</v>
      </c>
      <c r="AH26" s="90">
        <v>0</v>
      </c>
      <c r="AI26" s="83">
        <v>0</v>
      </c>
      <c r="AJ26" s="349" t="e">
        <f t="shared" si="11"/>
        <v>#DIV/0!</v>
      </c>
    </row>
    <row r="27" spans="1:36" ht="13.5" customHeight="1" thickBot="1">
      <c r="A27" s="321">
        <v>25</v>
      </c>
      <c r="B27" s="608">
        <v>3037</v>
      </c>
      <c r="C27" s="505" t="s">
        <v>712</v>
      </c>
      <c r="D27" s="624">
        <f t="shared" si="0"/>
        <v>12</v>
      </c>
      <c r="E27" s="625">
        <f>H27+K27+N27+Q27+T27+W27+Z27+AC27+AF27+AI27</f>
        <v>12</v>
      </c>
      <c r="F27" s="616">
        <f>E27/D27</f>
        <v>1</v>
      </c>
      <c r="G27" s="621">
        <v>2</v>
      </c>
      <c r="H27" s="622">
        <v>2</v>
      </c>
      <c r="I27" s="626">
        <f>H27/G27</f>
        <v>1</v>
      </c>
      <c r="J27" s="621">
        <v>1</v>
      </c>
      <c r="K27" s="622">
        <v>1</v>
      </c>
      <c r="L27" s="620">
        <f>K27/J27</f>
        <v>1</v>
      </c>
      <c r="M27" s="621">
        <v>3</v>
      </c>
      <c r="N27" s="622">
        <v>3</v>
      </c>
      <c r="O27" s="620">
        <f t="shared" si="1"/>
        <v>1</v>
      </c>
      <c r="P27" s="621">
        <v>2</v>
      </c>
      <c r="Q27" s="622">
        <v>2</v>
      </c>
      <c r="R27" s="620">
        <f>Q27/P27</f>
        <v>1</v>
      </c>
      <c r="S27" s="621">
        <v>0</v>
      </c>
      <c r="T27" s="622">
        <v>0</v>
      </c>
      <c r="U27" s="623" t="e">
        <f>T27/S27</f>
        <v>#DIV/0!</v>
      </c>
      <c r="V27" s="621">
        <v>0</v>
      </c>
      <c r="W27" s="622">
        <v>0</v>
      </c>
      <c r="X27" s="620" t="e">
        <f t="shared" si="7"/>
        <v>#DIV/0!</v>
      </c>
      <c r="Y27" s="621">
        <v>1</v>
      </c>
      <c r="Z27" s="622">
        <v>1</v>
      </c>
      <c r="AA27" s="620">
        <f>Z27/Y27</f>
        <v>1</v>
      </c>
      <c r="AB27" s="621">
        <v>0</v>
      </c>
      <c r="AC27" s="622">
        <v>0</v>
      </c>
      <c r="AD27" s="620" t="e">
        <f>AC27/AB27</f>
        <v>#DIV/0!</v>
      </c>
      <c r="AE27" s="621">
        <v>3</v>
      </c>
      <c r="AF27" s="622">
        <v>3</v>
      </c>
      <c r="AG27" s="620">
        <f t="shared" si="10"/>
        <v>1</v>
      </c>
      <c r="AH27" s="621">
        <v>0</v>
      </c>
      <c r="AI27" s="622">
        <v>0</v>
      </c>
      <c r="AJ27" s="620" t="e">
        <f t="shared" si="11"/>
        <v>#DIV/0!</v>
      </c>
    </row>
  </sheetData>
  <mergeCells count="14">
    <mergeCell ref="J1:L1"/>
    <mergeCell ref="A1:A2"/>
    <mergeCell ref="B1:B2"/>
    <mergeCell ref="C1:C2"/>
    <mergeCell ref="D1:F1"/>
    <mergeCell ref="G1:I1"/>
    <mergeCell ref="AE1:AG1"/>
    <mergeCell ref="AH1:AJ1"/>
    <mergeCell ref="M1:O1"/>
    <mergeCell ref="P1:R1"/>
    <mergeCell ref="S1:U1"/>
    <mergeCell ref="V1:X1"/>
    <mergeCell ref="Y1:AA1"/>
    <mergeCell ref="AB1:AD1"/>
  </mergeCells>
  <conditionalFormatting sqref="F3:F27">
    <cfRule type="cellIs" dxfId="21" priority="1" operator="lessThan">
      <formula>0.9</formula>
    </cfRule>
  </conditionalFormatting>
  <conditionalFormatting sqref="I3:I27 L3:L27 O3:O27 R3:R27">
    <cfRule type="cellIs" dxfId="20" priority="3" operator="lessThan">
      <formula>1</formula>
    </cfRule>
  </conditionalFormatting>
  <conditionalFormatting sqref="U3:U27 X3:X27">
    <cfRule type="cellIs" dxfId="19" priority="2" operator="lessThan">
      <formula>1</formula>
    </cfRule>
  </conditionalFormatting>
  <conditionalFormatting sqref="AA3:AA27 AD3:AD27">
    <cfRule type="cellIs" dxfId="18" priority="4" operator="lessThan">
      <formula>1</formula>
    </cfRule>
  </conditionalFormatting>
  <conditionalFormatting sqref="AG3:AG27 AJ3:AJ27">
    <cfRule type="cellIs" dxfId="17" priority="5" operator="lessThan">
      <formula>1</formula>
    </cfRule>
  </conditionalFormatting>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879FC-1D98-423B-8BC4-B7E4452FB823}">
  <dimension ref="A1:CN36"/>
  <sheetViews>
    <sheetView zoomScale="40" zoomScaleNormal="40" zoomScaleSheetLayoutView="25" workbookViewId="0">
      <pane xSplit="2" ySplit="8" topLeftCell="D9" activePane="bottomRight" state="frozen"/>
      <selection activeCell="B3" sqref="B3"/>
      <selection pane="topRight" activeCell="B3" sqref="B3"/>
      <selection pane="bottomLeft" activeCell="B3" sqref="B3"/>
      <selection pane="bottomRight" activeCell="B3" sqref="B3"/>
    </sheetView>
  </sheetViews>
  <sheetFormatPr defaultColWidth="8.875" defaultRowHeight="13.5"/>
  <cols>
    <col min="1" max="1" width="20" style="133" customWidth="1"/>
    <col min="2" max="2" width="41.875" style="2" bestFit="1" customWidth="1"/>
    <col min="3" max="16" width="35.125" style="2" customWidth="1"/>
    <col min="17" max="27" width="9" style="1" customWidth="1"/>
    <col min="28" max="28" width="23.125" style="1" hidden="1" customWidth="1"/>
    <col min="29" max="42" width="39.875" style="1" hidden="1" customWidth="1"/>
    <col min="43" max="92" width="9" style="1" customWidth="1"/>
    <col min="93" max="16384" width="8.875" style="2"/>
  </cols>
  <sheetData>
    <row r="1" spans="1:92" ht="42.6" customHeight="1" thickBot="1">
      <c r="A1" s="852" t="s">
        <v>0</v>
      </c>
      <c r="B1" s="853"/>
      <c r="C1" s="854"/>
      <c r="D1" s="854"/>
      <c r="E1" s="854"/>
      <c r="F1" s="855"/>
      <c r="G1" s="858" t="str">
        <f>"Tháng " &amp; MONTH(E2)</f>
        <v>Tháng 7</v>
      </c>
      <c r="H1" s="859"/>
      <c r="I1" s="859"/>
      <c r="J1" s="860"/>
      <c r="K1" s="828" t="str">
        <f>"W"&amp;WEEKNUM(C2)</f>
        <v>W27</v>
      </c>
      <c r="L1" s="828"/>
      <c r="M1" s="828"/>
      <c r="N1" s="829"/>
      <c r="O1" s="829"/>
      <c r="P1" s="830"/>
    </row>
    <row r="2" spans="1:92" s="4" customFormat="1" ht="33.950000000000003" customHeight="1">
      <c r="A2" s="889" t="s">
        <v>1</v>
      </c>
      <c r="B2" s="213" t="s">
        <v>2</v>
      </c>
      <c r="C2" s="842">
        <v>45838</v>
      </c>
      <c r="D2" s="843"/>
      <c r="E2" s="848">
        <f>C2+1</f>
        <v>45839</v>
      </c>
      <c r="F2" s="849"/>
      <c r="G2" s="848">
        <f>E2+1</f>
        <v>45840</v>
      </c>
      <c r="H2" s="849"/>
      <c r="I2" s="848">
        <f>G2+1</f>
        <v>45841</v>
      </c>
      <c r="J2" s="849"/>
      <c r="K2" s="848">
        <f>I2+1</f>
        <v>45842</v>
      </c>
      <c r="L2" s="849"/>
      <c r="M2" s="848">
        <f>K2+1</f>
        <v>45843</v>
      </c>
      <c r="N2" s="849"/>
      <c r="O2" s="848">
        <f>M2+1</f>
        <v>45844</v>
      </c>
      <c r="P2" s="849"/>
      <c r="Q2" s="3"/>
      <c r="R2" s="3"/>
      <c r="S2" s="3"/>
      <c r="T2" s="3"/>
      <c r="U2" s="3"/>
      <c r="V2" s="3"/>
      <c r="W2" s="3"/>
      <c r="X2" s="3"/>
      <c r="Y2" s="3"/>
      <c r="Z2" s="1"/>
      <c r="AA2" s="1"/>
      <c r="AB2" s="1"/>
      <c r="AC2" s="1"/>
      <c r="AD2" s="1"/>
      <c r="AE2" s="1"/>
      <c r="AF2" s="1"/>
      <c r="AG2" s="1"/>
      <c r="AH2" s="1"/>
      <c r="AI2" s="1"/>
      <c r="AJ2" s="1"/>
      <c r="AK2" s="1"/>
      <c r="AL2" s="1"/>
      <c r="AM2" s="1"/>
      <c r="AN2" s="1"/>
      <c r="AO2" s="1"/>
      <c r="AP2" s="1"/>
      <c r="AQ2" s="1"/>
      <c r="AR2" s="1"/>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row>
    <row r="3" spans="1:92" s="4" customFormat="1" ht="33.950000000000003" customHeight="1" thickBot="1">
      <c r="A3" s="890"/>
      <c r="B3" s="214" t="s">
        <v>3</v>
      </c>
      <c r="C3" s="840">
        <f t="shared" ref="C3:E3" si="0">C2</f>
        <v>45838</v>
      </c>
      <c r="D3" s="841"/>
      <c r="E3" s="850">
        <f t="shared" si="0"/>
        <v>45839</v>
      </c>
      <c r="F3" s="851"/>
      <c r="G3" s="850">
        <f>G2</f>
        <v>45840</v>
      </c>
      <c r="H3" s="851"/>
      <c r="I3" s="850">
        <f>I2</f>
        <v>45841</v>
      </c>
      <c r="J3" s="851"/>
      <c r="K3" s="850">
        <f t="shared" ref="K3:M3" si="1">K2</f>
        <v>45842</v>
      </c>
      <c r="L3" s="851"/>
      <c r="M3" s="863">
        <f t="shared" si="1"/>
        <v>45843</v>
      </c>
      <c r="N3" s="864"/>
      <c r="O3" s="863">
        <f>O2</f>
        <v>45844</v>
      </c>
      <c r="P3" s="864"/>
      <c r="Q3" s="3"/>
      <c r="R3" s="3"/>
      <c r="S3" s="3"/>
      <c r="T3" s="3"/>
      <c r="U3" s="3"/>
      <c r="V3" s="3"/>
      <c r="W3" s="3"/>
      <c r="X3" s="3"/>
      <c r="Y3" s="3"/>
      <c r="Z3" s="1"/>
      <c r="AA3" s="1"/>
      <c r="AB3" s="877" t="str">
        <f>K1</f>
        <v>W27</v>
      </c>
      <c r="AC3" s="877"/>
      <c r="AD3" s="877"/>
      <c r="AE3" s="877"/>
      <c r="AF3" s="877"/>
      <c r="AG3" s="877"/>
      <c r="AH3" s="877"/>
      <c r="AI3" s="877"/>
      <c r="AJ3" s="877"/>
      <c r="AK3" s="877"/>
      <c r="AL3" s="877"/>
      <c r="AM3" s="877"/>
      <c r="AN3" s="877"/>
      <c r="AO3" s="877"/>
      <c r="AP3" s="877"/>
      <c r="AQ3" s="1"/>
      <c r="AR3" s="1"/>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row>
    <row r="4" spans="1:92" s="4" customFormat="1" ht="33.950000000000003" customHeight="1">
      <c r="A4" s="890"/>
      <c r="B4" s="214" t="s">
        <v>4</v>
      </c>
      <c r="C4" s="838" t="str">
        <f>TEXT(C2,"[$-0011042A]dd")</f>
        <v>06</v>
      </c>
      <c r="D4" s="839"/>
      <c r="E4" s="846" t="str">
        <f t="shared" ref="E4:M4" si="2">TEXT(E2,"[$-0011042A]dd")</f>
        <v>07</v>
      </c>
      <c r="F4" s="847"/>
      <c r="G4" s="846" t="str">
        <f t="shared" si="2"/>
        <v>08</v>
      </c>
      <c r="H4" s="847"/>
      <c r="I4" s="846" t="str">
        <f t="shared" si="2"/>
        <v>09</v>
      </c>
      <c r="J4" s="847"/>
      <c r="K4" s="846" t="str">
        <f t="shared" si="2"/>
        <v>10</v>
      </c>
      <c r="L4" s="847"/>
      <c r="M4" s="846" t="str">
        <f t="shared" si="2"/>
        <v>11</v>
      </c>
      <c r="N4" s="847"/>
      <c r="O4" s="846" t="str">
        <f>TEXT(O2,"[$-0011042A]dd")</f>
        <v>12</v>
      </c>
      <c r="P4" s="847"/>
      <c r="Q4" s="3"/>
      <c r="R4" s="3"/>
      <c r="S4" s="3"/>
      <c r="T4" s="3"/>
      <c r="U4" s="3"/>
      <c r="V4" s="3"/>
      <c r="W4" s="3"/>
      <c r="X4" s="3"/>
      <c r="Y4" s="3"/>
      <c r="Z4" s="3"/>
      <c r="AA4" s="3"/>
      <c r="AB4" s="209" t="s">
        <v>2</v>
      </c>
      <c r="AC4" s="861">
        <f>C2</f>
        <v>45838</v>
      </c>
      <c r="AD4" s="862"/>
      <c r="AE4" s="861">
        <f t="shared" ref="AE4" si="3">E2</f>
        <v>45839</v>
      </c>
      <c r="AF4" s="862"/>
      <c r="AG4" s="861">
        <f t="shared" ref="AG4" si="4">G2</f>
        <v>45840</v>
      </c>
      <c r="AH4" s="862"/>
      <c r="AI4" s="861">
        <f t="shared" ref="AI4" si="5">I2</f>
        <v>45841</v>
      </c>
      <c r="AJ4" s="862"/>
      <c r="AK4" s="861">
        <f t="shared" ref="AK4" si="6">K2</f>
        <v>45842</v>
      </c>
      <c r="AL4" s="862"/>
      <c r="AM4" s="861">
        <f t="shared" ref="AM4" si="7">M2</f>
        <v>45843</v>
      </c>
      <c r="AN4" s="862"/>
      <c r="AO4" s="861">
        <f t="shared" ref="AO4" si="8">O2</f>
        <v>45844</v>
      </c>
      <c r="AP4" s="862"/>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row>
    <row r="5" spans="1:92" s="4" customFormat="1" ht="33.950000000000003" customHeight="1">
      <c r="A5" s="890"/>
      <c r="B5" s="214" t="s">
        <v>5</v>
      </c>
      <c r="C5" s="838" t="str">
        <f>IF(OR(DAY(C2)=5,DAY(C2)=20),"Member Day",IFERROR(VLOOKUP(C2,Data!$A$1:$B$11,2,0),""))</f>
        <v/>
      </c>
      <c r="D5" s="839"/>
      <c r="E5" s="846" t="str">
        <f>IF(OR(DAY(E2)=5,DAY(E2)=20),"Member Day",IFERROR(VLOOKUP(E2,Data!$A$1:$B$11,2,0),""))</f>
        <v/>
      </c>
      <c r="F5" s="847"/>
      <c r="G5" s="846" t="str">
        <f>IF(OR(DAY(G2)=5,DAY(G2)=20),"Member Day",IFERROR(VLOOKUP(G2,Data!$A$1:$B$11,2,0),""))</f>
        <v/>
      </c>
      <c r="H5" s="847"/>
      <c r="I5" s="846" t="str">
        <f>IF(OR(DAY(I2)=5,DAY(I2)=20),"Member Day",IFERROR(VLOOKUP(I2,Data!$A$1:$B$11,2,0),""))</f>
        <v/>
      </c>
      <c r="J5" s="847"/>
      <c r="K5" s="846" t="str">
        <f>IF(OR(DAY(K2)=5,DAY(K2)=20),"Member Day",IFERROR(VLOOKUP(K2,Data!$A$1:$B$11,2,0),""))</f>
        <v/>
      </c>
      <c r="L5" s="847"/>
      <c r="M5" s="846" t="str">
        <f>IF(OR(DAY(M2)=5,DAY(M2)=20),"Member Day",IFERROR(VLOOKUP(M2,Data!$A$1:$B$11,2,0),""))</f>
        <v>Member Day</v>
      </c>
      <c r="N5" s="847"/>
      <c r="O5" s="846" t="str">
        <f>IF(OR(DAY(O2)=5,DAY(O2)=20),"Member Day",IFERROR(VLOOKUP(O2,Data!$A$1:$B$11,2,0),""))</f>
        <v/>
      </c>
      <c r="P5" s="847"/>
      <c r="Q5" s="3"/>
      <c r="R5" s="3"/>
      <c r="S5" s="3"/>
      <c r="T5" s="3"/>
      <c r="U5" s="3"/>
      <c r="V5" s="3"/>
      <c r="W5" s="3"/>
      <c r="X5" s="3"/>
      <c r="Y5" s="3"/>
      <c r="Z5" s="3"/>
      <c r="AA5" s="3"/>
      <c r="AB5" s="209" t="s">
        <v>3</v>
      </c>
      <c r="AC5" s="871">
        <f>C3</f>
        <v>45838</v>
      </c>
      <c r="AD5" s="872"/>
      <c r="AE5" s="871">
        <f t="shared" ref="AE5" si="9">E2</f>
        <v>45839</v>
      </c>
      <c r="AF5" s="872"/>
      <c r="AG5" s="871">
        <f t="shared" ref="AG5" si="10">G2</f>
        <v>45840</v>
      </c>
      <c r="AH5" s="872"/>
      <c r="AI5" s="871">
        <f t="shared" ref="AI5" si="11">I2</f>
        <v>45841</v>
      </c>
      <c r="AJ5" s="872"/>
      <c r="AK5" s="871">
        <f t="shared" ref="AK5" si="12">K2</f>
        <v>45842</v>
      </c>
      <c r="AL5" s="872"/>
      <c r="AM5" s="871">
        <f t="shared" ref="AM5" si="13">M2</f>
        <v>45843</v>
      </c>
      <c r="AN5" s="872"/>
      <c r="AO5" s="871">
        <f t="shared" ref="AO5" si="14">O2</f>
        <v>45844</v>
      </c>
      <c r="AP5" s="872"/>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row>
    <row r="6" spans="1:92" s="4" customFormat="1" ht="40.5">
      <c r="A6" s="890"/>
      <c r="B6" s="198" t="s">
        <v>6</v>
      </c>
      <c r="C6" s="836"/>
      <c r="D6" s="837"/>
      <c r="E6" s="844"/>
      <c r="F6" s="845"/>
      <c r="G6" s="856"/>
      <c r="H6" s="857"/>
      <c r="I6" s="856"/>
      <c r="J6" s="857"/>
      <c r="K6" s="856"/>
      <c r="L6" s="857"/>
      <c r="M6" s="856"/>
      <c r="N6" s="857"/>
      <c r="O6" s="856"/>
      <c r="P6" s="857"/>
      <c r="Q6" s="3"/>
      <c r="R6" s="3"/>
      <c r="S6" s="3"/>
      <c r="T6" s="3"/>
      <c r="U6" s="3"/>
      <c r="V6" s="3"/>
      <c r="W6" s="3"/>
      <c r="X6" s="3"/>
      <c r="Y6" s="3"/>
      <c r="Z6" s="3"/>
      <c r="AA6" s="3"/>
      <c r="AB6" s="209" t="s">
        <v>4</v>
      </c>
      <c r="AC6" s="871" t="str">
        <f>C4</f>
        <v>06</v>
      </c>
      <c r="AD6" s="872"/>
      <c r="AE6" s="871" t="str">
        <f t="shared" ref="AE6:AE7" si="15">E4</f>
        <v>07</v>
      </c>
      <c r="AF6" s="872"/>
      <c r="AG6" s="871" t="str">
        <f t="shared" ref="AG6:AG7" si="16">G4</f>
        <v>08</v>
      </c>
      <c r="AH6" s="872"/>
      <c r="AI6" s="871" t="str">
        <f t="shared" ref="AI6:AI7" si="17">I4</f>
        <v>09</v>
      </c>
      <c r="AJ6" s="872"/>
      <c r="AK6" s="871" t="str">
        <f t="shared" ref="AK6:AK7" si="18">K4</f>
        <v>10</v>
      </c>
      <c r="AL6" s="872"/>
      <c r="AM6" s="871" t="str">
        <f t="shared" ref="AM6:AM7" si="19">M4</f>
        <v>11</v>
      </c>
      <c r="AN6" s="872"/>
      <c r="AO6" s="871" t="str">
        <f t="shared" ref="AO6:AO7" si="20">O4</f>
        <v>12</v>
      </c>
      <c r="AP6" s="872"/>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row>
    <row r="7" spans="1:92" s="4" customFormat="1" ht="33.950000000000003" customHeight="1">
      <c r="A7" s="890"/>
      <c r="B7" s="218" t="s">
        <v>8</v>
      </c>
      <c r="C7" s="831">
        <f>C10+D10+C12+D12+C14+D14+C16+D16+C18+D18+C20+D20+C22+D22+C24+D24+C26+D26+C28+D28+C30+D30</f>
        <v>0</v>
      </c>
      <c r="D7" s="832"/>
      <c r="E7" s="831">
        <f t="shared" ref="E7" si="21">E10+F10+E12+F12+E14+F14+E16+F16+E18+F18+E20+F20+E22+F22+E24+F24+E26+F26+E28+F28+E30+F30</f>
        <v>0</v>
      </c>
      <c r="F7" s="832"/>
      <c r="G7" s="831">
        <f t="shared" ref="G7" si="22">G10+H10+G12+H12+G14+H14+G16+H16+G18+H18+G20+H20+G22+H22+G24+H24+G26+H26+G28+H28+G30+H30</f>
        <v>0</v>
      </c>
      <c r="H7" s="832"/>
      <c r="I7" s="831">
        <f t="shared" ref="I7" si="23">I10+J10+I12+J12+I14+J14+I16+J16+I18+J18+I20+J20+I22+J22+I24+J24+I26+J26+I28+J28+I30+J30</f>
        <v>0</v>
      </c>
      <c r="J7" s="832"/>
      <c r="K7" s="831">
        <f t="shared" ref="K7" si="24">K10+L10+K12+L12+K14+L14+K16+L16+K18+L18+K20+L20+K22+L22+K24+L24+K26+L26+K28+L28+K30+L30</f>
        <v>10</v>
      </c>
      <c r="L7" s="832"/>
      <c r="M7" s="831">
        <f t="shared" ref="M7" si="25">M10+N10+M12+N12+M14+N14+M16+N16+M18+N18+M20+N20+M22+N22+M24+N24+M26+N26+M28+N28+M30+N30</f>
        <v>0</v>
      </c>
      <c r="N7" s="832"/>
      <c r="O7" s="831">
        <f t="shared" ref="O7" si="26">O10+P10+O12+P12+O14+P14+O16+P16+O18+P18+O20+P20+O22+P22+O24+P24+O26+P26+O28+P28+O30+P30</f>
        <v>0</v>
      </c>
      <c r="P7" s="832"/>
      <c r="Q7" s="3"/>
      <c r="R7" s="3"/>
      <c r="S7" s="3"/>
      <c r="T7" s="3"/>
      <c r="U7" s="3"/>
      <c r="V7" s="3"/>
      <c r="W7" s="3"/>
      <c r="X7" s="3"/>
      <c r="Y7" s="3"/>
      <c r="Z7" s="3"/>
      <c r="AA7" s="3"/>
      <c r="AB7" s="209" t="s">
        <v>5</v>
      </c>
      <c r="AC7" s="865" t="str">
        <f>C5</f>
        <v/>
      </c>
      <c r="AD7" s="866"/>
      <c r="AE7" s="865" t="str">
        <f t="shared" si="15"/>
        <v/>
      </c>
      <c r="AF7" s="866"/>
      <c r="AG7" s="865" t="str">
        <f t="shared" si="16"/>
        <v/>
      </c>
      <c r="AH7" s="866"/>
      <c r="AI7" s="865" t="str">
        <f t="shared" si="17"/>
        <v/>
      </c>
      <c r="AJ7" s="866"/>
      <c r="AK7" s="865" t="str">
        <f t="shared" si="18"/>
        <v/>
      </c>
      <c r="AL7" s="866"/>
      <c r="AM7" s="865" t="str">
        <f t="shared" si="19"/>
        <v>Member Day</v>
      </c>
      <c r="AN7" s="866"/>
      <c r="AO7" s="865" t="str">
        <f t="shared" si="20"/>
        <v/>
      </c>
      <c r="AP7" s="866"/>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row>
    <row r="8" spans="1:92" s="4" customFormat="1" ht="33.950000000000003" customHeight="1" thickBot="1">
      <c r="A8" s="891"/>
      <c r="B8" s="219" t="s">
        <v>298</v>
      </c>
      <c r="C8" s="220" t="s">
        <v>299</v>
      </c>
      <c r="D8" s="221" t="s">
        <v>300</v>
      </c>
      <c r="E8" s="220" t="s">
        <v>299</v>
      </c>
      <c r="F8" s="221" t="s">
        <v>300</v>
      </c>
      <c r="G8" s="220" t="s">
        <v>299</v>
      </c>
      <c r="H8" s="221" t="s">
        <v>300</v>
      </c>
      <c r="I8" s="220" t="s">
        <v>299</v>
      </c>
      <c r="J8" s="221" t="s">
        <v>300</v>
      </c>
      <c r="K8" s="220" t="s">
        <v>299</v>
      </c>
      <c r="L8" s="221" t="s">
        <v>300</v>
      </c>
      <c r="M8" s="220" t="s">
        <v>299</v>
      </c>
      <c r="N8" s="221" t="s">
        <v>300</v>
      </c>
      <c r="O8" s="220" t="s">
        <v>299</v>
      </c>
      <c r="P8" s="221" t="s">
        <v>300</v>
      </c>
      <c r="Q8" s="3"/>
      <c r="R8" s="3"/>
      <c r="S8" s="3"/>
      <c r="T8" s="3"/>
      <c r="U8" s="3"/>
      <c r="V8" s="3"/>
      <c r="W8" s="3"/>
      <c r="X8" s="3"/>
      <c r="Y8" s="3"/>
      <c r="Z8" s="3"/>
      <c r="AA8" s="3"/>
      <c r="AB8" s="210" t="s">
        <v>298</v>
      </c>
      <c r="AC8" s="211" t="s">
        <v>299</v>
      </c>
      <c r="AD8" s="212" t="s">
        <v>300</v>
      </c>
      <c r="AE8" s="211" t="s">
        <v>299</v>
      </c>
      <c r="AF8" s="212" t="s">
        <v>300</v>
      </c>
      <c r="AG8" s="211" t="s">
        <v>299</v>
      </c>
      <c r="AH8" s="212" t="s">
        <v>300</v>
      </c>
      <c r="AI8" s="211" t="s">
        <v>299</v>
      </c>
      <c r="AJ8" s="212" t="s">
        <v>300</v>
      </c>
      <c r="AK8" s="211" t="s">
        <v>299</v>
      </c>
      <c r="AL8" s="212" t="s">
        <v>300</v>
      </c>
      <c r="AM8" s="211" t="s">
        <v>299</v>
      </c>
      <c r="AN8" s="212" t="s">
        <v>300</v>
      </c>
      <c r="AO8" s="211" t="s">
        <v>299</v>
      </c>
      <c r="AP8" s="212" t="s">
        <v>300</v>
      </c>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row>
    <row r="9" spans="1:92" s="4" customFormat="1" ht="143.1" customHeight="1">
      <c r="A9" s="892" t="s">
        <v>301</v>
      </c>
      <c r="B9" s="297" t="s">
        <v>10</v>
      </c>
      <c r="C9" s="298"/>
      <c r="D9" s="299"/>
      <c r="E9" s="298"/>
      <c r="F9" s="299"/>
      <c r="G9" s="298"/>
      <c r="H9" s="299"/>
      <c r="I9" s="298"/>
      <c r="J9" s="299"/>
      <c r="K9" s="298"/>
      <c r="L9" s="299"/>
      <c r="M9" s="298"/>
      <c r="N9" s="299"/>
      <c r="O9" s="298"/>
      <c r="P9" s="299"/>
      <c r="Q9" s="3"/>
      <c r="R9" s="3"/>
      <c r="S9" s="3"/>
      <c r="T9" s="3"/>
      <c r="U9" s="3"/>
      <c r="V9" s="3"/>
      <c r="W9" s="3"/>
      <c r="X9" s="3"/>
      <c r="Y9" s="3"/>
      <c r="Z9" s="3"/>
      <c r="AA9" s="3"/>
      <c r="AB9" s="869" t="s">
        <v>10</v>
      </c>
      <c r="AC9" s="873"/>
      <c r="AD9" s="875"/>
      <c r="AE9" s="873"/>
      <c r="AF9" s="875"/>
      <c r="AG9" s="873"/>
      <c r="AH9" s="875"/>
      <c r="AI9" s="873"/>
      <c r="AJ9" s="875"/>
      <c r="AK9" s="873"/>
      <c r="AL9" s="875"/>
      <c r="AM9" s="873"/>
      <c r="AN9" s="875"/>
      <c r="AO9" s="873"/>
      <c r="AP9" s="875"/>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row>
    <row r="10" spans="1:92" s="4" customFormat="1" ht="27" thickBot="1">
      <c r="A10" s="893"/>
      <c r="B10" s="200" t="s">
        <v>302</v>
      </c>
      <c r="C10" s="193"/>
      <c r="D10" s="201"/>
      <c r="E10" s="194"/>
      <c r="F10" s="202"/>
      <c r="G10" s="194"/>
      <c r="H10" s="202"/>
      <c r="I10" s="194"/>
      <c r="J10" s="202"/>
      <c r="K10" s="194"/>
      <c r="L10" s="202"/>
      <c r="M10" s="194"/>
      <c r="N10" s="202"/>
      <c r="O10" s="194"/>
      <c r="P10" s="202"/>
      <c r="Q10" s="3"/>
      <c r="R10" s="3"/>
      <c r="S10" s="3"/>
      <c r="T10" s="3"/>
      <c r="U10" s="3"/>
      <c r="V10" s="3"/>
      <c r="W10" s="3"/>
      <c r="X10" s="3"/>
      <c r="Y10" s="3"/>
      <c r="Z10" s="3"/>
      <c r="AA10" s="3"/>
      <c r="AB10" s="870"/>
      <c r="AC10" s="874"/>
      <c r="AD10" s="876"/>
      <c r="AE10" s="874"/>
      <c r="AF10" s="876"/>
      <c r="AG10" s="874"/>
      <c r="AH10" s="876"/>
      <c r="AI10" s="874"/>
      <c r="AJ10" s="876"/>
      <c r="AK10" s="874"/>
      <c r="AL10" s="876"/>
      <c r="AM10" s="874"/>
      <c r="AN10" s="876"/>
      <c r="AO10" s="874"/>
      <c r="AP10" s="876"/>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row>
    <row r="11" spans="1:92" s="4" customFormat="1" ht="143.1" customHeight="1">
      <c r="A11" s="893"/>
      <c r="B11" s="300" t="s">
        <v>14</v>
      </c>
      <c r="C11" s="298"/>
      <c r="D11" s="299" t="s">
        <v>857</v>
      </c>
      <c r="E11" s="298"/>
      <c r="F11" s="299" t="s">
        <v>846</v>
      </c>
      <c r="G11" s="298"/>
      <c r="H11" s="299"/>
      <c r="I11" s="298"/>
      <c r="J11" s="299"/>
      <c r="K11" s="298"/>
      <c r="L11" s="299" t="s">
        <v>858</v>
      </c>
      <c r="M11" s="298"/>
      <c r="N11" s="299"/>
      <c r="O11" s="298"/>
      <c r="P11" s="299"/>
      <c r="Q11" s="3"/>
      <c r="R11" s="3"/>
      <c r="S11" s="3"/>
      <c r="T11" s="3"/>
      <c r="U11" s="3"/>
      <c r="V11" s="3"/>
      <c r="W11" s="3"/>
      <c r="X11" s="3"/>
      <c r="Y11" s="3"/>
      <c r="Z11" s="3"/>
      <c r="AA11" s="3"/>
      <c r="AB11" s="869" t="s">
        <v>14</v>
      </c>
      <c r="AC11" s="873"/>
      <c r="AD11" s="875"/>
      <c r="AE11" s="873"/>
      <c r="AF11" s="875"/>
      <c r="AG11" s="873"/>
      <c r="AH11" s="875"/>
      <c r="AI11" s="873"/>
      <c r="AJ11" s="875"/>
      <c r="AK11" s="873"/>
      <c r="AL11" s="875"/>
      <c r="AM11" s="873"/>
      <c r="AN11" s="875"/>
      <c r="AO11" s="873"/>
      <c r="AP11" s="875"/>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row>
    <row r="12" spans="1:92" s="4" customFormat="1" ht="20.100000000000001" customHeight="1">
      <c r="A12" s="893"/>
      <c r="B12" s="200" t="s">
        <v>302</v>
      </c>
      <c r="C12" s="215"/>
      <c r="D12" s="216"/>
      <c r="E12" s="215"/>
      <c r="F12" s="216"/>
      <c r="G12" s="215"/>
      <c r="H12" s="216"/>
      <c r="I12" s="215"/>
      <c r="J12" s="216"/>
      <c r="K12" s="215"/>
      <c r="L12" s="216">
        <v>10</v>
      </c>
      <c r="M12" s="215"/>
      <c r="N12" s="216"/>
      <c r="O12" s="215"/>
      <c r="P12" s="216"/>
      <c r="Q12" s="3"/>
      <c r="R12" s="3"/>
      <c r="S12" s="3"/>
      <c r="T12" s="3"/>
      <c r="U12" s="3"/>
      <c r="V12" s="3"/>
      <c r="W12" s="3"/>
      <c r="X12" s="3"/>
      <c r="Y12" s="3"/>
      <c r="Z12" s="3"/>
      <c r="AA12" s="3"/>
      <c r="AB12" s="870"/>
      <c r="AC12" s="874"/>
      <c r="AD12" s="876"/>
      <c r="AE12" s="874"/>
      <c r="AF12" s="876"/>
      <c r="AG12" s="874"/>
      <c r="AH12" s="876"/>
      <c r="AI12" s="874"/>
      <c r="AJ12" s="876"/>
      <c r="AK12" s="874"/>
      <c r="AL12" s="876"/>
      <c r="AM12" s="874"/>
      <c r="AN12" s="876"/>
      <c r="AO12" s="874"/>
      <c r="AP12" s="876"/>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row>
    <row r="13" spans="1:92" s="4" customFormat="1" ht="143.1" customHeight="1">
      <c r="A13" s="893"/>
      <c r="B13" s="300" t="s">
        <v>16</v>
      </c>
      <c r="C13" s="298"/>
      <c r="D13" s="299"/>
      <c r="E13" s="298" t="s">
        <v>859</v>
      </c>
      <c r="F13" s="299"/>
      <c r="G13" s="298"/>
      <c r="H13" s="299"/>
      <c r="I13" s="298"/>
      <c r="J13" s="299"/>
      <c r="K13" s="298"/>
      <c r="L13" s="299"/>
      <c r="M13" s="298"/>
      <c r="N13" s="299"/>
      <c r="O13" s="298"/>
      <c r="P13" s="299"/>
      <c r="Q13" s="3"/>
      <c r="R13" s="3"/>
      <c r="S13" s="3"/>
      <c r="T13" s="3"/>
      <c r="U13" s="3"/>
      <c r="V13" s="3"/>
      <c r="W13" s="3"/>
      <c r="X13" s="3"/>
      <c r="Y13" s="3"/>
      <c r="Z13" s="3"/>
      <c r="AA13" s="3"/>
      <c r="AB13" s="867" t="s">
        <v>308</v>
      </c>
      <c r="AC13" s="873"/>
      <c r="AD13" s="875"/>
      <c r="AE13" s="873"/>
      <c r="AF13" s="875"/>
      <c r="AG13" s="873"/>
      <c r="AH13" s="875"/>
      <c r="AI13" s="873"/>
      <c r="AJ13" s="875"/>
      <c r="AK13" s="873"/>
      <c r="AL13" s="875"/>
      <c r="AM13" s="873"/>
      <c r="AN13" s="875"/>
      <c r="AO13" s="873"/>
      <c r="AP13" s="875"/>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row>
    <row r="14" spans="1:92" s="4" customFormat="1" ht="20.100000000000001" customHeight="1" thickBot="1">
      <c r="A14" s="893"/>
      <c r="B14" s="200" t="s">
        <v>302</v>
      </c>
      <c r="C14" s="215"/>
      <c r="D14" s="216"/>
      <c r="E14" s="215"/>
      <c r="F14" s="216"/>
      <c r="G14" s="215"/>
      <c r="H14" s="216"/>
      <c r="I14" s="215"/>
      <c r="J14" s="216"/>
      <c r="K14" s="215"/>
      <c r="L14" s="216"/>
      <c r="M14" s="215"/>
      <c r="N14" s="216"/>
      <c r="O14" s="215"/>
      <c r="P14" s="216"/>
      <c r="Q14" s="3"/>
      <c r="R14" s="3"/>
      <c r="S14" s="3"/>
      <c r="T14" s="3"/>
      <c r="U14" s="3"/>
      <c r="V14" s="3"/>
      <c r="W14" s="3"/>
      <c r="X14" s="3"/>
      <c r="Y14" s="3"/>
      <c r="Z14" s="3"/>
      <c r="AA14" s="3"/>
      <c r="AB14" s="868"/>
      <c r="AC14" s="874"/>
      <c r="AD14" s="876"/>
      <c r="AE14" s="874"/>
      <c r="AF14" s="876"/>
      <c r="AG14" s="874"/>
      <c r="AH14" s="876"/>
      <c r="AI14" s="874"/>
      <c r="AJ14" s="876"/>
      <c r="AK14" s="874"/>
      <c r="AL14" s="876"/>
      <c r="AM14" s="874"/>
      <c r="AN14" s="876"/>
      <c r="AO14" s="874"/>
      <c r="AP14" s="876"/>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row>
    <row r="15" spans="1:92" s="4" customFormat="1" ht="143.1" customHeight="1">
      <c r="A15" s="893"/>
      <c r="B15" s="300" t="s">
        <v>116</v>
      </c>
      <c r="C15" s="298"/>
      <c r="D15" s="299"/>
      <c r="E15" s="298" t="s">
        <v>860</v>
      </c>
      <c r="F15" s="299" t="s">
        <v>861</v>
      </c>
      <c r="G15" s="298"/>
      <c r="H15" s="299"/>
      <c r="I15" s="298"/>
      <c r="J15" s="299"/>
      <c r="K15" s="298"/>
      <c r="L15" s="299"/>
      <c r="M15" s="298" t="s">
        <v>862</v>
      </c>
      <c r="N15" s="299"/>
      <c r="O15" s="298"/>
      <c r="P15" s="299"/>
      <c r="Q15" s="3"/>
      <c r="R15" s="3"/>
      <c r="S15" s="3"/>
      <c r="T15" s="3"/>
      <c r="U15" s="3"/>
      <c r="V15" s="3"/>
      <c r="W15" s="3"/>
      <c r="X15" s="3"/>
      <c r="Y15" s="3"/>
      <c r="Z15" s="3"/>
      <c r="AA15" s="3"/>
      <c r="AB15" s="867" t="s">
        <v>116</v>
      </c>
      <c r="AC15" s="873"/>
      <c r="AD15" s="875"/>
      <c r="AE15" s="873"/>
      <c r="AF15" s="875"/>
      <c r="AG15" s="873"/>
      <c r="AH15" s="875"/>
      <c r="AI15" s="873"/>
      <c r="AJ15" s="875"/>
      <c r="AK15" s="873"/>
      <c r="AL15" s="875"/>
      <c r="AM15" s="873"/>
      <c r="AN15" s="875"/>
      <c r="AO15" s="873"/>
      <c r="AP15" s="875"/>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row>
    <row r="16" spans="1:92" s="4" customFormat="1" ht="20.100000000000001" customHeight="1" thickBot="1">
      <c r="A16" s="893"/>
      <c r="B16" s="200" t="s">
        <v>302</v>
      </c>
      <c r="C16" s="215"/>
      <c r="D16" s="216"/>
      <c r="E16" s="215"/>
      <c r="F16" s="216"/>
      <c r="G16" s="215"/>
      <c r="H16" s="216"/>
      <c r="I16" s="215"/>
      <c r="J16" s="216"/>
      <c r="K16" s="215"/>
      <c r="L16" s="216"/>
      <c r="M16" s="215"/>
      <c r="N16" s="216"/>
      <c r="O16" s="215"/>
      <c r="P16" s="216"/>
      <c r="Q16" s="3"/>
      <c r="R16" s="3"/>
      <c r="S16" s="3"/>
      <c r="T16" s="3"/>
      <c r="U16" s="3"/>
      <c r="V16" s="3"/>
      <c r="W16" s="3"/>
      <c r="X16" s="3"/>
      <c r="Y16" s="3"/>
      <c r="Z16" s="3"/>
      <c r="AA16" s="3"/>
      <c r="AB16" s="868"/>
      <c r="AC16" s="874"/>
      <c r="AD16" s="876"/>
      <c r="AE16" s="874"/>
      <c r="AF16" s="876"/>
      <c r="AG16" s="874"/>
      <c r="AH16" s="876"/>
      <c r="AI16" s="874"/>
      <c r="AJ16" s="876"/>
      <c r="AK16" s="874"/>
      <c r="AL16" s="876"/>
      <c r="AM16" s="874"/>
      <c r="AN16" s="876"/>
      <c r="AO16" s="874"/>
      <c r="AP16" s="876"/>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row>
    <row r="17" spans="1:92" s="4" customFormat="1" ht="143.1" customHeight="1">
      <c r="A17" s="893"/>
      <c r="B17" s="300" t="s">
        <v>20</v>
      </c>
      <c r="C17" s="298"/>
      <c r="D17" s="299" t="s">
        <v>856</v>
      </c>
      <c r="E17" s="298"/>
      <c r="F17" s="299"/>
      <c r="G17" s="298"/>
      <c r="H17" s="299" t="s">
        <v>855</v>
      </c>
      <c r="I17" s="298"/>
      <c r="J17" s="299"/>
      <c r="K17" s="298"/>
      <c r="L17" s="299"/>
      <c r="M17" s="298"/>
      <c r="N17" s="299"/>
      <c r="O17" s="298"/>
      <c r="P17" s="299"/>
      <c r="Q17" s="3"/>
      <c r="R17" s="3"/>
      <c r="S17" s="3"/>
      <c r="T17" s="3"/>
      <c r="U17" s="3"/>
      <c r="V17" s="3"/>
      <c r="W17" s="3"/>
      <c r="X17" s="3"/>
      <c r="Y17" s="3"/>
      <c r="Z17" s="3"/>
      <c r="AA17" s="3"/>
      <c r="AB17" s="867" t="s">
        <v>20</v>
      </c>
      <c r="AC17" s="873"/>
      <c r="AD17" s="875"/>
      <c r="AE17" s="873"/>
      <c r="AF17" s="875"/>
      <c r="AG17" s="873"/>
      <c r="AH17" s="875"/>
      <c r="AI17" s="873"/>
      <c r="AJ17" s="875"/>
      <c r="AK17" s="873"/>
      <c r="AL17" s="875"/>
      <c r="AM17" s="873"/>
      <c r="AN17" s="875"/>
      <c r="AO17" s="873"/>
      <c r="AP17" s="875"/>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row>
    <row r="18" spans="1:92" s="4" customFormat="1" ht="20.100000000000001" customHeight="1" thickBot="1">
      <c r="A18" s="893"/>
      <c r="B18" s="200" t="s">
        <v>302</v>
      </c>
      <c r="C18" s="215"/>
      <c r="D18" s="216"/>
      <c r="E18" s="215"/>
      <c r="F18" s="216"/>
      <c r="G18" s="215"/>
      <c r="H18" s="216"/>
      <c r="I18" s="215"/>
      <c r="J18" s="216"/>
      <c r="K18" s="215"/>
      <c r="L18" s="216"/>
      <c r="M18" s="215"/>
      <c r="N18" s="216"/>
      <c r="O18" s="215"/>
      <c r="P18" s="216"/>
      <c r="Q18" s="3"/>
      <c r="R18" s="3"/>
      <c r="S18" s="3"/>
      <c r="T18" s="3"/>
      <c r="U18" s="3"/>
      <c r="V18" s="3"/>
      <c r="W18" s="3"/>
      <c r="X18" s="3"/>
      <c r="Y18" s="3"/>
      <c r="Z18" s="3"/>
      <c r="AA18" s="3"/>
      <c r="AB18" s="868"/>
      <c r="AC18" s="874"/>
      <c r="AD18" s="876"/>
      <c r="AE18" s="874"/>
      <c r="AF18" s="876"/>
      <c r="AG18" s="874"/>
      <c r="AH18" s="876"/>
      <c r="AI18" s="874"/>
      <c r="AJ18" s="876"/>
      <c r="AK18" s="874"/>
      <c r="AL18" s="876"/>
      <c r="AM18" s="874"/>
      <c r="AN18" s="876"/>
      <c r="AO18" s="874"/>
      <c r="AP18" s="876"/>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row>
    <row r="19" spans="1:92" s="4" customFormat="1" ht="143.1" customHeight="1">
      <c r="A19" s="893"/>
      <c r="B19" s="300" t="s">
        <v>22</v>
      </c>
      <c r="C19" s="298"/>
      <c r="D19" s="299"/>
      <c r="E19" s="298"/>
      <c r="F19" s="299"/>
      <c r="G19" s="298"/>
      <c r="H19" s="299"/>
      <c r="I19" s="298"/>
      <c r="J19" s="299"/>
      <c r="K19" s="298"/>
      <c r="L19" s="299"/>
      <c r="M19" s="298"/>
      <c r="N19" s="299"/>
      <c r="O19" s="298"/>
      <c r="P19" s="299"/>
      <c r="Q19" s="3"/>
      <c r="R19" s="3"/>
      <c r="S19" s="3"/>
      <c r="T19" s="3"/>
      <c r="U19" s="3"/>
      <c r="V19" s="3"/>
      <c r="W19" s="3"/>
      <c r="X19" s="3"/>
      <c r="Y19" s="3"/>
      <c r="Z19" s="3"/>
      <c r="AA19" s="3"/>
      <c r="AB19" s="867" t="s">
        <v>22</v>
      </c>
      <c r="AC19" s="873"/>
      <c r="AD19" s="875"/>
      <c r="AE19" s="873"/>
      <c r="AF19" s="875"/>
      <c r="AG19" s="873"/>
      <c r="AH19" s="875"/>
      <c r="AI19" s="873"/>
      <c r="AJ19" s="875"/>
      <c r="AK19" s="873"/>
      <c r="AL19" s="875"/>
      <c r="AM19" s="873"/>
      <c r="AN19" s="875"/>
      <c r="AO19" s="873"/>
      <c r="AP19" s="875"/>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row>
    <row r="20" spans="1:92" s="4" customFormat="1" ht="20.100000000000001" customHeight="1" thickBot="1">
      <c r="A20" s="893"/>
      <c r="B20" s="200" t="s">
        <v>302</v>
      </c>
      <c r="C20" s="215"/>
      <c r="D20" s="216"/>
      <c r="E20" s="215"/>
      <c r="F20" s="216"/>
      <c r="G20" s="215"/>
      <c r="H20" s="216"/>
      <c r="I20" s="215"/>
      <c r="J20" s="216"/>
      <c r="K20" s="215"/>
      <c r="L20" s="216"/>
      <c r="M20" s="215"/>
      <c r="N20" s="216"/>
      <c r="O20" s="215"/>
      <c r="P20" s="216"/>
      <c r="Q20" s="3"/>
      <c r="R20" s="3"/>
      <c r="S20" s="3"/>
      <c r="T20" s="3"/>
      <c r="U20" s="3"/>
      <c r="V20" s="3"/>
      <c r="W20" s="3"/>
      <c r="X20" s="3"/>
      <c r="Y20" s="3"/>
      <c r="Z20" s="3"/>
      <c r="AA20" s="3"/>
      <c r="AB20" s="868"/>
      <c r="AC20" s="874"/>
      <c r="AD20" s="876"/>
      <c r="AE20" s="874"/>
      <c r="AF20" s="876"/>
      <c r="AG20" s="874"/>
      <c r="AH20" s="876"/>
      <c r="AI20" s="874"/>
      <c r="AJ20" s="876"/>
      <c r="AK20" s="874"/>
      <c r="AL20" s="876"/>
      <c r="AM20" s="874"/>
      <c r="AN20" s="876"/>
      <c r="AO20" s="874"/>
      <c r="AP20" s="876"/>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row>
    <row r="21" spans="1:92" s="4" customFormat="1" ht="143.1" customHeight="1">
      <c r="A21" s="893"/>
      <c r="B21" s="300" t="s">
        <v>26</v>
      </c>
      <c r="C21" s="298"/>
      <c r="D21" s="299"/>
      <c r="E21" s="298"/>
      <c r="F21" s="299"/>
      <c r="G21" s="298"/>
      <c r="H21" s="299"/>
      <c r="I21" s="298"/>
      <c r="J21" s="299"/>
      <c r="K21" s="298"/>
      <c r="L21" s="299"/>
      <c r="M21" s="298"/>
      <c r="N21" s="299"/>
      <c r="O21" s="298"/>
      <c r="P21" s="299"/>
      <c r="Q21" s="3"/>
      <c r="R21" s="3"/>
      <c r="S21" s="3"/>
      <c r="T21" s="3"/>
      <c r="U21" s="3"/>
      <c r="V21" s="3"/>
      <c r="W21" s="3"/>
      <c r="X21" s="3"/>
      <c r="Y21" s="3"/>
      <c r="Z21" s="3"/>
      <c r="AA21" s="3"/>
      <c r="AB21" s="867" t="s">
        <v>26</v>
      </c>
      <c r="AC21" s="873"/>
      <c r="AD21" s="875"/>
      <c r="AE21" s="873"/>
      <c r="AF21" s="875"/>
      <c r="AG21" s="873"/>
      <c r="AH21" s="875"/>
      <c r="AI21" s="873"/>
      <c r="AJ21" s="875"/>
      <c r="AK21" s="873"/>
      <c r="AL21" s="875"/>
      <c r="AM21" s="873"/>
      <c r="AN21" s="875"/>
      <c r="AO21" s="873"/>
      <c r="AP21" s="875"/>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row>
    <row r="22" spans="1:92" s="6" customFormat="1" ht="20.100000000000001" customHeight="1" thickBot="1">
      <c r="A22" s="893"/>
      <c r="B22" s="200" t="s">
        <v>302</v>
      </c>
      <c r="C22" s="215"/>
      <c r="D22" s="216"/>
      <c r="E22" s="215"/>
      <c r="F22" s="216"/>
      <c r="G22" s="215"/>
      <c r="H22" s="216"/>
      <c r="I22" s="215"/>
      <c r="J22" s="216"/>
      <c r="K22" s="215"/>
      <c r="L22" s="216"/>
      <c r="M22" s="215"/>
      <c r="N22" s="216"/>
      <c r="O22" s="215"/>
      <c r="P22" s="216"/>
      <c r="Q22" s="5"/>
      <c r="R22" s="5"/>
      <c r="S22" s="5"/>
      <c r="T22" s="5"/>
      <c r="U22" s="5"/>
      <c r="V22" s="5"/>
      <c r="W22" s="5"/>
      <c r="X22" s="5"/>
      <c r="Y22" s="5"/>
      <c r="Z22" s="5"/>
      <c r="AA22" s="5"/>
      <c r="AB22" s="868"/>
      <c r="AC22" s="874"/>
      <c r="AD22" s="876"/>
      <c r="AE22" s="874"/>
      <c r="AF22" s="876"/>
      <c r="AG22" s="874"/>
      <c r="AH22" s="876"/>
      <c r="AI22" s="874"/>
      <c r="AJ22" s="876"/>
      <c r="AK22" s="874"/>
      <c r="AL22" s="876"/>
      <c r="AM22" s="874"/>
      <c r="AN22" s="876"/>
      <c r="AO22" s="874"/>
      <c r="AP22" s="876"/>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row>
    <row r="23" spans="1:92" s="4" customFormat="1" ht="143.1" customHeight="1">
      <c r="A23" s="893"/>
      <c r="B23" s="301" t="s">
        <v>315</v>
      </c>
      <c r="C23" s="298" t="s">
        <v>863</v>
      </c>
      <c r="D23" s="299"/>
      <c r="E23" s="298"/>
      <c r="F23" s="299"/>
      <c r="G23" s="298"/>
      <c r="H23" s="299"/>
      <c r="I23" s="298"/>
      <c r="J23" s="299"/>
      <c r="K23" s="298"/>
      <c r="L23" s="299"/>
      <c r="M23" s="298"/>
      <c r="N23" s="299"/>
      <c r="O23" s="298"/>
      <c r="P23" s="299"/>
      <c r="Q23" s="3"/>
      <c r="R23" s="3"/>
      <c r="S23" s="3"/>
      <c r="T23" s="3"/>
      <c r="U23" s="3"/>
      <c r="V23" s="3"/>
      <c r="W23" s="3"/>
      <c r="X23" s="3"/>
      <c r="Y23" s="3"/>
      <c r="Z23" s="3"/>
      <c r="AA23" s="3"/>
      <c r="AB23" s="867" t="s">
        <v>315</v>
      </c>
      <c r="AC23" s="873"/>
      <c r="AD23" s="875"/>
      <c r="AE23" s="873"/>
      <c r="AF23" s="875"/>
      <c r="AG23" s="873"/>
      <c r="AH23" s="875"/>
      <c r="AI23" s="873"/>
      <c r="AJ23" s="875"/>
      <c r="AK23" s="873"/>
      <c r="AL23" s="875"/>
      <c r="AM23" s="873"/>
      <c r="AN23" s="875"/>
      <c r="AO23" s="873"/>
      <c r="AP23" s="875"/>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row>
    <row r="24" spans="1:92" s="6" customFormat="1" ht="20.100000000000001" customHeight="1" thickBot="1">
      <c r="A24" s="893"/>
      <c r="B24" s="200" t="s">
        <v>302</v>
      </c>
      <c r="C24" s="215"/>
      <c r="D24" s="216"/>
      <c r="E24" s="215"/>
      <c r="F24" s="216"/>
      <c r="G24" s="215"/>
      <c r="H24" s="216"/>
      <c r="I24" s="215"/>
      <c r="J24" s="216"/>
      <c r="K24" s="215"/>
      <c r="L24" s="216"/>
      <c r="M24" s="215"/>
      <c r="N24" s="216"/>
      <c r="O24" s="215"/>
      <c r="P24" s="216"/>
      <c r="Q24" s="5"/>
      <c r="R24" s="5"/>
      <c r="S24" s="5"/>
      <c r="T24" s="5"/>
      <c r="U24" s="5"/>
      <c r="V24" s="5"/>
      <c r="W24" s="5"/>
      <c r="X24" s="5"/>
      <c r="Y24" s="5"/>
      <c r="Z24" s="5"/>
      <c r="AA24" s="5"/>
      <c r="AB24" s="868"/>
      <c r="AC24" s="874"/>
      <c r="AD24" s="876"/>
      <c r="AE24" s="874"/>
      <c r="AF24" s="876"/>
      <c r="AG24" s="874"/>
      <c r="AH24" s="876"/>
      <c r="AI24" s="874"/>
      <c r="AJ24" s="876"/>
      <c r="AK24" s="874"/>
      <c r="AL24" s="876"/>
      <c r="AM24" s="874"/>
      <c r="AN24" s="876"/>
      <c r="AO24" s="874"/>
      <c r="AP24" s="876"/>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row>
    <row r="25" spans="1:92" s="4" customFormat="1" ht="143.1" customHeight="1">
      <c r="A25" s="893"/>
      <c r="B25" s="301" t="s">
        <v>32</v>
      </c>
      <c r="C25" s="298"/>
      <c r="D25" s="299"/>
      <c r="E25" s="298"/>
      <c r="F25" s="299"/>
      <c r="G25" s="298"/>
      <c r="H25" s="299"/>
      <c r="I25" s="298"/>
      <c r="J25" s="299"/>
      <c r="K25" s="298"/>
      <c r="L25" s="299"/>
      <c r="M25" s="298"/>
      <c r="N25" s="299"/>
      <c r="O25" s="298"/>
      <c r="P25" s="299"/>
      <c r="Q25" s="3"/>
      <c r="R25" s="3"/>
      <c r="S25" s="3"/>
      <c r="T25" s="3"/>
      <c r="U25" s="3"/>
      <c r="V25" s="3"/>
      <c r="W25" s="3"/>
      <c r="X25" s="3"/>
      <c r="Y25" s="3"/>
      <c r="Z25" s="3"/>
      <c r="AA25" s="3"/>
      <c r="AB25" s="867" t="s">
        <v>32</v>
      </c>
      <c r="AC25" s="873"/>
      <c r="AD25" s="875"/>
      <c r="AE25" s="873"/>
      <c r="AF25" s="875"/>
      <c r="AG25" s="873"/>
      <c r="AH25" s="875"/>
      <c r="AI25" s="873"/>
      <c r="AJ25" s="875"/>
      <c r="AK25" s="873"/>
      <c r="AL25" s="875"/>
      <c r="AM25" s="873"/>
      <c r="AN25" s="875"/>
      <c r="AO25" s="873"/>
      <c r="AP25" s="875"/>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row>
    <row r="26" spans="1:92" s="6" customFormat="1" ht="20.100000000000001" customHeight="1" thickBot="1">
      <c r="A26" s="893"/>
      <c r="B26" s="200" t="s">
        <v>302</v>
      </c>
      <c r="C26" s="215"/>
      <c r="D26" s="216"/>
      <c r="E26" s="215"/>
      <c r="F26" s="216"/>
      <c r="G26" s="215"/>
      <c r="H26" s="216"/>
      <c r="I26" s="215"/>
      <c r="J26" s="216"/>
      <c r="K26" s="215"/>
      <c r="L26" s="216"/>
      <c r="M26" s="215"/>
      <c r="N26" s="216"/>
      <c r="O26" s="215"/>
      <c r="P26" s="216"/>
      <c r="Q26" s="5"/>
      <c r="R26" s="5"/>
      <c r="S26" s="5"/>
      <c r="T26" s="5"/>
      <c r="U26" s="5"/>
      <c r="V26" s="5"/>
      <c r="W26" s="5"/>
      <c r="X26" s="5"/>
      <c r="Y26" s="5"/>
      <c r="Z26" s="5"/>
      <c r="AA26" s="5"/>
      <c r="AB26" s="868"/>
      <c r="AC26" s="874"/>
      <c r="AD26" s="876"/>
      <c r="AE26" s="874"/>
      <c r="AF26" s="876"/>
      <c r="AG26" s="874"/>
      <c r="AH26" s="876"/>
      <c r="AI26" s="874"/>
      <c r="AJ26" s="876"/>
      <c r="AK26" s="874"/>
      <c r="AL26" s="876"/>
      <c r="AM26" s="874"/>
      <c r="AN26" s="876"/>
      <c r="AO26" s="874"/>
      <c r="AP26" s="876"/>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row>
    <row r="27" spans="1:92" s="4" customFormat="1" ht="143.1" customHeight="1">
      <c r="A27" s="893"/>
      <c r="B27" s="301" t="s">
        <v>319</v>
      </c>
      <c r="C27" s="298"/>
      <c r="D27" s="299" t="s">
        <v>864</v>
      </c>
      <c r="E27" s="298"/>
      <c r="F27" s="299"/>
      <c r="G27" s="298" t="s">
        <v>865</v>
      </c>
      <c r="H27" s="299"/>
      <c r="I27" s="298"/>
      <c r="J27" s="299"/>
      <c r="K27" s="298"/>
      <c r="L27" s="299"/>
      <c r="M27" s="298"/>
      <c r="N27" s="299"/>
      <c r="O27" s="298" t="s">
        <v>866</v>
      </c>
      <c r="P27" s="299"/>
      <c r="Q27" s="3"/>
      <c r="R27" s="3"/>
      <c r="S27" s="3"/>
      <c r="T27" s="3"/>
      <c r="U27" s="3"/>
      <c r="V27" s="3"/>
      <c r="W27" s="3"/>
      <c r="X27" s="3"/>
      <c r="Y27" s="3"/>
      <c r="Z27" s="3"/>
      <c r="AA27" s="3"/>
      <c r="AB27" s="867" t="s">
        <v>319</v>
      </c>
      <c r="AC27" s="873"/>
      <c r="AD27" s="875"/>
      <c r="AE27" s="873"/>
      <c r="AF27" s="875"/>
      <c r="AG27" s="873"/>
      <c r="AH27" s="875"/>
      <c r="AI27" s="873"/>
      <c r="AJ27" s="875"/>
      <c r="AK27" s="873"/>
      <c r="AL27" s="875"/>
      <c r="AM27" s="873"/>
      <c r="AN27" s="875"/>
      <c r="AO27" s="873"/>
      <c r="AP27" s="875"/>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row>
    <row r="28" spans="1:92" s="4" customFormat="1" ht="20.100000000000001" customHeight="1" thickBot="1">
      <c r="A28" s="893"/>
      <c r="B28" s="200" t="s">
        <v>302</v>
      </c>
      <c r="C28" s="215"/>
      <c r="D28" s="216"/>
      <c r="E28" s="215"/>
      <c r="F28" s="216"/>
      <c r="G28" s="215"/>
      <c r="H28" s="216"/>
      <c r="I28" s="215"/>
      <c r="J28" s="216"/>
      <c r="K28" s="215"/>
      <c r="L28" s="216"/>
      <c r="M28" s="215"/>
      <c r="N28" s="216"/>
      <c r="O28" s="215"/>
      <c r="P28" s="216"/>
      <c r="Q28" s="3"/>
      <c r="R28" s="3"/>
      <c r="S28" s="3"/>
      <c r="T28" s="3"/>
      <c r="U28" s="3"/>
      <c r="V28" s="3"/>
      <c r="W28" s="3"/>
      <c r="X28" s="3"/>
      <c r="Y28" s="3"/>
      <c r="Z28" s="3"/>
      <c r="AA28" s="3"/>
      <c r="AB28" s="868"/>
      <c r="AC28" s="874"/>
      <c r="AD28" s="876"/>
      <c r="AE28" s="874"/>
      <c r="AF28" s="876"/>
      <c r="AG28" s="874"/>
      <c r="AH28" s="876"/>
      <c r="AI28" s="874"/>
      <c r="AJ28" s="876"/>
      <c r="AK28" s="874"/>
      <c r="AL28" s="876"/>
      <c r="AM28" s="874"/>
      <c r="AN28" s="876"/>
      <c r="AO28" s="874"/>
      <c r="AP28" s="876"/>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row>
    <row r="29" spans="1:92" s="4" customFormat="1" ht="143.1" customHeight="1">
      <c r="A29" s="893"/>
      <c r="B29" s="301" t="s">
        <v>36</v>
      </c>
      <c r="C29" s="298"/>
      <c r="D29" s="299"/>
      <c r="E29" s="302"/>
      <c r="F29" s="299"/>
      <c r="G29" s="298"/>
      <c r="H29" s="299"/>
      <c r="I29" s="298"/>
      <c r="J29" s="299"/>
      <c r="K29" s="298"/>
      <c r="L29" s="299"/>
      <c r="M29" s="298"/>
      <c r="N29" s="299"/>
      <c r="O29" s="298"/>
      <c r="P29" s="299"/>
      <c r="Q29" s="3"/>
      <c r="R29" s="3"/>
      <c r="S29" s="3"/>
      <c r="T29" s="3"/>
      <c r="U29" s="3"/>
      <c r="V29" s="3"/>
      <c r="W29" s="3"/>
      <c r="X29" s="3"/>
      <c r="Y29" s="3"/>
      <c r="Z29" s="3"/>
      <c r="AA29" s="3"/>
      <c r="AB29" s="867" t="s">
        <v>36</v>
      </c>
      <c r="AC29" s="873"/>
      <c r="AD29" s="875"/>
      <c r="AE29" s="873"/>
      <c r="AF29" s="875"/>
      <c r="AG29" s="873"/>
      <c r="AH29" s="875"/>
      <c r="AI29" s="873"/>
      <c r="AJ29" s="875"/>
      <c r="AK29" s="873"/>
      <c r="AL29" s="875"/>
      <c r="AM29" s="873"/>
      <c r="AN29" s="875"/>
      <c r="AO29" s="873"/>
      <c r="AP29" s="875"/>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row>
    <row r="30" spans="1:92" s="4" customFormat="1" ht="20.100000000000001" customHeight="1" thickBot="1">
      <c r="A30" s="894"/>
      <c r="B30" s="200" t="s">
        <v>302</v>
      </c>
      <c r="C30" s="215"/>
      <c r="D30" s="216"/>
      <c r="E30" s="215"/>
      <c r="F30" s="217"/>
      <c r="G30" s="215"/>
      <c r="H30" s="216"/>
      <c r="I30" s="215"/>
      <c r="J30" s="216"/>
      <c r="K30" s="215"/>
      <c r="L30" s="216"/>
      <c r="M30" s="215"/>
      <c r="N30" s="216"/>
      <c r="O30" s="215"/>
      <c r="P30" s="216"/>
      <c r="Q30" s="3"/>
      <c r="R30" s="3"/>
      <c r="S30" s="3"/>
      <c r="T30" s="3"/>
      <c r="U30" s="3"/>
      <c r="V30" s="3"/>
      <c r="W30" s="3"/>
      <c r="X30" s="3"/>
      <c r="Y30" s="3"/>
      <c r="Z30" s="3"/>
      <c r="AA30" s="3"/>
      <c r="AB30" s="868"/>
      <c r="AC30" s="874"/>
      <c r="AD30" s="876"/>
      <c r="AE30" s="874"/>
      <c r="AF30" s="876"/>
      <c r="AG30" s="874"/>
      <c r="AH30" s="876"/>
      <c r="AI30" s="874"/>
      <c r="AJ30" s="876"/>
      <c r="AK30" s="874"/>
      <c r="AL30" s="876"/>
      <c r="AM30" s="874"/>
      <c r="AN30" s="876"/>
      <c r="AO30" s="874"/>
      <c r="AP30" s="876"/>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row>
    <row r="31" spans="1:92" s="4" customFormat="1" ht="50.1" customHeight="1">
      <c r="A31" s="895" t="s">
        <v>38</v>
      </c>
      <c r="B31" s="195" t="s">
        <v>39</v>
      </c>
      <c r="C31" s="884"/>
      <c r="D31" s="885"/>
      <c r="E31" s="884"/>
      <c r="F31" s="885"/>
      <c r="G31" s="884"/>
      <c r="H31" s="885"/>
      <c r="I31" s="884"/>
      <c r="J31" s="885"/>
      <c r="K31" s="884"/>
      <c r="L31" s="885"/>
      <c r="M31" s="884"/>
      <c r="N31" s="885"/>
      <c r="O31" s="884"/>
      <c r="P31" s="885"/>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row>
    <row r="32" spans="1:92" ht="50.1" customHeight="1">
      <c r="A32" s="896"/>
      <c r="B32" s="196" t="s">
        <v>41</v>
      </c>
      <c r="C32" s="882"/>
      <c r="D32" s="883"/>
      <c r="E32" s="882"/>
      <c r="F32" s="883"/>
      <c r="G32" s="882"/>
      <c r="H32" s="883"/>
      <c r="I32" s="882"/>
      <c r="J32" s="883"/>
      <c r="K32" s="882"/>
      <c r="L32" s="883"/>
      <c r="M32" s="882"/>
      <c r="N32" s="883"/>
      <c r="O32" s="882"/>
      <c r="P32" s="883"/>
      <c r="CK32" s="2"/>
      <c r="CL32" s="2"/>
      <c r="CM32" s="2"/>
      <c r="CN32" s="2"/>
    </row>
    <row r="33" spans="1:92" ht="50.1" customHeight="1">
      <c r="A33" s="896"/>
      <c r="B33" s="197" t="s">
        <v>44</v>
      </c>
      <c r="C33" s="880"/>
      <c r="D33" s="881"/>
      <c r="E33" s="880"/>
      <c r="F33" s="881"/>
      <c r="G33" s="880"/>
      <c r="H33" s="881"/>
      <c r="I33" s="880"/>
      <c r="J33" s="881"/>
      <c r="K33" s="880"/>
      <c r="L33" s="881"/>
      <c r="M33" s="880"/>
      <c r="N33" s="881"/>
      <c r="O33" s="880"/>
      <c r="P33" s="881"/>
      <c r="CK33" s="2"/>
      <c r="CL33" s="2"/>
      <c r="CM33" s="2"/>
      <c r="CN33" s="2"/>
    </row>
    <row r="34" spans="1:92" ht="50.1" customHeight="1" thickBot="1">
      <c r="A34" s="897"/>
      <c r="B34" s="199" t="s">
        <v>46</v>
      </c>
      <c r="C34" s="878"/>
      <c r="D34" s="879"/>
      <c r="E34" s="878"/>
      <c r="F34" s="879"/>
      <c r="G34" s="878"/>
      <c r="H34" s="879"/>
      <c r="I34" s="878"/>
      <c r="J34" s="879"/>
      <c r="K34" s="878"/>
      <c r="L34" s="879"/>
      <c r="M34" s="878"/>
      <c r="N34" s="879"/>
      <c r="O34" s="878"/>
      <c r="P34" s="879"/>
      <c r="CK34" s="2"/>
      <c r="CL34" s="2"/>
      <c r="CM34" s="2"/>
      <c r="CN34" s="2"/>
    </row>
    <row r="36" spans="1:92" s="1" customFormat="1" ht="42" customHeight="1">
      <c r="A36" s="133"/>
      <c r="B36" s="2"/>
      <c r="C36" s="2"/>
      <c r="D36" s="2"/>
      <c r="E36" s="2"/>
      <c r="F36" s="2"/>
      <c r="G36" s="2"/>
      <c r="H36" s="2"/>
      <c r="I36" s="2"/>
      <c r="J36" s="2"/>
      <c r="K36" s="2"/>
      <c r="L36" s="2"/>
      <c r="M36" s="2"/>
      <c r="N36" s="2"/>
      <c r="O36" s="2"/>
      <c r="P36" s="2"/>
    </row>
  </sheetData>
  <mergeCells count="270">
    <mergeCell ref="AN29:AN30"/>
    <mergeCell ref="O33:P33"/>
    <mergeCell ref="C34:D34"/>
    <mergeCell ref="E34:F34"/>
    <mergeCell ref="G34:H34"/>
    <mergeCell ref="I34:J34"/>
    <mergeCell ref="K34:L34"/>
    <mergeCell ref="M34:N34"/>
    <mergeCell ref="O34:P34"/>
    <mergeCell ref="C33:D33"/>
    <mergeCell ref="E33:F33"/>
    <mergeCell ref="G33:H33"/>
    <mergeCell ref="I33:J33"/>
    <mergeCell ref="K33:L33"/>
    <mergeCell ref="M33:N33"/>
    <mergeCell ref="AG29:AG30"/>
    <mergeCell ref="O31:P31"/>
    <mergeCell ref="C32:D32"/>
    <mergeCell ref="E32:F32"/>
    <mergeCell ref="G32:H32"/>
    <mergeCell ref="I32:J32"/>
    <mergeCell ref="K32:L32"/>
    <mergeCell ref="M32:N32"/>
    <mergeCell ref="O32:P32"/>
    <mergeCell ref="AD25:AD26"/>
    <mergeCell ref="AE25:AE26"/>
    <mergeCell ref="AF25:AF26"/>
    <mergeCell ref="AG25:AG26"/>
    <mergeCell ref="AO29:AO30"/>
    <mergeCell ref="AP29:AP30"/>
    <mergeCell ref="A31:A34"/>
    <mergeCell ref="C31:D31"/>
    <mergeCell ref="E31:F31"/>
    <mergeCell ref="G31:H31"/>
    <mergeCell ref="I31:J31"/>
    <mergeCell ref="K31:L31"/>
    <mergeCell ref="M31:N31"/>
    <mergeCell ref="AH29:AH30"/>
    <mergeCell ref="AI29:AI30"/>
    <mergeCell ref="AJ29:AJ30"/>
    <mergeCell ref="AK29:AK30"/>
    <mergeCell ref="AL29:AL30"/>
    <mergeCell ref="AM29:AM30"/>
    <mergeCell ref="AB29:AB30"/>
    <mergeCell ref="AC29:AC30"/>
    <mergeCell ref="AD29:AD30"/>
    <mergeCell ref="AE29:AE30"/>
    <mergeCell ref="AF29:AF30"/>
    <mergeCell ref="AK27:AK28"/>
    <mergeCell ref="AL27:AL28"/>
    <mergeCell ref="AM27:AM28"/>
    <mergeCell ref="AN27:AN28"/>
    <mergeCell ref="AO27:AO28"/>
    <mergeCell ref="AP27:AP28"/>
    <mergeCell ref="AP25:AP26"/>
    <mergeCell ref="AB27:AB28"/>
    <mergeCell ref="AC27:AC28"/>
    <mergeCell ref="AD27:AD28"/>
    <mergeCell ref="AE27:AE28"/>
    <mergeCell ref="AF27:AF28"/>
    <mergeCell ref="AG27:AG28"/>
    <mergeCell ref="AH27:AH28"/>
    <mergeCell ref="AI27:AI28"/>
    <mergeCell ref="AJ27:AJ28"/>
    <mergeCell ref="AJ25:AJ26"/>
    <mergeCell ref="AK25:AK26"/>
    <mergeCell ref="AL25:AL26"/>
    <mergeCell ref="AM25:AM26"/>
    <mergeCell ref="AN25:AN26"/>
    <mergeCell ref="AO25:AO26"/>
    <mergeCell ref="AB25:AB26"/>
    <mergeCell ref="AC25:AC26"/>
    <mergeCell ref="AH25:AH26"/>
    <mergeCell ref="AI25:AI26"/>
    <mergeCell ref="AI23:AI24"/>
    <mergeCell ref="AN21:AN22"/>
    <mergeCell ref="AO21:AO22"/>
    <mergeCell ref="AP21:AP22"/>
    <mergeCell ref="AB23:AB24"/>
    <mergeCell ref="AC23:AC24"/>
    <mergeCell ref="AD23:AD24"/>
    <mergeCell ref="AE23:AE24"/>
    <mergeCell ref="AF23:AF24"/>
    <mergeCell ref="AG23:AG24"/>
    <mergeCell ref="AH23:AH24"/>
    <mergeCell ref="AH21:AH22"/>
    <mergeCell ref="AI21:AI22"/>
    <mergeCell ref="AJ21:AJ22"/>
    <mergeCell ref="AK21:AK22"/>
    <mergeCell ref="AL21:AL22"/>
    <mergeCell ref="AM21:AM22"/>
    <mergeCell ref="AB21:AB22"/>
    <mergeCell ref="AC21:AC22"/>
    <mergeCell ref="AD21:AD22"/>
    <mergeCell ref="AE21:AE22"/>
    <mergeCell ref="AF21:AF22"/>
    <mergeCell ref="AG21:AG22"/>
    <mergeCell ref="AO23:AO24"/>
    <mergeCell ref="AP23:AP24"/>
    <mergeCell ref="AK19:AK20"/>
    <mergeCell ref="AL19:AL20"/>
    <mergeCell ref="AM19:AM20"/>
    <mergeCell ref="AN19:AN20"/>
    <mergeCell ref="AO19:AO20"/>
    <mergeCell ref="AP19:AP20"/>
    <mergeCell ref="AJ23:AJ24"/>
    <mergeCell ref="AK23:AK24"/>
    <mergeCell ref="AL23:AL24"/>
    <mergeCell ref="AM23:AM24"/>
    <mergeCell ref="AN23:AN24"/>
    <mergeCell ref="AP17:AP18"/>
    <mergeCell ref="AB19:AB20"/>
    <mergeCell ref="AC19:AC20"/>
    <mergeCell ref="AD19:AD20"/>
    <mergeCell ref="AE19:AE20"/>
    <mergeCell ref="AF19:AF20"/>
    <mergeCell ref="AG19:AG20"/>
    <mergeCell ref="AH19:AH20"/>
    <mergeCell ref="AI19:AI20"/>
    <mergeCell ref="AJ19:AJ20"/>
    <mergeCell ref="AJ17:AJ18"/>
    <mergeCell ref="AK17:AK18"/>
    <mergeCell ref="AL17:AL18"/>
    <mergeCell ref="AM17:AM18"/>
    <mergeCell ref="AN17:AN18"/>
    <mergeCell ref="AO17:AO18"/>
    <mergeCell ref="AM13:AM14"/>
    <mergeCell ref="AO15:AO16"/>
    <mergeCell ref="AP15:AP16"/>
    <mergeCell ref="AB17:AB18"/>
    <mergeCell ref="AC17:AC18"/>
    <mergeCell ref="AD17:AD18"/>
    <mergeCell ref="AE17:AE18"/>
    <mergeCell ref="AF17:AF18"/>
    <mergeCell ref="AG17:AG18"/>
    <mergeCell ref="AH17:AH18"/>
    <mergeCell ref="AI17:AI18"/>
    <mergeCell ref="AI15:AI16"/>
    <mergeCell ref="AJ15:AJ16"/>
    <mergeCell ref="AK15:AK16"/>
    <mergeCell ref="AL15:AL16"/>
    <mergeCell ref="AM15:AM16"/>
    <mergeCell ref="AN15:AN16"/>
    <mergeCell ref="AB15:AB16"/>
    <mergeCell ref="AC15:AC16"/>
    <mergeCell ref="AD15:AD16"/>
    <mergeCell ref="AE15:AE16"/>
    <mergeCell ref="AF15:AF16"/>
    <mergeCell ref="AG15:AG16"/>
    <mergeCell ref="AH15:AH16"/>
    <mergeCell ref="AH13:AH14"/>
    <mergeCell ref="AI13:AI14"/>
    <mergeCell ref="AJ9:AJ10"/>
    <mergeCell ref="AK9:AK10"/>
    <mergeCell ref="AM11:AM12"/>
    <mergeCell ref="AN11:AN12"/>
    <mergeCell ref="AO11:AO12"/>
    <mergeCell ref="AP11:AP12"/>
    <mergeCell ref="AB13:AB14"/>
    <mergeCell ref="AC13:AC14"/>
    <mergeCell ref="AD13:AD14"/>
    <mergeCell ref="AE13:AE14"/>
    <mergeCell ref="AF13:AF14"/>
    <mergeCell ref="AG13:AG14"/>
    <mergeCell ref="AG11:AG12"/>
    <mergeCell ref="AH11:AH12"/>
    <mergeCell ref="AI11:AI12"/>
    <mergeCell ref="AJ11:AJ12"/>
    <mergeCell ref="AK11:AK12"/>
    <mergeCell ref="AL11:AL12"/>
    <mergeCell ref="AN13:AN14"/>
    <mergeCell ref="AO13:AO14"/>
    <mergeCell ref="AP13:AP14"/>
    <mergeCell ref="AJ13:AJ14"/>
    <mergeCell ref="AK13:AK14"/>
    <mergeCell ref="AL13:AL14"/>
    <mergeCell ref="AG7:AH7"/>
    <mergeCell ref="AI7:AJ7"/>
    <mergeCell ref="AK7:AL7"/>
    <mergeCell ref="AM7:AN7"/>
    <mergeCell ref="AO7:AP7"/>
    <mergeCell ref="A9:A30"/>
    <mergeCell ref="AB9:AB10"/>
    <mergeCell ref="AC9:AC10"/>
    <mergeCell ref="AD9:AD10"/>
    <mergeCell ref="AE9:AE10"/>
    <mergeCell ref="AL9:AL10"/>
    <mergeCell ref="AM9:AM10"/>
    <mergeCell ref="AN9:AN10"/>
    <mergeCell ref="AO9:AO10"/>
    <mergeCell ref="AP9:AP10"/>
    <mergeCell ref="AB11:AB12"/>
    <mergeCell ref="AC11:AC12"/>
    <mergeCell ref="AD11:AD12"/>
    <mergeCell ref="AE11:AE12"/>
    <mergeCell ref="AF11:AF12"/>
    <mergeCell ref="AF9:AF10"/>
    <mergeCell ref="AG9:AG10"/>
    <mergeCell ref="AH9:AH10"/>
    <mergeCell ref="AI9:AI10"/>
    <mergeCell ref="E7:F7"/>
    <mergeCell ref="G7:H7"/>
    <mergeCell ref="I7:J7"/>
    <mergeCell ref="K7:L7"/>
    <mergeCell ref="M7:N7"/>
    <mergeCell ref="O7:P7"/>
    <mergeCell ref="AC7:AD7"/>
    <mergeCell ref="AE7:AF7"/>
    <mergeCell ref="AC6:AD6"/>
    <mergeCell ref="AE6:AF6"/>
    <mergeCell ref="AK5:AL5"/>
    <mergeCell ref="AM5:AN5"/>
    <mergeCell ref="AO5:AP5"/>
    <mergeCell ref="C6:D6"/>
    <mergeCell ref="E6:F6"/>
    <mergeCell ref="G6:H6"/>
    <mergeCell ref="I6:J6"/>
    <mergeCell ref="K6:L6"/>
    <mergeCell ref="M6:N6"/>
    <mergeCell ref="O6:P6"/>
    <mergeCell ref="M5:N5"/>
    <mergeCell ref="O5:P5"/>
    <mergeCell ref="AC5:AD5"/>
    <mergeCell ref="AE5:AF5"/>
    <mergeCell ref="AG5:AH5"/>
    <mergeCell ref="AI5:AJ5"/>
    <mergeCell ref="AO6:AP6"/>
    <mergeCell ref="AG6:AH6"/>
    <mergeCell ref="AI6:AJ6"/>
    <mergeCell ref="AK6:AL6"/>
    <mergeCell ref="AM6:AN6"/>
    <mergeCell ref="AB3:AP3"/>
    <mergeCell ref="C4:D4"/>
    <mergeCell ref="E4:F4"/>
    <mergeCell ref="G4:H4"/>
    <mergeCell ref="I4:J4"/>
    <mergeCell ref="K4:L4"/>
    <mergeCell ref="M4:N4"/>
    <mergeCell ref="O4:P4"/>
    <mergeCell ref="AC4:AD4"/>
    <mergeCell ref="AE4:AF4"/>
    <mergeCell ref="AG4:AH4"/>
    <mergeCell ref="AI4:AJ4"/>
    <mergeCell ref="AK4:AL4"/>
    <mergeCell ref="AM4:AN4"/>
    <mergeCell ref="AO4:AP4"/>
    <mergeCell ref="O2:P2"/>
    <mergeCell ref="C3:D3"/>
    <mergeCell ref="E3:F3"/>
    <mergeCell ref="G3:H3"/>
    <mergeCell ref="I3:J3"/>
    <mergeCell ref="K3:L3"/>
    <mergeCell ref="M3:N3"/>
    <mergeCell ref="O3:P3"/>
    <mergeCell ref="A1:F1"/>
    <mergeCell ref="G1:J1"/>
    <mergeCell ref="K1:P1"/>
    <mergeCell ref="A2:A8"/>
    <mergeCell ref="C2:D2"/>
    <mergeCell ref="E2:F2"/>
    <mergeCell ref="G2:H2"/>
    <mergeCell ref="I2:J2"/>
    <mergeCell ref="K2:L2"/>
    <mergeCell ref="M2:N2"/>
    <mergeCell ref="C5:D5"/>
    <mergeCell ref="E5:F5"/>
    <mergeCell ref="G5:H5"/>
    <mergeCell ref="I5:J5"/>
    <mergeCell ref="K5:L5"/>
    <mergeCell ref="C7:D7"/>
  </mergeCells>
  <conditionalFormatting sqref="C4 E4 G4 I4 K4 M4 O4">
    <cfRule type="expression" dxfId="16" priority="3">
      <formula>OR(DAY(C4)=30, DAY(C4)=1, DAY(C4)=14, DAY(C4)=15)</formula>
    </cfRule>
  </conditionalFormatting>
  <conditionalFormatting sqref="C5 E5 G5 I5 K5 M5 O5">
    <cfRule type="expression" dxfId="15" priority="2">
      <formula>C5&lt;&gt;""</formula>
    </cfRule>
  </conditionalFormatting>
  <conditionalFormatting sqref="AC7:AP7">
    <cfRule type="expression" dxfId="14" priority="1">
      <formula>AC7&lt;&gt;""</formula>
    </cfRule>
  </conditionalFormatting>
  <printOptions verticalCentered="1"/>
  <pageMargins left="0" right="0" top="0" bottom="0" header="0" footer="0"/>
  <pageSetup paperSize="8" scale="38" fitToWidth="0" fitToHeight="0" orientation="landscape" r:id="rId1"/>
  <colBreaks count="1" manualBreakCount="1">
    <brk id="16" max="43" man="1"/>
  </colBreak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AA4F2D-27DD-4A90-B0FD-6A16E66DEC87}">
  <dimension ref="A1:AJ27"/>
  <sheetViews>
    <sheetView zoomScale="80" zoomScaleNormal="80" workbookViewId="0">
      <pane xSplit="6" ySplit="2" topLeftCell="G3" activePane="bottomRight" state="frozen"/>
      <selection pane="topRight" activeCell="I19" sqref="I19"/>
      <selection pane="bottomLeft" activeCell="I19" sqref="I19"/>
      <selection pane="bottomRight" activeCell="E32" sqref="E32"/>
    </sheetView>
  </sheetViews>
  <sheetFormatPr defaultColWidth="8.75" defaultRowHeight="13.5" customHeight="1"/>
  <cols>
    <col min="1" max="1" width="3.125" style="13" bestFit="1" customWidth="1"/>
    <col min="2" max="2" width="5.125" style="79" bestFit="1" customWidth="1"/>
    <col min="3" max="3" width="13.5" bestFit="1" customWidth="1"/>
    <col min="5" max="5" width="10.5" customWidth="1"/>
    <col min="6" max="6" width="20.75" customWidth="1"/>
    <col min="7" max="7" width="5.5" customWidth="1"/>
    <col min="8" max="8" width="10.5" customWidth="1"/>
    <col min="10" max="10" width="5.875" style="13" customWidth="1"/>
    <col min="11" max="11" width="10.25" customWidth="1"/>
    <col min="12" max="12" width="11.125" customWidth="1"/>
    <col min="14" max="14" width="10.125" customWidth="1"/>
    <col min="15" max="15" width="11" customWidth="1"/>
    <col min="16" max="16" width="5.875" style="13" customWidth="1"/>
    <col min="17" max="17" width="10.25" style="13" customWidth="1"/>
    <col min="19" max="19" width="5.125" style="13" customWidth="1"/>
    <col min="20" max="20" width="10.5" customWidth="1"/>
    <col min="21" max="21" width="11.125" customWidth="1"/>
    <col min="22" max="22" width="5.5" customWidth="1"/>
    <col min="23" max="23" width="10.125" customWidth="1"/>
    <col min="24" max="24" width="10.875" customWidth="1"/>
    <col min="25" max="25" width="5.875" customWidth="1"/>
    <col min="26" max="26" width="13.5" customWidth="1"/>
    <col min="27" max="27" width="11" customWidth="1"/>
    <col min="28" max="28" width="6" customWidth="1"/>
    <col min="29" max="29" width="11.125" customWidth="1"/>
    <col min="30" max="30" width="11.5" customWidth="1"/>
    <col min="31" max="31" width="5.5" customWidth="1"/>
    <col min="32" max="32" width="10.875" customWidth="1"/>
    <col min="33" max="33" width="11.875" customWidth="1"/>
    <col min="34" max="34" width="5.875" customWidth="1"/>
    <col min="35" max="35" width="11.125" customWidth="1"/>
    <col min="36" max="36" width="12.125" customWidth="1"/>
  </cols>
  <sheetData>
    <row r="1" spans="1:36" ht="12.95" customHeight="1" thickBot="1">
      <c r="A1" s="934" t="s">
        <v>48</v>
      </c>
      <c r="B1" s="756" t="s">
        <v>49</v>
      </c>
      <c r="C1" s="936" t="s">
        <v>50</v>
      </c>
      <c r="D1" s="938" t="s">
        <v>51</v>
      </c>
      <c r="E1" s="939"/>
      <c r="F1" s="940"/>
      <c r="G1" s="941" t="s">
        <v>52</v>
      </c>
      <c r="H1" s="763"/>
      <c r="I1" s="886"/>
      <c r="J1" s="751" t="s">
        <v>53</v>
      </c>
      <c r="K1" s="752"/>
      <c r="L1" s="933"/>
      <c r="M1" s="943" t="s">
        <v>116</v>
      </c>
      <c r="N1" s="809"/>
      <c r="O1" s="810"/>
      <c r="P1" s="768" t="s">
        <v>54</v>
      </c>
      <c r="Q1" s="769"/>
      <c r="R1" s="944"/>
      <c r="S1" s="945" t="s">
        <v>55</v>
      </c>
      <c r="T1" s="946"/>
      <c r="U1" s="947"/>
      <c r="V1" s="774" t="s">
        <v>26</v>
      </c>
      <c r="W1" s="775"/>
      <c r="X1" s="948"/>
      <c r="Y1" s="777" t="s">
        <v>196</v>
      </c>
      <c r="Z1" s="778"/>
      <c r="AA1" s="779"/>
      <c r="AB1" s="780" t="s">
        <v>57</v>
      </c>
      <c r="AC1" s="781"/>
      <c r="AD1" s="949"/>
      <c r="AE1" s="783" t="s">
        <v>197</v>
      </c>
      <c r="AF1" s="784"/>
      <c r="AG1" s="942"/>
      <c r="AH1" s="765" t="s">
        <v>36</v>
      </c>
      <c r="AI1" s="766"/>
      <c r="AJ1" s="767"/>
    </row>
    <row r="2" spans="1:36" ht="30.75" thickBot="1">
      <c r="A2" s="935"/>
      <c r="B2" s="807"/>
      <c r="C2" s="937"/>
      <c r="D2" s="609" t="s">
        <v>51</v>
      </c>
      <c r="E2" s="610" t="s">
        <v>58</v>
      </c>
      <c r="F2" s="611" t="s">
        <v>59</v>
      </c>
      <c r="G2" s="250" t="s">
        <v>51</v>
      </c>
      <c r="H2" s="251" t="s">
        <v>58</v>
      </c>
      <c r="I2" s="615" t="s">
        <v>59</v>
      </c>
      <c r="J2" s="305" t="s">
        <v>51</v>
      </c>
      <c r="K2" s="243" t="s">
        <v>58</v>
      </c>
      <c r="L2" s="615" t="s">
        <v>59</v>
      </c>
      <c r="M2" s="305" t="s">
        <v>51</v>
      </c>
      <c r="N2" s="243" t="s">
        <v>58</v>
      </c>
      <c r="O2" s="615" t="s">
        <v>59</v>
      </c>
      <c r="P2" s="305" t="s">
        <v>51</v>
      </c>
      <c r="Q2" s="253" t="s">
        <v>58</v>
      </c>
      <c r="R2" s="615" t="s">
        <v>59</v>
      </c>
      <c r="S2" s="617" t="s">
        <v>51</v>
      </c>
      <c r="T2" s="618" t="s">
        <v>58</v>
      </c>
      <c r="U2" s="619" t="s">
        <v>59</v>
      </c>
      <c r="V2" s="250" t="s">
        <v>51</v>
      </c>
      <c r="W2" s="251" t="s">
        <v>58</v>
      </c>
      <c r="X2" s="615" t="s">
        <v>59</v>
      </c>
      <c r="Y2" s="250" t="s">
        <v>51</v>
      </c>
      <c r="Z2" s="243" t="s">
        <v>58</v>
      </c>
      <c r="AA2" s="615" t="s">
        <v>59</v>
      </c>
      <c r="AB2" s="250" t="s">
        <v>51</v>
      </c>
      <c r="AC2" s="251" t="s">
        <v>58</v>
      </c>
      <c r="AD2" s="615" t="s">
        <v>59</v>
      </c>
      <c r="AE2" s="250" t="s">
        <v>51</v>
      </c>
      <c r="AF2" s="251" t="s">
        <v>58</v>
      </c>
      <c r="AG2" s="615" t="s">
        <v>59</v>
      </c>
      <c r="AH2" s="250" t="s">
        <v>51</v>
      </c>
      <c r="AI2" s="251" t="s">
        <v>58</v>
      </c>
      <c r="AJ2" s="615" t="s">
        <v>59</v>
      </c>
    </row>
    <row r="3" spans="1:36" ht="15.6" customHeight="1">
      <c r="A3" s="306">
        <v>1</v>
      </c>
      <c r="B3" s="255">
        <v>3002</v>
      </c>
      <c r="C3" s="501" t="s">
        <v>60</v>
      </c>
      <c r="D3" s="500">
        <f t="shared" ref="D3:E27" si="0">G3+J3+M3+P3+S3+V3+Y3+AB3+AE3+AH3</f>
        <v>14</v>
      </c>
      <c r="E3" s="501">
        <f t="shared" si="0"/>
        <v>14</v>
      </c>
      <c r="F3" s="612">
        <f>E3/D3</f>
        <v>1</v>
      </c>
      <c r="G3" s="90">
        <v>1</v>
      </c>
      <c r="H3" s="83">
        <v>1</v>
      </c>
      <c r="I3" s="349">
        <f>H3/G3</f>
        <v>1</v>
      </c>
      <c r="J3" s="90">
        <v>2</v>
      </c>
      <c r="K3" s="83">
        <v>2</v>
      </c>
      <c r="L3" s="349">
        <f>K3/J3</f>
        <v>1</v>
      </c>
      <c r="M3" s="90">
        <v>1</v>
      </c>
      <c r="N3" s="83">
        <v>1</v>
      </c>
      <c r="O3" s="349">
        <f t="shared" ref="O3:O27" si="1">N3/M3</f>
        <v>1</v>
      </c>
      <c r="P3" s="90">
        <v>2</v>
      </c>
      <c r="Q3" s="83">
        <v>2</v>
      </c>
      <c r="R3" s="349">
        <f>Q3/P3</f>
        <v>1</v>
      </c>
      <c r="S3" s="90">
        <v>0</v>
      </c>
      <c r="T3" s="83">
        <v>0</v>
      </c>
      <c r="U3" s="313" t="e">
        <f>T3/S3</f>
        <v>#DIV/0!</v>
      </c>
      <c r="V3" s="90">
        <v>0</v>
      </c>
      <c r="W3" s="83">
        <v>0</v>
      </c>
      <c r="X3" s="349" t="e">
        <f>W3/V3</f>
        <v>#DIV/0!</v>
      </c>
      <c r="Y3" s="90">
        <v>3</v>
      </c>
      <c r="Z3" s="83">
        <v>3</v>
      </c>
      <c r="AA3" s="349">
        <f>Z3/Y3</f>
        <v>1</v>
      </c>
      <c r="AB3" s="90">
        <v>3</v>
      </c>
      <c r="AC3" s="83">
        <v>3</v>
      </c>
      <c r="AD3" s="349">
        <f>AC3/AB3</f>
        <v>1</v>
      </c>
      <c r="AE3" s="90">
        <v>2</v>
      </c>
      <c r="AF3" s="83">
        <v>2</v>
      </c>
      <c r="AG3" s="349">
        <f>AF3/AE3</f>
        <v>1</v>
      </c>
      <c r="AH3" s="90">
        <v>0</v>
      </c>
      <c r="AI3" s="83">
        <v>0</v>
      </c>
      <c r="AJ3" s="349" t="e">
        <f>AI3/AH3</f>
        <v>#DIV/0!</v>
      </c>
    </row>
    <row r="4" spans="1:36" ht="15">
      <c r="A4" s="310">
        <v>2</v>
      </c>
      <c r="B4" s="121">
        <v>3003</v>
      </c>
      <c r="C4" s="605" t="s">
        <v>61</v>
      </c>
      <c r="D4" s="502">
        <f t="shared" si="0"/>
        <v>13</v>
      </c>
      <c r="E4" s="503">
        <f t="shared" si="0"/>
        <v>13</v>
      </c>
      <c r="F4" s="613">
        <f t="shared" ref="F4:F23" si="2">E4/D4</f>
        <v>1</v>
      </c>
      <c r="G4" s="90">
        <v>1</v>
      </c>
      <c r="H4" s="83">
        <v>1</v>
      </c>
      <c r="I4" s="349">
        <f t="shared" ref="I4:I23" si="3">H4/G4</f>
        <v>1</v>
      </c>
      <c r="J4" s="90">
        <v>2</v>
      </c>
      <c r="K4" s="83">
        <v>2</v>
      </c>
      <c r="L4" s="349">
        <f t="shared" ref="L4:L23" si="4">K4/J4</f>
        <v>1</v>
      </c>
      <c r="M4" s="90">
        <v>1</v>
      </c>
      <c r="N4" s="83">
        <v>1</v>
      </c>
      <c r="O4" s="349">
        <f t="shared" si="1"/>
        <v>1</v>
      </c>
      <c r="P4" s="90">
        <v>2</v>
      </c>
      <c r="Q4" s="83">
        <v>2</v>
      </c>
      <c r="R4" s="349">
        <f t="shared" ref="R4:R23" si="5">Q4/P4</f>
        <v>1</v>
      </c>
      <c r="S4" s="90">
        <v>0</v>
      </c>
      <c r="T4" s="83">
        <v>0</v>
      </c>
      <c r="U4" s="313" t="e">
        <f t="shared" ref="U4:U23" si="6">T4/S4</f>
        <v>#DIV/0!</v>
      </c>
      <c r="V4" s="90">
        <v>0</v>
      </c>
      <c r="W4" s="83">
        <v>0</v>
      </c>
      <c r="X4" s="349" t="e">
        <f t="shared" ref="X4:X27" si="7">W4/V4</f>
        <v>#DIV/0!</v>
      </c>
      <c r="Y4" s="90">
        <v>3</v>
      </c>
      <c r="Z4" s="83">
        <v>3</v>
      </c>
      <c r="AA4" s="349">
        <f t="shared" ref="AA4:AA23" si="8">Z4/Y4</f>
        <v>1</v>
      </c>
      <c r="AB4" s="90">
        <v>3</v>
      </c>
      <c r="AC4" s="83">
        <v>3</v>
      </c>
      <c r="AD4" s="349">
        <f t="shared" ref="AD4:AD23" si="9">AC4/AB4</f>
        <v>1</v>
      </c>
      <c r="AE4" s="90">
        <v>1</v>
      </c>
      <c r="AF4" s="83">
        <v>1</v>
      </c>
      <c r="AG4" s="349">
        <f t="shared" ref="AG4:AG27" si="10">AF4/AE4</f>
        <v>1</v>
      </c>
      <c r="AH4" s="90">
        <v>0</v>
      </c>
      <c r="AI4" s="83">
        <v>0</v>
      </c>
      <c r="AJ4" s="349" t="e">
        <f>AI4/AH4</f>
        <v>#DIV/0!</v>
      </c>
    </row>
    <row r="5" spans="1:36" ht="15">
      <c r="A5" s="310">
        <v>3</v>
      </c>
      <c r="B5" s="121">
        <v>3005</v>
      </c>
      <c r="C5" s="503" t="s">
        <v>62</v>
      </c>
      <c r="D5" s="502">
        <f t="shared" si="0"/>
        <v>12</v>
      </c>
      <c r="E5" s="503">
        <f t="shared" si="0"/>
        <v>10</v>
      </c>
      <c r="F5" s="613">
        <f t="shared" si="2"/>
        <v>0.83333333333333337</v>
      </c>
      <c r="G5" s="90">
        <v>1</v>
      </c>
      <c r="H5" s="83">
        <v>1</v>
      </c>
      <c r="I5" s="349">
        <f t="shared" si="3"/>
        <v>1</v>
      </c>
      <c r="J5" s="90">
        <v>2</v>
      </c>
      <c r="K5" s="83">
        <v>1</v>
      </c>
      <c r="L5" s="349">
        <f t="shared" si="4"/>
        <v>0.5</v>
      </c>
      <c r="M5" s="90">
        <v>0</v>
      </c>
      <c r="N5" s="83">
        <v>0</v>
      </c>
      <c r="O5" s="349" t="e">
        <f t="shared" si="1"/>
        <v>#DIV/0!</v>
      </c>
      <c r="P5" s="90">
        <v>2</v>
      </c>
      <c r="Q5" s="83">
        <v>2</v>
      </c>
      <c r="R5" s="349">
        <f t="shared" si="5"/>
        <v>1</v>
      </c>
      <c r="S5" s="90">
        <v>0</v>
      </c>
      <c r="T5" s="83">
        <v>0</v>
      </c>
      <c r="U5" s="313" t="e">
        <f t="shared" si="6"/>
        <v>#DIV/0!</v>
      </c>
      <c r="V5" s="90">
        <v>0</v>
      </c>
      <c r="W5" s="83">
        <v>0</v>
      </c>
      <c r="X5" s="349" t="e">
        <f t="shared" si="7"/>
        <v>#DIV/0!</v>
      </c>
      <c r="Y5" s="90">
        <v>3</v>
      </c>
      <c r="Z5" s="83">
        <v>2</v>
      </c>
      <c r="AA5" s="349">
        <f t="shared" si="8"/>
        <v>0.66666666666666663</v>
      </c>
      <c r="AB5" s="90">
        <v>3</v>
      </c>
      <c r="AC5" s="83">
        <v>3</v>
      </c>
      <c r="AD5" s="349">
        <f t="shared" si="9"/>
        <v>1</v>
      </c>
      <c r="AE5" s="90">
        <v>1</v>
      </c>
      <c r="AF5" s="83">
        <v>1</v>
      </c>
      <c r="AG5" s="349">
        <f t="shared" si="10"/>
        <v>1</v>
      </c>
      <c r="AH5" s="90">
        <v>0</v>
      </c>
      <c r="AI5" s="83">
        <v>0</v>
      </c>
      <c r="AJ5" s="349" t="e">
        <f t="shared" ref="AJ5:AJ27" si="11">AI5/AH5</f>
        <v>#DIV/0!</v>
      </c>
    </row>
    <row r="6" spans="1:36" ht="15">
      <c r="A6" s="310">
        <v>4</v>
      </c>
      <c r="B6" s="121">
        <v>3008</v>
      </c>
      <c r="C6" s="503" t="s">
        <v>63</v>
      </c>
      <c r="D6" s="502">
        <f t="shared" si="0"/>
        <v>12</v>
      </c>
      <c r="E6" s="503">
        <f t="shared" si="0"/>
        <v>11</v>
      </c>
      <c r="F6" s="613">
        <f t="shared" si="2"/>
        <v>0.91666666666666663</v>
      </c>
      <c r="G6" s="90">
        <v>1</v>
      </c>
      <c r="H6" s="83">
        <v>1</v>
      </c>
      <c r="I6" s="349">
        <f t="shared" si="3"/>
        <v>1</v>
      </c>
      <c r="J6" s="90">
        <v>2</v>
      </c>
      <c r="K6" s="83">
        <v>2</v>
      </c>
      <c r="L6" s="349">
        <f t="shared" si="4"/>
        <v>1</v>
      </c>
      <c r="M6" s="90">
        <v>1</v>
      </c>
      <c r="N6" s="83">
        <v>1</v>
      </c>
      <c r="O6" s="349">
        <f t="shared" si="1"/>
        <v>1</v>
      </c>
      <c r="P6" s="90">
        <v>2</v>
      </c>
      <c r="Q6" s="83">
        <v>2</v>
      </c>
      <c r="R6" s="349">
        <f t="shared" si="5"/>
        <v>1</v>
      </c>
      <c r="S6" s="90">
        <v>0</v>
      </c>
      <c r="T6" s="83">
        <v>0</v>
      </c>
      <c r="U6" s="313" t="e">
        <f t="shared" si="6"/>
        <v>#DIV/0!</v>
      </c>
      <c r="V6" s="90">
        <v>0</v>
      </c>
      <c r="W6" s="83">
        <v>0</v>
      </c>
      <c r="X6" s="349" t="e">
        <f t="shared" si="7"/>
        <v>#DIV/0!</v>
      </c>
      <c r="Y6" s="90">
        <v>3</v>
      </c>
      <c r="Z6" s="83">
        <v>2</v>
      </c>
      <c r="AA6" s="349">
        <f t="shared" si="8"/>
        <v>0.66666666666666663</v>
      </c>
      <c r="AB6" s="90">
        <v>3</v>
      </c>
      <c r="AC6" s="83">
        <v>3</v>
      </c>
      <c r="AD6" s="349">
        <f t="shared" si="9"/>
        <v>1</v>
      </c>
      <c r="AE6" s="90">
        <v>0</v>
      </c>
      <c r="AF6" s="83">
        <v>0</v>
      </c>
      <c r="AG6" s="349" t="e">
        <f t="shared" si="10"/>
        <v>#DIV/0!</v>
      </c>
      <c r="AH6" s="90">
        <v>0</v>
      </c>
      <c r="AI6" s="83">
        <v>0</v>
      </c>
      <c r="AJ6" s="349" t="e">
        <f t="shared" si="11"/>
        <v>#DIV/0!</v>
      </c>
    </row>
    <row r="7" spans="1:36" ht="14.1" customHeight="1">
      <c r="A7" s="310">
        <v>5</v>
      </c>
      <c r="B7" s="121">
        <v>3011</v>
      </c>
      <c r="C7" s="503" t="s">
        <v>64</v>
      </c>
      <c r="D7" s="502">
        <f t="shared" si="0"/>
        <v>12</v>
      </c>
      <c r="E7" s="503">
        <f t="shared" si="0"/>
        <v>11</v>
      </c>
      <c r="F7" s="613">
        <f t="shared" si="2"/>
        <v>0.91666666666666663</v>
      </c>
      <c r="G7" s="90">
        <v>1</v>
      </c>
      <c r="H7" s="83">
        <v>1</v>
      </c>
      <c r="I7" s="349">
        <f t="shared" si="3"/>
        <v>1</v>
      </c>
      <c r="J7" s="90">
        <v>2</v>
      </c>
      <c r="K7" s="83">
        <v>2</v>
      </c>
      <c r="L7" s="349">
        <f t="shared" si="4"/>
        <v>1</v>
      </c>
      <c r="M7" s="90">
        <v>0</v>
      </c>
      <c r="N7" s="83">
        <v>0</v>
      </c>
      <c r="O7" s="349" t="e">
        <f t="shared" si="1"/>
        <v>#DIV/0!</v>
      </c>
      <c r="P7" s="90">
        <v>2</v>
      </c>
      <c r="Q7" s="83">
        <v>1</v>
      </c>
      <c r="R7" s="349">
        <f t="shared" si="5"/>
        <v>0.5</v>
      </c>
      <c r="S7" s="90">
        <v>0</v>
      </c>
      <c r="T7" s="83">
        <v>0</v>
      </c>
      <c r="U7" s="313" t="e">
        <f t="shared" si="6"/>
        <v>#DIV/0!</v>
      </c>
      <c r="V7" s="90">
        <v>0</v>
      </c>
      <c r="W7" s="83">
        <v>0</v>
      </c>
      <c r="X7" s="349" t="e">
        <f t="shared" si="7"/>
        <v>#DIV/0!</v>
      </c>
      <c r="Y7" s="90">
        <v>4</v>
      </c>
      <c r="Z7" s="83">
        <v>4</v>
      </c>
      <c r="AA7" s="349">
        <f t="shared" si="8"/>
        <v>1</v>
      </c>
      <c r="AB7" s="90">
        <v>3</v>
      </c>
      <c r="AC7" s="83">
        <v>3</v>
      </c>
      <c r="AD7" s="349">
        <f t="shared" si="9"/>
        <v>1</v>
      </c>
      <c r="AE7" s="90">
        <v>0</v>
      </c>
      <c r="AF7" s="83">
        <v>0</v>
      </c>
      <c r="AG7" s="349" t="e">
        <f t="shared" si="10"/>
        <v>#DIV/0!</v>
      </c>
      <c r="AH7" s="90">
        <v>0</v>
      </c>
      <c r="AI7" s="83">
        <v>0</v>
      </c>
      <c r="AJ7" s="349" t="e">
        <f t="shared" si="11"/>
        <v>#DIV/0!</v>
      </c>
    </row>
    <row r="8" spans="1:36" ht="15">
      <c r="A8" s="314">
        <v>6</v>
      </c>
      <c r="B8" s="123">
        <v>3013</v>
      </c>
      <c r="C8" s="605" t="s">
        <v>65</v>
      </c>
      <c r="D8" s="502">
        <f t="shared" si="0"/>
        <v>12</v>
      </c>
      <c r="E8" s="503">
        <f t="shared" si="0"/>
        <v>11</v>
      </c>
      <c r="F8" s="613">
        <f t="shared" si="2"/>
        <v>0.91666666666666663</v>
      </c>
      <c r="G8" s="90">
        <v>1</v>
      </c>
      <c r="H8" s="83">
        <v>1</v>
      </c>
      <c r="I8" s="349">
        <f t="shared" si="3"/>
        <v>1</v>
      </c>
      <c r="J8" s="90">
        <v>2</v>
      </c>
      <c r="K8" s="83">
        <v>2</v>
      </c>
      <c r="L8" s="349">
        <f t="shared" si="4"/>
        <v>1</v>
      </c>
      <c r="M8" s="90">
        <v>0</v>
      </c>
      <c r="N8" s="83">
        <v>0</v>
      </c>
      <c r="O8" s="349" t="e">
        <f t="shared" si="1"/>
        <v>#DIV/0!</v>
      </c>
      <c r="P8" s="90">
        <v>2</v>
      </c>
      <c r="Q8" s="83">
        <v>2</v>
      </c>
      <c r="R8" s="349">
        <f t="shared" si="5"/>
        <v>1</v>
      </c>
      <c r="S8" s="90">
        <v>0</v>
      </c>
      <c r="T8" s="83">
        <v>0</v>
      </c>
      <c r="U8" s="313" t="e">
        <f t="shared" si="6"/>
        <v>#DIV/0!</v>
      </c>
      <c r="V8" s="90">
        <v>0</v>
      </c>
      <c r="W8" s="83">
        <v>0</v>
      </c>
      <c r="X8" s="349" t="e">
        <f t="shared" si="7"/>
        <v>#DIV/0!</v>
      </c>
      <c r="Y8" s="90">
        <v>3</v>
      </c>
      <c r="Z8" s="83">
        <v>2</v>
      </c>
      <c r="AA8" s="349">
        <f t="shared" si="8"/>
        <v>0.66666666666666663</v>
      </c>
      <c r="AB8" s="90">
        <v>3</v>
      </c>
      <c r="AC8" s="83">
        <v>3</v>
      </c>
      <c r="AD8" s="349">
        <f t="shared" si="9"/>
        <v>1</v>
      </c>
      <c r="AE8" s="90">
        <v>1</v>
      </c>
      <c r="AF8" s="83">
        <v>1</v>
      </c>
      <c r="AG8" s="349">
        <f t="shared" si="10"/>
        <v>1</v>
      </c>
      <c r="AH8" s="90">
        <v>0</v>
      </c>
      <c r="AI8" s="83">
        <v>0</v>
      </c>
      <c r="AJ8" s="349" t="e">
        <f t="shared" si="11"/>
        <v>#DIV/0!</v>
      </c>
    </row>
    <row r="9" spans="1:36" ht="15">
      <c r="A9" s="310">
        <v>7</v>
      </c>
      <c r="B9" s="121">
        <v>3014</v>
      </c>
      <c r="C9" s="605" t="s">
        <v>66</v>
      </c>
      <c r="D9" s="502">
        <f t="shared" si="0"/>
        <v>13</v>
      </c>
      <c r="E9" s="503">
        <f t="shared" si="0"/>
        <v>13</v>
      </c>
      <c r="F9" s="613">
        <f t="shared" si="2"/>
        <v>1</v>
      </c>
      <c r="G9" s="90">
        <v>1</v>
      </c>
      <c r="H9" s="83">
        <v>1</v>
      </c>
      <c r="I9" s="349">
        <f t="shared" si="3"/>
        <v>1</v>
      </c>
      <c r="J9" s="90">
        <v>2</v>
      </c>
      <c r="K9" s="83">
        <v>2</v>
      </c>
      <c r="L9" s="349">
        <f t="shared" si="4"/>
        <v>1</v>
      </c>
      <c r="M9" s="90">
        <v>1</v>
      </c>
      <c r="N9" s="83">
        <v>1</v>
      </c>
      <c r="O9" s="349">
        <f t="shared" si="1"/>
        <v>1</v>
      </c>
      <c r="P9" s="90">
        <v>2</v>
      </c>
      <c r="Q9" s="83">
        <v>2</v>
      </c>
      <c r="R9" s="349">
        <f t="shared" si="5"/>
        <v>1</v>
      </c>
      <c r="S9" s="90">
        <v>0</v>
      </c>
      <c r="T9" s="83">
        <v>0</v>
      </c>
      <c r="U9" s="313" t="e">
        <f t="shared" si="6"/>
        <v>#DIV/0!</v>
      </c>
      <c r="V9" s="90">
        <v>0</v>
      </c>
      <c r="W9" s="83">
        <v>0</v>
      </c>
      <c r="X9" s="349" t="e">
        <f t="shared" si="7"/>
        <v>#DIV/0!</v>
      </c>
      <c r="Y9" s="90">
        <v>3</v>
      </c>
      <c r="Z9" s="83">
        <v>3</v>
      </c>
      <c r="AA9" s="349">
        <f t="shared" si="8"/>
        <v>1</v>
      </c>
      <c r="AB9" s="90">
        <v>3</v>
      </c>
      <c r="AC9" s="83">
        <v>3</v>
      </c>
      <c r="AD9" s="349">
        <f t="shared" si="9"/>
        <v>1</v>
      </c>
      <c r="AE9" s="90">
        <v>1</v>
      </c>
      <c r="AF9" s="83">
        <v>1</v>
      </c>
      <c r="AG9" s="349">
        <f t="shared" si="10"/>
        <v>1</v>
      </c>
      <c r="AH9" s="90">
        <v>0</v>
      </c>
      <c r="AI9" s="83">
        <v>0</v>
      </c>
      <c r="AJ9" s="349" t="e">
        <f t="shared" si="11"/>
        <v>#DIV/0!</v>
      </c>
    </row>
    <row r="10" spans="1:36" ht="14.1" customHeight="1">
      <c r="A10" s="310">
        <v>8</v>
      </c>
      <c r="B10" s="121">
        <v>3015</v>
      </c>
      <c r="C10" s="503" t="s">
        <v>67</v>
      </c>
      <c r="D10" s="502">
        <f t="shared" si="0"/>
        <v>14</v>
      </c>
      <c r="E10" s="503">
        <f t="shared" si="0"/>
        <v>14</v>
      </c>
      <c r="F10" s="613">
        <f t="shared" si="2"/>
        <v>1</v>
      </c>
      <c r="G10" s="90">
        <v>1</v>
      </c>
      <c r="H10" s="83">
        <v>1</v>
      </c>
      <c r="I10" s="349">
        <f t="shared" si="3"/>
        <v>1</v>
      </c>
      <c r="J10" s="90">
        <v>2</v>
      </c>
      <c r="K10" s="83">
        <v>2</v>
      </c>
      <c r="L10" s="349">
        <f t="shared" si="4"/>
        <v>1</v>
      </c>
      <c r="M10" s="90">
        <v>1</v>
      </c>
      <c r="N10" s="83">
        <v>1</v>
      </c>
      <c r="O10" s="349">
        <f t="shared" si="1"/>
        <v>1</v>
      </c>
      <c r="P10" s="90">
        <v>2</v>
      </c>
      <c r="Q10" s="83">
        <v>2</v>
      </c>
      <c r="R10" s="349">
        <f t="shared" si="5"/>
        <v>1</v>
      </c>
      <c r="S10" s="90">
        <v>0</v>
      </c>
      <c r="T10" s="83">
        <v>0</v>
      </c>
      <c r="U10" s="313" t="e">
        <f t="shared" si="6"/>
        <v>#DIV/0!</v>
      </c>
      <c r="V10" s="90">
        <v>0</v>
      </c>
      <c r="W10" s="83">
        <v>0</v>
      </c>
      <c r="X10" s="349" t="e">
        <f t="shared" si="7"/>
        <v>#DIV/0!</v>
      </c>
      <c r="Y10" s="90">
        <v>3</v>
      </c>
      <c r="Z10" s="83">
        <v>3</v>
      </c>
      <c r="AA10" s="349">
        <f t="shared" si="8"/>
        <v>1</v>
      </c>
      <c r="AB10" s="90">
        <v>3</v>
      </c>
      <c r="AC10" s="83">
        <v>3</v>
      </c>
      <c r="AD10" s="349">
        <f t="shared" si="9"/>
        <v>1</v>
      </c>
      <c r="AE10" s="90">
        <v>2</v>
      </c>
      <c r="AF10" s="83">
        <v>2</v>
      </c>
      <c r="AG10" s="349">
        <f t="shared" si="10"/>
        <v>1</v>
      </c>
      <c r="AH10" s="90">
        <v>0</v>
      </c>
      <c r="AI10" s="83">
        <v>0</v>
      </c>
      <c r="AJ10" s="349" t="e">
        <f t="shared" si="11"/>
        <v>#DIV/0!</v>
      </c>
    </row>
    <row r="11" spans="1:36" ht="15">
      <c r="A11" s="310">
        <v>9</v>
      </c>
      <c r="B11" s="121">
        <v>3016</v>
      </c>
      <c r="C11" s="503" t="s">
        <v>68</v>
      </c>
      <c r="D11" s="502">
        <f t="shared" si="0"/>
        <v>13</v>
      </c>
      <c r="E11" s="503">
        <f t="shared" si="0"/>
        <v>13</v>
      </c>
      <c r="F11" s="613">
        <f t="shared" si="2"/>
        <v>1</v>
      </c>
      <c r="G11" s="90">
        <v>1</v>
      </c>
      <c r="H11" s="83">
        <v>1</v>
      </c>
      <c r="I11" s="349">
        <f t="shared" si="3"/>
        <v>1</v>
      </c>
      <c r="J11" s="90">
        <v>2</v>
      </c>
      <c r="K11" s="83">
        <v>2</v>
      </c>
      <c r="L11" s="349">
        <f t="shared" si="4"/>
        <v>1</v>
      </c>
      <c r="M11" s="90">
        <v>0</v>
      </c>
      <c r="N11" s="83">
        <v>0</v>
      </c>
      <c r="O11" s="349" t="e">
        <f t="shared" si="1"/>
        <v>#DIV/0!</v>
      </c>
      <c r="P11" s="90">
        <v>2</v>
      </c>
      <c r="Q11" s="83">
        <v>2</v>
      </c>
      <c r="R11" s="349">
        <f t="shared" si="5"/>
        <v>1</v>
      </c>
      <c r="S11" s="90">
        <v>0</v>
      </c>
      <c r="T11" s="83">
        <v>0</v>
      </c>
      <c r="U11" s="313" t="e">
        <f t="shared" si="6"/>
        <v>#DIV/0!</v>
      </c>
      <c r="V11" s="90">
        <v>0</v>
      </c>
      <c r="W11" s="83">
        <v>0</v>
      </c>
      <c r="X11" s="349" t="e">
        <f t="shared" si="7"/>
        <v>#DIV/0!</v>
      </c>
      <c r="Y11" s="90">
        <v>4</v>
      </c>
      <c r="Z11" s="83">
        <v>4</v>
      </c>
      <c r="AA11" s="349">
        <f t="shared" si="8"/>
        <v>1</v>
      </c>
      <c r="AB11" s="90">
        <v>3</v>
      </c>
      <c r="AC11" s="83">
        <v>3</v>
      </c>
      <c r="AD11" s="349">
        <f t="shared" si="9"/>
        <v>1</v>
      </c>
      <c r="AE11" s="90">
        <v>1</v>
      </c>
      <c r="AF11" s="83">
        <v>1</v>
      </c>
      <c r="AG11" s="349">
        <f t="shared" si="10"/>
        <v>1</v>
      </c>
      <c r="AH11" s="90">
        <v>0</v>
      </c>
      <c r="AI11" s="83">
        <v>0</v>
      </c>
      <c r="AJ11" s="349" t="e">
        <f t="shared" si="11"/>
        <v>#DIV/0!</v>
      </c>
    </row>
    <row r="12" spans="1:36" ht="15">
      <c r="A12" s="310">
        <v>10</v>
      </c>
      <c r="B12" s="121">
        <v>3018</v>
      </c>
      <c r="C12" s="503" t="s">
        <v>69</v>
      </c>
      <c r="D12" s="502">
        <f t="shared" si="0"/>
        <v>12</v>
      </c>
      <c r="E12" s="503">
        <f t="shared" si="0"/>
        <v>12</v>
      </c>
      <c r="F12" s="613">
        <f t="shared" si="2"/>
        <v>1</v>
      </c>
      <c r="G12" s="90">
        <v>1</v>
      </c>
      <c r="H12" s="83">
        <v>1</v>
      </c>
      <c r="I12" s="349">
        <f t="shared" si="3"/>
        <v>1</v>
      </c>
      <c r="J12" s="90">
        <v>2</v>
      </c>
      <c r="K12" s="83">
        <v>2</v>
      </c>
      <c r="L12" s="349">
        <f t="shared" si="4"/>
        <v>1</v>
      </c>
      <c r="M12" s="90">
        <v>1</v>
      </c>
      <c r="N12" s="83">
        <v>1</v>
      </c>
      <c r="O12" s="349">
        <f t="shared" si="1"/>
        <v>1</v>
      </c>
      <c r="P12" s="90">
        <v>2</v>
      </c>
      <c r="Q12" s="83">
        <v>2</v>
      </c>
      <c r="R12" s="349">
        <f t="shared" si="5"/>
        <v>1</v>
      </c>
      <c r="S12" s="90">
        <v>0</v>
      </c>
      <c r="T12" s="83">
        <v>0</v>
      </c>
      <c r="U12" s="313" t="e">
        <f t="shared" si="6"/>
        <v>#DIV/0!</v>
      </c>
      <c r="V12" s="90">
        <v>0</v>
      </c>
      <c r="W12" s="83">
        <v>0</v>
      </c>
      <c r="X12" s="349" t="e">
        <f t="shared" si="7"/>
        <v>#DIV/0!</v>
      </c>
      <c r="Y12" s="90">
        <v>3</v>
      </c>
      <c r="Z12" s="83">
        <v>3</v>
      </c>
      <c r="AA12" s="349">
        <f t="shared" si="8"/>
        <v>1</v>
      </c>
      <c r="AB12" s="90">
        <v>3</v>
      </c>
      <c r="AC12" s="83">
        <v>3</v>
      </c>
      <c r="AD12" s="349">
        <f t="shared" si="9"/>
        <v>1</v>
      </c>
      <c r="AE12" s="90">
        <v>0</v>
      </c>
      <c r="AF12" s="83">
        <v>0</v>
      </c>
      <c r="AG12" s="349" t="e">
        <f t="shared" si="10"/>
        <v>#DIV/0!</v>
      </c>
      <c r="AH12" s="90">
        <v>0</v>
      </c>
      <c r="AI12" s="83">
        <v>0</v>
      </c>
      <c r="AJ12" s="349" t="e">
        <f t="shared" si="11"/>
        <v>#DIV/0!</v>
      </c>
    </row>
    <row r="13" spans="1:36" ht="15">
      <c r="A13" s="310">
        <v>11</v>
      </c>
      <c r="B13" s="121">
        <v>3019</v>
      </c>
      <c r="C13" s="503" t="s">
        <v>70</v>
      </c>
      <c r="D13" s="502">
        <f t="shared" si="0"/>
        <v>12</v>
      </c>
      <c r="E13" s="503">
        <f t="shared" si="0"/>
        <v>11</v>
      </c>
      <c r="F13" s="613">
        <f t="shared" si="2"/>
        <v>0.91666666666666663</v>
      </c>
      <c r="G13" s="90">
        <v>1</v>
      </c>
      <c r="H13" s="83">
        <v>1</v>
      </c>
      <c r="I13" s="349">
        <f t="shared" si="3"/>
        <v>1</v>
      </c>
      <c r="J13" s="90">
        <v>2</v>
      </c>
      <c r="K13" s="83">
        <v>2</v>
      </c>
      <c r="L13" s="349">
        <f t="shared" si="4"/>
        <v>1</v>
      </c>
      <c r="M13" s="90">
        <v>0</v>
      </c>
      <c r="N13" s="83">
        <v>0</v>
      </c>
      <c r="O13" s="349" t="e">
        <f t="shared" si="1"/>
        <v>#DIV/0!</v>
      </c>
      <c r="P13" s="90">
        <v>2</v>
      </c>
      <c r="Q13" s="83">
        <v>2</v>
      </c>
      <c r="R13" s="349">
        <f t="shared" si="5"/>
        <v>1</v>
      </c>
      <c r="S13" s="90">
        <v>0</v>
      </c>
      <c r="T13" s="83">
        <v>0</v>
      </c>
      <c r="U13" s="313" t="e">
        <f t="shared" si="6"/>
        <v>#DIV/0!</v>
      </c>
      <c r="V13" s="90">
        <v>0</v>
      </c>
      <c r="W13" s="83">
        <v>0</v>
      </c>
      <c r="X13" s="349" t="e">
        <f t="shared" si="7"/>
        <v>#DIV/0!</v>
      </c>
      <c r="Y13" s="90">
        <v>3</v>
      </c>
      <c r="Z13" s="83">
        <v>2</v>
      </c>
      <c r="AA13" s="349">
        <f t="shared" si="8"/>
        <v>0.66666666666666663</v>
      </c>
      <c r="AB13" s="90">
        <v>3</v>
      </c>
      <c r="AC13" s="83">
        <v>3</v>
      </c>
      <c r="AD13" s="349">
        <f t="shared" si="9"/>
        <v>1</v>
      </c>
      <c r="AE13" s="90">
        <v>1</v>
      </c>
      <c r="AF13" s="83">
        <v>1</v>
      </c>
      <c r="AG13" s="349">
        <f t="shared" si="10"/>
        <v>1</v>
      </c>
      <c r="AH13" s="90">
        <v>0</v>
      </c>
      <c r="AI13" s="83">
        <v>0</v>
      </c>
      <c r="AJ13" s="349" t="e">
        <f t="shared" si="11"/>
        <v>#DIV/0!</v>
      </c>
    </row>
    <row r="14" spans="1:36" ht="15">
      <c r="A14" s="310">
        <v>12</v>
      </c>
      <c r="B14" s="121">
        <v>3020</v>
      </c>
      <c r="C14" s="605" t="s">
        <v>71</v>
      </c>
      <c r="D14" s="502">
        <f t="shared" si="0"/>
        <v>15</v>
      </c>
      <c r="E14" s="503">
        <f t="shared" si="0"/>
        <v>14</v>
      </c>
      <c r="F14" s="613">
        <f t="shared" si="2"/>
        <v>0.93333333333333335</v>
      </c>
      <c r="G14" s="90">
        <v>1</v>
      </c>
      <c r="H14" s="83">
        <v>1</v>
      </c>
      <c r="I14" s="349">
        <f t="shared" si="3"/>
        <v>1</v>
      </c>
      <c r="J14" s="90">
        <v>2</v>
      </c>
      <c r="K14" s="83">
        <v>2</v>
      </c>
      <c r="L14" s="349">
        <f t="shared" si="4"/>
        <v>1</v>
      </c>
      <c r="M14" s="90">
        <v>1</v>
      </c>
      <c r="N14" s="83">
        <v>1</v>
      </c>
      <c r="O14" s="349">
        <f t="shared" si="1"/>
        <v>1</v>
      </c>
      <c r="P14" s="90">
        <v>2</v>
      </c>
      <c r="Q14" s="83">
        <v>2</v>
      </c>
      <c r="R14" s="349">
        <f t="shared" si="5"/>
        <v>1</v>
      </c>
      <c r="S14" s="90">
        <v>0</v>
      </c>
      <c r="T14" s="83">
        <v>0</v>
      </c>
      <c r="U14" s="313" t="e">
        <f t="shared" si="6"/>
        <v>#DIV/0!</v>
      </c>
      <c r="V14" s="90">
        <v>0</v>
      </c>
      <c r="W14" s="83">
        <v>0</v>
      </c>
      <c r="X14" s="349" t="e">
        <f t="shared" si="7"/>
        <v>#DIV/0!</v>
      </c>
      <c r="Y14" s="90">
        <v>4</v>
      </c>
      <c r="Z14" s="83">
        <v>4</v>
      </c>
      <c r="AA14" s="349">
        <f t="shared" si="8"/>
        <v>1</v>
      </c>
      <c r="AB14" s="90">
        <v>3</v>
      </c>
      <c r="AC14" s="83">
        <v>3</v>
      </c>
      <c r="AD14" s="349">
        <f t="shared" si="9"/>
        <v>1</v>
      </c>
      <c r="AE14" s="90">
        <v>2</v>
      </c>
      <c r="AF14" s="83">
        <v>1</v>
      </c>
      <c r="AG14" s="349">
        <f t="shared" si="10"/>
        <v>0.5</v>
      </c>
      <c r="AH14" s="90">
        <v>0</v>
      </c>
      <c r="AI14" s="83">
        <v>0</v>
      </c>
      <c r="AJ14" s="349" t="e">
        <f t="shared" si="11"/>
        <v>#DIV/0!</v>
      </c>
    </row>
    <row r="15" spans="1:36" ht="15">
      <c r="A15" s="310">
        <v>13</v>
      </c>
      <c r="B15" s="121">
        <v>3022</v>
      </c>
      <c r="C15" s="605" t="s">
        <v>72</v>
      </c>
      <c r="D15" s="502">
        <f t="shared" si="0"/>
        <v>13</v>
      </c>
      <c r="E15" s="503">
        <f t="shared" si="0"/>
        <v>13</v>
      </c>
      <c r="F15" s="613">
        <f t="shared" si="2"/>
        <v>1</v>
      </c>
      <c r="G15" s="90">
        <v>1</v>
      </c>
      <c r="H15" s="83">
        <v>1</v>
      </c>
      <c r="I15" s="349">
        <f t="shared" si="3"/>
        <v>1</v>
      </c>
      <c r="J15" s="90">
        <v>2</v>
      </c>
      <c r="K15" s="83">
        <v>2</v>
      </c>
      <c r="L15" s="349">
        <f t="shared" si="4"/>
        <v>1</v>
      </c>
      <c r="M15" s="90">
        <v>1</v>
      </c>
      <c r="N15" s="83">
        <v>1</v>
      </c>
      <c r="O15" s="349">
        <f t="shared" si="1"/>
        <v>1</v>
      </c>
      <c r="P15" s="90">
        <v>2</v>
      </c>
      <c r="Q15" s="83">
        <v>2</v>
      </c>
      <c r="R15" s="349">
        <f t="shared" si="5"/>
        <v>1</v>
      </c>
      <c r="S15" s="90">
        <v>0</v>
      </c>
      <c r="T15" s="83">
        <v>0</v>
      </c>
      <c r="U15" s="313" t="e">
        <f t="shared" si="6"/>
        <v>#DIV/0!</v>
      </c>
      <c r="V15" s="90">
        <v>0</v>
      </c>
      <c r="W15" s="83">
        <v>0</v>
      </c>
      <c r="X15" s="349" t="e">
        <f t="shared" si="7"/>
        <v>#DIV/0!</v>
      </c>
      <c r="Y15" s="90">
        <v>4</v>
      </c>
      <c r="Z15" s="83">
        <v>4</v>
      </c>
      <c r="AA15" s="349">
        <f t="shared" si="8"/>
        <v>1</v>
      </c>
      <c r="AB15" s="90">
        <v>3</v>
      </c>
      <c r="AC15" s="83">
        <v>3</v>
      </c>
      <c r="AD15" s="349">
        <f t="shared" si="9"/>
        <v>1</v>
      </c>
      <c r="AE15" s="90">
        <v>0</v>
      </c>
      <c r="AF15" s="83">
        <v>0</v>
      </c>
      <c r="AG15" s="349" t="e">
        <f t="shared" si="10"/>
        <v>#DIV/0!</v>
      </c>
      <c r="AH15" s="90">
        <v>0</v>
      </c>
      <c r="AI15" s="83">
        <v>0</v>
      </c>
      <c r="AJ15" s="349" t="e">
        <f t="shared" si="11"/>
        <v>#DIV/0!</v>
      </c>
    </row>
    <row r="16" spans="1:36" ht="14.1" customHeight="1">
      <c r="A16" s="314">
        <v>14</v>
      </c>
      <c r="B16" s="123">
        <v>3023</v>
      </c>
      <c r="C16" s="605" t="s">
        <v>73</v>
      </c>
      <c r="D16" s="502">
        <f t="shared" si="0"/>
        <v>12</v>
      </c>
      <c r="E16" s="503">
        <f t="shared" si="0"/>
        <v>12</v>
      </c>
      <c r="F16" s="613">
        <f t="shared" si="2"/>
        <v>1</v>
      </c>
      <c r="G16" s="90">
        <v>1</v>
      </c>
      <c r="H16" s="83">
        <v>1</v>
      </c>
      <c r="I16" s="349">
        <f t="shared" si="3"/>
        <v>1</v>
      </c>
      <c r="J16" s="90">
        <v>2</v>
      </c>
      <c r="K16" s="83">
        <v>2</v>
      </c>
      <c r="L16" s="349">
        <f t="shared" si="4"/>
        <v>1</v>
      </c>
      <c r="M16" s="90">
        <v>0</v>
      </c>
      <c r="N16" s="83">
        <v>0</v>
      </c>
      <c r="O16" s="349" t="e">
        <f t="shared" si="1"/>
        <v>#DIV/0!</v>
      </c>
      <c r="P16" s="90">
        <v>2</v>
      </c>
      <c r="Q16" s="83">
        <v>2</v>
      </c>
      <c r="R16" s="349">
        <f t="shared" si="5"/>
        <v>1</v>
      </c>
      <c r="S16" s="90">
        <v>0</v>
      </c>
      <c r="T16" s="83">
        <v>0</v>
      </c>
      <c r="U16" s="313" t="e">
        <f t="shared" si="6"/>
        <v>#DIV/0!</v>
      </c>
      <c r="V16" s="90">
        <v>0</v>
      </c>
      <c r="W16" s="83">
        <v>0</v>
      </c>
      <c r="X16" s="349" t="e">
        <f t="shared" si="7"/>
        <v>#DIV/0!</v>
      </c>
      <c r="Y16" s="90">
        <v>3</v>
      </c>
      <c r="Z16" s="83">
        <v>3</v>
      </c>
      <c r="AA16" s="349">
        <f t="shared" si="8"/>
        <v>1</v>
      </c>
      <c r="AB16" s="90">
        <v>3</v>
      </c>
      <c r="AC16" s="83">
        <v>3</v>
      </c>
      <c r="AD16" s="349">
        <f t="shared" si="9"/>
        <v>1</v>
      </c>
      <c r="AE16" s="90">
        <v>1</v>
      </c>
      <c r="AF16" s="83">
        <v>1</v>
      </c>
      <c r="AG16" s="349">
        <f t="shared" si="10"/>
        <v>1</v>
      </c>
      <c r="AH16" s="90">
        <v>0</v>
      </c>
      <c r="AI16" s="83">
        <v>0</v>
      </c>
      <c r="AJ16" s="349" t="e">
        <f t="shared" si="11"/>
        <v>#DIV/0!</v>
      </c>
    </row>
    <row r="17" spans="1:36" ht="15">
      <c r="A17" s="310">
        <v>15</v>
      </c>
      <c r="B17" s="121">
        <v>3024</v>
      </c>
      <c r="C17" s="503" t="s">
        <v>74</v>
      </c>
      <c r="D17" s="502">
        <f t="shared" si="0"/>
        <v>13</v>
      </c>
      <c r="E17" s="503">
        <f t="shared" si="0"/>
        <v>12</v>
      </c>
      <c r="F17" s="613">
        <f t="shared" si="2"/>
        <v>0.92307692307692313</v>
      </c>
      <c r="G17" s="90">
        <v>1</v>
      </c>
      <c r="H17" s="83">
        <v>1</v>
      </c>
      <c r="I17" s="349">
        <f t="shared" si="3"/>
        <v>1</v>
      </c>
      <c r="J17" s="90">
        <v>2</v>
      </c>
      <c r="K17" s="83">
        <v>2</v>
      </c>
      <c r="L17" s="349">
        <f t="shared" si="4"/>
        <v>1</v>
      </c>
      <c r="M17" s="90">
        <v>0</v>
      </c>
      <c r="N17" s="83">
        <v>0</v>
      </c>
      <c r="O17" s="349" t="e">
        <f t="shared" si="1"/>
        <v>#DIV/0!</v>
      </c>
      <c r="P17" s="90">
        <v>2</v>
      </c>
      <c r="Q17" s="83">
        <v>2</v>
      </c>
      <c r="R17" s="349">
        <f t="shared" si="5"/>
        <v>1</v>
      </c>
      <c r="S17" s="90">
        <v>0</v>
      </c>
      <c r="T17" s="83">
        <v>0</v>
      </c>
      <c r="U17" s="313" t="e">
        <f t="shared" si="6"/>
        <v>#DIV/0!</v>
      </c>
      <c r="V17" s="90">
        <v>0</v>
      </c>
      <c r="W17" s="83">
        <v>0</v>
      </c>
      <c r="X17" s="349" t="e">
        <f t="shared" si="7"/>
        <v>#DIV/0!</v>
      </c>
      <c r="Y17" s="90">
        <v>3</v>
      </c>
      <c r="Z17" s="83">
        <v>2</v>
      </c>
      <c r="AA17" s="349">
        <f t="shared" si="8"/>
        <v>0.66666666666666663</v>
      </c>
      <c r="AB17" s="90">
        <v>3</v>
      </c>
      <c r="AC17" s="83">
        <v>3</v>
      </c>
      <c r="AD17" s="349">
        <f t="shared" si="9"/>
        <v>1</v>
      </c>
      <c r="AE17" s="90">
        <v>2</v>
      </c>
      <c r="AF17" s="83">
        <v>2</v>
      </c>
      <c r="AG17" s="349">
        <f t="shared" si="10"/>
        <v>1</v>
      </c>
      <c r="AH17" s="90">
        <v>0</v>
      </c>
      <c r="AI17" s="83">
        <v>0</v>
      </c>
      <c r="AJ17" s="349" t="e">
        <f t="shared" si="11"/>
        <v>#DIV/0!</v>
      </c>
    </row>
    <row r="18" spans="1:36" ht="15">
      <c r="A18" s="310">
        <v>16</v>
      </c>
      <c r="B18" s="121">
        <v>3027</v>
      </c>
      <c r="C18" s="503" t="s">
        <v>75</v>
      </c>
      <c r="D18" s="502">
        <f t="shared" si="0"/>
        <v>14</v>
      </c>
      <c r="E18" s="503">
        <f t="shared" si="0"/>
        <v>12</v>
      </c>
      <c r="F18" s="613">
        <f t="shared" si="2"/>
        <v>0.8571428571428571</v>
      </c>
      <c r="G18" s="90">
        <v>1</v>
      </c>
      <c r="H18" s="83">
        <v>1</v>
      </c>
      <c r="I18" s="349">
        <f t="shared" si="3"/>
        <v>1</v>
      </c>
      <c r="J18" s="90">
        <v>2</v>
      </c>
      <c r="K18" s="83">
        <v>2</v>
      </c>
      <c r="L18" s="349">
        <f t="shared" si="4"/>
        <v>1</v>
      </c>
      <c r="M18" s="90">
        <v>1</v>
      </c>
      <c r="N18" s="83">
        <v>1</v>
      </c>
      <c r="O18" s="349">
        <f t="shared" si="1"/>
        <v>1</v>
      </c>
      <c r="P18" s="90">
        <v>2</v>
      </c>
      <c r="Q18" s="83">
        <v>1</v>
      </c>
      <c r="R18" s="349">
        <f t="shared" si="5"/>
        <v>0.5</v>
      </c>
      <c r="S18" s="90">
        <v>0</v>
      </c>
      <c r="T18" s="83">
        <v>0</v>
      </c>
      <c r="U18" s="313" t="e">
        <f t="shared" si="6"/>
        <v>#DIV/0!</v>
      </c>
      <c r="V18" s="90">
        <v>0</v>
      </c>
      <c r="W18" s="83">
        <v>0</v>
      </c>
      <c r="X18" s="349" t="e">
        <f t="shared" si="7"/>
        <v>#DIV/0!</v>
      </c>
      <c r="Y18" s="90">
        <v>4</v>
      </c>
      <c r="Z18" s="83">
        <v>3</v>
      </c>
      <c r="AA18" s="349">
        <f t="shared" si="8"/>
        <v>0.75</v>
      </c>
      <c r="AB18" s="90">
        <v>3</v>
      </c>
      <c r="AC18" s="83">
        <v>3</v>
      </c>
      <c r="AD18" s="349">
        <f t="shared" si="9"/>
        <v>1</v>
      </c>
      <c r="AE18" s="90">
        <v>1</v>
      </c>
      <c r="AF18" s="83">
        <v>1</v>
      </c>
      <c r="AG18" s="349">
        <f t="shared" si="10"/>
        <v>1</v>
      </c>
      <c r="AH18" s="90">
        <v>0</v>
      </c>
      <c r="AI18" s="83">
        <v>0</v>
      </c>
      <c r="AJ18" s="349" t="e">
        <f t="shared" si="11"/>
        <v>#DIV/0!</v>
      </c>
    </row>
    <row r="19" spans="1:36" ht="15">
      <c r="A19" s="310">
        <v>17</v>
      </c>
      <c r="B19" s="121">
        <v>3028</v>
      </c>
      <c r="C19" s="605" t="s">
        <v>76</v>
      </c>
      <c r="D19" s="502">
        <f t="shared" si="0"/>
        <v>13</v>
      </c>
      <c r="E19" s="503">
        <f t="shared" si="0"/>
        <v>13</v>
      </c>
      <c r="F19" s="613">
        <f t="shared" si="2"/>
        <v>1</v>
      </c>
      <c r="G19" s="90">
        <v>1</v>
      </c>
      <c r="H19" s="83">
        <v>1</v>
      </c>
      <c r="I19" s="349">
        <f t="shared" si="3"/>
        <v>1</v>
      </c>
      <c r="J19" s="90">
        <v>2</v>
      </c>
      <c r="K19" s="83">
        <v>2</v>
      </c>
      <c r="L19" s="349">
        <f t="shared" si="4"/>
        <v>1</v>
      </c>
      <c r="M19" s="90">
        <v>1</v>
      </c>
      <c r="N19" s="83">
        <v>1</v>
      </c>
      <c r="O19" s="349">
        <f t="shared" si="1"/>
        <v>1</v>
      </c>
      <c r="P19" s="90">
        <v>2</v>
      </c>
      <c r="Q19" s="83">
        <v>2</v>
      </c>
      <c r="R19" s="349">
        <f t="shared" si="5"/>
        <v>1</v>
      </c>
      <c r="S19" s="90">
        <v>0</v>
      </c>
      <c r="T19" s="83">
        <v>0</v>
      </c>
      <c r="U19" s="313" t="e">
        <f t="shared" si="6"/>
        <v>#DIV/0!</v>
      </c>
      <c r="V19" s="90">
        <v>0</v>
      </c>
      <c r="W19" s="83">
        <v>0</v>
      </c>
      <c r="X19" s="349" t="e">
        <f t="shared" si="7"/>
        <v>#DIV/0!</v>
      </c>
      <c r="Y19" s="90">
        <v>3</v>
      </c>
      <c r="Z19" s="83">
        <v>3</v>
      </c>
      <c r="AA19" s="349">
        <f t="shared" si="8"/>
        <v>1</v>
      </c>
      <c r="AB19" s="90">
        <v>3</v>
      </c>
      <c r="AC19" s="83">
        <v>3</v>
      </c>
      <c r="AD19" s="349">
        <f t="shared" si="9"/>
        <v>1</v>
      </c>
      <c r="AE19" s="90">
        <v>1</v>
      </c>
      <c r="AF19" s="83">
        <v>1</v>
      </c>
      <c r="AG19" s="349">
        <f t="shared" si="10"/>
        <v>1</v>
      </c>
      <c r="AH19" s="90">
        <v>0</v>
      </c>
      <c r="AI19" s="83">
        <v>0</v>
      </c>
      <c r="AJ19" s="349" t="e">
        <f t="shared" si="11"/>
        <v>#DIV/0!</v>
      </c>
    </row>
    <row r="20" spans="1:36" ht="14.1" customHeight="1">
      <c r="A20" s="310">
        <v>18</v>
      </c>
      <c r="B20" s="121">
        <v>3030</v>
      </c>
      <c r="C20" s="503" t="s">
        <v>77</v>
      </c>
      <c r="D20" s="502">
        <f t="shared" si="0"/>
        <v>13</v>
      </c>
      <c r="E20" s="503">
        <f t="shared" si="0"/>
        <v>13</v>
      </c>
      <c r="F20" s="613">
        <f t="shared" si="2"/>
        <v>1</v>
      </c>
      <c r="G20" s="90">
        <v>1</v>
      </c>
      <c r="H20" s="83">
        <v>1</v>
      </c>
      <c r="I20" s="349">
        <f t="shared" si="3"/>
        <v>1</v>
      </c>
      <c r="J20" s="90">
        <v>2</v>
      </c>
      <c r="K20" s="83">
        <v>2</v>
      </c>
      <c r="L20" s="349">
        <f t="shared" si="4"/>
        <v>1</v>
      </c>
      <c r="M20" s="90">
        <v>1</v>
      </c>
      <c r="N20" s="83">
        <v>1</v>
      </c>
      <c r="O20" s="349">
        <f t="shared" si="1"/>
        <v>1</v>
      </c>
      <c r="P20" s="90">
        <v>2</v>
      </c>
      <c r="Q20" s="83">
        <v>2</v>
      </c>
      <c r="R20" s="349">
        <f t="shared" si="5"/>
        <v>1</v>
      </c>
      <c r="S20" s="90">
        <v>0</v>
      </c>
      <c r="T20" s="83">
        <v>0</v>
      </c>
      <c r="U20" s="313" t="e">
        <f t="shared" si="6"/>
        <v>#DIV/0!</v>
      </c>
      <c r="V20" s="90">
        <v>0</v>
      </c>
      <c r="W20" s="83">
        <v>0</v>
      </c>
      <c r="X20" s="349" t="e">
        <f t="shared" si="7"/>
        <v>#DIV/0!</v>
      </c>
      <c r="Y20" s="90">
        <v>4</v>
      </c>
      <c r="Z20" s="83">
        <v>4</v>
      </c>
      <c r="AA20" s="349">
        <f t="shared" si="8"/>
        <v>1</v>
      </c>
      <c r="AB20" s="90">
        <v>3</v>
      </c>
      <c r="AC20" s="83">
        <v>3</v>
      </c>
      <c r="AD20" s="349">
        <f t="shared" si="9"/>
        <v>1</v>
      </c>
      <c r="AE20" s="90">
        <v>0</v>
      </c>
      <c r="AF20" s="83">
        <v>0</v>
      </c>
      <c r="AG20" s="349" t="e">
        <f t="shared" si="10"/>
        <v>#DIV/0!</v>
      </c>
      <c r="AH20" s="90">
        <v>0</v>
      </c>
      <c r="AI20" s="83">
        <v>0</v>
      </c>
      <c r="AJ20" s="349" t="e">
        <f t="shared" si="11"/>
        <v>#DIV/0!</v>
      </c>
    </row>
    <row r="21" spans="1:36" ht="15">
      <c r="A21" s="310">
        <v>19</v>
      </c>
      <c r="B21" s="121">
        <v>3031</v>
      </c>
      <c r="C21" s="503" t="s">
        <v>78</v>
      </c>
      <c r="D21" s="502">
        <f t="shared" si="0"/>
        <v>13</v>
      </c>
      <c r="E21" s="503">
        <f t="shared" si="0"/>
        <v>10</v>
      </c>
      <c r="F21" s="613">
        <f t="shared" si="2"/>
        <v>0.76923076923076927</v>
      </c>
      <c r="G21" s="90">
        <v>1</v>
      </c>
      <c r="H21" s="83">
        <v>1</v>
      </c>
      <c r="I21" s="349">
        <f t="shared" si="3"/>
        <v>1</v>
      </c>
      <c r="J21" s="90">
        <v>2</v>
      </c>
      <c r="K21" s="83">
        <v>2</v>
      </c>
      <c r="L21" s="349">
        <f t="shared" si="4"/>
        <v>1</v>
      </c>
      <c r="M21" s="90">
        <v>1</v>
      </c>
      <c r="N21" s="83">
        <v>1</v>
      </c>
      <c r="O21" s="349">
        <f t="shared" si="1"/>
        <v>1</v>
      </c>
      <c r="P21" s="90">
        <v>2</v>
      </c>
      <c r="Q21" s="83">
        <v>1</v>
      </c>
      <c r="R21" s="349">
        <f t="shared" si="5"/>
        <v>0.5</v>
      </c>
      <c r="S21" s="90">
        <v>0</v>
      </c>
      <c r="T21" s="83">
        <v>0</v>
      </c>
      <c r="U21" s="313" t="e">
        <f t="shared" si="6"/>
        <v>#DIV/0!</v>
      </c>
      <c r="V21" s="90">
        <v>0</v>
      </c>
      <c r="W21" s="83">
        <v>0</v>
      </c>
      <c r="X21" s="349" t="e">
        <f t="shared" si="7"/>
        <v>#DIV/0!</v>
      </c>
      <c r="Y21" s="90">
        <v>3</v>
      </c>
      <c r="Z21" s="83">
        <v>2</v>
      </c>
      <c r="AA21" s="349">
        <f t="shared" si="8"/>
        <v>0.66666666666666663</v>
      </c>
      <c r="AB21" s="90">
        <v>3</v>
      </c>
      <c r="AC21" s="83">
        <v>2</v>
      </c>
      <c r="AD21" s="349">
        <f t="shared" si="9"/>
        <v>0.66666666666666663</v>
      </c>
      <c r="AE21" s="90">
        <v>1</v>
      </c>
      <c r="AF21" s="83">
        <v>1</v>
      </c>
      <c r="AG21" s="349">
        <f t="shared" si="10"/>
        <v>1</v>
      </c>
      <c r="AH21" s="90">
        <v>0</v>
      </c>
      <c r="AI21" s="83">
        <v>0</v>
      </c>
      <c r="AJ21" s="349" t="e">
        <f t="shared" si="11"/>
        <v>#DIV/0!</v>
      </c>
    </row>
    <row r="22" spans="1:36" ht="15">
      <c r="A22" s="310">
        <v>20</v>
      </c>
      <c r="B22" s="121">
        <v>3032</v>
      </c>
      <c r="C22" s="503" t="s">
        <v>79</v>
      </c>
      <c r="D22" s="502">
        <f t="shared" si="0"/>
        <v>13</v>
      </c>
      <c r="E22" s="503">
        <f t="shared" si="0"/>
        <v>12</v>
      </c>
      <c r="F22" s="613">
        <f t="shared" si="2"/>
        <v>0.92307692307692313</v>
      </c>
      <c r="G22" s="90">
        <v>1</v>
      </c>
      <c r="H22" s="83">
        <v>1</v>
      </c>
      <c r="I22" s="349">
        <f t="shared" si="3"/>
        <v>1</v>
      </c>
      <c r="J22" s="90">
        <v>2</v>
      </c>
      <c r="K22" s="83">
        <v>2</v>
      </c>
      <c r="L22" s="349">
        <f t="shared" si="4"/>
        <v>1</v>
      </c>
      <c r="M22" s="90">
        <v>1</v>
      </c>
      <c r="N22" s="83">
        <v>1</v>
      </c>
      <c r="O22" s="349">
        <f t="shared" si="1"/>
        <v>1</v>
      </c>
      <c r="P22" s="90">
        <v>2</v>
      </c>
      <c r="Q22" s="83">
        <v>2</v>
      </c>
      <c r="R22" s="349">
        <f t="shared" si="5"/>
        <v>1</v>
      </c>
      <c r="S22" s="90">
        <v>0</v>
      </c>
      <c r="T22" s="83">
        <v>0</v>
      </c>
      <c r="U22" s="313" t="e">
        <f t="shared" si="6"/>
        <v>#DIV/0!</v>
      </c>
      <c r="V22" s="90">
        <v>0</v>
      </c>
      <c r="W22" s="83">
        <v>0</v>
      </c>
      <c r="X22" s="349" t="e">
        <f t="shared" si="7"/>
        <v>#DIV/0!</v>
      </c>
      <c r="Y22" s="90">
        <v>3</v>
      </c>
      <c r="Z22" s="83">
        <v>2</v>
      </c>
      <c r="AA22" s="349">
        <f t="shared" si="8"/>
        <v>0.66666666666666663</v>
      </c>
      <c r="AB22" s="90">
        <v>3</v>
      </c>
      <c r="AC22" s="83">
        <v>3</v>
      </c>
      <c r="AD22" s="349">
        <f t="shared" si="9"/>
        <v>1</v>
      </c>
      <c r="AE22" s="90">
        <v>1</v>
      </c>
      <c r="AF22" s="83">
        <v>1</v>
      </c>
      <c r="AG22" s="349">
        <f t="shared" si="10"/>
        <v>1</v>
      </c>
      <c r="AH22" s="90">
        <v>0</v>
      </c>
      <c r="AI22" s="83">
        <v>0</v>
      </c>
      <c r="AJ22" s="349" t="e">
        <f t="shared" si="11"/>
        <v>#DIV/0!</v>
      </c>
    </row>
    <row r="23" spans="1:36" ht="15">
      <c r="A23" s="315">
        <v>21</v>
      </c>
      <c r="B23" s="316">
        <v>3033</v>
      </c>
      <c r="C23" s="606" t="s">
        <v>80</v>
      </c>
      <c r="D23" s="502">
        <f t="shared" si="0"/>
        <v>13</v>
      </c>
      <c r="E23" s="503">
        <f t="shared" si="0"/>
        <v>13</v>
      </c>
      <c r="F23" s="614">
        <f t="shared" si="2"/>
        <v>1</v>
      </c>
      <c r="G23" s="90">
        <v>1</v>
      </c>
      <c r="H23" s="83">
        <v>1</v>
      </c>
      <c r="I23" s="349">
        <f t="shared" si="3"/>
        <v>1</v>
      </c>
      <c r="J23" s="90">
        <v>2</v>
      </c>
      <c r="K23" s="83">
        <v>2</v>
      </c>
      <c r="L23" s="349">
        <f t="shared" si="4"/>
        <v>1</v>
      </c>
      <c r="M23" s="90">
        <v>1</v>
      </c>
      <c r="N23" s="83">
        <v>1</v>
      </c>
      <c r="O23" s="349">
        <f t="shared" si="1"/>
        <v>1</v>
      </c>
      <c r="P23" s="90">
        <v>2</v>
      </c>
      <c r="Q23" s="83">
        <v>2</v>
      </c>
      <c r="R23" s="349">
        <f t="shared" si="5"/>
        <v>1</v>
      </c>
      <c r="S23" s="90">
        <v>0</v>
      </c>
      <c r="T23" s="83">
        <v>0</v>
      </c>
      <c r="U23" s="313" t="e">
        <f t="shared" si="6"/>
        <v>#DIV/0!</v>
      </c>
      <c r="V23" s="90">
        <v>0</v>
      </c>
      <c r="W23" s="83">
        <v>0</v>
      </c>
      <c r="X23" s="349" t="e">
        <f t="shared" si="7"/>
        <v>#DIV/0!</v>
      </c>
      <c r="Y23" s="90">
        <v>4</v>
      </c>
      <c r="Z23" s="83">
        <v>4</v>
      </c>
      <c r="AA23" s="349">
        <f t="shared" si="8"/>
        <v>1</v>
      </c>
      <c r="AB23" s="90">
        <v>3</v>
      </c>
      <c r="AC23" s="83">
        <v>3</v>
      </c>
      <c r="AD23" s="349">
        <f t="shared" si="9"/>
        <v>1</v>
      </c>
      <c r="AE23" s="90">
        <v>0</v>
      </c>
      <c r="AF23" s="83">
        <v>0</v>
      </c>
      <c r="AG23" s="349" t="e">
        <f t="shared" si="10"/>
        <v>#DIV/0!</v>
      </c>
      <c r="AH23" s="90">
        <v>0</v>
      </c>
      <c r="AI23" s="83">
        <v>0</v>
      </c>
      <c r="AJ23" s="349" t="e">
        <f t="shared" si="11"/>
        <v>#DIV/0!</v>
      </c>
    </row>
    <row r="24" spans="1:36" ht="15">
      <c r="A24" s="319">
        <v>22</v>
      </c>
      <c r="B24" s="121">
        <v>3034</v>
      </c>
      <c r="C24" s="503" t="s">
        <v>81</v>
      </c>
      <c r="D24" s="502">
        <f t="shared" si="0"/>
        <v>14</v>
      </c>
      <c r="E24" s="503">
        <f t="shared" si="0"/>
        <v>12</v>
      </c>
      <c r="F24" s="613">
        <f>E24/D24</f>
        <v>0.8571428571428571</v>
      </c>
      <c r="G24" s="90">
        <v>1</v>
      </c>
      <c r="H24" s="83">
        <v>1</v>
      </c>
      <c r="I24" s="349">
        <f>H24/G24</f>
        <v>1</v>
      </c>
      <c r="J24" s="90">
        <v>2</v>
      </c>
      <c r="K24" s="83">
        <v>1</v>
      </c>
      <c r="L24" s="349">
        <f>K24/J24</f>
        <v>0.5</v>
      </c>
      <c r="M24" s="90">
        <v>1</v>
      </c>
      <c r="N24" s="83">
        <v>1</v>
      </c>
      <c r="O24" s="349">
        <f t="shared" si="1"/>
        <v>1</v>
      </c>
      <c r="P24" s="90">
        <v>2</v>
      </c>
      <c r="Q24" s="83">
        <v>2</v>
      </c>
      <c r="R24" s="349">
        <f>Q24/P24</f>
        <v>1</v>
      </c>
      <c r="S24" s="90">
        <v>0</v>
      </c>
      <c r="T24" s="83">
        <v>0</v>
      </c>
      <c r="U24" s="313" t="e">
        <f>T24/S24</f>
        <v>#DIV/0!</v>
      </c>
      <c r="V24" s="90">
        <v>0</v>
      </c>
      <c r="W24" s="83">
        <v>0</v>
      </c>
      <c r="X24" s="349" t="e">
        <f t="shared" si="7"/>
        <v>#DIV/0!</v>
      </c>
      <c r="Y24" s="90">
        <v>3</v>
      </c>
      <c r="Z24" s="83">
        <v>2</v>
      </c>
      <c r="AA24" s="349">
        <f>Z24/Y24</f>
        <v>0.66666666666666663</v>
      </c>
      <c r="AB24" s="90">
        <v>3</v>
      </c>
      <c r="AC24" s="83">
        <v>3</v>
      </c>
      <c r="AD24" s="349">
        <f>AC24/AB24</f>
        <v>1</v>
      </c>
      <c r="AE24" s="90">
        <v>2</v>
      </c>
      <c r="AF24" s="83">
        <v>2</v>
      </c>
      <c r="AG24" s="349">
        <f t="shared" si="10"/>
        <v>1</v>
      </c>
      <c r="AH24" s="90">
        <v>0</v>
      </c>
      <c r="AI24" s="83">
        <v>0</v>
      </c>
      <c r="AJ24" s="349" t="e">
        <f t="shared" si="11"/>
        <v>#DIV/0!</v>
      </c>
    </row>
    <row r="25" spans="1:36" ht="15">
      <c r="A25" s="371">
        <v>23</v>
      </c>
      <c r="B25" s="316">
        <v>3035</v>
      </c>
      <c r="C25" s="604" t="s">
        <v>403</v>
      </c>
      <c r="D25" s="603">
        <f t="shared" si="0"/>
        <v>14</v>
      </c>
      <c r="E25" s="604">
        <f>H25+K25+N26+Q25+T25+W25+Z25+AC25+AF25+AI25</f>
        <v>13</v>
      </c>
      <c r="F25" s="614">
        <f>E25/D25</f>
        <v>0.9285714285714286</v>
      </c>
      <c r="G25" s="90">
        <v>1</v>
      </c>
      <c r="H25" s="83">
        <v>1</v>
      </c>
      <c r="I25" s="349">
        <f>H25/G25</f>
        <v>1</v>
      </c>
      <c r="J25" s="90">
        <v>2</v>
      </c>
      <c r="K25" s="83">
        <v>2</v>
      </c>
      <c r="L25" s="349">
        <f>K25/J25</f>
        <v>1</v>
      </c>
      <c r="M25" s="90">
        <v>1</v>
      </c>
      <c r="N25" s="372">
        <v>1</v>
      </c>
      <c r="O25" s="349">
        <f>N26/M25</f>
        <v>1</v>
      </c>
      <c r="P25" s="90">
        <v>2</v>
      </c>
      <c r="Q25" s="83">
        <v>2</v>
      </c>
      <c r="R25" s="349">
        <f>Q25/P25</f>
        <v>1</v>
      </c>
      <c r="S25" s="90">
        <v>0</v>
      </c>
      <c r="T25" s="83">
        <v>0</v>
      </c>
      <c r="U25" s="313" t="e">
        <f>T25/S25</f>
        <v>#DIV/0!</v>
      </c>
      <c r="V25" s="90">
        <v>0</v>
      </c>
      <c r="W25" s="83">
        <v>0</v>
      </c>
      <c r="X25" s="349" t="e">
        <f>W25/V25</f>
        <v>#DIV/0!</v>
      </c>
      <c r="Y25" s="90">
        <v>4</v>
      </c>
      <c r="Z25" s="83">
        <v>3</v>
      </c>
      <c r="AA25" s="349">
        <f>Z25/Y25</f>
        <v>0.75</v>
      </c>
      <c r="AB25" s="90">
        <v>3</v>
      </c>
      <c r="AC25" s="83">
        <v>3</v>
      </c>
      <c r="AD25" s="349">
        <f>AC25/AB25</f>
        <v>1</v>
      </c>
      <c r="AE25" s="90">
        <v>1</v>
      </c>
      <c r="AF25" s="83">
        <v>1</v>
      </c>
      <c r="AG25" s="349">
        <f t="shared" si="10"/>
        <v>1</v>
      </c>
      <c r="AH25" s="90">
        <v>0</v>
      </c>
      <c r="AI25" s="83">
        <v>0</v>
      </c>
      <c r="AJ25" s="349" t="e">
        <f>AI25/AH25</f>
        <v>#DIV/0!</v>
      </c>
    </row>
    <row r="26" spans="1:36" ht="14.1" customHeight="1">
      <c r="A26" s="319">
        <v>24</v>
      </c>
      <c r="B26" s="607">
        <v>3036</v>
      </c>
      <c r="C26" s="503" t="s">
        <v>370</v>
      </c>
      <c r="D26" s="502">
        <f t="shared" si="0"/>
        <v>13</v>
      </c>
      <c r="E26" s="503">
        <f>H26+K26+N26+Q26+T26+W26+Z26+AC26+AF26+AI26</f>
        <v>12</v>
      </c>
      <c r="F26" s="613">
        <f>E26/D26</f>
        <v>0.92307692307692313</v>
      </c>
      <c r="G26" s="90">
        <v>1</v>
      </c>
      <c r="H26" s="83">
        <v>1</v>
      </c>
      <c r="I26" s="349">
        <f>H26/G26</f>
        <v>1</v>
      </c>
      <c r="J26" s="90">
        <v>2</v>
      </c>
      <c r="K26" s="83">
        <v>2</v>
      </c>
      <c r="L26" s="349">
        <f>K26/J26</f>
        <v>1</v>
      </c>
      <c r="M26" s="90">
        <v>1</v>
      </c>
      <c r="N26" s="83">
        <v>1</v>
      </c>
      <c r="O26" s="349">
        <f>N26/M26</f>
        <v>1</v>
      </c>
      <c r="P26" s="90">
        <v>2</v>
      </c>
      <c r="Q26" s="83">
        <v>2</v>
      </c>
      <c r="R26" s="349">
        <f>Q26/P26</f>
        <v>1</v>
      </c>
      <c r="S26" s="90">
        <v>0</v>
      </c>
      <c r="T26" s="83">
        <v>0</v>
      </c>
      <c r="U26" s="313" t="e">
        <f>T26/S26</f>
        <v>#DIV/0!</v>
      </c>
      <c r="V26" s="90">
        <v>0</v>
      </c>
      <c r="W26" s="83">
        <v>0</v>
      </c>
      <c r="X26" s="349" t="e">
        <f t="shared" si="7"/>
        <v>#DIV/0!</v>
      </c>
      <c r="Y26" s="90">
        <v>3</v>
      </c>
      <c r="Z26" s="83">
        <v>2</v>
      </c>
      <c r="AA26" s="349">
        <f>Z26/Y26</f>
        <v>0.66666666666666663</v>
      </c>
      <c r="AB26" s="90">
        <v>3</v>
      </c>
      <c r="AC26" s="83">
        <v>3</v>
      </c>
      <c r="AD26" s="349">
        <f>AC26/AB26</f>
        <v>1</v>
      </c>
      <c r="AE26" s="90">
        <v>1</v>
      </c>
      <c r="AF26" s="83">
        <v>1</v>
      </c>
      <c r="AG26" s="349">
        <f t="shared" si="10"/>
        <v>1</v>
      </c>
      <c r="AH26" s="90">
        <v>0</v>
      </c>
      <c r="AI26" s="83">
        <v>0</v>
      </c>
      <c r="AJ26" s="349" t="e">
        <f t="shared" si="11"/>
        <v>#DIV/0!</v>
      </c>
    </row>
    <row r="27" spans="1:36" ht="13.5" customHeight="1" thickBot="1">
      <c r="A27" s="321">
        <v>25</v>
      </c>
      <c r="B27" s="608">
        <v>3037</v>
      </c>
      <c r="C27" s="505" t="s">
        <v>712</v>
      </c>
      <c r="D27" s="624">
        <f t="shared" si="0"/>
        <v>15</v>
      </c>
      <c r="E27" s="625">
        <f>H27+K27+N27+Q27+T27+W27+Z27+AC27+AF27+AI27</f>
        <v>15</v>
      </c>
      <c r="F27" s="616">
        <f>E27/D27</f>
        <v>1</v>
      </c>
      <c r="G27" s="621">
        <v>1</v>
      </c>
      <c r="H27" s="622">
        <v>1</v>
      </c>
      <c r="I27" s="626">
        <f>H27/G27</f>
        <v>1</v>
      </c>
      <c r="J27" s="621">
        <v>2</v>
      </c>
      <c r="K27" s="622">
        <v>2</v>
      </c>
      <c r="L27" s="620">
        <f>K27/J27</f>
        <v>1</v>
      </c>
      <c r="M27" s="621">
        <v>1</v>
      </c>
      <c r="N27" s="622">
        <v>1</v>
      </c>
      <c r="O27" s="620">
        <f t="shared" si="1"/>
        <v>1</v>
      </c>
      <c r="P27" s="621">
        <v>2</v>
      </c>
      <c r="Q27" s="622">
        <v>2</v>
      </c>
      <c r="R27" s="620">
        <f>Q27/P27</f>
        <v>1</v>
      </c>
      <c r="S27" s="621">
        <v>0</v>
      </c>
      <c r="T27" s="622">
        <v>0</v>
      </c>
      <c r="U27" s="623" t="e">
        <f>T27/S27</f>
        <v>#DIV/0!</v>
      </c>
      <c r="V27" s="621">
        <v>0</v>
      </c>
      <c r="W27" s="622">
        <v>0</v>
      </c>
      <c r="X27" s="620" t="e">
        <f t="shared" si="7"/>
        <v>#DIV/0!</v>
      </c>
      <c r="Y27" s="621">
        <v>4</v>
      </c>
      <c r="Z27" s="622">
        <v>4</v>
      </c>
      <c r="AA27" s="620">
        <f>Z27/Y27</f>
        <v>1</v>
      </c>
      <c r="AB27" s="621">
        <v>3</v>
      </c>
      <c r="AC27" s="622">
        <v>3</v>
      </c>
      <c r="AD27" s="620">
        <f>AC27/AB27</f>
        <v>1</v>
      </c>
      <c r="AE27" s="621">
        <v>2</v>
      </c>
      <c r="AF27" s="622">
        <v>2</v>
      </c>
      <c r="AG27" s="620">
        <f t="shared" si="10"/>
        <v>1</v>
      </c>
      <c r="AH27" s="621">
        <v>0</v>
      </c>
      <c r="AI27" s="622">
        <v>0</v>
      </c>
      <c r="AJ27" s="620" t="e">
        <f t="shared" si="11"/>
        <v>#DIV/0!</v>
      </c>
    </row>
  </sheetData>
  <mergeCells count="14">
    <mergeCell ref="J1:L1"/>
    <mergeCell ref="A1:A2"/>
    <mergeCell ref="B1:B2"/>
    <mergeCell ref="C1:C2"/>
    <mergeCell ref="D1:F1"/>
    <mergeCell ref="G1:I1"/>
    <mergeCell ref="AE1:AG1"/>
    <mergeCell ref="AH1:AJ1"/>
    <mergeCell ref="M1:O1"/>
    <mergeCell ref="P1:R1"/>
    <mergeCell ref="S1:U1"/>
    <mergeCell ref="V1:X1"/>
    <mergeCell ref="Y1:AA1"/>
    <mergeCell ref="AB1:AD1"/>
  </mergeCells>
  <conditionalFormatting sqref="F3:F27">
    <cfRule type="cellIs" dxfId="13" priority="1" operator="lessThan">
      <formula>0.9</formula>
    </cfRule>
  </conditionalFormatting>
  <conditionalFormatting sqref="I3:I27 L3:L27 O3:O27 R3:R27">
    <cfRule type="cellIs" dxfId="12" priority="3" operator="lessThan">
      <formula>1</formula>
    </cfRule>
  </conditionalFormatting>
  <conditionalFormatting sqref="U3:U27 X3:X27">
    <cfRule type="cellIs" dxfId="11" priority="2" operator="lessThan">
      <formula>1</formula>
    </cfRule>
  </conditionalFormatting>
  <conditionalFormatting sqref="AA3:AA27 AD3:AD27">
    <cfRule type="cellIs" dxfId="10" priority="4" operator="lessThan">
      <formula>1</formula>
    </cfRule>
  </conditionalFormatting>
  <conditionalFormatting sqref="AG3:AG27 AJ3:AJ27">
    <cfRule type="cellIs" dxfId="9" priority="5" operator="lessThan">
      <formula>1</formula>
    </cfRule>
  </conditionalFormatting>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AE32C-EC1F-4732-B81D-4C02FCABA5B2}">
  <dimension ref="A1:J15"/>
  <sheetViews>
    <sheetView zoomScale="80" zoomScaleNormal="80" workbookViewId="0">
      <selection activeCell="B22" sqref="B22"/>
    </sheetView>
  </sheetViews>
  <sheetFormatPr defaultColWidth="8.75" defaultRowHeight="13.5"/>
  <cols>
    <col min="1" max="1" width="8.75" style="13"/>
    <col min="2" max="2" width="61.5" customWidth="1"/>
    <col min="3" max="3" width="18.875" bestFit="1" customWidth="1"/>
    <col min="4" max="4" width="9.75" bestFit="1" customWidth="1"/>
    <col min="5" max="5" width="16.25" style="336" bestFit="1" customWidth="1"/>
    <col min="6" max="6" width="16.5" style="336" bestFit="1" customWidth="1"/>
    <col min="7" max="7" width="14.125" bestFit="1" customWidth="1"/>
    <col min="8" max="8" width="20.5" bestFit="1" customWidth="1"/>
    <col min="9" max="9" width="17.5" bestFit="1" customWidth="1"/>
    <col min="10" max="10" width="17.75" bestFit="1" customWidth="1"/>
  </cols>
  <sheetData>
    <row r="1" spans="1:10" ht="82.5" customHeight="1" thickBot="1">
      <c r="A1" s="514" t="s">
        <v>48</v>
      </c>
      <c r="B1" s="515" t="s">
        <v>82</v>
      </c>
      <c r="C1" s="516" t="s">
        <v>83</v>
      </c>
      <c r="D1" s="516" t="s">
        <v>84</v>
      </c>
      <c r="E1" s="517" t="s">
        <v>85</v>
      </c>
      <c r="F1" s="517" t="s">
        <v>86</v>
      </c>
      <c r="G1" s="516" t="s">
        <v>87</v>
      </c>
      <c r="H1" s="518" t="s">
        <v>88</v>
      </c>
      <c r="I1" s="518" t="s">
        <v>904</v>
      </c>
      <c r="J1" s="519" t="s">
        <v>905</v>
      </c>
    </row>
    <row r="2" spans="1:10" ht="15">
      <c r="A2" s="690">
        <v>1</v>
      </c>
      <c r="B2" s="686" t="s">
        <v>899</v>
      </c>
      <c r="C2" s="629" t="s">
        <v>53</v>
      </c>
      <c r="D2" s="666" t="s">
        <v>93</v>
      </c>
      <c r="E2" s="681">
        <v>45845</v>
      </c>
      <c r="F2" s="681">
        <v>45847</v>
      </c>
      <c r="G2" s="632">
        <f t="shared" ref="G2:G15" si="0">(F2-E2)+1</f>
        <v>3</v>
      </c>
      <c r="H2" s="674" t="s">
        <v>99</v>
      </c>
      <c r="I2" s="632" t="s">
        <v>730</v>
      </c>
      <c r="J2" s="670" t="s">
        <v>203</v>
      </c>
    </row>
    <row r="3" spans="1:10" ht="15">
      <c r="A3" s="691">
        <v>2</v>
      </c>
      <c r="B3" s="687" t="s">
        <v>868</v>
      </c>
      <c r="C3" s="636" t="s">
        <v>53</v>
      </c>
      <c r="D3" s="658" t="s">
        <v>98</v>
      </c>
      <c r="E3" s="683">
        <v>45845</v>
      </c>
      <c r="F3" s="683">
        <v>45846</v>
      </c>
      <c r="G3" s="639">
        <f t="shared" si="0"/>
        <v>2</v>
      </c>
      <c r="H3" s="637" t="s">
        <v>99</v>
      </c>
      <c r="I3" s="639" t="s">
        <v>722</v>
      </c>
      <c r="J3" s="642" t="s">
        <v>203</v>
      </c>
    </row>
    <row r="4" spans="1:10" ht="15">
      <c r="A4" s="691">
        <v>3</v>
      </c>
      <c r="B4" s="687" t="s">
        <v>881</v>
      </c>
      <c r="C4" s="636" t="s">
        <v>112</v>
      </c>
      <c r="D4" s="658" t="s">
        <v>93</v>
      </c>
      <c r="E4" s="683">
        <v>45850</v>
      </c>
      <c r="F4" s="683">
        <v>45855</v>
      </c>
      <c r="G4" s="639">
        <f t="shared" si="0"/>
        <v>6</v>
      </c>
      <c r="H4" s="637" t="s">
        <v>94</v>
      </c>
      <c r="I4" s="639" t="s">
        <v>676</v>
      </c>
      <c r="J4" s="642" t="s">
        <v>906</v>
      </c>
    </row>
    <row r="5" spans="1:10" ht="15">
      <c r="A5" s="691">
        <v>4</v>
      </c>
      <c r="B5" s="688" t="s">
        <v>869</v>
      </c>
      <c r="C5" s="636" t="s">
        <v>116</v>
      </c>
      <c r="D5" s="658" t="s">
        <v>98</v>
      </c>
      <c r="E5" s="682">
        <v>45845</v>
      </c>
      <c r="F5" s="682">
        <v>45846</v>
      </c>
      <c r="G5" s="639">
        <f t="shared" si="0"/>
        <v>2</v>
      </c>
      <c r="H5" s="637" t="s">
        <v>99</v>
      </c>
      <c r="I5" s="641" t="s">
        <v>344</v>
      </c>
      <c r="J5" s="642" t="s">
        <v>203</v>
      </c>
    </row>
    <row r="6" spans="1:10" ht="15">
      <c r="A6" s="691">
        <v>5</v>
      </c>
      <c r="B6" s="687" t="s">
        <v>897</v>
      </c>
      <c r="C6" s="636" t="s">
        <v>121</v>
      </c>
      <c r="D6" s="658" t="s">
        <v>98</v>
      </c>
      <c r="E6" s="683">
        <v>45851</v>
      </c>
      <c r="F6" s="683">
        <v>45851</v>
      </c>
      <c r="G6" s="639">
        <f t="shared" si="0"/>
        <v>1</v>
      </c>
      <c r="H6" s="637" t="s">
        <v>99</v>
      </c>
      <c r="I6" s="639" t="s">
        <v>608</v>
      </c>
      <c r="J6" s="642" t="s">
        <v>203</v>
      </c>
    </row>
    <row r="7" spans="1:10" ht="15">
      <c r="A7" s="691">
        <v>6</v>
      </c>
      <c r="B7" s="687" t="s">
        <v>898</v>
      </c>
      <c r="C7" s="636" t="s">
        <v>121</v>
      </c>
      <c r="D7" s="658" t="s">
        <v>98</v>
      </c>
      <c r="E7" s="683">
        <v>45847</v>
      </c>
      <c r="F7" s="683">
        <v>45847</v>
      </c>
      <c r="G7" s="639">
        <f t="shared" si="0"/>
        <v>1</v>
      </c>
      <c r="H7" s="637" t="s">
        <v>99</v>
      </c>
      <c r="I7" s="639" t="s">
        <v>769</v>
      </c>
      <c r="J7" s="642" t="s">
        <v>203</v>
      </c>
    </row>
    <row r="8" spans="1:10" ht="15">
      <c r="A8" s="691">
        <v>7</v>
      </c>
      <c r="B8" s="687" t="s">
        <v>896</v>
      </c>
      <c r="C8" s="636" t="s">
        <v>125</v>
      </c>
      <c r="D8" s="658" t="s">
        <v>93</v>
      </c>
      <c r="E8" s="683">
        <v>45847</v>
      </c>
      <c r="F8" s="683">
        <v>45848</v>
      </c>
      <c r="G8" s="639">
        <f t="shared" si="0"/>
        <v>2</v>
      </c>
      <c r="H8" s="637" t="s">
        <v>99</v>
      </c>
      <c r="I8" s="639" t="s">
        <v>902</v>
      </c>
      <c r="J8" s="642" t="s">
        <v>203</v>
      </c>
    </row>
    <row r="9" spans="1:10" ht="15">
      <c r="A9" s="691">
        <v>8</v>
      </c>
      <c r="B9" s="687" t="s">
        <v>874</v>
      </c>
      <c r="C9" s="636" t="s">
        <v>125</v>
      </c>
      <c r="D9" s="658" t="s">
        <v>98</v>
      </c>
      <c r="E9" s="683">
        <v>45845</v>
      </c>
      <c r="F9" s="683">
        <v>45845</v>
      </c>
      <c r="G9" s="639">
        <f t="shared" si="0"/>
        <v>1</v>
      </c>
      <c r="H9" s="637" t="s">
        <v>99</v>
      </c>
      <c r="I9" s="641" t="s">
        <v>720</v>
      </c>
      <c r="J9" s="642" t="s">
        <v>203</v>
      </c>
    </row>
    <row r="10" spans="1:10" ht="15">
      <c r="A10" s="691">
        <v>9</v>
      </c>
      <c r="B10" s="688" t="s">
        <v>900</v>
      </c>
      <c r="C10" s="636" t="s">
        <v>125</v>
      </c>
      <c r="D10" s="658" t="s">
        <v>98</v>
      </c>
      <c r="E10" s="682">
        <v>45847</v>
      </c>
      <c r="F10" s="682">
        <v>45848</v>
      </c>
      <c r="G10" s="639">
        <f t="shared" si="0"/>
        <v>2</v>
      </c>
      <c r="H10" s="637" t="s">
        <v>99</v>
      </c>
      <c r="I10" s="641" t="s">
        <v>903</v>
      </c>
      <c r="J10" s="642" t="s">
        <v>203</v>
      </c>
    </row>
    <row r="11" spans="1:10" ht="15">
      <c r="A11" s="691">
        <v>10</v>
      </c>
      <c r="B11" s="688" t="s">
        <v>875</v>
      </c>
      <c r="C11" s="636" t="s">
        <v>125</v>
      </c>
      <c r="D11" s="658" t="s">
        <v>98</v>
      </c>
      <c r="E11" s="682">
        <v>45846</v>
      </c>
      <c r="F11" s="682">
        <v>45847</v>
      </c>
      <c r="G11" s="639">
        <f t="shared" si="0"/>
        <v>2</v>
      </c>
      <c r="H11" s="637" t="s">
        <v>99</v>
      </c>
      <c r="I11" s="641" t="s">
        <v>376</v>
      </c>
      <c r="J11" s="642" t="s">
        <v>203</v>
      </c>
    </row>
    <row r="12" spans="1:10" ht="15">
      <c r="A12" s="691">
        <v>11</v>
      </c>
      <c r="B12" s="688" t="s">
        <v>895</v>
      </c>
      <c r="C12" s="636" t="s">
        <v>132</v>
      </c>
      <c r="D12" s="658" t="s">
        <v>93</v>
      </c>
      <c r="E12" s="682">
        <v>45849</v>
      </c>
      <c r="F12" s="682">
        <v>45849</v>
      </c>
      <c r="G12" s="639">
        <f t="shared" si="0"/>
        <v>1</v>
      </c>
      <c r="H12" s="637" t="s">
        <v>99</v>
      </c>
      <c r="I12" s="641" t="s">
        <v>720</v>
      </c>
      <c r="J12" s="642" t="s">
        <v>203</v>
      </c>
    </row>
    <row r="13" spans="1:10" ht="15">
      <c r="A13" s="691">
        <v>12</v>
      </c>
      <c r="B13" s="687" t="s">
        <v>901</v>
      </c>
      <c r="C13" s="636" t="s">
        <v>132</v>
      </c>
      <c r="D13" s="658" t="s">
        <v>93</v>
      </c>
      <c r="E13" s="683">
        <v>45845</v>
      </c>
      <c r="F13" s="683">
        <v>45845</v>
      </c>
      <c r="G13" s="639">
        <f t="shared" si="0"/>
        <v>1</v>
      </c>
      <c r="H13" s="637" t="s">
        <v>99</v>
      </c>
      <c r="I13" s="637" t="s">
        <v>722</v>
      </c>
      <c r="J13" s="642" t="s">
        <v>203</v>
      </c>
    </row>
    <row r="14" spans="1:10" ht="15">
      <c r="A14" s="691">
        <v>13</v>
      </c>
      <c r="B14" s="687" t="s">
        <v>871</v>
      </c>
      <c r="C14" s="636" t="s">
        <v>176</v>
      </c>
      <c r="D14" s="658" t="s">
        <v>98</v>
      </c>
      <c r="E14" s="683">
        <v>45850</v>
      </c>
      <c r="F14" s="683">
        <v>45850</v>
      </c>
      <c r="G14" s="639">
        <f t="shared" si="0"/>
        <v>1</v>
      </c>
      <c r="H14" s="637" t="s">
        <v>99</v>
      </c>
      <c r="I14" s="639" t="s">
        <v>730</v>
      </c>
      <c r="J14" s="642" t="s">
        <v>203</v>
      </c>
    </row>
    <row r="15" spans="1:10" ht="15.75" thickBot="1">
      <c r="A15" s="692">
        <v>14</v>
      </c>
      <c r="B15" s="689" t="s">
        <v>870</v>
      </c>
      <c r="C15" s="672" t="s">
        <v>176</v>
      </c>
      <c r="D15" s="661" t="s">
        <v>98</v>
      </c>
      <c r="E15" s="684">
        <v>45845</v>
      </c>
      <c r="F15" s="684">
        <v>45845</v>
      </c>
      <c r="G15" s="655">
        <f t="shared" si="0"/>
        <v>1</v>
      </c>
      <c r="H15" s="675" t="s">
        <v>99</v>
      </c>
      <c r="I15" s="685" t="s">
        <v>414</v>
      </c>
      <c r="J15" s="657" t="s">
        <v>203</v>
      </c>
    </row>
  </sheetData>
  <autoFilter ref="A1:J15" xr:uid="{4291430F-E9C0-44C6-B329-097DD82C7546}">
    <sortState xmlns:xlrd2="http://schemas.microsoft.com/office/spreadsheetml/2017/richdata2" ref="A2:J15">
      <sortCondition ref="C1:C15"/>
    </sortState>
  </autoFilter>
  <conditionalFormatting sqref="D2:D15">
    <cfRule type="cellIs" dxfId="8" priority="1" operator="equal">
      <formula>"Unplan"</formula>
    </cfRule>
    <cfRule type="cellIs" dxfId="7" priority="3" operator="equal">
      <formula>"Unplaned"</formula>
    </cfRule>
  </conditionalFormatting>
  <conditionalFormatting sqref="H2:H15">
    <cfRule type="cellIs" dxfId="6" priority="2" operator="equal">
      <formula>"giao task nối tuần"</formula>
    </cfRule>
  </conditionalFormatting>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EF4B0-4BBA-4321-854C-7ADAD701610D}">
  <dimension ref="A1:CN36"/>
  <sheetViews>
    <sheetView topLeftCell="A3" zoomScale="40" zoomScaleNormal="40" zoomScaleSheetLayoutView="25" workbookViewId="0">
      <pane xSplit="2" topLeftCell="C1" activePane="topRight" state="frozen"/>
      <selection pane="topRight" activeCell="F15" sqref="F15"/>
    </sheetView>
  </sheetViews>
  <sheetFormatPr defaultColWidth="8.875" defaultRowHeight="13.5"/>
  <cols>
    <col min="1" max="1" width="20" style="133" customWidth="1"/>
    <col min="2" max="2" width="41.875" style="2" bestFit="1" customWidth="1"/>
    <col min="3" max="16" width="35.125" style="2" customWidth="1"/>
    <col min="17" max="27" width="9" style="1" customWidth="1"/>
    <col min="28" max="28" width="23.125" style="1" hidden="1" customWidth="1"/>
    <col min="29" max="42" width="39.875" style="1" hidden="1" customWidth="1"/>
    <col min="43" max="92" width="9" style="1" customWidth="1"/>
    <col min="93" max="16384" width="8.875" style="2"/>
  </cols>
  <sheetData>
    <row r="1" spans="1:92" ht="42.6" customHeight="1" thickBot="1">
      <c r="A1" s="852" t="s">
        <v>0</v>
      </c>
      <c r="B1" s="853"/>
      <c r="C1" s="854"/>
      <c r="D1" s="854"/>
      <c r="E1" s="854"/>
      <c r="F1" s="855"/>
      <c r="G1" s="858" t="str">
        <f>"Tháng " &amp; MONTH(E2)</f>
        <v>Tháng 7</v>
      </c>
      <c r="H1" s="859"/>
      <c r="I1" s="859"/>
      <c r="J1" s="860"/>
      <c r="K1" s="828" t="str">
        <f>"W"&amp;WEEKNUM(C2)</f>
        <v>W28</v>
      </c>
      <c r="L1" s="828"/>
      <c r="M1" s="828"/>
      <c r="N1" s="829"/>
      <c r="O1" s="829"/>
      <c r="P1" s="830"/>
    </row>
    <row r="2" spans="1:92" s="4" customFormat="1" ht="33.950000000000003" customHeight="1">
      <c r="A2" s="889" t="s">
        <v>1</v>
      </c>
      <c r="B2" s="213" t="s">
        <v>2</v>
      </c>
      <c r="C2" s="842">
        <v>45845</v>
      </c>
      <c r="D2" s="843"/>
      <c r="E2" s="848">
        <f>C2+1</f>
        <v>45846</v>
      </c>
      <c r="F2" s="849"/>
      <c r="G2" s="848">
        <f>E2+1</f>
        <v>45847</v>
      </c>
      <c r="H2" s="849"/>
      <c r="I2" s="848">
        <f>G2+1</f>
        <v>45848</v>
      </c>
      <c r="J2" s="849"/>
      <c r="K2" s="848">
        <f>I2+1</f>
        <v>45849</v>
      </c>
      <c r="L2" s="849"/>
      <c r="M2" s="848">
        <f>K2+1</f>
        <v>45850</v>
      </c>
      <c r="N2" s="849"/>
      <c r="O2" s="848">
        <f>M2+1</f>
        <v>45851</v>
      </c>
      <c r="P2" s="849"/>
      <c r="Q2" s="3"/>
      <c r="R2" s="3"/>
      <c r="S2" s="3"/>
      <c r="T2" s="3"/>
      <c r="U2" s="3"/>
      <c r="V2" s="3"/>
      <c r="W2" s="3"/>
      <c r="X2" s="3"/>
      <c r="Y2" s="3"/>
      <c r="Z2" s="1"/>
      <c r="AA2" s="1"/>
      <c r="AB2" s="1"/>
      <c r="AC2" s="1"/>
      <c r="AD2" s="1"/>
      <c r="AE2" s="1"/>
      <c r="AF2" s="1"/>
      <c r="AG2" s="1"/>
      <c r="AH2" s="1"/>
      <c r="AI2" s="1"/>
      <c r="AJ2" s="1"/>
      <c r="AK2" s="1"/>
      <c r="AL2" s="1"/>
      <c r="AM2" s="1"/>
      <c r="AN2" s="1"/>
      <c r="AO2" s="1"/>
      <c r="AP2" s="1"/>
      <c r="AQ2" s="1"/>
      <c r="AR2" s="1"/>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row>
    <row r="3" spans="1:92" s="4" customFormat="1" ht="33.950000000000003" customHeight="1" thickBot="1">
      <c r="A3" s="890"/>
      <c r="B3" s="214" t="s">
        <v>3</v>
      </c>
      <c r="C3" s="840">
        <f t="shared" ref="C3:E3" si="0">C2</f>
        <v>45845</v>
      </c>
      <c r="D3" s="841"/>
      <c r="E3" s="850">
        <f t="shared" si="0"/>
        <v>45846</v>
      </c>
      <c r="F3" s="851"/>
      <c r="G3" s="850">
        <f>G2</f>
        <v>45847</v>
      </c>
      <c r="H3" s="851"/>
      <c r="I3" s="850">
        <f>I2</f>
        <v>45848</v>
      </c>
      <c r="J3" s="851"/>
      <c r="K3" s="850">
        <f t="shared" ref="K3:M3" si="1">K2</f>
        <v>45849</v>
      </c>
      <c r="L3" s="851"/>
      <c r="M3" s="863">
        <f t="shared" si="1"/>
        <v>45850</v>
      </c>
      <c r="N3" s="864"/>
      <c r="O3" s="863">
        <f>O2</f>
        <v>45851</v>
      </c>
      <c r="P3" s="864"/>
      <c r="Q3" s="3"/>
      <c r="R3" s="3"/>
      <c r="S3" s="3"/>
      <c r="T3" s="3"/>
      <c r="U3" s="3"/>
      <c r="V3" s="3"/>
      <c r="W3" s="3"/>
      <c r="X3" s="3"/>
      <c r="Y3" s="3"/>
      <c r="Z3" s="1"/>
      <c r="AA3" s="1"/>
      <c r="AB3" s="877" t="str">
        <f>K1</f>
        <v>W28</v>
      </c>
      <c r="AC3" s="877"/>
      <c r="AD3" s="877"/>
      <c r="AE3" s="877"/>
      <c r="AF3" s="877"/>
      <c r="AG3" s="877"/>
      <c r="AH3" s="877"/>
      <c r="AI3" s="877"/>
      <c r="AJ3" s="877"/>
      <c r="AK3" s="877"/>
      <c r="AL3" s="877"/>
      <c r="AM3" s="877"/>
      <c r="AN3" s="877"/>
      <c r="AO3" s="877"/>
      <c r="AP3" s="877"/>
      <c r="AQ3" s="1"/>
      <c r="AR3" s="1"/>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row>
    <row r="4" spans="1:92" s="4" customFormat="1" ht="33.950000000000003" customHeight="1">
      <c r="A4" s="890"/>
      <c r="B4" s="214" t="s">
        <v>4</v>
      </c>
      <c r="C4" s="838" t="str">
        <f>TEXT(C2,"[$-0011042A]dd")</f>
        <v>13</v>
      </c>
      <c r="D4" s="839"/>
      <c r="E4" s="846" t="str">
        <f t="shared" ref="E4:M4" si="2">TEXT(E2,"[$-0011042A]dd")</f>
        <v>14</v>
      </c>
      <c r="F4" s="847"/>
      <c r="G4" s="846" t="str">
        <f t="shared" si="2"/>
        <v>15</v>
      </c>
      <c r="H4" s="847"/>
      <c r="I4" s="846" t="str">
        <f t="shared" si="2"/>
        <v>16</v>
      </c>
      <c r="J4" s="847"/>
      <c r="K4" s="846" t="str">
        <f t="shared" si="2"/>
        <v>17</v>
      </c>
      <c r="L4" s="847"/>
      <c r="M4" s="846" t="str">
        <f t="shared" si="2"/>
        <v>18</v>
      </c>
      <c r="N4" s="847"/>
      <c r="O4" s="846" t="str">
        <f>TEXT(O2,"[$-0011042A]dd")</f>
        <v>19</v>
      </c>
      <c r="P4" s="847"/>
      <c r="Q4" s="3"/>
      <c r="R4" s="3"/>
      <c r="S4" s="3"/>
      <c r="T4" s="3"/>
      <c r="U4" s="3"/>
      <c r="V4" s="3"/>
      <c r="W4" s="3"/>
      <c r="X4" s="3"/>
      <c r="Y4" s="3"/>
      <c r="Z4" s="3"/>
      <c r="AA4" s="3"/>
      <c r="AB4" s="209" t="s">
        <v>2</v>
      </c>
      <c r="AC4" s="861">
        <f>C2</f>
        <v>45845</v>
      </c>
      <c r="AD4" s="862"/>
      <c r="AE4" s="861">
        <f t="shared" ref="AE4" si="3">E2</f>
        <v>45846</v>
      </c>
      <c r="AF4" s="862"/>
      <c r="AG4" s="861">
        <f t="shared" ref="AG4" si="4">G2</f>
        <v>45847</v>
      </c>
      <c r="AH4" s="862"/>
      <c r="AI4" s="861">
        <f t="shared" ref="AI4" si="5">I2</f>
        <v>45848</v>
      </c>
      <c r="AJ4" s="862"/>
      <c r="AK4" s="861">
        <f t="shared" ref="AK4" si="6">K2</f>
        <v>45849</v>
      </c>
      <c r="AL4" s="862"/>
      <c r="AM4" s="861">
        <f t="shared" ref="AM4" si="7">M2</f>
        <v>45850</v>
      </c>
      <c r="AN4" s="862"/>
      <c r="AO4" s="861">
        <f t="shared" ref="AO4" si="8">O2</f>
        <v>45851</v>
      </c>
      <c r="AP4" s="862"/>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row>
    <row r="5" spans="1:92" s="4" customFormat="1" ht="33.950000000000003" customHeight="1">
      <c r="A5" s="890"/>
      <c r="B5" s="214" t="s">
        <v>5</v>
      </c>
      <c r="C5" s="838" t="str">
        <f>IF(OR(DAY(C2)=5,DAY(C2)=20),"Member Day",IFERROR(VLOOKUP(C2,Data!$A$1:$B$11,2,0),""))</f>
        <v/>
      </c>
      <c r="D5" s="839"/>
      <c r="E5" s="846" t="str">
        <f>IF(OR(DAY(E2)=5,DAY(E2)=20),"Member Day",IFERROR(VLOOKUP(E2,Data!$A$1:$B$11,2,0),""))</f>
        <v/>
      </c>
      <c r="F5" s="847"/>
      <c r="G5" s="846" t="str">
        <f>IF(OR(DAY(G2)=5,DAY(G2)=20),"Member Day",IFERROR(VLOOKUP(G2,Data!$A$1:$B$11,2,0),""))</f>
        <v/>
      </c>
      <c r="H5" s="847"/>
      <c r="I5" s="846" t="str">
        <f>IF(OR(DAY(I2)=5,DAY(I2)=20),"Member Day",IFERROR(VLOOKUP(I2,Data!$A$1:$B$11,2,0),""))</f>
        <v/>
      </c>
      <c r="J5" s="847"/>
      <c r="K5" s="846" t="str">
        <f>IF(OR(DAY(K2)=5,DAY(K2)=20),"Member Day",IFERROR(VLOOKUP(K2,Data!$A$1:$B$11,2,0),""))</f>
        <v/>
      </c>
      <c r="L5" s="847"/>
      <c r="M5" s="846" t="str">
        <f>IF(OR(DAY(M2)=5,DAY(M2)=20),"Member Day",IFERROR(VLOOKUP(M2,Data!$A$1:$B$11,2,0),""))</f>
        <v/>
      </c>
      <c r="N5" s="847"/>
      <c r="O5" s="846" t="str">
        <f>IF(OR(DAY(O2)=5,DAY(O2)=20),"Member Day",IFERROR(VLOOKUP(O2,Data!$A$1:$B$11,2,0),""))</f>
        <v/>
      </c>
      <c r="P5" s="847"/>
      <c r="Q5" s="3"/>
      <c r="R5" s="3"/>
      <c r="S5" s="3"/>
      <c r="T5" s="3"/>
      <c r="U5" s="3"/>
      <c r="V5" s="3"/>
      <c r="W5" s="3"/>
      <c r="X5" s="3"/>
      <c r="Y5" s="3"/>
      <c r="Z5" s="3"/>
      <c r="AA5" s="3"/>
      <c r="AB5" s="209" t="s">
        <v>3</v>
      </c>
      <c r="AC5" s="871">
        <f>C3</f>
        <v>45845</v>
      </c>
      <c r="AD5" s="872"/>
      <c r="AE5" s="871">
        <f t="shared" ref="AE5" si="9">E2</f>
        <v>45846</v>
      </c>
      <c r="AF5" s="872"/>
      <c r="AG5" s="871">
        <f t="shared" ref="AG5" si="10">G2</f>
        <v>45847</v>
      </c>
      <c r="AH5" s="872"/>
      <c r="AI5" s="871">
        <f t="shared" ref="AI5" si="11">I2</f>
        <v>45848</v>
      </c>
      <c r="AJ5" s="872"/>
      <c r="AK5" s="871">
        <f t="shared" ref="AK5" si="12">K2</f>
        <v>45849</v>
      </c>
      <c r="AL5" s="872"/>
      <c r="AM5" s="871">
        <f t="shared" ref="AM5" si="13">M2</f>
        <v>45850</v>
      </c>
      <c r="AN5" s="872"/>
      <c r="AO5" s="871">
        <f t="shared" ref="AO5" si="14">O2</f>
        <v>45851</v>
      </c>
      <c r="AP5" s="872"/>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row>
    <row r="6" spans="1:92" s="4" customFormat="1" ht="40.5">
      <c r="A6" s="890"/>
      <c r="B6" s="198" t="s">
        <v>6</v>
      </c>
      <c r="C6" s="836"/>
      <c r="D6" s="837"/>
      <c r="E6" s="844"/>
      <c r="F6" s="845"/>
      <c r="G6" s="856"/>
      <c r="H6" s="857"/>
      <c r="I6" s="856"/>
      <c r="J6" s="857"/>
      <c r="K6" s="856"/>
      <c r="L6" s="857"/>
      <c r="M6" s="856"/>
      <c r="N6" s="857"/>
      <c r="O6" s="856"/>
      <c r="P6" s="857"/>
      <c r="Q6" s="3"/>
      <c r="R6" s="3"/>
      <c r="S6" s="3"/>
      <c r="T6" s="3"/>
      <c r="U6" s="3"/>
      <c r="V6" s="3"/>
      <c r="W6" s="3"/>
      <c r="X6" s="3"/>
      <c r="Y6" s="3"/>
      <c r="Z6" s="3"/>
      <c r="AA6" s="3"/>
      <c r="AB6" s="209" t="s">
        <v>4</v>
      </c>
      <c r="AC6" s="871" t="str">
        <f>C4</f>
        <v>13</v>
      </c>
      <c r="AD6" s="872"/>
      <c r="AE6" s="871" t="str">
        <f t="shared" ref="AE6:AE7" si="15">E4</f>
        <v>14</v>
      </c>
      <c r="AF6" s="872"/>
      <c r="AG6" s="871" t="str">
        <f t="shared" ref="AG6:AG7" si="16">G4</f>
        <v>15</v>
      </c>
      <c r="AH6" s="872"/>
      <c r="AI6" s="871" t="str">
        <f t="shared" ref="AI6:AI7" si="17">I4</f>
        <v>16</v>
      </c>
      <c r="AJ6" s="872"/>
      <c r="AK6" s="871" t="str">
        <f t="shared" ref="AK6:AK7" si="18">K4</f>
        <v>17</v>
      </c>
      <c r="AL6" s="872"/>
      <c r="AM6" s="871" t="str">
        <f t="shared" ref="AM6:AM7" si="19">M4</f>
        <v>18</v>
      </c>
      <c r="AN6" s="872"/>
      <c r="AO6" s="871" t="str">
        <f t="shared" ref="AO6:AO7" si="20">O4</f>
        <v>19</v>
      </c>
      <c r="AP6" s="872"/>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row>
    <row r="7" spans="1:92" s="4" customFormat="1" ht="33.950000000000003" customHeight="1">
      <c r="A7" s="890"/>
      <c r="B7" s="218" t="s">
        <v>8</v>
      </c>
      <c r="C7" s="831">
        <f>C10+D10+C12+D12+C14+D14+C16+D16+C18+D18+C20+D20+C22+D22+C24+D24+C26+D26+C28+D28+C30+D30</f>
        <v>10</v>
      </c>
      <c r="D7" s="832"/>
      <c r="E7" s="831">
        <f t="shared" ref="E7" si="21">E10+F10+E12+F12+E14+F14+E16+F16+E18+F18+E20+F20+E22+F22+E24+F24+E26+F26+E28+F28+E30+F30</f>
        <v>0</v>
      </c>
      <c r="F7" s="832"/>
      <c r="G7" s="831">
        <f t="shared" ref="G7" si="22">G10+H10+G12+H12+G14+H14+G16+H16+G18+H18+G20+H20+G22+H22+G24+H24+G26+H26+G28+H28+G30+H30</f>
        <v>0</v>
      </c>
      <c r="H7" s="832"/>
      <c r="I7" s="831">
        <f t="shared" ref="I7" si="23">I10+J10+I12+J12+I14+J14+I16+J16+I18+J18+I20+J20+I22+J22+I24+J24+I26+J26+I28+J28+I30+J30</f>
        <v>0</v>
      </c>
      <c r="J7" s="832"/>
      <c r="K7" s="831">
        <f t="shared" ref="K7" si="24">K10+L10+K12+L12+K14+L14+K16+L16+K18+L18+K20+L20+K22+L22+K24+L24+K26+L26+K28+L28+K30+L30</f>
        <v>0</v>
      </c>
      <c r="L7" s="832"/>
      <c r="M7" s="831">
        <f t="shared" ref="M7" si="25">M10+N10+M12+N12+M14+N14+M16+N16+M18+N18+M20+N20+M22+N22+M24+N24+M26+N26+M28+N28+M30+N30</f>
        <v>0</v>
      </c>
      <c r="N7" s="832"/>
      <c r="O7" s="831">
        <f t="shared" ref="O7" si="26">O10+P10+O12+P12+O14+P14+O16+P16+O18+P18+O20+P20+O22+P22+O24+P24+O26+P26+O28+P28+O30+P30</f>
        <v>0</v>
      </c>
      <c r="P7" s="832"/>
      <c r="Q7" s="3"/>
      <c r="R7" s="3"/>
      <c r="S7" s="3"/>
      <c r="T7" s="3"/>
      <c r="U7" s="3"/>
      <c r="V7" s="3"/>
      <c r="W7" s="3"/>
      <c r="X7" s="3"/>
      <c r="Y7" s="3"/>
      <c r="Z7" s="3"/>
      <c r="AA7" s="3"/>
      <c r="AB7" s="209" t="s">
        <v>5</v>
      </c>
      <c r="AC7" s="865" t="str">
        <f>C5</f>
        <v/>
      </c>
      <c r="AD7" s="866"/>
      <c r="AE7" s="865" t="str">
        <f t="shared" si="15"/>
        <v/>
      </c>
      <c r="AF7" s="866"/>
      <c r="AG7" s="865" t="str">
        <f t="shared" si="16"/>
        <v/>
      </c>
      <c r="AH7" s="866"/>
      <c r="AI7" s="865" t="str">
        <f t="shared" si="17"/>
        <v/>
      </c>
      <c r="AJ7" s="866"/>
      <c r="AK7" s="865" t="str">
        <f t="shared" si="18"/>
        <v/>
      </c>
      <c r="AL7" s="866"/>
      <c r="AM7" s="865" t="str">
        <f t="shared" si="19"/>
        <v/>
      </c>
      <c r="AN7" s="866"/>
      <c r="AO7" s="865" t="str">
        <f t="shared" si="20"/>
        <v/>
      </c>
      <c r="AP7" s="866"/>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row>
    <row r="8" spans="1:92" s="4" customFormat="1" ht="33.950000000000003" customHeight="1" thickBot="1">
      <c r="A8" s="891"/>
      <c r="B8" s="219" t="s">
        <v>298</v>
      </c>
      <c r="C8" s="220" t="s">
        <v>299</v>
      </c>
      <c r="D8" s="221" t="s">
        <v>300</v>
      </c>
      <c r="E8" s="220" t="s">
        <v>299</v>
      </c>
      <c r="F8" s="221" t="s">
        <v>300</v>
      </c>
      <c r="G8" s="220" t="s">
        <v>299</v>
      </c>
      <c r="H8" s="221" t="s">
        <v>300</v>
      </c>
      <c r="I8" s="220" t="s">
        <v>299</v>
      </c>
      <c r="J8" s="221" t="s">
        <v>300</v>
      </c>
      <c r="K8" s="220" t="s">
        <v>299</v>
      </c>
      <c r="L8" s="221" t="s">
        <v>300</v>
      </c>
      <c r="M8" s="220" t="s">
        <v>299</v>
      </c>
      <c r="N8" s="221" t="s">
        <v>300</v>
      </c>
      <c r="O8" s="220" t="s">
        <v>299</v>
      </c>
      <c r="P8" s="221" t="s">
        <v>300</v>
      </c>
      <c r="Q8" s="3"/>
      <c r="R8" s="3"/>
      <c r="S8" s="3"/>
      <c r="T8" s="3"/>
      <c r="U8" s="3"/>
      <c r="V8" s="3"/>
      <c r="W8" s="3"/>
      <c r="X8" s="3"/>
      <c r="Y8" s="3"/>
      <c r="Z8" s="3"/>
      <c r="AA8" s="3"/>
      <c r="AB8" s="210" t="s">
        <v>298</v>
      </c>
      <c r="AC8" s="211" t="s">
        <v>299</v>
      </c>
      <c r="AD8" s="212" t="s">
        <v>300</v>
      </c>
      <c r="AE8" s="211" t="s">
        <v>299</v>
      </c>
      <c r="AF8" s="212" t="s">
        <v>300</v>
      </c>
      <c r="AG8" s="211" t="s">
        <v>299</v>
      </c>
      <c r="AH8" s="212" t="s">
        <v>300</v>
      </c>
      <c r="AI8" s="211" t="s">
        <v>299</v>
      </c>
      <c r="AJ8" s="212" t="s">
        <v>300</v>
      </c>
      <c r="AK8" s="211" t="s">
        <v>299</v>
      </c>
      <c r="AL8" s="212" t="s">
        <v>300</v>
      </c>
      <c r="AM8" s="211" t="s">
        <v>299</v>
      </c>
      <c r="AN8" s="212" t="s">
        <v>300</v>
      </c>
      <c r="AO8" s="211" t="s">
        <v>299</v>
      </c>
      <c r="AP8" s="212" t="s">
        <v>300</v>
      </c>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row>
    <row r="9" spans="1:92" s="4" customFormat="1" ht="143.1" customHeight="1">
      <c r="A9" s="892" t="s">
        <v>301</v>
      </c>
      <c r="B9" s="297" t="s">
        <v>10</v>
      </c>
      <c r="C9" s="298"/>
      <c r="D9" s="299"/>
      <c r="E9" s="298"/>
      <c r="F9" s="299"/>
      <c r="G9" s="298"/>
      <c r="H9" s="299"/>
      <c r="I9" s="298"/>
      <c r="J9" s="299"/>
      <c r="K9" s="298"/>
      <c r="L9" s="299"/>
      <c r="M9" s="298"/>
      <c r="N9" s="299"/>
      <c r="O9" s="298"/>
      <c r="P9" s="299"/>
      <c r="Q9" s="3"/>
      <c r="R9" s="3"/>
      <c r="S9" s="3"/>
      <c r="T9" s="3"/>
      <c r="U9" s="3"/>
      <c r="V9" s="3"/>
      <c r="W9" s="3"/>
      <c r="X9" s="3"/>
      <c r="Y9" s="3"/>
      <c r="Z9" s="3"/>
      <c r="AA9" s="3"/>
      <c r="AB9" s="869" t="s">
        <v>10</v>
      </c>
      <c r="AC9" s="873"/>
      <c r="AD9" s="875"/>
      <c r="AE9" s="873"/>
      <c r="AF9" s="875"/>
      <c r="AG9" s="873"/>
      <c r="AH9" s="875"/>
      <c r="AI9" s="873"/>
      <c r="AJ9" s="875"/>
      <c r="AK9" s="873"/>
      <c r="AL9" s="875"/>
      <c r="AM9" s="873"/>
      <c r="AN9" s="875"/>
      <c r="AO9" s="873"/>
      <c r="AP9" s="875"/>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row>
    <row r="10" spans="1:92" s="4" customFormat="1" ht="27" thickBot="1">
      <c r="A10" s="893"/>
      <c r="B10" s="200" t="s">
        <v>302</v>
      </c>
      <c r="C10" s="193"/>
      <c r="D10" s="201"/>
      <c r="E10" s="194"/>
      <c r="F10" s="202"/>
      <c r="G10" s="194"/>
      <c r="H10" s="202"/>
      <c r="I10" s="194"/>
      <c r="J10" s="202"/>
      <c r="K10" s="194"/>
      <c r="L10" s="202"/>
      <c r="M10" s="194"/>
      <c r="N10" s="202"/>
      <c r="O10" s="194"/>
      <c r="P10" s="202"/>
      <c r="Q10" s="3"/>
      <c r="R10" s="3"/>
      <c r="S10" s="3"/>
      <c r="T10" s="3"/>
      <c r="U10" s="3"/>
      <c r="V10" s="3"/>
      <c r="W10" s="3"/>
      <c r="X10" s="3"/>
      <c r="Y10" s="3"/>
      <c r="Z10" s="3"/>
      <c r="AA10" s="3"/>
      <c r="AB10" s="870"/>
      <c r="AC10" s="874"/>
      <c r="AD10" s="876"/>
      <c r="AE10" s="874"/>
      <c r="AF10" s="876"/>
      <c r="AG10" s="874"/>
      <c r="AH10" s="876"/>
      <c r="AI10" s="874"/>
      <c r="AJ10" s="876"/>
      <c r="AK10" s="874"/>
      <c r="AL10" s="876"/>
      <c r="AM10" s="874"/>
      <c r="AN10" s="876"/>
      <c r="AO10" s="874"/>
      <c r="AP10" s="876"/>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row>
    <row r="11" spans="1:92" s="4" customFormat="1" ht="143.1" customHeight="1">
      <c r="A11" s="893"/>
      <c r="B11" s="300" t="s">
        <v>14</v>
      </c>
      <c r="C11" s="298"/>
      <c r="D11" s="299" t="s">
        <v>867</v>
      </c>
      <c r="E11" s="298"/>
      <c r="F11" s="299"/>
      <c r="G11" s="298"/>
      <c r="H11" s="299"/>
      <c r="I11" s="298"/>
      <c r="J11" s="299"/>
      <c r="K11" s="298"/>
      <c r="L11" s="299"/>
      <c r="M11" s="298"/>
      <c r="N11" s="299"/>
      <c r="O11" s="298"/>
      <c r="P11" s="299"/>
      <c r="Q11" s="3"/>
      <c r="R11" s="3"/>
      <c r="S11" s="3"/>
      <c r="T11" s="3"/>
      <c r="U11" s="3"/>
      <c r="V11" s="3"/>
      <c r="W11" s="3"/>
      <c r="X11" s="3"/>
      <c r="Y11" s="3"/>
      <c r="Z11" s="3"/>
      <c r="AA11" s="3"/>
      <c r="AB11" s="869" t="s">
        <v>14</v>
      </c>
      <c r="AC11" s="873"/>
      <c r="AD11" s="875"/>
      <c r="AE11" s="873"/>
      <c r="AF11" s="875"/>
      <c r="AG11" s="873"/>
      <c r="AH11" s="875"/>
      <c r="AI11" s="873"/>
      <c r="AJ11" s="875"/>
      <c r="AK11" s="873"/>
      <c r="AL11" s="875"/>
      <c r="AM11" s="873"/>
      <c r="AN11" s="875"/>
      <c r="AO11" s="873"/>
      <c r="AP11" s="875"/>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row>
    <row r="12" spans="1:92" s="4" customFormat="1" ht="20.100000000000001" customHeight="1">
      <c r="A12" s="893"/>
      <c r="B12" s="200" t="s">
        <v>302</v>
      </c>
      <c r="C12" s="215"/>
      <c r="D12" s="216">
        <v>10</v>
      </c>
      <c r="E12" s="215"/>
      <c r="F12" s="216"/>
      <c r="G12" s="215"/>
      <c r="H12" s="216"/>
      <c r="I12" s="215"/>
      <c r="J12" s="216"/>
      <c r="K12" s="215"/>
      <c r="L12" s="216"/>
      <c r="M12" s="215"/>
      <c r="N12" s="216"/>
      <c r="O12" s="215"/>
      <c r="P12" s="216"/>
      <c r="Q12" s="3"/>
      <c r="R12" s="3"/>
      <c r="S12" s="3"/>
      <c r="T12" s="3"/>
      <c r="U12" s="3"/>
      <c r="V12" s="3"/>
      <c r="W12" s="3"/>
      <c r="X12" s="3"/>
      <c r="Y12" s="3"/>
      <c r="Z12" s="3"/>
      <c r="AA12" s="3"/>
      <c r="AB12" s="870"/>
      <c r="AC12" s="874"/>
      <c r="AD12" s="876"/>
      <c r="AE12" s="874"/>
      <c r="AF12" s="876"/>
      <c r="AG12" s="874"/>
      <c r="AH12" s="876"/>
      <c r="AI12" s="874"/>
      <c r="AJ12" s="876"/>
      <c r="AK12" s="874"/>
      <c r="AL12" s="876"/>
      <c r="AM12" s="874"/>
      <c r="AN12" s="876"/>
      <c r="AO12" s="874"/>
      <c r="AP12" s="876"/>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row>
    <row r="13" spans="1:92" s="4" customFormat="1" ht="143.1" customHeight="1">
      <c r="A13" s="893"/>
      <c r="B13" s="300" t="s">
        <v>16</v>
      </c>
      <c r="C13" s="298" t="s">
        <v>868</v>
      </c>
      <c r="D13" s="299"/>
      <c r="E13" s="298"/>
      <c r="F13" s="299"/>
      <c r="G13" s="298"/>
      <c r="H13" s="299"/>
      <c r="I13" s="298"/>
      <c r="J13" s="299"/>
      <c r="K13" s="298"/>
      <c r="L13" s="299"/>
      <c r="M13" s="298"/>
      <c r="N13" s="299"/>
      <c r="O13" s="298"/>
      <c r="P13" s="299"/>
      <c r="Q13" s="3"/>
      <c r="R13" s="3"/>
      <c r="S13" s="3"/>
      <c r="T13" s="3"/>
      <c r="U13" s="3"/>
      <c r="V13" s="3"/>
      <c r="W13" s="3"/>
      <c r="X13" s="3"/>
      <c r="Y13" s="3"/>
      <c r="Z13" s="3"/>
      <c r="AA13" s="3"/>
      <c r="AB13" s="867" t="s">
        <v>308</v>
      </c>
      <c r="AC13" s="873"/>
      <c r="AD13" s="875"/>
      <c r="AE13" s="873"/>
      <c r="AF13" s="875"/>
      <c r="AG13" s="873"/>
      <c r="AH13" s="875"/>
      <c r="AI13" s="873"/>
      <c r="AJ13" s="875"/>
      <c r="AK13" s="873"/>
      <c r="AL13" s="875"/>
      <c r="AM13" s="873"/>
      <c r="AN13" s="875"/>
      <c r="AO13" s="873"/>
      <c r="AP13" s="875"/>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row>
    <row r="14" spans="1:92" s="4" customFormat="1" ht="20.100000000000001" customHeight="1" thickBot="1">
      <c r="A14" s="893"/>
      <c r="B14" s="200" t="s">
        <v>302</v>
      </c>
      <c r="C14" s="215"/>
      <c r="D14" s="216"/>
      <c r="E14" s="215"/>
      <c r="F14" s="216"/>
      <c r="G14" s="215"/>
      <c r="H14" s="216"/>
      <c r="I14" s="215"/>
      <c r="J14" s="216"/>
      <c r="K14" s="215"/>
      <c r="L14" s="216"/>
      <c r="M14" s="215"/>
      <c r="N14" s="216"/>
      <c r="O14" s="215"/>
      <c r="P14" s="216"/>
      <c r="Q14" s="3"/>
      <c r="R14" s="3"/>
      <c r="S14" s="3"/>
      <c r="T14" s="3"/>
      <c r="U14" s="3"/>
      <c r="V14" s="3"/>
      <c r="W14" s="3"/>
      <c r="X14" s="3"/>
      <c r="Y14" s="3"/>
      <c r="Z14" s="3"/>
      <c r="AA14" s="3"/>
      <c r="AB14" s="868"/>
      <c r="AC14" s="874"/>
      <c r="AD14" s="876"/>
      <c r="AE14" s="874"/>
      <c r="AF14" s="876"/>
      <c r="AG14" s="874"/>
      <c r="AH14" s="876"/>
      <c r="AI14" s="874"/>
      <c r="AJ14" s="876"/>
      <c r="AK14" s="874"/>
      <c r="AL14" s="876"/>
      <c r="AM14" s="874"/>
      <c r="AN14" s="876"/>
      <c r="AO14" s="874"/>
      <c r="AP14" s="876"/>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row>
    <row r="15" spans="1:92" s="4" customFormat="1" ht="143.1" customHeight="1">
      <c r="A15" s="893"/>
      <c r="B15" s="300" t="s">
        <v>116</v>
      </c>
      <c r="C15" s="298" t="s">
        <v>869</v>
      </c>
      <c r="D15" s="299"/>
      <c r="E15" s="298"/>
      <c r="F15" s="299"/>
      <c r="G15" s="298"/>
      <c r="H15" s="299"/>
      <c r="I15" s="298"/>
      <c r="J15" s="299"/>
      <c r="K15" s="298"/>
      <c r="L15" s="299"/>
      <c r="M15" s="298"/>
      <c r="N15" s="299"/>
      <c r="O15" s="298"/>
      <c r="P15" s="299"/>
      <c r="Q15" s="3"/>
      <c r="R15" s="3"/>
      <c r="S15" s="3"/>
      <c r="T15" s="3"/>
      <c r="U15" s="3"/>
      <c r="V15" s="3"/>
      <c r="W15" s="3"/>
      <c r="X15" s="3"/>
      <c r="Y15" s="3"/>
      <c r="Z15" s="3"/>
      <c r="AA15" s="3"/>
      <c r="AB15" s="867" t="s">
        <v>116</v>
      </c>
      <c r="AC15" s="873"/>
      <c r="AD15" s="875"/>
      <c r="AE15" s="873"/>
      <c r="AF15" s="875"/>
      <c r="AG15" s="873"/>
      <c r="AH15" s="875"/>
      <c r="AI15" s="873"/>
      <c r="AJ15" s="875"/>
      <c r="AK15" s="873"/>
      <c r="AL15" s="875"/>
      <c r="AM15" s="873"/>
      <c r="AN15" s="875"/>
      <c r="AO15" s="873"/>
      <c r="AP15" s="875"/>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row>
    <row r="16" spans="1:92" s="4" customFormat="1" ht="20.100000000000001" customHeight="1" thickBot="1">
      <c r="A16" s="893"/>
      <c r="B16" s="200" t="s">
        <v>302</v>
      </c>
      <c r="C16" s="215"/>
      <c r="D16" s="216"/>
      <c r="E16" s="215"/>
      <c r="F16" s="216"/>
      <c r="G16" s="215"/>
      <c r="H16" s="216"/>
      <c r="I16" s="215"/>
      <c r="J16" s="216"/>
      <c r="K16" s="215"/>
      <c r="L16" s="216"/>
      <c r="M16" s="215"/>
      <c r="N16" s="216"/>
      <c r="O16" s="215"/>
      <c r="P16" s="216"/>
      <c r="Q16" s="3"/>
      <c r="R16" s="3"/>
      <c r="S16" s="3"/>
      <c r="T16" s="3"/>
      <c r="U16" s="3"/>
      <c r="V16" s="3"/>
      <c r="W16" s="3"/>
      <c r="X16" s="3"/>
      <c r="Y16" s="3"/>
      <c r="Z16" s="3"/>
      <c r="AA16" s="3"/>
      <c r="AB16" s="868"/>
      <c r="AC16" s="874"/>
      <c r="AD16" s="876"/>
      <c r="AE16" s="874"/>
      <c r="AF16" s="876"/>
      <c r="AG16" s="874"/>
      <c r="AH16" s="876"/>
      <c r="AI16" s="874"/>
      <c r="AJ16" s="876"/>
      <c r="AK16" s="874"/>
      <c r="AL16" s="876"/>
      <c r="AM16" s="874"/>
      <c r="AN16" s="876"/>
      <c r="AO16" s="874"/>
      <c r="AP16" s="876"/>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row>
    <row r="17" spans="1:92" s="4" customFormat="1" ht="143.1" customHeight="1">
      <c r="A17" s="893"/>
      <c r="B17" s="300" t="s">
        <v>20</v>
      </c>
      <c r="C17" s="298"/>
      <c r="D17" s="299" t="s">
        <v>870</v>
      </c>
      <c r="E17" s="298"/>
      <c r="F17" s="299"/>
      <c r="G17" s="298"/>
      <c r="H17" s="299"/>
      <c r="I17" s="298"/>
      <c r="J17" s="299"/>
      <c r="K17" s="298"/>
      <c r="L17" s="299"/>
      <c r="M17" s="298"/>
      <c r="N17" s="299" t="s">
        <v>871</v>
      </c>
      <c r="O17" s="298"/>
      <c r="P17" s="299"/>
      <c r="Q17" s="3"/>
      <c r="R17" s="3"/>
      <c r="S17" s="3"/>
      <c r="T17" s="3"/>
      <c r="U17" s="3"/>
      <c r="V17" s="3"/>
      <c r="W17" s="3"/>
      <c r="X17" s="3"/>
      <c r="Y17" s="3"/>
      <c r="Z17" s="3"/>
      <c r="AA17" s="3"/>
      <c r="AB17" s="867" t="s">
        <v>20</v>
      </c>
      <c r="AC17" s="873"/>
      <c r="AD17" s="875"/>
      <c r="AE17" s="873"/>
      <c r="AF17" s="875"/>
      <c r="AG17" s="873"/>
      <c r="AH17" s="875"/>
      <c r="AI17" s="873"/>
      <c r="AJ17" s="875"/>
      <c r="AK17" s="873"/>
      <c r="AL17" s="875"/>
      <c r="AM17" s="873"/>
      <c r="AN17" s="875"/>
      <c r="AO17" s="873"/>
      <c r="AP17" s="875"/>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row>
    <row r="18" spans="1:92" s="4" customFormat="1" ht="20.100000000000001" customHeight="1" thickBot="1">
      <c r="A18" s="893"/>
      <c r="B18" s="200" t="s">
        <v>302</v>
      </c>
      <c r="C18" s="215"/>
      <c r="D18" s="216"/>
      <c r="E18" s="215"/>
      <c r="F18" s="216"/>
      <c r="G18" s="215"/>
      <c r="H18" s="216"/>
      <c r="I18" s="215"/>
      <c r="J18" s="216"/>
      <c r="K18" s="215"/>
      <c r="L18" s="216"/>
      <c r="M18" s="215"/>
      <c r="N18" s="216"/>
      <c r="O18" s="215"/>
      <c r="P18" s="216"/>
      <c r="Q18" s="3"/>
      <c r="R18" s="3"/>
      <c r="S18" s="3"/>
      <c r="T18" s="3"/>
      <c r="U18" s="3"/>
      <c r="V18" s="3"/>
      <c r="W18" s="3"/>
      <c r="X18" s="3"/>
      <c r="Y18" s="3"/>
      <c r="Z18" s="3"/>
      <c r="AA18" s="3"/>
      <c r="AB18" s="868"/>
      <c r="AC18" s="874"/>
      <c r="AD18" s="876"/>
      <c r="AE18" s="874"/>
      <c r="AF18" s="876"/>
      <c r="AG18" s="874"/>
      <c r="AH18" s="876"/>
      <c r="AI18" s="874"/>
      <c r="AJ18" s="876"/>
      <c r="AK18" s="874"/>
      <c r="AL18" s="876"/>
      <c r="AM18" s="874"/>
      <c r="AN18" s="876"/>
      <c r="AO18" s="874"/>
      <c r="AP18" s="876"/>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row>
    <row r="19" spans="1:92" s="4" customFormat="1" ht="143.1" customHeight="1">
      <c r="A19" s="893"/>
      <c r="B19" s="300" t="s">
        <v>22</v>
      </c>
      <c r="C19" s="298"/>
      <c r="D19" s="299"/>
      <c r="E19" s="298"/>
      <c r="F19" s="299"/>
      <c r="G19" s="298"/>
      <c r="H19" s="299"/>
      <c r="I19" s="298"/>
      <c r="J19" s="299"/>
      <c r="K19" s="298"/>
      <c r="L19" s="299"/>
      <c r="M19" s="298"/>
      <c r="N19" s="299"/>
      <c r="O19" s="298"/>
      <c r="P19" s="299"/>
      <c r="Q19" s="3"/>
      <c r="R19" s="3"/>
      <c r="S19" s="3"/>
      <c r="T19" s="3"/>
      <c r="U19" s="3"/>
      <c r="V19" s="3"/>
      <c r="W19" s="3"/>
      <c r="X19" s="3"/>
      <c r="Y19" s="3"/>
      <c r="Z19" s="3"/>
      <c r="AA19" s="3"/>
      <c r="AB19" s="867" t="s">
        <v>22</v>
      </c>
      <c r="AC19" s="873"/>
      <c r="AD19" s="875"/>
      <c r="AE19" s="873"/>
      <c r="AF19" s="875"/>
      <c r="AG19" s="873"/>
      <c r="AH19" s="875"/>
      <c r="AI19" s="873"/>
      <c r="AJ19" s="875"/>
      <c r="AK19" s="873"/>
      <c r="AL19" s="875"/>
      <c r="AM19" s="873"/>
      <c r="AN19" s="875"/>
      <c r="AO19" s="873"/>
      <c r="AP19" s="875"/>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row>
    <row r="20" spans="1:92" s="4" customFormat="1" ht="20.100000000000001" customHeight="1" thickBot="1">
      <c r="A20" s="893"/>
      <c r="B20" s="200" t="s">
        <v>302</v>
      </c>
      <c r="C20" s="215"/>
      <c r="D20" s="216"/>
      <c r="E20" s="215"/>
      <c r="F20" s="216"/>
      <c r="G20" s="215"/>
      <c r="H20" s="216"/>
      <c r="I20" s="215"/>
      <c r="J20" s="216"/>
      <c r="K20" s="215"/>
      <c r="L20" s="216"/>
      <c r="M20" s="215"/>
      <c r="N20" s="216"/>
      <c r="O20" s="215"/>
      <c r="P20" s="216"/>
      <c r="Q20" s="3"/>
      <c r="R20" s="3"/>
      <c r="S20" s="3"/>
      <c r="T20" s="3"/>
      <c r="U20" s="3"/>
      <c r="V20" s="3"/>
      <c r="W20" s="3"/>
      <c r="X20" s="3"/>
      <c r="Y20" s="3"/>
      <c r="Z20" s="3"/>
      <c r="AA20" s="3"/>
      <c r="AB20" s="868"/>
      <c r="AC20" s="874"/>
      <c r="AD20" s="876"/>
      <c r="AE20" s="874"/>
      <c r="AF20" s="876"/>
      <c r="AG20" s="874"/>
      <c r="AH20" s="876"/>
      <c r="AI20" s="874"/>
      <c r="AJ20" s="876"/>
      <c r="AK20" s="874"/>
      <c r="AL20" s="876"/>
      <c r="AM20" s="874"/>
      <c r="AN20" s="876"/>
      <c r="AO20" s="874"/>
      <c r="AP20" s="876"/>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row>
    <row r="21" spans="1:92" s="4" customFormat="1" ht="143.1" customHeight="1">
      <c r="A21" s="893"/>
      <c r="B21" s="300" t="s">
        <v>26</v>
      </c>
      <c r="C21" s="298" t="s">
        <v>872</v>
      </c>
      <c r="D21" s="299"/>
      <c r="E21" s="298"/>
      <c r="F21" s="299"/>
      <c r="G21" s="298" t="s">
        <v>873</v>
      </c>
      <c r="H21" s="299"/>
      <c r="I21" s="298"/>
      <c r="J21" s="299"/>
      <c r="K21" s="298"/>
      <c r="L21" s="299"/>
      <c r="M21" s="298"/>
      <c r="N21" s="299"/>
      <c r="O21" s="298"/>
      <c r="P21" s="299"/>
      <c r="Q21" s="3"/>
      <c r="R21" s="3"/>
      <c r="S21" s="3"/>
      <c r="T21" s="3"/>
      <c r="U21" s="3"/>
      <c r="V21" s="3"/>
      <c r="W21" s="3"/>
      <c r="X21" s="3"/>
      <c r="Y21" s="3"/>
      <c r="Z21" s="3"/>
      <c r="AA21" s="3"/>
      <c r="AB21" s="867" t="s">
        <v>26</v>
      </c>
      <c r="AC21" s="873"/>
      <c r="AD21" s="875"/>
      <c r="AE21" s="873"/>
      <c r="AF21" s="875"/>
      <c r="AG21" s="873"/>
      <c r="AH21" s="875"/>
      <c r="AI21" s="873"/>
      <c r="AJ21" s="875"/>
      <c r="AK21" s="873"/>
      <c r="AL21" s="875"/>
      <c r="AM21" s="873"/>
      <c r="AN21" s="875"/>
      <c r="AO21" s="873"/>
      <c r="AP21" s="875"/>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row>
    <row r="22" spans="1:92" s="6" customFormat="1" ht="20.100000000000001" customHeight="1" thickBot="1">
      <c r="A22" s="893"/>
      <c r="B22" s="200" t="s">
        <v>302</v>
      </c>
      <c r="C22" s="215"/>
      <c r="D22" s="216"/>
      <c r="E22" s="215"/>
      <c r="F22" s="216"/>
      <c r="G22" s="215"/>
      <c r="H22" s="216"/>
      <c r="I22" s="215"/>
      <c r="J22" s="216"/>
      <c r="K22" s="215"/>
      <c r="L22" s="216"/>
      <c r="M22" s="215"/>
      <c r="N22" s="216"/>
      <c r="O22" s="215"/>
      <c r="P22" s="216"/>
      <c r="Q22" s="5"/>
      <c r="R22" s="5"/>
      <c r="S22" s="5"/>
      <c r="T22" s="5"/>
      <c r="U22" s="5"/>
      <c r="V22" s="5"/>
      <c r="W22" s="5"/>
      <c r="X22" s="5"/>
      <c r="Y22" s="5"/>
      <c r="Z22" s="5"/>
      <c r="AA22" s="5"/>
      <c r="AB22" s="868"/>
      <c r="AC22" s="874"/>
      <c r="AD22" s="876"/>
      <c r="AE22" s="874"/>
      <c r="AF22" s="876"/>
      <c r="AG22" s="874"/>
      <c r="AH22" s="876"/>
      <c r="AI22" s="874"/>
      <c r="AJ22" s="876"/>
      <c r="AK22" s="874"/>
      <c r="AL22" s="876"/>
      <c r="AM22" s="874"/>
      <c r="AN22" s="876"/>
      <c r="AO22" s="874"/>
      <c r="AP22" s="876"/>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row>
    <row r="23" spans="1:92" s="4" customFormat="1" ht="143.1" customHeight="1">
      <c r="A23" s="893"/>
      <c r="B23" s="301" t="s">
        <v>315</v>
      </c>
      <c r="C23" s="298" t="s">
        <v>874</v>
      </c>
      <c r="D23" s="299"/>
      <c r="E23" s="298" t="s">
        <v>875</v>
      </c>
      <c r="F23" s="677"/>
      <c r="G23" s="298" t="s">
        <v>876</v>
      </c>
      <c r="H23" s="299"/>
      <c r="I23" s="298"/>
      <c r="J23" s="299"/>
      <c r="K23" s="298"/>
      <c r="L23" s="299"/>
      <c r="M23" s="298"/>
      <c r="N23" s="299"/>
      <c r="O23" s="298"/>
      <c r="P23" s="299"/>
      <c r="Q23" s="3"/>
      <c r="R23" s="3"/>
      <c r="S23" s="3"/>
      <c r="T23" s="3"/>
      <c r="U23" s="3"/>
      <c r="V23" s="3"/>
      <c r="W23" s="3"/>
      <c r="X23" s="3"/>
      <c r="Y23" s="3"/>
      <c r="Z23" s="3"/>
      <c r="AA23" s="3"/>
      <c r="AB23" s="867" t="s">
        <v>315</v>
      </c>
      <c r="AC23" s="873"/>
      <c r="AD23" s="875"/>
      <c r="AE23" s="873"/>
      <c r="AF23" s="875"/>
      <c r="AG23" s="873"/>
      <c r="AH23" s="875"/>
      <c r="AI23" s="873"/>
      <c r="AJ23" s="875"/>
      <c r="AK23" s="873"/>
      <c r="AL23" s="875"/>
      <c r="AM23" s="873"/>
      <c r="AN23" s="875"/>
      <c r="AO23" s="873"/>
      <c r="AP23" s="875"/>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row>
    <row r="24" spans="1:92" s="6" customFormat="1" ht="20.100000000000001" customHeight="1" thickBot="1">
      <c r="A24" s="893"/>
      <c r="B24" s="200" t="s">
        <v>302</v>
      </c>
      <c r="C24" s="215"/>
      <c r="D24" s="216"/>
      <c r="E24" s="215"/>
      <c r="F24" s="216"/>
      <c r="G24" s="215"/>
      <c r="H24" s="216"/>
      <c r="I24" s="215"/>
      <c r="J24" s="216"/>
      <c r="K24" s="215"/>
      <c r="L24" s="216"/>
      <c r="M24" s="215"/>
      <c r="N24" s="216"/>
      <c r="O24" s="215"/>
      <c r="P24" s="216"/>
      <c r="Q24" s="5"/>
      <c r="R24" s="5"/>
      <c r="S24" s="5"/>
      <c r="T24" s="5"/>
      <c r="U24" s="5"/>
      <c r="V24" s="5"/>
      <c r="W24" s="5"/>
      <c r="X24" s="5"/>
      <c r="Y24" s="5"/>
      <c r="Z24" s="5"/>
      <c r="AA24" s="5"/>
      <c r="AB24" s="868"/>
      <c r="AC24" s="874"/>
      <c r="AD24" s="876"/>
      <c r="AE24" s="874"/>
      <c r="AF24" s="876"/>
      <c r="AG24" s="874"/>
      <c r="AH24" s="876"/>
      <c r="AI24" s="874"/>
      <c r="AJ24" s="876"/>
      <c r="AK24" s="874"/>
      <c r="AL24" s="876"/>
      <c r="AM24" s="874"/>
      <c r="AN24" s="876"/>
      <c r="AO24" s="874"/>
      <c r="AP24" s="876"/>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row>
    <row r="25" spans="1:92" s="4" customFormat="1" ht="143.1" customHeight="1">
      <c r="A25" s="893"/>
      <c r="B25" s="301" t="s">
        <v>32</v>
      </c>
      <c r="C25" s="298"/>
      <c r="D25" s="299"/>
      <c r="E25" s="298"/>
      <c r="F25" s="299"/>
      <c r="G25" s="298"/>
      <c r="H25" s="299"/>
      <c r="I25" s="298"/>
      <c r="J25" s="299"/>
      <c r="K25" s="298"/>
      <c r="L25" s="299"/>
      <c r="M25" s="298"/>
      <c r="N25" s="299"/>
      <c r="O25" s="298"/>
      <c r="P25" s="299"/>
      <c r="Q25" s="3"/>
      <c r="R25" s="3"/>
      <c r="S25" s="3"/>
      <c r="T25" s="3"/>
      <c r="U25" s="3"/>
      <c r="V25" s="3"/>
      <c r="W25" s="3"/>
      <c r="X25" s="3"/>
      <c r="Y25" s="3"/>
      <c r="Z25" s="3"/>
      <c r="AA25" s="3"/>
      <c r="AB25" s="867" t="s">
        <v>32</v>
      </c>
      <c r="AC25" s="873"/>
      <c r="AD25" s="875"/>
      <c r="AE25" s="873"/>
      <c r="AF25" s="875"/>
      <c r="AG25" s="873"/>
      <c r="AH25" s="875"/>
      <c r="AI25" s="873"/>
      <c r="AJ25" s="875"/>
      <c r="AK25" s="873"/>
      <c r="AL25" s="875"/>
      <c r="AM25" s="873"/>
      <c r="AN25" s="875"/>
      <c r="AO25" s="873"/>
      <c r="AP25" s="875"/>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row>
    <row r="26" spans="1:92" s="6" customFormat="1" ht="20.100000000000001" customHeight="1" thickBot="1">
      <c r="A26" s="893"/>
      <c r="B26" s="200" t="s">
        <v>302</v>
      </c>
      <c r="C26" s="215"/>
      <c r="D26" s="216"/>
      <c r="E26" s="215"/>
      <c r="F26" s="216"/>
      <c r="G26" s="215"/>
      <c r="H26" s="216"/>
      <c r="I26" s="215"/>
      <c r="J26" s="216"/>
      <c r="K26" s="215"/>
      <c r="L26" s="216"/>
      <c r="M26" s="215"/>
      <c r="N26" s="216"/>
      <c r="O26" s="215"/>
      <c r="P26" s="216"/>
      <c r="Q26" s="5"/>
      <c r="R26" s="5"/>
      <c r="S26" s="5"/>
      <c r="T26" s="5"/>
      <c r="U26" s="5"/>
      <c r="V26" s="5"/>
      <c r="W26" s="5"/>
      <c r="X26" s="5"/>
      <c r="Y26" s="5"/>
      <c r="Z26" s="5"/>
      <c r="AA26" s="5"/>
      <c r="AB26" s="868"/>
      <c r="AC26" s="874"/>
      <c r="AD26" s="876"/>
      <c r="AE26" s="874"/>
      <c r="AF26" s="876"/>
      <c r="AG26" s="874"/>
      <c r="AH26" s="876"/>
      <c r="AI26" s="874"/>
      <c r="AJ26" s="876"/>
      <c r="AK26" s="874"/>
      <c r="AL26" s="876"/>
      <c r="AM26" s="874"/>
      <c r="AN26" s="876"/>
      <c r="AO26" s="874"/>
      <c r="AP26" s="876"/>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row>
    <row r="27" spans="1:92" s="4" customFormat="1" ht="143.1" customHeight="1">
      <c r="A27" s="893"/>
      <c r="B27" s="301" t="s">
        <v>319</v>
      </c>
      <c r="C27" s="298"/>
      <c r="D27" s="299" t="s">
        <v>877</v>
      </c>
      <c r="E27" s="298"/>
      <c r="F27" s="299"/>
      <c r="G27" s="298" t="s">
        <v>878</v>
      </c>
      <c r="H27" s="299"/>
      <c r="I27" s="298"/>
      <c r="J27" s="299"/>
      <c r="K27" s="298"/>
      <c r="L27" s="299"/>
      <c r="M27" s="298"/>
      <c r="N27" s="299"/>
      <c r="O27" s="298" t="s">
        <v>879</v>
      </c>
      <c r="P27" s="299"/>
      <c r="Q27" s="3"/>
      <c r="R27" s="3"/>
      <c r="S27" s="3"/>
      <c r="T27" s="3"/>
      <c r="U27" s="3"/>
      <c r="V27" s="3"/>
      <c r="W27" s="3"/>
      <c r="X27" s="3"/>
      <c r="Y27" s="3"/>
      <c r="Z27" s="3"/>
      <c r="AA27" s="3"/>
      <c r="AB27" s="867" t="s">
        <v>319</v>
      </c>
      <c r="AC27" s="873"/>
      <c r="AD27" s="875"/>
      <c r="AE27" s="873"/>
      <c r="AF27" s="875"/>
      <c r="AG27" s="873"/>
      <c r="AH27" s="875"/>
      <c r="AI27" s="873"/>
      <c r="AJ27" s="875"/>
      <c r="AK27" s="873"/>
      <c r="AL27" s="875"/>
      <c r="AM27" s="873"/>
      <c r="AN27" s="875"/>
      <c r="AO27" s="873"/>
      <c r="AP27" s="875"/>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row>
    <row r="28" spans="1:92" s="4" customFormat="1" ht="20.100000000000001" customHeight="1" thickBot="1">
      <c r="A28" s="893"/>
      <c r="B28" s="200" t="s">
        <v>302</v>
      </c>
      <c r="C28" s="215"/>
      <c r="D28" s="216"/>
      <c r="E28" s="215"/>
      <c r="F28" s="216"/>
      <c r="G28" s="215"/>
      <c r="H28" s="216"/>
      <c r="I28" s="215"/>
      <c r="J28" s="216"/>
      <c r="K28" s="215"/>
      <c r="L28" s="216"/>
      <c r="M28" s="215"/>
      <c r="N28" s="216"/>
      <c r="O28" s="215"/>
      <c r="P28" s="216"/>
      <c r="Q28" s="3"/>
      <c r="R28" s="3"/>
      <c r="S28" s="3"/>
      <c r="T28" s="3"/>
      <c r="U28" s="3"/>
      <c r="V28" s="3"/>
      <c r="W28" s="3"/>
      <c r="X28" s="3"/>
      <c r="Y28" s="3"/>
      <c r="Z28" s="3"/>
      <c r="AA28" s="3"/>
      <c r="AB28" s="868"/>
      <c r="AC28" s="874"/>
      <c r="AD28" s="876"/>
      <c r="AE28" s="874"/>
      <c r="AF28" s="876"/>
      <c r="AG28" s="874"/>
      <c r="AH28" s="876"/>
      <c r="AI28" s="874"/>
      <c r="AJ28" s="876"/>
      <c r="AK28" s="874"/>
      <c r="AL28" s="876"/>
      <c r="AM28" s="874"/>
      <c r="AN28" s="876"/>
      <c r="AO28" s="874"/>
      <c r="AP28" s="876"/>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row>
    <row r="29" spans="1:92" s="4" customFormat="1" ht="143.1" customHeight="1">
      <c r="A29" s="893"/>
      <c r="B29" s="301" t="s">
        <v>36</v>
      </c>
      <c r="C29" s="298"/>
      <c r="D29" s="299"/>
      <c r="E29" s="302"/>
      <c r="F29" s="299"/>
      <c r="G29" s="298"/>
      <c r="H29" s="299"/>
      <c r="I29" s="298"/>
      <c r="J29" s="299"/>
      <c r="K29" s="298"/>
      <c r="L29" s="299"/>
      <c r="M29" s="298"/>
      <c r="N29" s="299"/>
      <c r="O29" s="298"/>
      <c r="P29" s="299"/>
      <c r="Q29" s="3"/>
      <c r="R29" s="3"/>
      <c r="S29" s="3"/>
      <c r="T29" s="3"/>
      <c r="U29" s="3"/>
      <c r="V29" s="3"/>
      <c r="W29" s="3"/>
      <c r="X29" s="3"/>
      <c r="Y29" s="3"/>
      <c r="Z29" s="3"/>
      <c r="AA29" s="3"/>
      <c r="AB29" s="867" t="s">
        <v>36</v>
      </c>
      <c r="AC29" s="873"/>
      <c r="AD29" s="875"/>
      <c r="AE29" s="873"/>
      <c r="AF29" s="875"/>
      <c r="AG29" s="873"/>
      <c r="AH29" s="875"/>
      <c r="AI29" s="873"/>
      <c r="AJ29" s="875"/>
      <c r="AK29" s="873"/>
      <c r="AL29" s="875"/>
      <c r="AM29" s="873"/>
      <c r="AN29" s="875"/>
      <c r="AO29" s="873"/>
      <c r="AP29" s="875"/>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row>
    <row r="30" spans="1:92" s="4" customFormat="1" ht="20.100000000000001" customHeight="1" thickBot="1">
      <c r="A30" s="894"/>
      <c r="B30" s="200" t="s">
        <v>302</v>
      </c>
      <c r="C30" s="215"/>
      <c r="D30" s="216"/>
      <c r="E30" s="215"/>
      <c r="F30" s="217"/>
      <c r="G30" s="215"/>
      <c r="H30" s="216"/>
      <c r="I30" s="215"/>
      <c r="J30" s="216"/>
      <c r="K30" s="215"/>
      <c r="L30" s="216"/>
      <c r="M30" s="215"/>
      <c r="N30" s="216"/>
      <c r="O30" s="215"/>
      <c r="P30" s="216"/>
      <c r="Q30" s="3"/>
      <c r="R30" s="3"/>
      <c r="S30" s="3"/>
      <c r="T30" s="3"/>
      <c r="U30" s="3"/>
      <c r="V30" s="3"/>
      <c r="W30" s="3"/>
      <c r="X30" s="3"/>
      <c r="Y30" s="3"/>
      <c r="Z30" s="3"/>
      <c r="AA30" s="3"/>
      <c r="AB30" s="868"/>
      <c r="AC30" s="874"/>
      <c r="AD30" s="876"/>
      <c r="AE30" s="874"/>
      <c r="AF30" s="876"/>
      <c r="AG30" s="874"/>
      <c r="AH30" s="876"/>
      <c r="AI30" s="874"/>
      <c r="AJ30" s="876"/>
      <c r="AK30" s="874"/>
      <c r="AL30" s="876"/>
      <c r="AM30" s="874"/>
      <c r="AN30" s="876"/>
      <c r="AO30" s="874"/>
      <c r="AP30" s="876"/>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row>
    <row r="31" spans="1:92" s="4" customFormat="1" ht="50.1" customHeight="1">
      <c r="A31" s="895" t="s">
        <v>38</v>
      </c>
      <c r="B31" s="195" t="s">
        <v>39</v>
      </c>
      <c r="C31" s="884"/>
      <c r="D31" s="885"/>
      <c r="E31" s="884"/>
      <c r="F31" s="885"/>
      <c r="G31" s="884"/>
      <c r="H31" s="885"/>
      <c r="I31" s="884"/>
      <c r="J31" s="885"/>
      <c r="K31" s="884"/>
      <c r="L31" s="885"/>
      <c r="M31" s="884"/>
      <c r="N31" s="885"/>
      <c r="O31" s="884"/>
      <c r="P31" s="885"/>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row>
    <row r="32" spans="1:92" ht="50.1" customHeight="1">
      <c r="A32" s="896"/>
      <c r="B32" s="196" t="s">
        <v>41</v>
      </c>
      <c r="C32" s="882"/>
      <c r="D32" s="883"/>
      <c r="E32" s="882"/>
      <c r="F32" s="883"/>
      <c r="G32" s="882"/>
      <c r="H32" s="883"/>
      <c r="I32" s="882"/>
      <c r="J32" s="883"/>
      <c r="K32" s="882"/>
      <c r="L32" s="883"/>
      <c r="M32" s="882"/>
      <c r="N32" s="883"/>
      <c r="O32" s="882"/>
      <c r="P32" s="883"/>
      <c r="CK32" s="2"/>
      <c r="CL32" s="2"/>
      <c r="CM32" s="2"/>
      <c r="CN32" s="2"/>
    </row>
    <row r="33" spans="1:92" ht="50.1" customHeight="1">
      <c r="A33" s="896"/>
      <c r="B33" s="197" t="s">
        <v>44</v>
      </c>
      <c r="C33" s="880"/>
      <c r="D33" s="881"/>
      <c r="E33" s="880"/>
      <c r="F33" s="881"/>
      <c r="G33" s="880"/>
      <c r="H33" s="881"/>
      <c r="I33" s="880"/>
      <c r="J33" s="881"/>
      <c r="K33" s="880"/>
      <c r="L33" s="881"/>
      <c r="M33" s="880"/>
      <c r="N33" s="881"/>
      <c r="O33" s="880"/>
      <c r="P33" s="881"/>
      <c r="CK33" s="2"/>
      <c r="CL33" s="2"/>
      <c r="CM33" s="2"/>
      <c r="CN33" s="2"/>
    </row>
    <row r="34" spans="1:92" ht="50.1" customHeight="1" thickBot="1">
      <c r="A34" s="897"/>
      <c r="B34" s="199" t="s">
        <v>46</v>
      </c>
      <c r="C34" s="878"/>
      <c r="D34" s="879"/>
      <c r="E34" s="878"/>
      <c r="F34" s="879"/>
      <c r="G34" s="878"/>
      <c r="H34" s="879"/>
      <c r="I34" s="878"/>
      <c r="J34" s="879"/>
      <c r="K34" s="878"/>
      <c r="L34" s="879"/>
      <c r="M34" s="878"/>
      <c r="N34" s="879"/>
      <c r="O34" s="878"/>
      <c r="P34" s="879"/>
      <c r="CK34" s="2"/>
      <c r="CL34" s="2"/>
      <c r="CM34" s="2"/>
      <c r="CN34" s="2"/>
    </row>
    <row r="36" spans="1:92" s="1" customFormat="1" ht="42" customHeight="1">
      <c r="A36" s="133"/>
      <c r="B36" s="2"/>
      <c r="C36" s="2"/>
      <c r="D36" s="2"/>
      <c r="E36" s="2"/>
      <c r="F36" s="2"/>
      <c r="G36" s="2"/>
      <c r="H36" s="2"/>
      <c r="I36" s="2"/>
      <c r="J36" s="2"/>
      <c r="K36" s="2"/>
      <c r="L36" s="2"/>
      <c r="M36" s="2"/>
      <c r="N36" s="2"/>
      <c r="O36" s="2"/>
      <c r="P36" s="2"/>
    </row>
  </sheetData>
  <sheetProtection algorithmName="SHA-512" hashValue="/tn7p3NWRuI1izSWhnSyYxSSC5Xq+lFGQHY/DfX1eOvtNGg+7OJoh86Q89YrVTpv2iS2OwsEoxdAAn7wTHuTBg==" saltValue="2FqydD5jht0QVf7sXf3i6Q==" spinCount="100000" sheet="1" objects="1" scenarios="1"/>
  <mergeCells count="270">
    <mergeCell ref="AN29:AN30"/>
    <mergeCell ref="O33:P33"/>
    <mergeCell ref="C34:D34"/>
    <mergeCell ref="E34:F34"/>
    <mergeCell ref="G34:H34"/>
    <mergeCell ref="I34:J34"/>
    <mergeCell ref="K34:L34"/>
    <mergeCell ref="M34:N34"/>
    <mergeCell ref="O34:P34"/>
    <mergeCell ref="C33:D33"/>
    <mergeCell ref="E33:F33"/>
    <mergeCell ref="G33:H33"/>
    <mergeCell ref="I33:J33"/>
    <mergeCell ref="K33:L33"/>
    <mergeCell ref="M33:N33"/>
    <mergeCell ref="AG29:AG30"/>
    <mergeCell ref="O31:P31"/>
    <mergeCell ref="C32:D32"/>
    <mergeCell ref="E32:F32"/>
    <mergeCell ref="G32:H32"/>
    <mergeCell ref="I32:J32"/>
    <mergeCell ref="K32:L32"/>
    <mergeCell ref="M32:N32"/>
    <mergeCell ref="O32:P32"/>
    <mergeCell ref="AD25:AD26"/>
    <mergeCell ref="AE25:AE26"/>
    <mergeCell ref="AF25:AF26"/>
    <mergeCell ref="AG25:AG26"/>
    <mergeCell ref="AO29:AO30"/>
    <mergeCell ref="AP29:AP30"/>
    <mergeCell ref="A31:A34"/>
    <mergeCell ref="C31:D31"/>
    <mergeCell ref="E31:F31"/>
    <mergeCell ref="G31:H31"/>
    <mergeCell ref="I31:J31"/>
    <mergeCell ref="K31:L31"/>
    <mergeCell ref="M31:N31"/>
    <mergeCell ref="AH29:AH30"/>
    <mergeCell ref="AI29:AI30"/>
    <mergeCell ref="AJ29:AJ30"/>
    <mergeCell ref="AK29:AK30"/>
    <mergeCell ref="AL29:AL30"/>
    <mergeCell ref="AM29:AM30"/>
    <mergeCell ref="AB29:AB30"/>
    <mergeCell ref="AC29:AC30"/>
    <mergeCell ref="AD29:AD30"/>
    <mergeCell ref="AE29:AE30"/>
    <mergeCell ref="AF29:AF30"/>
    <mergeCell ref="AK27:AK28"/>
    <mergeCell ref="AL27:AL28"/>
    <mergeCell ref="AM27:AM28"/>
    <mergeCell ref="AN27:AN28"/>
    <mergeCell ref="AO27:AO28"/>
    <mergeCell ref="AP27:AP28"/>
    <mergeCell ref="AP25:AP26"/>
    <mergeCell ref="AB27:AB28"/>
    <mergeCell ref="AC27:AC28"/>
    <mergeCell ref="AD27:AD28"/>
    <mergeCell ref="AE27:AE28"/>
    <mergeCell ref="AF27:AF28"/>
    <mergeCell ref="AG27:AG28"/>
    <mergeCell ref="AH27:AH28"/>
    <mergeCell ref="AI27:AI28"/>
    <mergeCell ref="AJ27:AJ28"/>
    <mergeCell ref="AJ25:AJ26"/>
    <mergeCell ref="AK25:AK26"/>
    <mergeCell ref="AL25:AL26"/>
    <mergeCell ref="AM25:AM26"/>
    <mergeCell ref="AN25:AN26"/>
    <mergeCell ref="AO25:AO26"/>
    <mergeCell ref="AB25:AB26"/>
    <mergeCell ref="AC25:AC26"/>
    <mergeCell ref="AH25:AH26"/>
    <mergeCell ref="AI25:AI26"/>
    <mergeCell ref="AI23:AI24"/>
    <mergeCell ref="AN21:AN22"/>
    <mergeCell ref="AO21:AO22"/>
    <mergeCell ref="AP21:AP22"/>
    <mergeCell ref="AB23:AB24"/>
    <mergeCell ref="AC23:AC24"/>
    <mergeCell ref="AD23:AD24"/>
    <mergeCell ref="AE23:AE24"/>
    <mergeCell ref="AF23:AF24"/>
    <mergeCell ref="AG23:AG24"/>
    <mergeCell ref="AH23:AH24"/>
    <mergeCell ref="AH21:AH22"/>
    <mergeCell ref="AI21:AI22"/>
    <mergeCell ref="AJ21:AJ22"/>
    <mergeCell ref="AK21:AK22"/>
    <mergeCell ref="AL21:AL22"/>
    <mergeCell ref="AM21:AM22"/>
    <mergeCell ref="AB21:AB22"/>
    <mergeCell ref="AC21:AC22"/>
    <mergeCell ref="AD21:AD22"/>
    <mergeCell ref="AE21:AE22"/>
    <mergeCell ref="AF21:AF22"/>
    <mergeCell ref="AG21:AG22"/>
    <mergeCell ref="AO23:AO24"/>
    <mergeCell ref="AP23:AP24"/>
    <mergeCell ref="AK19:AK20"/>
    <mergeCell ref="AL19:AL20"/>
    <mergeCell ref="AM19:AM20"/>
    <mergeCell ref="AN19:AN20"/>
    <mergeCell ref="AO19:AO20"/>
    <mergeCell ref="AP19:AP20"/>
    <mergeCell ref="AJ23:AJ24"/>
    <mergeCell ref="AK23:AK24"/>
    <mergeCell ref="AL23:AL24"/>
    <mergeCell ref="AM23:AM24"/>
    <mergeCell ref="AN23:AN24"/>
    <mergeCell ref="AP17:AP18"/>
    <mergeCell ref="AB19:AB20"/>
    <mergeCell ref="AC19:AC20"/>
    <mergeCell ref="AD19:AD20"/>
    <mergeCell ref="AE19:AE20"/>
    <mergeCell ref="AF19:AF20"/>
    <mergeCell ref="AG19:AG20"/>
    <mergeCell ref="AH19:AH20"/>
    <mergeCell ref="AI19:AI20"/>
    <mergeCell ref="AJ19:AJ20"/>
    <mergeCell ref="AJ17:AJ18"/>
    <mergeCell ref="AK17:AK18"/>
    <mergeCell ref="AL17:AL18"/>
    <mergeCell ref="AM17:AM18"/>
    <mergeCell ref="AN17:AN18"/>
    <mergeCell ref="AO17:AO18"/>
    <mergeCell ref="AM13:AM14"/>
    <mergeCell ref="AO15:AO16"/>
    <mergeCell ref="AP15:AP16"/>
    <mergeCell ref="AB17:AB18"/>
    <mergeCell ref="AC17:AC18"/>
    <mergeCell ref="AD17:AD18"/>
    <mergeCell ref="AE17:AE18"/>
    <mergeCell ref="AF17:AF18"/>
    <mergeCell ref="AG17:AG18"/>
    <mergeCell ref="AH17:AH18"/>
    <mergeCell ref="AI17:AI18"/>
    <mergeCell ref="AI15:AI16"/>
    <mergeCell ref="AJ15:AJ16"/>
    <mergeCell ref="AK15:AK16"/>
    <mergeCell ref="AL15:AL16"/>
    <mergeCell ref="AM15:AM16"/>
    <mergeCell ref="AN15:AN16"/>
    <mergeCell ref="AB15:AB16"/>
    <mergeCell ref="AC15:AC16"/>
    <mergeCell ref="AD15:AD16"/>
    <mergeCell ref="AE15:AE16"/>
    <mergeCell ref="AF15:AF16"/>
    <mergeCell ref="AG15:AG16"/>
    <mergeCell ref="AH15:AH16"/>
    <mergeCell ref="AH13:AH14"/>
    <mergeCell ref="AI13:AI14"/>
    <mergeCell ref="AJ9:AJ10"/>
    <mergeCell ref="AK9:AK10"/>
    <mergeCell ref="AM11:AM12"/>
    <mergeCell ref="AN11:AN12"/>
    <mergeCell ref="AO11:AO12"/>
    <mergeCell ref="AP11:AP12"/>
    <mergeCell ref="AB13:AB14"/>
    <mergeCell ref="AC13:AC14"/>
    <mergeCell ref="AD13:AD14"/>
    <mergeCell ref="AE13:AE14"/>
    <mergeCell ref="AF13:AF14"/>
    <mergeCell ref="AG13:AG14"/>
    <mergeCell ref="AG11:AG12"/>
    <mergeCell ref="AH11:AH12"/>
    <mergeCell ref="AI11:AI12"/>
    <mergeCell ref="AJ11:AJ12"/>
    <mergeCell ref="AK11:AK12"/>
    <mergeCell ref="AL11:AL12"/>
    <mergeCell ref="AN13:AN14"/>
    <mergeCell ref="AO13:AO14"/>
    <mergeCell ref="AP13:AP14"/>
    <mergeCell ref="AJ13:AJ14"/>
    <mergeCell ref="AK13:AK14"/>
    <mergeCell ref="AL13:AL14"/>
    <mergeCell ref="AG7:AH7"/>
    <mergeCell ref="AI7:AJ7"/>
    <mergeCell ref="AK7:AL7"/>
    <mergeCell ref="AM7:AN7"/>
    <mergeCell ref="AO7:AP7"/>
    <mergeCell ref="A9:A30"/>
    <mergeCell ref="AB9:AB10"/>
    <mergeCell ref="AC9:AC10"/>
    <mergeCell ref="AD9:AD10"/>
    <mergeCell ref="AE9:AE10"/>
    <mergeCell ref="AL9:AL10"/>
    <mergeCell ref="AM9:AM10"/>
    <mergeCell ref="AN9:AN10"/>
    <mergeCell ref="AO9:AO10"/>
    <mergeCell ref="AP9:AP10"/>
    <mergeCell ref="AB11:AB12"/>
    <mergeCell ref="AC11:AC12"/>
    <mergeCell ref="AD11:AD12"/>
    <mergeCell ref="AE11:AE12"/>
    <mergeCell ref="AF11:AF12"/>
    <mergeCell ref="AF9:AF10"/>
    <mergeCell ref="AG9:AG10"/>
    <mergeCell ref="AH9:AH10"/>
    <mergeCell ref="AI9:AI10"/>
    <mergeCell ref="E7:F7"/>
    <mergeCell ref="G7:H7"/>
    <mergeCell ref="I7:J7"/>
    <mergeCell ref="K7:L7"/>
    <mergeCell ref="M7:N7"/>
    <mergeCell ref="O7:P7"/>
    <mergeCell ref="AC7:AD7"/>
    <mergeCell ref="AE7:AF7"/>
    <mergeCell ref="AC6:AD6"/>
    <mergeCell ref="AE6:AF6"/>
    <mergeCell ref="AK5:AL5"/>
    <mergeCell ref="AM5:AN5"/>
    <mergeCell ref="AO5:AP5"/>
    <mergeCell ref="C6:D6"/>
    <mergeCell ref="E6:F6"/>
    <mergeCell ref="G6:H6"/>
    <mergeCell ref="I6:J6"/>
    <mergeCell ref="K6:L6"/>
    <mergeCell ref="M6:N6"/>
    <mergeCell ref="O6:P6"/>
    <mergeCell ref="M5:N5"/>
    <mergeCell ref="O5:P5"/>
    <mergeCell ref="AC5:AD5"/>
    <mergeCell ref="AE5:AF5"/>
    <mergeCell ref="AG5:AH5"/>
    <mergeCell ref="AI5:AJ5"/>
    <mergeCell ref="AO6:AP6"/>
    <mergeCell ref="AG6:AH6"/>
    <mergeCell ref="AI6:AJ6"/>
    <mergeCell ref="AK6:AL6"/>
    <mergeCell ref="AM6:AN6"/>
    <mergeCell ref="AB3:AP3"/>
    <mergeCell ref="C4:D4"/>
    <mergeCell ref="E4:F4"/>
    <mergeCell ref="G4:H4"/>
    <mergeCell ref="I4:J4"/>
    <mergeCell ref="K4:L4"/>
    <mergeCell ref="M4:N4"/>
    <mergeCell ref="O4:P4"/>
    <mergeCell ref="AC4:AD4"/>
    <mergeCell ref="AE4:AF4"/>
    <mergeCell ref="AG4:AH4"/>
    <mergeCell ref="AI4:AJ4"/>
    <mergeCell ref="AK4:AL4"/>
    <mergeCell ref="AM4:AN4"/>
    <mergeCell ref="AO4:AP4"/>
    <mergeCell ref="O2:P2"/>
    <mergeCell ref="C3:D3"/>
    <mergeCell ref="E3:F3"/>
    <mergeCell ref="G3:H3"/>
    <mergeCell ref="I3:J3"/>
    <mergeCell ref="K3:L3"/>
    <mergeCell ref="M3:N3"/>
    <mergeCell ref="O3:P3"/>
    <mergeCell ref="A1:F1"/>
    <mergeCell ref="G1:J1"/>
    <mergeCell ref="K1:P1"/>
    <mergeCell ref="A2:A8"/>
    <mergeCell ref="C2:D2"/>
    <mergeCell ref="E2:F2"/>
    <mergeCell ref="G2:H2"/>
    <mergeCell ref="I2:J2"/>
    <mergeCell ref="K2:L2"/>
    <mergeCell ref="M2:N2"/>
    <mergeCell ref="C5:D5"/>
    <mergeCell ref="E5:F5"/>
    <mergeCell ref="G5:H5"/>
    <mergeCell ref="I5:J5"/>
    <mergeCell ref="K5:L5"/>
    <mergeCell ref="C7:D7"/>
  </mergeCells>
  <conditionalFormatting sqref="C4 E4 G4 I4 K4 M4 O4">
    <cfRule type="expression" dxfId="5" priority="3">
      <formula>OR(DAY(C4)=30, DAY(C4)=1, DAY(C4)=14, DAY(C4)=15)</formula>
    </cfRule>
  </conditionalFormatting>
  <conditionalFormatting sqref="C5 E5 G5 I5 K5 M5 O5">
    <cfRule type="expression" dxfId="4" priority="2">
      <formula>C5&lt;&gt;""</formula>
    </cfRule>
  </conditionalFormatting>
  <conditionalFormatting sqref="AC7:AP7">
    <cfRule type="expression" dxfId="3" priority="1">
      <formula>AC7&lt;&gt;""</formula>
    </cfRule>
  </conditionalFormatting>
  <printOptions verticalCentered="1"/>
  <pageMargins left="0" right="0" top="0" bottom="0" header="0" footer="0"/>
  <pageSetup paperSize="8" scale="38" fitToWidth="0" fitToHeight="0" orientation="landscape" r:id="rId1"/>
  <colBreaks count="1" manualBreakCount="1">
    <brk id="16" max="43" man="1"/>
  </colBreak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94FA5-A682-4ED6-B614-86529AF71124}">
  <dimension ref="A1:CN36"/>
  <sheetViews>
    <sheetView zoomScale="40" zoomScaleNormal="40" zoomScaleSheetLayoutView="25" workbookViewId="0">
      <pane xSplit="2" ySplit="8" topLeftCell="C13" activePane="bottomRight" state="frozen"/>
      <selection activeCell="O2" sqref="O2:P2"/>
      <selection pane="topRight" activeCell="O2" sqref="O2:P2"/>
      <selection pane="bottomLeft" activeCell="O2" sqref="O2:P2"/>
      <selection pane="bottomRight" activeCell="O2" sqref="O2:P2"/>
    </sheetView>
  </sheetViews>
  <sheetFormatPr defaultColWidth="8.875" defaultRowHeight="13.5"/>
  <cols>
    <col min="1" max="1" width="20" style="133" customWidth="1"/>
    <col min="2" max="2" width="41.875" style="2" bestFit="1" customWidth="1"/>
    <col min="3" max="16" width="35.125" style="2" customWidth="1"/>
    <col min="17" max="27" width="9" style="1" customWidth="1"/>
    <col min="28" max="28" width="23.125" style="1" hidden="1" customWidth="1"/>
    <col min="29" max="42" width="39.875" style="1" hidden="1" customWidth="1"/>
    <col min="43" max="92" width="9" style="1" customWidth="1"/>
    <col min="93" max="16384" width="8.875" style="2"/>
  </cols>
  <sheetData>
    <row r="1" spans="1:92" ht="42.6" customHeight="1" thickBot="1">
      <c r="A1" s="852" t="s">
        <v>0</v>
      </c>
      <c r="B1" s="853"/>
      <c r="C1" s="854"/>
      <c r="D1" s="854"/>
      <c r="E1" s="854"/>
      <c r="F1" s="855"/>
      <c r="G1" s="858" t="str">
        <f>"Tháng " &amp; MONTH(E2)</f>
        <v>Tháng 7</v>
      </c>
      <c r="H1" s="859"/>
      <c r="I1" s="859"/>
      <c r="J1" s="860"/>
      <c r="K1" s="828" t="str">
        <f>"W"&amp;WEEKNUM(C2)</f>
        <v>W29</v>
      </c>
      <c r="L1" s="828"/>
      <c r="M1" s="828"/>
      <c r="N1" s="829"/>
      <c r="O1" s="829"/>
      <c r="P1" s="830"/>
    </row>
    <row r="2" spans="1:92" s="4" customFormat="1" ht="33.950000000000003" customHeight="1">
      <c r="A2" s="889" t="s">
        <v>1</v>
      </c>
      <c r="B2" s="213" t="s">
        <v>2</v>
      </c>
      <c r="C2" s="842">
        <v>45852</v>
      </c>
      <c r="D2" s="843"/>
      <c r="E2" s="848">
        <f>C2+1</f>
        <v>45853</v>
      </c>
      <c r="F2" s="849"/>
      <c r="G2" s="848">
        <f>E2+1</f>
        <v>45854</v>
      </c>
      <c r="H2" s="849"/>
      <c r="I2" s="848">
        <f>G2+1</f>
        <v>45855</v>
      </c>
      <c r="J2" s="849"/>
      <c r="K2" s="848">
        <f>I2+1</f>
        <v>45856</v>
      </c>
      <c r="L2" s="849"/>
      <c r="M2" s="848">
        <f>K2+1</f>
        <v>45857</v>
      </c>
      <c r="N2" s="849"/>
      <c r="O2" s="848">
        <f>M2+1</f>
        <v>45858</v>
      </c>
      <c r="P2" s="849"/>
      <c r="Q2" s="3"/>
      <c r="R2" s="3"/>
      <c r="S2" s="3"/>
      <c r="T2" s="3"/>
      <c r="U2" s="3"/>
      <c r="V2" s="3"/>
      <c r="W2" s="3"/>
      <c r="X2" s="3"/>
      <c r="Y2" s="3"/>
      <c r="Z2" s="1"/>
      <c r="AA2" s="1"/>
      <c r="AB2" s="1"/>
      <c r="AC2" s="1"/>
      <c r="AD2" s="1"/>
      <c r="AE2" s="1"/>
      <c r="AF2" s="1"/>
      <c r="AG2" s="1"/>
      <c r="AH2" s="1"/>
      <c r="AI2" s="1"/>
      <c r="AJ2" s="1"/>
      <c r="AK2" s="1"/>
      <c r="AL2" s="1"/>
      <c r="AM2" s="1"/>
      <c r="AN2" s="1"/>
      <c r="AO2" s="1"/>
      <c r="AP2" s="1"/>
      <c r="AQ2" s="1"/>
      <c r="AR2" s="1"/>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row>
    <row r="3" spans="1:92" s="4" customFormat="1" ht="33.950000000000003" customHeight="1" thickBot="1">
      <c r="A3" s="890"/>
      <c r="B3" s="214" t="s">
        <v>3</v>
      </c>
      <c r="C3" s="840">
        <f t="shared" ref="C3:E3" si="0">C2</f>
        <v>45852</v>
      </c>
      <c r="D3" s="841"/>
      <c r="E3" s="850">
        <f t="shared" si="0"/>
        <v>45853</v>
      </c>
      <c r="F3" s="851"/>
      <c r="G3" s="850">
        <f>G2</f>
        <v>45854</v>
      </c>
      <c r="H3" s="851"/>
      <c r="I3" s="850">
        <f>I2</f>
        <v>45855</v>
      </c>
      <c r="J3" s="851"/>
      <c r="K3" s="850">
        <f t="shared" ref="K3:M3" si="1">K2</f>
        <v>45856</v>
      </c>
      <c r="L3" s="851"/>
      <c r="M3" s="863">
        <f t="shared" si="1"/>
        <v>45857</v>
      </c>
      <c r="N3" s="864"/>
      <c r="O3" s="863">
        <f>O2</f>
        <v>45858</v>
      </c>
      <c r="P3" s="864"/>
      <c r="Q3" s="3"/>
      <c r="R3" s="3"/>
      <c r="S3" s="3"/>
      <c r="T3" s="3"/>
      <c r="U3" s="3"/>
      <c r="V3" s="3"/>
      <c r="W3" s="3"/>
      <c r="X3" s="3"/>
      <c r="Y3" s="3"/>
      <c r="Z3" s="1"/>
      <c r="AA3" s="1"/>
      <c r="AB3" s="877" t="str">
        <f>K1</f>
        <v>W29</v>
      </c>
      <c r="AC3" s="877"/>
      <c r="AD3" s="877"/>
      <c r="AE3" s="877"/>
      <c r="AF3" s="877"/>
      <c r="AG3" s="877"/>
      <c r="AH3" s="877"/>
      <c r="AI3" s="877"/>
      <c r="AJ3" s="877"/>
      <c r="AK3" s="877"/>
      <c r="AL3" s="877"/>
      <c r="AM3" s="877"/>
      <c r="AN3" s="877"/>
      <c r="AO3" s="877"/>
      <c r="AP3" s="877"/>
      <c r="AQ3" s="1"/>
      <c r="AR3" s="1"/>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row>
    <row r="4" spans="1:92" s="4" customFormat="1" ht="33.950000000000003" customHeight="1">
      <c r="A4" s="890"/>
      <c r="B4" s="214" t="s">
        <v>4</v>
      </c>
      <c r="C4" s="838" t="str">
        <f>TEXT(C2,"[$-0011042A]dd")</f>
        <v>20</v>
      </c>
      <c r="D4" s="839"/>
      <c r="E4" s="846" t="str">
        <f t="shared" ref="E4:M4" si="2">TEXT(E2,"[$-0011042A]dd")</f>
        <v>21</v>
      </c>
      <c r="F4" s="847"/>
      <c r="G4" s="846" t="str">
        <f t="shared" si="2"/>
        <v>22</v>
      </c>
      <c r="H4" s="847"/>
      <c r="I4" s="846" t="str">
        <f t="shared" si="2"/>
        <v>23</v>
      </c>
      <c r="J4" s="847"/>
      <c r="K4" s="846" t="str">
        <f t="shared" si="2"/>
        <v>24</v>
      </c>
      <c r="L4" s="847"/>
      <c r="M4" s="846" t="str">
        <f t="shared" si="2"/>
        <v>25</v>
      </c>
      <c r="N4" s="847"/>
      <c r="O4" s="846" t="str">
        <f>TEXT(O2,"[$-0011042A]dd")</f>
        <v>26</v>
      </c>
      <c r="P4" s="847"/>
      <c r="Q4" s="3"/>
      <c r="R4" s="3"/>
      <c r="S4" s="3"/>
      <c r="T4" s="3"/>
      <c r="U4" s="3"/>
      <c r="V4" s="3"/>
      <c r="W4" s="3"/>
      <c r="X4" s="3"/>
      <c r="Y4" s="3"/>
      <c r="Z4" s="3"/>
      <c r="AA4" s="3"/>
      <c r="AB4" s="209" t="s">
        <v>2</v>
      </c>
      <c r="AC4" s="861">
        <f>C2</f>
        <v>45852</v>
      </c>
      <c r="AD4" s="862"/>
      <c r="AE4" s="861">
        <f t="shared" ref="AE4" si="3">E2</f>
        <v>45853</v>
      </c>
      <c r="AF4" s="862"/>
      <c r="AG4" s="861">
        <f t="shared" ref="AG4" si="4">G2</f>
        <v>45854</v>
      </c>
      <c r="AH4" s="862"/>
      <c r="AI4" s="861">
        <f t="shared" ref="AI4" si="5">I2</f>
        <v>45855</v>
      </c>
      <c r="AJ4" s="862"/>
      <c r="AK4" s="861">
        <f t="shared" ref="AK4" si="6">K2</f>
        <v>45856</v>
      </c>
      <c r="AL4" s="862"/>
      <c r="AM4" s="861">
        <f t="shared" ref="AM4" si="7">M2</f>
        <v>45857</v>
      </c>
      <c r="AN4" s="862"/>
      <c r="AO4" s="861">
        <f t="shared" ref="AO4" si="8">O2</f>
        <v>45858</v>
      </c>
      <c r="AP4" s="862"/>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row>
    <row r="5" spans="1:92" s="4" customFormat="1" ht="33.950000000000003" customHeight="1">
      <c r="A5" s="890"/>
      <c r="B5" s="214" t="s">
        <v>5</v>
      </c>
      <c r="C5" s="838" t="str">
        <f>IF(OR(DAY(C2)=5,DAY(C2)=20),"Member Day",IFERROR(VLOOKUP(C2,Data!$A$1:$B$11,2,0),""))</f>
        <v/>
      </c>
      <c r="D5" s="839"/>
      <c r="E5" s="846" t="str">
        <f>IF(OR(DAY(E2)=5,DAY(E2)=20),"Member Day",IFERROR(VLOOKUP(E2,Data!$A$1:$B$11,2,0),""))</f>
        <v/>
      </c>
      <c r="F5" s="847"/>
      <c r="G5" s="846" t="str">
        <f>IF(OR(DAY(G2)=5,DAY(G2)=20),"Member Day",IFERROR(VLOOKUP(G2,Data!$A$1:$B$11,2,0),""))</f>
        <v/>
      </c>
      <c r="H5" s="847"/>
      <c r="I5" s="846" t="str">
        <f>IF(OR(DAY(I2)=5,DAY(I2)=20),"Member Day",IFERROR(VLOOKUP(I2,Data!$A$1:$B$11,2,0),""))</f>
        <v/>
      </c>
      <c r="J5" s="847"/>
      <c r="K5" s="846" t="str">
        <f>IF(OR(DAY(K2)=5,DAY(K2)=20),"Member Day",IFERROR(VLOOKUP(K2,Data!$A$1:$B$11,2,0),""))</f>
        <v/>
      </c>
      <c r="L5" s="847"/>
      <c r="M5" s="846" t="str">
        <f>IF(OR(DAY(M2)=5,DAY(M2)=20),"Member Day",IFERROR(VLOOKUP(M2,Data!$A$1:$B$11,2,0),""))</f>
        <v/>
      </c>
      <c r="N5" s="847"/>
      <c r="O5" s="846" t="str">
        <f>IF(OR(DAY(O2)=5,DAY(O2)=20),"Member Day",IFERROR(VLOOKUP(O2,Data!$A$1:$B$11,2,0),""))</f>
        <v>Member Day</v>
      </c>
      <c r="P5" s="847"/>
      <c r="Q5" s="3"/>
      <c r="R5" s="3"/>
      <c r="S5" s="3"/>
      <c r="T5" s="3"/>
      <c r="U5" s="3"/>
      <c r="V5" s="3"/>
      <c r="W5" s="3"/>
      <c r="X5" s="3"/>
      <c r="Y5" s="3"/>
      <c r="Z5" s="3"/>
      <c r="AA5" s="3"/>
      <c r="AB5" s="209" t="s">
        <v>3</v>
      </c>
      <c r="AC5" s="871">
        <f>C3</f>
        <v>45852</v>
      </c>
      <c r="AD5" s="872"/>
      <c r="AE5" s="871">
        <f t="shared" ref="AE5" si="9">E2</f>
        <v>45853</v>
      </c>
      <c r="AF5" s="872"/>
      <c r="AG5" s="871">
        <f t="shared" ref="AG5" si="10">G2</f>
        <v>45854</v>
      </c>
      <c r="AH5" s="872"/>
      <c r="AI5" s="871">
        <f t="shared" ref="AI5" si="11">I2</f>
        <v>45855</v>
      </c>
      <c r="AJ5" s="872"/>
      <c r="AK5" s="871">
        <f t="shared" ref="AK5" si="12">K2</f>
        <v>45856</v>
      </c>
      <c r="AL5" s="872"/>
      <c r="AM5" s="871">
        <f t="shared" ref="AM5" si="13">M2</f>
        <v>45857</v>
      </c>
      <c r="AN5" s="872"/>
      <c r="AO5" s="871">
        <f t="shared" ref="AO5" si="14">O2</f>
        <v>45858</v>
      </c>
      <c r="AP5" s="872"/>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row>
    <row r="6" spans="1:92" s="4" customFormat="1" ht="40.5">
      <c r="A6" s="890"/>
      <c r="B6" s="198" t="s">
        <v>6</v>
      </c>
      <c r="C6" s="836"/>
      <c r="D6" s="837"/>
      <c r="E6" s="844"/>
      <c r="F6" s="845"/>
      <c r="G6" s="856"/>
      <c r="H6" s="857"/>
      <c r="I6" s="856"/>
      <c r="J6" s="857"/>
      <c r="K6" s="856"/>
      <c r="L6" s="857"/>
      <c r="M6" s="856"/>
      <c r="N6" s="857"/>
      <c r="O6" s="856"/>
      <c r="P6" s="857"/>
      <c r="Q6" s="3"/>
      <c r="R6" s="3"/>
      <c r="S6" s="3"/>
      <c r="T6" s="3"/>
      <c r="U6" s="3"/>
      <c r="V6" s="3"/>
      <c r="W6" s="3"/>
      <c r="X6" s="3"/>
      <c r="Y6" s="3"/>
      <c r="Z6" s="3"/>
      <c r="AA6" s="3"/>
      <c r="AB6" s="209" t="s">
        <v>4</v>
      </c>
      <c r="AC6" s="871" t="str">
        <f>C4</f>
        <v>20</v>
      </c>
      <c r="AD6" s="872"/>
      <c r="AE6" s="871" t="str">
        <f t="shared" ref="AE6:AE7" si="15">E4</f>
        <v>21</v>
      </c>
      <c r="AF6" s="872"/>
      <c r="AG6" s="871" t="str">
        <f t="shared" ref="AG6:AG7" si="16">G4</f>
        <v>22</v>
      </c>
      <c r="AH6" s="872"/>
      <c r="AI6" s="871" t="str">
        <f t="shared" ref="AI6:AI7" si="17">I4</f>
        <v>23</v>
      </c>
      <c r="AJ6" s="872"/>
      <c r="AK6" s="871" t="str">
        <f t="shared" ref="AK6:AK7" si="18">K4</f>
        <v>24</v>
      </c>
      <c r="AL6" s="872"/>
      <c r="AM6" s="871" t="str">
        <f t="shared" ref="AM6:AM7" si="19">M4</f>
        <v>25</v>
      </c>
      <c r="AN6" s="872"/>
      <c r="AO6" s="871" t="str">
        <f t="shared" ref="AO6:AO7" si="20">O4</f>
        <v>26</v>
      </c>
      <c r="AP6" s="872"/>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row>
    <row r="7" spans="1:92" s="4" customFormat="1" ht="33.950000000000003" customHeight="1">
      <c r="A7" s="890"/>
      <c r="B7" s="218" t="s">
        <v>8</v>
      </c>
      <c r="C7" s="831">
        <f>C10+D10+C12+D12+C14+D14+C16+D16+C18+D18+C20+D20+C22+D22+C24+D24+C26+D26+C28+D28+C30+D30</f>
        <v>10</v>
      </c>
      <c r="D7" s="832"/>
      <c r="E7" s="831">
        <f t="shared" ref="E7" si="21">E10+F10+E12+F12+E14+F14+E16+F16+E18+F18+E20+F20+E22+F22+E24+F24+E26+F26+E28+F28+E30+F30</f>
        <v>0</v>
      </c>
      <c r="F7" s="832"/>
      <c r="G7" s="831">
        <f t="shared" ref="G7" si="22">G10+H10+G12+H12+G14+H14+G16+H16+G18+H18+G20+H20+G22+H22+G24+H24+G26+H26+G28+H28+G30+H30</f>
        <v>0</v>
      </c>
      <c r="H7" s="832"/>
      <c r="I7" s="831">
        <f t="shared" ref="I7" si="23">I10+J10+I12+J12+I14+J14+I16+J16+I18+J18+I20+J20+I22+J22+I24+J24+I26+J26+I28+J28+I30+J30</f>
        <v>0</v>
      </c>
      <c r="J7" s="832"/>
      <c r="K7" s="831">
        <f t="shared" ref="K7" si="24">K10+L10+K12+L12+K14+L14+K16+L16+K18+L18+K20+L20+K22+L22+K24+L24+K26+L26+K28+L28+K30+L30</f>
        <v>0</v>
      </c>
      <c r="L7" s="832"/>
      <c r="M7" s="831">
        <f t="shared" ref="M7" si="25">M10+N10+M12+N12+M14+N14+M16+N16+M18+N18+M20+N20+M22+N22+M24+N24+M26+N26+M28+N28+M30+N30</f>
        <v>0</v>
      </c>
      <c r="N7" s="832"/>
      <c r="O7" s="831">
        <f t="shared" ref="O7" si="26">O10+P10+O12+P12+O14+P14+O16+P16+O18+P18+O20+P20+O22+P22+O24+P24+O26+P26+O28+P28+O30+P30</f>
        <v>0</v>
      </c>
      <c r="P7" s="832"/>
      <c r="Q7" s="3"/>
      <c r="R7" s="3"/>
      <c r="S7" s="3"/>
      <c r="T7" s="3"/>
      <c r="U7" s="3"/>
      <c r="V7" s="3"/>
      <c r="W7" s="3"/>
      <c r="X7" s="3"/>
      <c r="Y7" s="3"/>
      <c r="Z7" s="3"/>
      <c r="AA7" s="3"/>
      <c r="AB7" s="209" t="s">
        <v>5</v>
      </c>
      <c r="AC7" s="865" t="str">
        <f>C5</f>
        <v/>
      </c>
      <c r="AD7" s="866"/>
      <c r="AE7" s="865" t="str">
        <f t="shared" si="15"/>
        <v/>
      </c>
      <c r="AF7" s="866"/>
      <c r="AG7" s="865" t="str">
        <f t="shared" si="16"/>
        <v/>
      </c>
      <c r="AH7" s="866"/>
      <c r="AI7" s="865" t="str">
        <f t="shared" si="17"/>
        <v/>
      </c>
      <c r="AJ7" s="866"/>
      <c r="AK7" s="865" t="str">
        <f t="shared" si="18"/>
        <v/>
      </c>
      <c r="AL7" s="866"/>
      <c r="AM7" s="865" t="str">
        <f t="shared" si="19"/>
        <v/>
      </c>
      <c r="AN7" s="866"/>
      <c r="AO7" s="865" t="str">
        <f t="shared" si="20"/>
        <v>Member Day</v>
      </c>
      <c r="AP7" s="866"/>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row>
    <row r="8" spans="1:92" s="4" customFormat="1" ht="33.950000000000003" customHeight="1" thickBot="1">
      <c r="A8" s="891"/>
      <c r="B8" s="219" t="s">
        <v>298</v>
      </c>
      <c r="C8" s="220" t="s">
        <v>299</v>
      </c>
      <c r="D8" s="221" t="s">
        <v>300</v>
      </c>
      <c r="E8" s="220" t="s">
        <v>299</v>
      </c>
      <c r="F8" s="221" t="s">
        <v>300</v>
      </c>
      <c r="G8" s="220" t="s">
        <v>299</v>
      </c>
      <c r="H8" s="221" t="s">
        <v>300</v>
      </c>
      <c r="I8" s="220" t="s">
        <v>299</v>
      </c>
      <c r="J8" s="221" t="s">
        <v>300</v>
      </c>
      <c r="K8" s="220" t="s">
        <v>299</v>
      </c>
      <c r="L8" s="221" t="s">
        <v>300</v>
      </c>
      <c r="M8" s="220" t="s">
        <v>299</v>
      </c>
      <c r="N8" s="221" t="s">
        <v>300</v>
      </c>
      <c r="O8" s="220" t="s">
        <v>299</v>
      </c>
      <c r="P8" s="221" t="s">
        <v>300</v>
      </c>
      <c r="Q8" s="3"/>
      <c r="R8" s="3"/>
      <c r="S8" s="3"/>
      <c r="T8" s="3"/>
      <c r="U8" s="3"/>
      <c r="V8" s="3"/>
      <c r="W8" s="3"/>
      <c r="X8" s="3"/>
      <c r="Y8" s="3"/>
      <c r="Z8" s="3"/>
      <c r="AA8" s="3"/>
      <c r="AB8" s="210" t="s">
        <v>298</v>
      </c>
      <c r="AC8" s="211" t="s">
        <v>299</v>
      </c>
      <c r="AD8" s="212" t="s">
        <v>300</v>
      </c>
      <c r="AE8" s="211" t="s">
        <v>299</v>
      </c>
      <c r="AF8" s="212" t="s">
        <v>300</v>
      </c>
      <c r="AG8" s="211" t="s">
        <v>299</v>
      </c>
      <c r="AH8" s="212" t="s">
        <v>300</v>
      </c>
      <c r="AI8" s="211" t="s">
        <v>299</v>
      </c>
      <c r="AJ8" s="212" t="s">
        <v>300</v>
      </c>
      <c r="AK8" s="211" t="s">
        <v>299</v>
      </c>
      <c r="AL8" s="212" t="s">
        <v>300</v>
      </c>
      <c r="AM8" s="211" t="s">
        <v>299</v>
      </c>
      <c r="AN8" s="212" t="s">
        <v>300</v>
      </c>
      <c r="AO8" s="211" t="s">
        <v>299</v>
      </c>
      <c r="AP8" s="212" t="s">
        <v>300</v>
      </c>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row>
    <row r="9" spans="1:92" s="4" customFormat="1" ht="143.1" customHeight="1">
      <c r="A9" s="892" t="s">
        <v>301</v>
      </c>
      <c r="B9" s="297" t="s">
        <v>10</v>
      </c>
      <c r="C9" s="298"/>
      <c r="D9" s="299"/>
      <c r="E9" s="298"/>
      <c r="F9" s="299"/>
      <c r="G9" s="298"/>
      <c r="H9" s="299"/>
      <c r="I9" s="298"/>
      <c r="J9" s="299"/>
      <c r="K9" s="298"/>
      <c r="L9" s="299"/>
      <c r="M9" s="298"/>
      <c r="N9" s="299"/>
      <c r="O9" s="298"/>
      <c r="P9" s="299"/>
      <c r="Q9" s="3"/>
      <c r="R9" s="3"/>
      <c r="S9" s="3"/>
      <c r="T9" s="3"/>
      <c r="U9" s="3"/>
      <c r="V9" s="3"/>
      <c r="W9" s="3"/>
      <c r="X9" s="3"/>
      <c r="Y9" s="3"/>
      <c r="Z9" s="3"/>
      <c r="AA9" s="3"/>
      <c r="AB9" s="869" t="s">
        <v>10</v>
      </c>
      <c r="AC9" s="873"/>
      <c r="AD9" s="875"/>
      <c r="AE9" s="873"/>
      <c r="AF9" s="875"/>
      <c r="AG9" s="873"/>
      <c r="AH9" s="875"/>
      <c r="AI9" s="873"/>
      <c r="AJ9" s="875"/>
      <c r="AK9" s="873"/>
      <c r="AL9" s="875"/>
      <c r="AM9" s="873"/>
      <c r="AN9" s="875"/>
      <c r="AO9" s="873"/>
      <c r="AP9" s="875"/>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row>
    <row r="10" spans="1:92" s="4" customFormat="1" ht="27" thickBot="1">
      <c r="A10" s="893"/>
      <c r="B10" s="200" t="s">
        <v>302</v>
      </c>
      <c r="C10" s="193"/>
      <c r="D10" s="201"/>
      <c r="E10" s="194"/>
      <c r="F10" s="202"/>
      <c r="G10" s="194"/>
      <c r="H10" s="202"/>
      <c r="I10" s="194"/>
      <c r="J10" s="202"/>
      <c r="K10" s="194"/>
      <c r="L10" s="202"/>
      <c r="M10" s="194"/>
      <c r="N10" s="202"/>
      <c r="O10" s="194"/>
      <c r="P10" s="202"/>
      <c r="Q10" s="3"/>
      <c r="R10" s="3"/>
      <c r="S10" s="3"/>
      <c r="T10" s="3"/>
      <c r="U10" s="3"/>
      <c r="V10" s="3"/>
      <c r="W10" s="3"/>
      <c r="X10" s="3"/>
      <c r="Y10" s="3"/>
      <c r="Z10" s="3"/>
      <c r="AA10" s="3"/>
      <c r="AB10" s="870"/>
      <c r="AC10" s="874"/>
      <c r="AD10" s="876"/>
      <c r="AE10" s="874"/>
      <c r="AF10" s="876"/>
      <c r="AG10" s="874"/>
      <c r="AH10" s="876"/>
      <c r="AI10" s="874"/>
      <c r="AJ10" s="876"/>
      <c r="AK10" s="874"/>
      <c r="AL10" s="876"/>
      <c r="AM10" s="874"/>
      <c r="AN10" s="876"/>
      <c r="AO10" s="874"/>
      <c r="AP10" s="876"/>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row>
    <row r="11" spans="1:92" s="4" customFormat="1" ht="143.1" customHeight="1">
      <c r="A11" s="893"/>
      <c r="B11" s="300" t="s">
        <v>14</v>
      </c>
      <c r="C11" s="298" t="s">
        <v>880</v>
      </c>
      <c r="D11" s="299" t="s">
        <v>881</v>
      </c>
      <c r="E11" s="298"/>
      <c r="F11" s="299"/>
      <c r="G11" s="298"/>
      <c r="H11" s="299"/>
      <c r="I11" s="298"/>
      <c r="J11" s="299"/>
      <c r="K11" s="298"/>
      <c r="L11" s="299"/>
      <c r="M11" s="298"/>
      <c r="N11" s="299"/>
      <c r="O11" s="298"/>
      <c r="P11" s="299"/>
      <c r="Q11" s="3"/>
      <c r="R11" s="3"/>
      <c r="S11" s="3"/>
      <c r="T11" s="3"/>
      <c r="U11" s="3"/>
      <c r="V11" s="3"/>
      <c r="W11" s="3"/>
      <c r="X11" s="3"/>
      <c r="Y11" s="3"/>
      <c r="Z11" s="3"/>
      <c r="AA11" s="3"/>
      <c r="AB11" s="869" t="s">
        <v>14</v>
      </c>
      <c r="AC11" s="873"/>
      <c r="AD11" s="875"/>
      <c r="AE11" s="873"/>
      <c r="AF11" s="875"/>
      <c r="AG11" s="873"/>
      <c r="AH11" s="875"/>
      <c r="AI11" s="873"/>
      <c r="AJ11" s="875"/>
      <c r="AK11" s="873"/>
      <c r="AL11" s="875"/>
      <c r="AM11" s="873"/>
      <c r="AN11" s="875"/>
      <c r="AO11" s="873"/>
      <c r="AP11" s="875"/>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row>
    <row r="12" spans="1:92" s="4" customFormat="1" ht="20.100000000000001" customHeight="1">
      <c r="A12" s="893"/>
      <c r="B12" s="200" t="s">
        <v>302</v>
      </c>
      <c r="C12" s="215"/>
      <c r="D12" s="216">
        <v>10</v>
      </c>
      <c r="E12" s="215"/>
      <c r="F12" s="216"/>
      <c r="G12" s="215"/>
      <c r="H12" s="216"/>
      <c r="I12" s="215"/>
      <c r="J12" s="216"/>
      <c r="K12" s="215"/>
      <c r="L12" s="216"/>
      <c r="M12" s="215"/>
      <c r="N12" s="216"/>
      <c r="O12" s="215"/>
      <c r="P12" s="216"/>
      <c r="Q12" s="3"/>
      <c r="R12" s="3"/>
      <c r="S12" s="3"/>
      <c r="T12" s="3"/>
      <c r="U12" s="3"/>
      <c r="V12" s="3"/>
      <c r="W12" s="3"/>
      <c r="X12" s="3"/>
      <c r="Y12" s="3"/>
      <c r="Z12" s="3"/>
      <c r="AA12" s="3"/>
      <c r="AB12" s="870"/>
      <c r="AC12" s="874"/>
      <c r="AD12" s="876"/>
      <c r="AE12" s="874"/>
      <c r="AF12" s="876"/>
      <c r="AG12" s="874"/>
      <c r="AH12" s="876"/>
      <c r="AI12" s="874"/>
      <c r="AJ12" s="876"/>
      <c r="AK12" s="874"/>
      <c r="AL12" s="876"/>
      <c r="AM12" s="874"/>
      <c r="AN12" s="876"/>
      <c r="AO12" s="874"/>
      <c r="AP12" s="876"/>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row>
    <row r="13" spans="1:92" s="4" customFormat="1" ht="143.1" customHeight="1">
      <c r="A13" s="893"/>
      <c r="B13" s="300" t="s">
        <v>16</v>
      </c>
      <c r="C13" s="298"/>
      <c r="D13" s="299"/>
      <c r="E13" s="298"/>
      <c r="F13" s="299"/>
      <c r="G13" s="298"/>
      <c r="H13" s="298" t="s">
        <v>882</v>
      </c>
      <c r="I13" s="298"/>
      <c r="J13" s="299"/>
      <c r="K13" s="298"/>
      <c r="L13" s="299" t="s">
        <v>883</v>
      </c>
      <c r="M13" s="369"/>
      <c r="N13" s="299"/>
      <c r="O13" s="298"/>
      <c r="P13" s="299"/>
      <c r="Q13" s="3"/>
      <c r="R13" s="3"/>
      <c r="S13" s="3"/>
      <c r="T13" s="3"/>
      <c r="U13" s="3"/>
      <c r="V13" s="3"/>
      <c r="W13" s="3"/>
      <c r="X13" s="3"/>
      <c r="Y13" s="3"/>
      <c r="Z13" s="3"/>
      <c r="AA13" s="3"/>
      <c r="AB13" s="867" t="s">
        <v>308</v>
      </c>
      <c r="AC13" s="873"/>
      <c r="AD13" s="875"/>
      <c r="AE13" s="873"/>
      <c r="AF13" s="875"/>
      <c r="AG13" s="873"/>
      <c r="AH13" s="875"/>
      <c r="AI13" s="873"/>
      <c r="AJ13" s="875"/>
      <c r="AK13" s="873"/>
      <c r="AL13" s="875"/>
      <c r="AM13" s="873"/>
      <c r="AN13" s="875"/>
      <c r="AO13" s="873"/>
      <c r="AP13" s="875"/>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row>
    <row r="14" spans="1:92" s="4" customFormat="1" ht="20.100000000000001" customHeight="1" thickBot="1">
      <c r="A14" s="893"/>
      <c r="B14" s="200" t="s">
        <v>302</v>
      </c>
      <c r="C14" s="215"/>
      <c r="D14" s="216"/>
      <c r="E14" s="215"/>
      <c r="F14" s="216"/>
      <c r="G14" s="215"/>
      <c r="H14" s="216"/>
      <c r="I14" s="215"/>
      <c r="J14" s="216"/>
      <c r="K14" s="215"/>
      <c r="L14" s="216"/>
      <c r="M14" s="215"/>
      <c r="N14" s="216"/>
      <c r="O14" s="215"/>
      <c r="P14" s="216"/>
      <c r="Q14" s="3"/>
      <c r="R14" s="3"/>
      <c r="S14" s="3"/>
      <c r="T14" s="3"/>
      <c r="U14" s="3"/>
      <c r="V14" s="3"/>
      <c r="W14" s="3"/>
      <c r="X14" s="3"/>
      <c r="Y14" s="3"/>
      <c r="Z14" s="3"/>
      <c r="AA14" s="3"/>
      <c r="AB14" s="868"/>
      <c r="AC14" s="874"/>
      <c r="AD14" s="876"/>
      <c r="AE14" s="874"/>
      <c r="AF14" s="876"/>
      <c r="AG14" s="874"/>
      <c r="AH14" s="876"/>
      <c r="AI14" s="874"/>
      <c r="AJ14" s="876"/>
      <c r="AK14" s="874"/>
      <c r="AL14" s="876"/>
      <c r="AM14" s="874"/>
      <c r="AN14" s="876"/>
      <c r="AO14" s="874"/>
      <c r="AP14" s="876"/>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row>
    <row r="15" spans="1:92" s="4" customFormat="1" ht="143.1" customHeight="1">
      <c r="A15" s="893"/>
      <c r="B15" s="300" t="s">
        <v>116</v>
      </c>
      <c r="C15" s="298"/>
      <c r="D15" s="299"/>
      <c r="E15" s="298"/>
      <c r="F15" s="299"/>
      <c r="G15" s="298"/>
      <c r="H15" s="299"/>
      <c r="I15" s="298" t="s">
        <v>884</v>
      </c>
      <c r="J15" s="299"/>
      <c r="K15" s="298"/>
      <c r="L15" s="299"/>
      <c r="M15" s="298" t="s">
        <v>885</v>
      </c>
      <c r="N15" s="299"/>
      <c r="O15" s="298"/>
      <c r="P15" s="299"/>
      <c r="Q15" s="3"/>
      <c r="R15" s="3"/>
      <c r="S15" s="3"/>
      <c r="T15" s="3"/>
      <c r="U15" s="3"/>
      <c r="V15" s="3"/>
      <c r="W15" s="3"/>
      <c r="X15" s="3"/>
      <c r="Y15" s="3"/>
      <c r="Z15" s="3"/>
      <c r="AA15" s="3"/>
      <c r="AB15" s="867" t="s">
        <v>116</v>
      </c>
      <c r="AC15" s="873"/>
      <c r="AD15" s="875"/>
      <c r="AE15" s="873"/>
      <c r="AF15" s="875"/>
      <c r="AG15" s="873"/>
      <c r="AH15" s="875"/>
      <c r="AI15" s="873"/>
      <c r="AJ15" s="875"/>
      <c r="AK15" s="873"/>
      <c r="AL15" s="875"/>
      <c r="AM15" s="873"/>
      <c r="AN15" s="875"/>
      <c r="AO15" s="873"/>
      <c r="AP15" s="875"/>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row>
    <row r="16" spans="1:92" s="4" customFormat="1" ht="20.100000000000001" customHeight="1" thickBot="1">
      <c r="A16" s="893"/>
      <c r="B16" s="200" t="s">
        <v>302</v>
      </c>
      <c r="C16" s="215"/>
      <c r="D16" s="216"/>
      <c r="E16" s="215"/>
      <c r="F16" s="216"/>
      <c r="G16" s="215"/>
      <c r="H16" s="216"/>
      <c r="I16" s="215"/>
      <c r="J16" s="216"/>
      <c r="K16" s="215"/>
      <c r="L16" s="216"/>
      <c r="M16" s="215"/>
      <c r="N16" s="216"/>
      <c r="O16" s="215"/>
      <c r="P16" s="216"/>
      <c r="Q16" s="3"/>
      <c r="R16" s="3"/>
      <c r="S16" s="3"/>
      <c r="T16" s="3"/>
      <c r="U16" s="3"/>
      <c r="V16" s="3"/>
      <c r="W16" s="3"/>
      <c r="X16" s="3"/>
      <c r="Y16" s="3"/>
      <c r="Z16" s="3"/>
      <c r="AA16" s="3"/>
      <c r="AB16" s="868"/>
      <c r="AC16" s="874"/>
      <c r="AD16" s="876"/>
      <c r="AE16" s="874"/>
      <c r="AF16" s="876"/>
      <c r="AG16" s="874"/>
      <c r="AH16" s="876"/>
      <c r="AI16" s="874"/>
      <c r="AJ16" s="876"/>
      <c r="AK16" s="874"/>
      <c r="AL16" s="876"/>
      <c r="AM16" s="874"/>
      <c r="AN16" s="876"/>
      <c r="AO16" s="874"/>
      <c r="AP16" s="876"/>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row>
    <row r="17" spans="1:92" s="4" customFormat="1" ht="143.1" customHeight="1">
      <c r="A17" s="893"/>
      <c r="B17" s="300" t="s">
        <v>20</v>
      </c>
      <c r="C17" s="298"/>
      <c r="D17" s="299" t="s">
        <v>886</v>
      </c>
      <c r="E17" s="298"/>
      <c r="F17" s="299"/>
      <c r="G17" s="298"/>
      <c r="H17" s="299"/>
      <c r="I17" s="298"/>
      <c r="J17" s="299"/>
      <c r="K17" s="298"/>
      <c r="L17" s="299"/>
      <c r="M17" s="298"/>
      <c r="N17" s="299"/>
      <c r="O17" s="298"/>
      <c r="P17" s="299"/>
      <c r="Q17" s="3"/>
      <c r="R17" s="3"/>
      <c r="S17" s="3"/>
      <c r="T17" s="3"/>
      <c r="U17" s="3"/>
      <c r="V17" s="3"/>
      <c r="W17" s="3"/>
      <c r="X17" s="3"/>
      <c r="Y17" s="3"/>
      <c r="Z17" s="3"/>
      <c r="AA17" s="3"/>
      <c r="AB17" s="867" t="s">
        <v>20</v>
      </c>
      <c r="AC17" s="873"/>
      <c r="AD17" s="875"/>
      <c r="AE17" s="873"/>
      <c r="AF17" s="875"/>
      <c r="AG17" s="873"/>
      <c r="AH17" s="875"/>
      <c r="AI17" s="873"/>
      <c r="AJ17" s="875"/>
      <c r="AK17" s="873"/>
      <c r="AL17" s="875"/>
      <c r="AM17" s="873"/>
      <c r="AN17" s="875"/>
      <c r="AO17" s="873"/>
      <c r="AP17" s="875"/>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row>
    <row r="18" spans="1:92" s="4" customFormat="1" ht="20.100000000000001" customHeight="1" thickBot="1">
      <c r="A18" s="893"/>
      <c r="B18" s="200" t="s">
        <v>302</v>
      </c>
      <c r="C18" s="215"/>
      <c r="D18" s="216"/>
      <c r="E18" s="215"/>
      <c r="F18" s="216"/>
      <c r="G18" s="215"/>
      <c r="H18" s="216"/>
      <c r="I18" s="215"/>
      <c r="J18" s="216"/>
      <c r="K18" s="215"/>
      <c r="L18" s="216"/>
      <c r="M18" s="215"/>
      <c r="N18" s="216"/>
      <c r="O18" s="215"/>
      <c r="P18" s="216"/>
      <c r="Q18" s="3"/>
      <c r="R18" s="3"/>
      <c r="S18" s="3"/>
      <c r="T18" s="3"/>
      <c r="U18" s="3"/>
      <c r="V18" s="3"/>
      <c r="W18" s="3"/>
      <c r="X18" s="3"/>
      <c r="Y18" s="3"/>
      <c r="Z18" s="3"/>
      <c r="AA18" s="3"/>
      <c r="AB18" s="868"/>
      <c r="AC18" s="874"/>
      <c r="AD18" s="876"/>
      <c r="AE18" s="874"/>
      <c r="AF18" s="876"/>
      <c r="AG18" s="874"/>
      <c r="AH18" s="876"/>
      <c r="AI18" s="874"/>
      <c r="AJ18" s="876"/>
      <c r="AK18" s="874"/>
      <c r="AL18" s="876"/>
      <c r="AM18" s="874"/>
      <c r="AN18" s="876"/>
      <c r="AO18" s="874"/>
      <c r="AP18" s="876"/>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row>
    <row r="19" spans="1:92" s="4" customFormat="1" ht="143.1" customHeight="1">
      <c r="A19" s="893"/>
      <c r="B19" s="300" t="s">
        <v>22</v>
      </c>
      <c r="C19" s="298"/>
      <c r="D19" s="299"/>
      <c r="E19" s="298"/>
      <c r="F19" s="299"/>
      <c r="G19" s="298"/>
      <c r="H19" s="299"/>
      <c r="I19" s="298"/>
      <c r="J19" s="299"/>
      <c r="K19" s="298"/>
      <c r="L19" s="299"/>
      <c r="M19" s="298"/>
      <c r="N19" s="299"/>
      <c r="O19" s="298"/>
      <c r="P19" s="299"/>
      <c r="Q19" s="3"/>
      <c r="R19" s="3"/>
      <c r="S19" s="3"/>
      <c r="T19" s="3"/>
      <c r="U19" s="3"/>
      <c r="V19" s="3"/>
      <c r="W19" s="3"/>
      <c r="X19" s="3"/>
      <c r="Y19" s="3"/>
      <c r="Z19" s="3"/>
      <c r="AA19" s="3"/>
      <c r="AB19" s="867" t="s">
        <v>22</v>
      </c>
      <c r="AC19" s="873"/>
      <c r="AD19" s="875"/>
      <c r="AE19" s="873"/>
      <c r="AF19" s="875"/>
      <c r="AG19" s="873"/>
      <c r="AH19" s="875"/>
      <c r="AI19" s="873"/>
      <c r="AJ19" s="875"/>
      <c r="AK19" s="873"/>
      <c r="AL19" s="875"/>
      <c r="AM19" s="873"/>
      <c r="AN19" s="875"/>
      <c r="AO19" s="873"/>
      <c r="AP19" s="875"/>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row>
    <row r="20" spans="1:92" s="4" customFormat="1" ht="20.100000000000001" customHeight="1" thickBot="1">
      <c r="A20" s="893"/>
      <c r="B20" s="200" t="s">
        <v>302</v>
      </c>
      <c r="C20" s="215"/>
      <c r="D20" s="216"/>
      <c r="E20" s="215"/>
      <c r="F20" s="216"/>
      <c r="G20" s="215"/>
      <c r="H20" s="216"/>
      <c r="I20" s="215"/>
      <c r="J20" s="216"/>
      <c r="K20" s="215"/>
      <c r="L20" s="216"/>
      <c r="M20" s="215"/>
      <c r="N20" s="216"/>
      <c r="O20" s="215"/>
      <c r="P20" s="216"/>
      <c r="Q20" s="3"/>
      <c r="R20" s="3"/>
      <c r="S20" s="3"/>
      <c r="T20" s="3"/>
      <c r="U20" s="3"/>
      <c r="V20" s="3"/>
      <c r="W20" s="3"/>
      <c r="X20" s="3"/>
      <c r="Y20" s="3"/>
      <c r="Z20" s="3"/>
      <c r="AA20" s="3"/>
      <c r="AB20" s="868"/>
      <c r="AC20" s="874"/>
      <c r="AD20" s="876"/>
      <c r="AE20" s="874"/>
      <c r="AF20" s="876"/>
      <c r="AG20" s="874"/>
      <c r="AH20" s="876"/>
      <c r="AI20" s="874"/>
      <c r="AJ20" s="876"/>
      <c r="AK20" s="874"/>
      <c r="AL20" s="876"/>
      <c r="AM20" s="874"/>
      <c r="AN20" s="876"/>
      <c r="AO20" s="874"/>
      <c r="AP20" s="876"/>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row>
    <row r="21" spans="1:92" s="4" customFormat="1" ht="143.1" customHeight="1">
      <c r="A21" s="893"/>
      <c r="B21" s="300" t="s">
        <v>26</v>
      </c>
      <c r="C21" s="298"/>
      <c r="D21" s="299" t="s">
        <v>887</v>
      </c>
      <c r="E21" s="298"/>
      <c r="F21" s="299"/>
      <c r="G21" s="298"/>
      <c r="H21" s="299"/>
      <c r="I21" s="298"/>
      <c r="J21" s="299"/>
      <c r="K21" s="298"/>
      <c r="L21" s="299"/>
      <c r="M21" s="298"/>
      <c r="N21" s="299"/>
      <c r="O21" s="298"/>
      <c r="P21" s="299"/>
      <c r="Q21" s="3"/>
      <c r="R21" s="3"/>
      <c r="S21" s="3"/>
      <c r="T21" s="3"/>
      <c r="U21" s="3"/>
      <c r="V21" s="3"/>
      <c r="W21" s="3"/>
      <c r="X21" s="3"/>
      <c r="Y21" s="3"/>
      <c r="Z21" s="3"/>
      <c r="AA21" s="3"/>
      <c r="AB21" s="867" t="s">
        <v>26</v>
      </c>
      <c r="AC21" s="873"/>
      <c r="AD21" s="875"/>
      <c r="AE21" s="873"/>
      <c r="AF21" s="875"/>
      <c r="AG21" s="873"/>
      <c r="AH21" s="875"/>
      <c r="AI21" s="873"/>
      <c r="AJ21" s="875"/>
      <c r="AK21" s="873"/>
      <c r="AL21" s="875"/>
      <c r="AM21" s="873"/>
      <c r="AN21" s="875"/>
      <c r="AO21" s="873"/>
      <c r="AP21" s="875"/>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row>
    <row r="22" spans="1:92" s="6" customFormat="1" ht="20.100000000000001" customHeight="1" thickBot="1">
      <c r="A22" s="893"/>
      <c r="B22" s="200" t="s">
        <v>302</v>
      </c>
      <c r="C22" s="215"/>
      <c r="D22" s="216"/>
      <c r="E22" s="215"/>
      <c r="F22" s="216"/>
      <c r="G22" s="215"/>
      <c r="H22" s="216"/>
      <c r="I22" s="215"/>
      <c r="J22" s="216"/>
      <c r="K22" s="215"/>
      <c r="L22" s="216"/>
      <c r="M22" s="215"/>
      <c r="N22" s="216"/>
      <c r="O22" s="215"/>
      <c r="P22" s="216"/>
      <c r="Q22" s="5"/>
      <c r="R22" s="5"/>
      <c r="S22" s="5"/>
      <c r="T22" s="5"/>
      <c r="U22" s="5"/>
      <c r="V22" s="5"/>
      <c r="W22" s="5"/>
      <c r="X22" s="5"/>
      <c r="Y22" s="5"/>
      <c r="Z22" s="5"/>
      <c r="AA22" s="5"/>
      <c r="AB22" s="868"/>
      <c r="AC22" s="874"/>
      <c r="AD22" s="876"/>
      <c r="AE22" s="874"/>
      <c r="AF22" s="876"/>
      <c r="AG22" s="874"/>
      <c r="AH22" s="876"/>
      <c r="AI22" s="874"/>
      <c r="AJ22" s="876"/>
      <c r="AK22" s="874"/>
      <c r="AL22" s="876"/>
      <c r="AM22" s="874"/>
      <c r="AN22" s="876"/>
      <c r="AO22" s="874"/>
      <c r="AP22" s="876"/>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row>
    <row r="23" spans="1:92" s="4" customFormat="1" ht="143.1" customHeight="1">
      <c r="A23" s="893"/>
      <c r="B23" s="301" t="s">
        <v>315</v>
      </c>
      <c r="C23" s="298" t="s">
        <v>888</v>
      </c>
      <c r="D23" s="299" t="s">
        <v>889</v>
      </c>
      <c r="E23" s="298"/>
      <c r="F23" s="299"/>
      <c r="G23" s="298" t="s">
        <v>890</v>
      </c>
      <c r="H23" s="299"/>
      <c r="I23" s="298"/>
      <c r="J23" s="299"/>
      <c r="K23" s="298"/>
      <c r="L23" s="299"/>
      <c r="M23" s="298"/>
      <c r="N23" s="299"/>
      <c r="O23" s="298"/>
      <c r="P23" s="299"/>
      <c r="Q23" s="3"/>
      <c r="R23" s="3"/>
      <c r="S23" s="3"/>
      <c r="T23" s="3"/>
      <c r="U23" s="3"/>
      <c r="V23" s="3"/>
      <c r="W23" s="3"/>
      <c r="X23" s="3"/>
      <c r="Y23" s="3"/>
      <c r="Z23" s="3"/>
      <c r="AA23" s="3"/>
      <c r="AB23" s="867" t="s">
        <v>315</v>
      </c>
      <c r="AC23" s="873"/>
      <c r="AD23" s="875"/>
      <c r="AE23" s="873"/>
      <c r="AF23" s="875"/>
      <c r="AG23" s="873"/>
      <c r="AH23" s="875"/>
      <c r="AI23" s="873"/>
      <c r="AJ23" s="875"/>
      <c r="AK23" s="873"/>
      <c r="AL23" s="875"/>
      <c r="AM23" s="873"/>
      <c r="AN23" s="875"/>
      <c r="AO23" s="873"/>
      <c r="AP23" s="875"/>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row>
    <row r="24" spans="1:92" s="6" customFormat="1" ht="20.100000000000001" customHeight="1" thickBot="1">
      <c r="A24" s="893"/>
      <c r="B24" s="200" t="s">
        <v>302</v>
      </c>
      <c r="C24" s="215"/>
      <c r="D24" s="216"/>
      <c r="E24" s="215"/>
      <c r="F24" s="216"/>
      <c r="G24" s="215"/>
      <c r="H24" s="216"/>
      <c r="I24" s="215"/>
      <c r="J24" s="216"/>
      <c r="K24" s="215"/>
      <c r="L24" s="216"/>
      <c r="M24" s="215"/>
      <c r="N24" s="216"/>
      <c r="O24" s="215"/>
      <c r="P24" s="216"/>
      <c r="Q24" s="5"/>
      <c r="R24" s="5"/>
      <c r="S24" s="5"/>
      <c r="T24" s="5"/>
      <c r="U24" s="5"/>
      <c r="V24" s="5"/>
      <c r="W24" s="5"/>
      <c r="X24" s="5"/>
      <c r="Y24" s="5"/>
      <c r="Z24" s="5"/>
      <c r="AA24" s="5"/>
      <c r="AB24" s="868"/>
      <c r="AC24" s="874"/>
      <c r="AD24" s="876"/>
      <c r="AE24" s="874"/>
      <c r="AF24" s="876"/>
      <c r="AG24" s="874"/>
      <c r="AH24" s="876"/>
      <c r="AI24" s="874"/>
      <c r="AJ24" s="876"/>
      <c r="AK24" s="874"/>
      <c r="AL24" s="876"/>
      <c r="AM24" s="874"/>
      <c r="AN24" s="876"/>
      <c r="AO24" s="874"/>
      <c r="AP24" s="876"/>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row>
    <row r="25" spans="1:92" s="4" customFormat="1" ht="143.1" customHeight="1">
      <c r="A25" s="893"/>
      <c r="B25" s="301" t="s">
        <v>32</v>
      </c>
      <c r="C25" s="298"/>
      <c r="D25" s="299"/>
      <c r="E25" s="298"/>
      <c r="F25" s="299"/>
      <c r="G25" s="298"/>
      <c r="H25" s="299"/>
      <c r="I25" s="298"/>
      <c r="J25" s="299"/>
      <c r="K25" s="298" t="s">
        <v>891</v>
      </c>
      <c r="L25" s="299"/>
      <c r="M25" s="298"/>
      <c r="N25" s="299"/>
      <c r="O25" s="298"/>
      <c r="P25" s="299"/>
      <c r="Q25" s="3"/>
      <c r="R25" s="3"/>
      <c r="S25" s="3"/>
      <c r="T25" s="3"/>
      <c r="U25" s="3"/>
      <c r="V25" s="3"/>
      <c r="W25" s="3"/>
      <c r="X25" s="3"/>
      <c r="Y25" s="3"/>
      <c r="Z25" s="3"/>
      <c r="AA25" s="3"/>
      <c r="AB25" s="867" t="s">
        <v>32</v>
      </c>
      <c r="AC25" s="873"/>
      <c r="AD25" s="875"/>
      <c r="AE25" s="873"/>
      <c r="AF25" s="875"/>
      <c r="AG25" s="873"/>
      <c r="AH25" s="875"/>
      <c r="AI25" s="873"/>
      <c r="AJ25" s="875"/>
      <c r="AK25" s="873"/>
      <c r="AL25" s="875"/>
      <c r="AM25" s="873"/>
      <c r="AN25" s="875"/>
      <c r="AO25" s="873"/>
      <c r="AP25" s="875"/>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row>
    <row r="26" spans="1:92" s="6" customFormat="1" ht="20.100000000000001" customHeight="1" thickBot="1">
      <c r="A26" s="893"/>
      <c r="B26" s="200" t="s">
        <v>302</v>
      </c>
      <c r="C26" s="215"/>
      <c r="D26" s="216"/>
      <c r="E26" s="215"/>
      <c r="F26" s="216"/>
      <c r="G26" s="215"/>
      <c r="H26" s="216"/>
      <c r="I26" s="215"/>
      <c r="J26" s="216"/>
      <c r="K26" s="215"/>
      <c r="L26" s="216"/>
      <c r="M26" s="215"/>
      <c r="N26" s="216"/>
      <c r="O26" s="215"/>
      <c r="P26" s="216"/>
      <c r="Q26" s="5"/>
      <c r="R26" s="5"/>
      <c r="S26" s="5"/>
      <c r="T26" s="5"/>
      <c r="U26" s="5"/>
      <c r="V26" s="5"/>
      <c r="W26" s="5"/>
      <c r="X26" s="5"/>
      <c r="Y26" s="5"/>
      <c r="Z26" s="5"/>
      <c r="AA26" s="5"/>
      <c r="AB26" s="868"/>
      <c r="AC26" s="874"/>
      <c r="AD26" s="876"/>
      <c r="AE26" s="874"/>
      <c r="AF26" s="876"/>
      <c r="AG26" s="874"/>
      <c r="AH26" s="876"/>
      <c r="AI26" s="874"/>
      <c r="AJ26" s="876"/>
      <c r="AK26" s="874"/>
      <c r="AL26" s="876"/>
      <c r="AM26" s="874"/>
      <c r="AN26" s="876"/>
      <c r="AO26" s="874"/>
      <c r="AP26" s="876"/>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row>
    <row r="27" spans="1:92" s="4" customFormat="1" ht="143.1" customHeight="1">
      <c r="A27" s="893"/>
      <c r="B27" s="301" t="s">
        <v>319</v>
      </c>
      <c r="C27" s="298"/>
      <c r="D27" s="299" t="s">
        <v>892</v>
      </c>
      <c r="E27" s="298"/>
      <c r="F27" s="299"/>
      <c r="G27" s="298" t="s">
        <v>893</v>
      </c>
      <c r="H27" s="299"/>
      <c r="I27" s="298"/>
      <c r="J27" s="299"/>
      <c r="K27" s="298"/>
      <c r="L27" s="299"/>
      <c r="M27" s="298"/>
      <c r="N27" s="299"/>
      <c r="O27" s="298" t="s">
        <v>894</v>
      </c>
      <c r="P27" s="299"/>
      <c r="Q27" s="3"/>
      <c r="R27" s="3"/>
      <c r="S27" s="3"/>
      <c r="T27" s="3"/>
      <c r="U27" s="3"/>
      <c r="V27" s="3"/>
      <c r="W27" s="3"/>
      <c r="X27" s="3"/>
      <c r="Y27" s="3"/>
      <c r="Z27" s="3"/>
      <c r="AA27" s="3"/>
      <c r="AB27" s="867" t="s">
        <v>319</v>
      </c>
      <c r="AC27" s="873"/>
      <c r="AD27" s="875"/>
      <c r="AE27" s="873"/>
      <c r="AF27" s="875"/>
      <c r="AG27" s="873"/>
      <c r="AH27" s="875"/>
      <c r="AI27" s="873"/>
      <c r="AJ27" s="875"/>
      <c r="AK27" s="873"/>
      <c r="AL27" s="875"/>
      <c r="AM27" s="873"/>
      <c r="AN27" s="875"/>
      <c r="AO27" s="873"/>
      <c r="AP27" s="875"/>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row>
    <row r="28" spans="1:92" s="4" customFormat="1" ht="20.100000000000001" customHeight="1" thickBot="1">
      <c r="A28" s="893"/>
      <c r="B28" s="200" t="s">
        <v>302</v>
      </c>
      <c r="C28" s="215"/>
      <c r="D28" s="216"/>
      <c r="E28" s="215"/>
      <c r="F28" s="216"/>
      <c r="G28" s="215"/>
      <c r="H28" s="216"/>
      <c r="I28" s="215"/>
      <c r="J28" s="216"/>
      <c r="K28" s="215"/>
      <c r="L28" s="216"/>
      <c r="M28" s="215"/>
      <c r="N28" s="216"/>
      <c r="O28" s="215"/>
      <c r="P28" s="216"/>
      <c r="Q28" s="3"/>
      <c r="R28" s="3"/>
      <c r="S28" s="3"/>
      <c r="T28" s="3"/>
      <c r="U28" s="3"/>
      <c r="V28" s="3"/>
      <c r="W28" s="3"/>
      <c r="X28" s="3"/>
      <c r="Y28" s="3"/>
      <c r="Z28" s="3"/>
      <c r="AA28" s="3"/>
      <c r="AB28" s="868"/>
      <c r="AC28" s="874"/>
      <c r="AD28" s="876"/>
      <c r="AE28" s="874"/>
      <c r="AF28" s="876"/>
      <c r="AG28" s="874"/>
      <c r="AH28" s="876"/>
      <c r="AI28" s="874"/>
      <c r="AJ28" s="876"/>
      <c r="AK28" s="874"/>
      <c r="AL28" s="876"/>
      <c r="AM28" s="874"/>
      <c r="AN28" s="876"/>
      <c r="AO28" s="874"/>
      <c r="AP28" s="876"/>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row>
    <row r="29" spans="1:92" s="4" customFormat="1" ht="143.1" customHeight="1">
      <c r="A29" s="893"/>
      <c r="B29" s="301" t="s">
        <v>36</v>
      </c>
      <c r="C29" s="298"/>
      <c r="D29" s="299"/>
      <c r="E29" s="302"/>
      <c r="F29" s="299"/>
      <c r="G29" s="298"/>
      <c r="H29" s="299"/>
      <c r="I29" s="298"/>
      <c r="J29" s="299"/>
      <c r="K29" s="298"/>
      <c r="L29" s="299"/>
      <c r="M29" s="298"/>
      <c r="N29" s="299"/>
      <c r="O29" s="298"/>
      <c r="P29" s="299"/>
      <c r="Q29" s="3"/>
      <c r="R29" s="3"/>
      <c r="S29" s="3"/>
      <c r="T29" s="3"/>
      <c r="U29" s="3"/>
      <c r="V29" s="3"/>
      <c r="W29" s="3"/>
      <c r="X29" s="3"/>
      <c r="Y29" s="3"/>
      <c r="Z29" s="3"/>
      <c r="AA29" s="3"/>
      <c r="AB29" s="867" t="s">
        <v>36</v>
      </c>
      <c r="AC29" s="873"/>
      <c r="AD29" s="875"/>
      <c r="AE29" s="873"/>
      <c r="AF29" s="875"/>
      <c r="AG29" s="873"/>
      <c r="AH29" s="875"/>
      <c r="AI29" s="873"/>
      <c r="AJ29" s="875"/>
      <c r="AK29" s="873"/>
      <c r="AL29" s="875"/>
      <c r="AM29" s="873"/>
      <c r="AN29" s="875"/>
      <c r="AO29" s="873"/>
      <c r="AP29" s="875"/>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row>
    <row r="30" spans="1:92" s="4" customFormat="1" ht="20.100000000000001" customHeight="1" thickBot="1">
      <c r="A30" s="894"/>
      <c r="B30" s="200" t="s">
        <v>302</v>
      </c>
      <c r="C30" s="215"/>
      <c r="D30" s="216"/>
      <c r="E30" s="215"/>
      <c r="F30" s="217"/>
      <c r="G30" s="215"/>
      <c r="H30" s="216"/>
      <c r="I30" s="215"/>
      <c r="J30" s="216"/>
      <c r="K30" s="215"/>
      <c r="L30" s="216"/>
      <c r="M30" s="215"/>
      <c r="N30" s="216"/>
      <c r="O30" s="215"/>
      <c r="P30" s="216"/>
      <c r="Q30" s="3"/>
      <c r="R30" s="3"/>
      <c r="S30" s="3"/>
      <c r="T30" s="3"/>
      <c r="U30" s="3"/>
      <c r="V30" s="3"/>
      <c r="W30" s="3"/>
      <c r="X30" s="3"/>
      <c r="Y30" s="3"/>
      <c r="Z30" s="3"/>
      <c r="AA30" s="3"/>
      <c r="AB30" s="868"/>
      <c r="AC30" s="874"/>
      <c r="AD30" s="876"/>
      <c r="AE30" s="874"/>
      <c r="AF30" s="876"/>
      <c r="AG30" s="874"/>
      <c r="AH30" s="876"/>
      <c r="AI30" s="874"/>
      <c r="AJ30" s="876"/>
      <c r="AK30" s="874"/>
      <c r="AL30" s="876"/>
      <c r="AM30" s="874"/>
      <c r="AN30" s="876"/>
      <c r="AO30" s="874"/>
      <c r="AP30" s="876"/>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row>
    <row r="31" spans="1:92" s="4" customFormat="1" ht="50.1" customHeight="1">
      <c r="A31" s="895" t="s">
        <v>38</v>
      </c>
      <c r="B31" s="195" t="s">
        <v>39</v>
      </c>
      <c r="C31" s="884"/>
      <c r="D31" s="885"/>
      <c r="E31" s="884"/>
      <c r="F31" s="885"/>
      <c r="G31" s="884"/>
      <c r="H31" s="885"/>
      <c r="I31" s="884"/>
      <c r="J31" s="885"/>
      <c r="K31" s="884"/>
      <c r="L31" s="885"/>
      <c r="M31" s="884"/>
      <c r="N31" s="885"/>
      <c r="O31" s="884"/>
      <c r="P31" s="885"/>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row>
    <row r="32" spans="1:92" ht="50.1" customHeight="1">
      <c r="A32" s="896"/>
      <c r="B32" s="196" t="s">
        <v>41</v>
      </c>
      <c r="C32" s="882"/>
      <c r="D32" s="883"/>
      <c r="E32" s="882"/>
      <c r="F32" s="883"/>
      <c r="G32" s="882"/>
      <c r="H32" s="883"/>
      <c r="I32" s="882"/>
      <c r="J32" s="883"/>
      <c r="K32" s="882"/>
      <c r="L32" s="883"/>
      <c r="M32" s="882"/>
      <c r="N32" s="883"/>
      <c r="O32" s="882"/>
      <c r="P32" s="883"/>
      <c r="CK32" s="2"/>
      <c r="CL32" s="2"/>
      <c r="CM32" s="2"/>
      <c r="CN32" s="2"/>
    </row>
    <row r="33" spans="1:92" ht="50.1" customHeight="1">
      <c r="A33" s="896"/>
      <c r="B33" s="197" t="s">
        <v>44</v>
      </c>
      <c r="C33" s="880"/>
      <c r="D33" s="881"/>
      <c r="E33" s="880"/>
      <c r="F33" s="881"/>
      <c r="G33" s="880"/>
      <c r="H33" s="881"/>
      <c r="I33" s="880"/>
      <c r="J33" s="881"/>
      <c r="K33" s="880"/>
      <c r="L33" s="881"/>
      <c r="M33" s="880"/>
      <c r="N33" s="881"/>
      <c r="O33" s="880"/>
      <c r="P33" s="881"/>
      <c r="CK33" s="2"/>
      <c r="CL33" s="2"/>
      <c r="CM33" s="2"/>
      <c r="CN33" s="2"/>
    </row>
    <row r="34" spans="1:92" ht="50.1" customHeight="1" thickBot="1">
      <c r="A34" s="897"/>
      <c r="B34" s="199" t="s">
        <v>46</v>
      </c>
      <c r="C34" s="878"/>
      <c r="D34" s="879"/>
      <c r="E34" s="878"/>
      <c r="F34" s="879"/>
      <c r="G34" s="878"/>
      <c r="H34" s="879"/>
      <c r="I34" s="878"/>
      <c r="J34" s="879"/>
      <c r="K34" s="878"/>
      <c r="L34" s="879"/>
      <c r="M34" s="878"/>
      <c r="N34" s="879"/>
      <c r="O34" s="878"/>
      <c r="P34" s="879"/>
      <c r="CK34" s="2"/>
      <c r="CL34" s="2"/>
      <c r="CM34" s="2"/>
      <c r="CN34" s="2"/>
    </row>
    <row r="36" spans="1:92" s="1" customFormat="1" ht="42" customHeight="1">
      <c r="A36" s="133"/>
      <c r="B36" s="2"/>
      <c r="C36" s="2"/>
      <c r="D36" s="2"/>
      <c r="E36" s="2"/>
      <c r="F36" s="2"/>
      <c r="G36" s="2"/>
      <c r="H36" s="2"/>
      <c r="I36" s="2"/>
      <c r="J36" s="2"/>
      <c r="K36" s="2"/>
      <c r="L36" s="2"/>
      <c r="M36" s="2"/>
      <c r="N36" s="2"/>
      <c r="O36" s="2"/>
      <c r="P36" s="2"/>
    </row>
  </sheetData>
  <sheetProtection algorithmName="SHA-512" hashValue="K1cWt4nz/IFRcxeoHfnHphRsZ41hXVbmazjhebM8rhf/gw6u2bzyiGtMN8mat4iMnZ47wK1yO5WUSYU+/OmaGA==" saltValue="U4TQIULSl6xC2jTH3QfGkg==" spinCount="100000" sheet="1" objects="1" scenarios="1"/>
  <mergeCells count="270">
    <mergeCell ref="AN29:AN30"/>
    <mergeCell ref="O33:P33"/>
    <mergeCell ref="C34:D34"/>
    <mergeCell ref="E34:F34"/>
    <mergeCell ref="G34:H34"/>
    <mergeCell ref="I34:J34"/>
    <mergeCell ref="K34:L34"/>
    <mergeCell ref="M34:N34"/>
    <mergeCell ref="O34:P34"/>
    <mergeCell ref="C33:D33"/>
    <mergeCell ref="E33:F33"/>
    <mergeCell ref="G33:H33"/>
    <mergeCell ref="I33:J33"/>
    <mergeCell ref="K33:L33"/>
    <mergeCell ref="M33:N33"/>
    <mergeCell ref="AG29:AG30"/>
    <mergeCell ref="O31:P31"/>
    <mergeCell ref="C32:D32"/>
    <mergeCell ref="E32:F32"/>
    <mergeCell ref="G32:H32"/>
    <mergeCell ref="I32:J32"/>
    <mergeCell ref="K32:L32"/>
    <mergeCell ref="M32:N32"/>
    <mergeCell ref="O32:P32"/>
    <mergeCell ref="AD25:AD26"/>
    <mergeCell ref="AE25:AE26"/>
    <mergeCell ref="AF25:AF26"/>
    <mergeCell ref="AG25:AG26"/>
    <mergeCell ref="AO29:AO30"/>
    <mergeCell ref="AP29:AP30"/>
    <mergeCell ref="A31:A34"/>
    <mergeCell ref="C31:D31"/>
    <mergeCell ref="E31:F31"/>
    <mergeCell ref="G31:H31"/>
    <mergeCell ref="I31:J31"/>
    <mergeCell ref="K31:L31"/>
    <mergeCell ref="M31:N31"/>
    <mergeCell ref="AH29:AH30"/>
    <mergeCell ref="AI29:AI30"/>
    <mergeCell ref="AJ29:AJ30"/>
    <mergeCell ref="AK29:AK30"/>
    <mergeCell ref="AL29:AL30"/>
    <mergeCell ref="AM29:AM30"/>
    <mergeCell ref="AB29:AB30"/>
    <mergeCell ref="AC29:AC30"/>
    <mergeCell ref="AD29:AD30"/>
    <mergeCell ref="AE29:AE30"/>
    <mergeCell ref="AF29:AF30"/>
    <mergeCell ref="AK27:AK28"/>
    <mergeCell ref="AL27:AL28"/>
    <mergeCell ref="AM27:AM28"/>
    <mergeCell ref="AN27:AN28"/>
    <mergeCell ref="AO27:AO28"/>
    <mergeCell ref="AP27:AP28"/>
    <mergeCell ref="AP25:AP26"/>
    <mergeCell ref="AB27:AB28"/>
    <mergeCell ref="AC27:AC28"/>
    <mergeCell ref="AD27:AD28"/>
    <mergeCell ref="AE27:AE28"/>
    <mergeCell ref="AF27:AF28"/>
    <mergeCell ref="AG27:AG28"/>
    <mergeCell ref="AH27:AH28"/>
    <mergeCell ref="AI27:AI28"/>
    <mergeCell ref="AJ27:AJ28"/>
    <mergeCell ref="AJ25:AJ26"/>
    <mergeCell ref="AK25:AK26"/>
    <mergeCell ref="AL25:AL26"/>
    <mergeCell ref="AM25:AM26"/>
    <mergeCell ref="AN25:AN26"/>
    <mergeCell ref="AO25:AO26"/>
    <mergeCell ref="AB25:AB26"/>
    <mergeCell ref="AC25:AC26"/>
    <mergeCell ref="AH25:AH26"/>
    <mergeCell ref="AI25:AI26"/>
    <mergeCell ref="AI23:AI24"/>
    <mergeCell ref="AN21:AN22"/>
    <mergeCell ref="AO21:AO22"/>
    <mergeCell ref="AP21:AP22"/>
    <mergeCell ref="AB23:AB24"/>
    <mergeCell ref="AC23:AC24"/>
    <mergeCell ref="AD23:AD24"/>
    <mergeCell ref="AE23:AE24"/>
    <mergeCell ref="AF23:AF24"/>
    <mergeCell ref="AG23:AG24"/>
    <mergeCell ref="AH23:AH24"/>
    <mergeCell ref="AH21:AH22"/>
    <mergeCell ref="AI21:AI22"/>
    <mergeCell ref="AJ21:AJ22"/>
    <mergeCell ref="AK21:AK22"/>
    <mergeCell ref="AL21:AL22"/>
    <mergeCell ref="AM21:AM22"/>
    <mergeCell ref="AB21:AB22"/>
    <mergeCell ref="AC21:AC22"/>
    <mergeCell ref="AD21:AD22"/>
    <mergeCell ref="AE21:AE22"/>
    <mergeCell ref="AF21:AF22"/>
    <mergeCell ref="AG21:AG22"/>
    <mergeCell ref="AO23:AO24"/>
    <mergeCell ref="AP23:AP24"/>
    <mergeCell ref="AK19:AK20"/>
    <mergeCell ref="AL19:AL20"/>
    <mergeCell ref="AM19:AM20"/>
    <mergeCell ref="AN19:AN20"/>
    <mergeCell ref="AO19:AO20"/>
    <mergeCell ref="AP19:AP20"/>
    <mergeCell ref="AJ23:AJ24"/>
    <mergeCell ref="AK23:AK24"/>
    <mergeCell ref="AL23:AL24"/>
    <mergeCell ref="AM23:AM24"/>
    <mergeCell ref="AN23:AN24"/>
    <mergeCell ref="AP17:AP18"/>
    <mergeCell ref="AB19:AB20"/>
    <mergeCell ref="AC19:AC20"/>
    <mergeCell ref="AD19:AD20"/>
    <mergeCell ref="AE19:AE20"/>
    <mergeCell ref="AF19:AF20"/>
    <mergeCell ref="AG19:AG20"/>
    <mergeCell ref="AH19:AH20"/>
    <mergeCell ref="AI19:AI20"/>
    <mergeCell ref="AJ19:AJ20"/>
    <mergeCell ref="AJ17:AJ18"/>
    <mergeCell ref="AK17:AK18"/>
    <mergeCell ref="AL17:AL18"/>
    <mergeCell ref="AM17:AM18"/>
    <mergeCell ref="AN17:AN18"/>
    <mergeCell ref="AO17:AO18"/>
    <mergeCell ref="AM13:AM14"/>
    <mergeCell ref="AO15:AO16"/>
    <mergeCell ref="AP15:AP16"/>
    <mergeCell ref="AB17:AB18"/>
    <mergeCell ref="AC17:AC18"/>
    <mergeCell ref="AD17:AD18"/>
    <mergeCell ref="AE17:AE18"/>
    <mergeCell ref="AF17:AF18"/>
    <mergeCell ref="AG17:AG18"/>
    <mergeCell ref="AH17:AH18"/>
    <mergeCell ref="AI17:AI18"/>
    <mergeCell ref="AI15:AI16"/>
    <mergeCell ref="AJ15:AJ16"/>
    <mergeCell ref="AK15:AK16"/>
    <mergeCell ref="AL15:AL16"/>
    <mergeCell ref="AM15:AM16"/>
    <mergeCell ref="AN15:AN16"/>
    <mergeCell ref="AB15:AB16"/>
    <mergeCell ref="AC15:AC16"/>
    <mergeCell ref="AD15:AD16"/>
    <mergeCell ref="AE15:AE16"/>
    <mergeCell ref="AF15:AF16"/>
    <mergeCell ref="AG15:AG16"/>
    <mergeCell ref="AH15:AH16"/>
    <mergeCell ref="AH13:AH14"/>
    <mergeCell ref="AI13:AI14"/>
    <mergeCell ref="AJ9:AJ10"/>
    <mergeCell ref="AK9:AK10"/>
    <mergeCell ref="AM11:AM12"/>
    <mergeCell ref="AN11:AN12"/>
    <mergeCell ref="AO11:AO12"/>
    <mergeCell ref="AP11:AP12"/>
    <mergeCell ref="AB13:AB14"/>
    <mergeCell ref="AC13:AC14"/>
    <mergeCell ref="AD13:AD14"/>
    <mergeCell ref="AE13:AE14"/>
    <mergeCell ref="AF13:AF14"/>
    <mergeCell ref="AG13:AG14"/>
    <mergeCell ref="AG11:AG12"/>
    <mergeCell ref="AH11:AH12"/>
    <mergeCell ref="AI11:AI12"/>
    <mergeCell ref="AJ11:AJ12"/>
    <mergeCell ref="AK11:AK12"/>
    <mergeCell ref="AL11:AL12"/>
    <mergeCell ref="AN13:AN14"/>
    <mergeCell ref="AO13:AO14"/>
    <mergeCell ref="AP13:AP14"/>
    <mergeCell ref="AJ13:AJ14"/>
    <mergeCell ref="AK13:AK14"/>
    <mergeCell ref="AL13:AL14"/>
    <mergeCell ref="AG7:AH7"/>
    <mergeCell ref="AI7:AJ7"/>
    <mergeCell ref="AK7:AL7"/>
    <mergeCell ref="AM7:AN7"/>
    <mergeCell ref="AO7:AP7"/>
    <mergeCell ref="A9:A30"/>
    <mergeCell ref="AB9:AB10"/>
    <mergeCell ref="AC9:AC10"/>
    <mergeCell ref="AD9:AD10"/>
    <mergeCell ref="AE9:AE10"/>
    <mergeCell ref="AL9:AL10"/>
    <mergeCell ref="AM9:AM10"/>
    <mergeCell ref="AN9:AN10"/>
    <mergeCell ref="AO9:AO10"/>
    <mergeCell ref="AP9:AP10"/>
    <mergeCell ref="AB11:AB12"/>
    <mergeCell ref="AC11:AC12"/>
    <mergeCell ref="AD11:AD12"/>
    <mergeCell ref="AE11:AE12"/>
    <mergeCell ref="AF11:AF12"/>
    <mergeCell ref="AF9:AF10"/>
    <mergeCell ref="AG9:AG10"/>
    <mergeCell ref="AH9:AH10"/>
    <mergeCell ref="AI9:AI10"/>
    <mergeCell ref="E7:F7"/>
    <mergeCell ref="G7:H7"/>
    <mergeCell ref="I7:J7"/>
    <mergeCell ref="K7:L7"/>
    <mergeCell ref="M7:N7"/>
    <mergeCell ref="O7:P7"/>
    <mergeCell ref="AC7:AD7"/>
    <mergeCell ref="AE7:AF7"/>
    <mergeCell ref="AC6:AD6"/>
    <mergeCell ref="AE6:AF6"/>
    <mergeCell ref="AK5:AL5"/>
    <mergeCell ref="AM5:AN5"/>
    <mergeCell ref="AO5:AP5"/>
    <mergeCell ref="C6:D6"/>
    <mergeCell ref="E6:F6"/>
    <mergeCell ref="G6:H6"/>
    <mergeCell ref="I6:J6"/>
    <mergeCell ref="K6:L6"/>
    <mergeCell ref="M6:N6"/>
    <mergeCell ref="O6:P6"/>
    <mergeCell ref="M5:N5"/>
    <mergeCell ref="O5:P5"/>
    <mergeCell ref="AC5:AD5"/>
    <mergeCell ref="AE5:AF5"/>
    <mergeCell ref="AG5:AH5"/>
    <mergeCell ref="AI5:AJ5"/>
    <mergeCell ref="AO6:AP6"/>
    <mergeCell ref="AG6:AH6"/>
    <mergeCell ref="AI6:AJ6"/>
    <mergeCell ref="AK6:AL6"/>
    <mergeCell ref="AM6:AN6"/>
    <mergeCell ref="AB3:AP3"/>
    <mergeCell ref="C4:D4"/>
    <mergeCell ref="E4:F4"/>
    <mergeCell ref="G4:H4"/>
    <mergeCell ref="I4:J4"/>
    <mergeCell ref="K4:L4"/>
    <mergeCell ref="M4:N4"/>
    <mergeCell ref="O4:P4"/>
    <mergeCell ref="AC4:AD4"/>
    <mergeCell ref="AE4:AF4"/>
    <mergeCell ref="AG4:AH4"/>
    <mergeCell ref="AI4:AJ4"/>
    <mergeCell ref="AK4:AL4"/>
    <mergeCell ref="AM4:AN4"/>
    <mergeCell ref="AO4:AP4"/>
    <mergeCell ref="O2:P2"/>
    <mergeCell ref="C3:D3"/>
    <mergeCell ref="E3:F3"/>
    <mergeCell ref="G3:H3"/>
    <mergeCell ref="I3:J3"/>
    <mergeCell ref="K3:L3"/>
    <mergeCell ref="M3:N3"/>
    <mergeCell ref="O3:P3"/>
    <mergeCell ref="A1:F1"/>
    <mergeCell ref="G1:J1"/>
    <mergeCell ref="K1:P1"/>
    <mergeCell ref="A2:A8"/>
    <mergeCell ref="C2:D2"/>
    <mergeCell ref="E2:F2"/>
    <mergeCell ref="G2:H2"/>
    <mergeCell ref="I2:J2"/>
    <mergeCell ref="K2:L2"/>
    <mergeCell ref="M2:N2"/>
    <mergeCell ref="C5:D5"/>
    <mergeCell ref="E5:F5"/>
    <mergeCell ref="G5:H5"/>
    <mergeCell ref="I5:J5"/>
    <mergeCell ref="K5:L5"/>
    <mergeCell ref="C7:D7"/>
  </mergeCells>
  <conditionalFormatting sqref="C4 E4 G4 I4 K4 M4 O4">
    <cfRule type="expression" dxfId="2" priority="3">
      <formula>OR(DAY(C4)=30, DAY(C4)=1, DAY(C4)=14, DAY(C4)=15)</formula>
    </cfRule>
  </conditionalFormatting>
  <conditionalFormatting sqref="C5 E5 G5 I5 K5 M5 O5">
    <cfRule type="expression" dxfId="1" priority="2">
      <formula>C5&lt;&gt;""</formula>
    </cfRule>
  </conditionalFormatting>
  <conditionalFormatting sqref="AC7:AP7">
    <cfRule type="expression" dxfId="0" priority="1">
      <formula>AC7&lt;&gt;""</formula>
    </cfRule>
  </conditionalFormatting>
  <printOptions verticalCentered="1"/>
  <pageMargins left="0" right="0" top="0" bottom="0" header="0" footer="0"/>
  <pageSetup paperSize="8" scale="38" fitToWidth="0" fitToHeight="0" orientation="landscape" r:id="rId1"/>
  <colBreaks count="1" manualBreakCount="1">
    <brk id="16" max="43" man="1"/>
  </colBreak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AC0D2-C4B5-4AED-83A7-F817AF3B8BA4}">
  <dimension ref="A1:H236"/>
  <sheetViews>
    <sheetView topLeftCell="A27" workbookViewId="0">
      <selection activeCell="D20" sqref="D20"/>
    </sheetView>
  </sheetViews>
  <sheetFormatPr defaultRowHeight="13.5"/>
  <cols>
    <col min="2" max="2" width="10.125" bestFit="1" customWidth="1"/>
    <col min="5" max="5" width="51.875" customWidth="1"/>
    <col min="6" max="6" width="20.75" style="13" customWidth="1"/>
    <col min="7" max="7" width="23.875" style="13" customWidth="1"/>
    <col min="8" max="8" width="21.875" style="336" customWidth="1"/>
  </cols>
  <sheetData>
    <row r="1" spans="1:8" ht="14.25" thickBot="1"/>
    <row r="2" spans="1:8">
      <c r="A2" s="716"/>
      <c r="B2" s="717"/>
      <c r="C2" s="717"/>
      <c r="D2" s="717"/>
      <c r="E2" s="717"/>
      <c r="F2" s="718"/>
      <c r="G2" s="718"/>
      <c r="H2" s="719"/>
    </row>
    <row r="3" spans="1:8">
      <c r="A3" s="720"/>
      <c r="B3" s="714"/>
      <c r="C3" s="714"/>
      <c r="D3" s="714"/>
      <c r="E3" s="714"/>
      <c r="F3" s="715"/>
      <c r="G3" s="715"/>
      <c r="H3" s="721"/>
    </row>
    <row r="4" spans="1:8">
      <c r="A4" s="720"/>
      <c r="B4" s="714"/>
      <c r="C4" s="714"/>
      <c r="D4" s="714"/>
      <c r="E4" s="714"/>
      <c r="F4" s="715"/>
      <c r="G4" s="715"/>
      <c r="H4" s="721"/>
    </row>
    <row r="5" spans="1:8">
      <c r="A5" s="720"/>
      <c r="B5" s="714"/>
      <c r="C5" s="714"/>
      <c r="D5" s="714"/>
      <c r="E5" s="714"/>
      <c r="F5" s="715"/>
      <c r="G5" s="715"/>
      <c r="H5" s="721"/>
    </row>
    <row r="6" spans="1:8">
      <c r="A6" s="720"/>
      <c r="B6" s="714"/>
      <c r="C6" s="714"/>
      <c r="D6" s="714"/>
      <c r="E6" s="714"/>
      <c r="F6" s="715"/>
      <c r="G6" s="715"/>
      <c r="H6" s="721"/>
    </row>
    <row r="7" spans="1:8">
      <c r="A7" s="720"/>
      <c r="B7" s="714"/>
      <c r="C7" s="714"/>
      <c r="D7" s="714"/>
      <c r="E7" s="714"/>
      <c r="F7" s="715"/>
      <c r="G7" s="715"/>
      <c r="H7" s="721"/>
    </row>
    <row r="8" spans="1:8">
      <c r="A8" s="720"/>
      <c r="B8" s="714"/>
      <c r="C8" s="714"/>
      <c r="D8" s="714"/>
      <c r="E8" s="714"/>
      <c r="F8" s="715"/>
      <c r="G8" s="715"/>
      <c r="H8" s="721"/>
    </row>
    <row r="9" spans="1:8">
      <c r="A9" s="720"/>
      <c r="B9" s="714"/>
      <c r="C9" s="714"/>
      <c r="D9" s="714"/>
      <c r="E9" s="714"/>
      <c r="F9" s="715"/>
      <c r="G9" s="715"/>
      <c r="H9" s="721"/>
    </row>
    <row r="10" spans="1:8">
      <c r="A10" s="720"/>
      <c r="B10" s="714"/>
      <c r="C10" s="714"/>
      <c r="D10" s="714"/>
      <c r="E10" s="714"/>
      <c r="F10" s="715"/>
      <c r="G10" s="715"/>
      <c r="H10" s="721"/>
    </row>
    <row r="11" spans="1:8">
      <c r="A11" s="720"/>
      <c r="B11" s="714"/>
      <c r="C11" s="714"/>
      <c r="D11" s="714"/>
      <c r="E11" s="714"/>
      <c r="F11" s="715"/>
      <c r="G11" s="715"/>
      <c r="H11" s="721"/>
    </row>
    <row r="12" spans="1:8">
      <c r="A12" s="720"/>
      <c r="B12" s="714"/>
      <c r="C12" s="714"/>
      <c r="D12" s="714"/>
      <c r="E12" s="714"/>
      <c r="F12" s="715"/>
      <c r="G12" s="715"/>
      <c r="H12" s="721"/>
    </row>
    <row r="13" spans="1:8">
      <c r="A13" s="720"/>
      <c r="B13" s="714"/>
      <c r="C13" s="714"/>
      <c r="D13" s="714"/>
      <c r="E13" s="714"/>
      <c r="F13" s="715"/>
      <c r="G13" s="715"/>
      <c r="H13" s="721"/>
    </row>
    <row r="14" spans="1:8" ht="14.25" thickBot="1">
      <c r="A14" s="722"/>
      <c r="B14" s="723"/>
      <c r="C14" s="723"/>
      <c r="D14" s="723"/>
      <c r="E14" s="723"/>
      <c r="F14" s="724"/>
      <c r="G14" s="724"/>
      <c r="H14" s="725"/>
    </row>
    <row r="17" spans="1:8" ht="14.25" thickBot="1"/>
    <row r="18" spans="1:8">
      <c r="A18" s="712"/>
      <c r="B18" s="704"/>
      <c r="C18" s="704"/>
      <c r="D18" s="704"/>
      <c r="E18" s="713" t="s">
        <v>1136</v>
      </c>
      <c r="F18" s="704"/>
      <c r="G18" s="704"/>
      <c r="H18" s="705"/>
    </row>
    <row r="19" spans="1:8">
      <c r="A19" s="706"/>
      <c r="B19" s="707"/>
      <c r="C19" s="707"/>
      <c r="D19" s="707"/>
      <c r="E19" s="707"/>
      <c r="F19" s="707"/>
      <c r="G19" s="707"/>
      <c r="H19" s="708"/>
    </row>
    <row r="20" spans="1:8">
      <c r="A20" s="706"/>
      <c r="B20" s="707"/>
      <c r="C20" s="707"/>
      <c r="D20" s="707"/>
      <c r="E20" s="707"/>
      <c r="F20" s="707"/>
      <c r="G20" s="707"/>
      <c r="H20" s="708"/>
    </row>
    <row r="21" spans="1:8">
      <c r="A21" s="706"/>
      <c r="B21" s="707"/>
      <c r="C21" s="707"/>
      <c r="D21" s="707"/>
      <c r="E21" s="707"/>
      <c r="F21" s="707"/>
      <c r="G21" s="707"/>
      <c r="H21" s="708"/>
    </row>
    <row r="22" spans="1:8">
      <c r="A22" s="706"/>
      <c r="B22" s="707"/>
      <c r="C22" s="707"/>
      <c r="D22" s="707"/>
      <c r="E22" s="707"/>
      <c r="F22" s="707"/>
      <c r="G22" s="707"/>
      <c r="H22" s="708"/>
    </row>
    <row r="23" spans="1:8">
      <c r="A23" s="706"/>
      <c r="B23" s="707"/>
      <c r="C23" s="707"/>
      <c r="D23" s="707"/>
      <c r="E23" s="707"/>
      <c r="F23" s="707"/>
      <c r="G23" s="707"/>
      <c r="H23" s="708"/>
    </row>
    <row r="24" spans="1:8">
      <c r="A24" s="706"/>
      <c r="B24" s="707"/>
      <c r="C24" s="707"/>
      <c r="D24" s="707"/>
      <c r="E24" s="707"/>
      <c r="F24" s="707"/>
      <c r="G24" s="707"/>
      <c r="H24" s="708"/>
    </row>
    <row r="25" spans="1:8">
      <c r="A25" s="706"/>
      <c r="B25" s="707"/>
      <c r="C25" s="707"/>
      <c r="D25" s="707"/>
      <c r="E25" s="707"/>
      <c r="F25" s="707"/>
      <c r="G25" s="707"/>
      <c r="H25" s="708"/>
    </row>
    <row r="26" spans="1:8">
      <c r="A26" s="706"/>
      <c r="B26" s="707"/>
      <c r="C26" s="707"/>
      <c r="D26" s="707"/>
      <c r="E26" s="707"/>
      <c r="F26" s="707"/>
      <c r="G26" s="707"/>
      <c r="H26" s="708"/>
    </row>
    <row r="27" spans="1:8">
      <c r="A27" s="706"/>
      <c r="B27" s="707"/>
      <c r="C27" s="707"/>
      <c r="D27" s="707"/>
      <c r="E27" s="707"/>
      <c r="F27" s="707"/>
      <c r="G27" s="707"/>
      <c r="H27" s="708"/>
    </row>
    <row r="28" spans="1:8">
      <c r="A28" s="706"/>
      <c r="B28" s="707"/>
      <c r="C28" s="707"/>
      <c r="D28" s="707"/>
      <c r="E28" s="707"/>
      <c r="F28" s="707"/>
      <c r="G28" s="707"/>
      <c r="H28" s="708"/>
    </row>
    <row r="29" spans="1:8">
      <c r="A29" s="706"/>
      <c r="B29" s="707"/>
      <c r="C29" s="707"/>
      <c r="D29" s="707"/>
      <c r="E29" s="707"/>
      <c r="F29" s="707"/>
      <c r="G29" s="707"/>
      <c r="H29" s="708"/>
    </row>
    <row r="30" spans="1:8" ht="14.25" thickBot="1">
      <c r="A30" s="709"/>
      <c r="B30" s="710"/>
      <c r="C30" s="710"/>
      <c r="D30" s="710"/>
      <c r="E30" s="710"/>
      <c r="F30" s="710"/>
      <c r="G30" s="710"/>
      <c r="H30" s="711"/>
    </row>
    <row r="31" spans="1:8" ht="14.25" thickBot="1"/>
    <row r="32" spans="1:8">
      <c r="A32" s="950" t="s">
        <v>1135</v>
      </c>
      <c r="B32" s="951"/>
      <c r="C32" s="950" t="s">
        <v>86</v>
      </c>
      <c r="D32" s="951"/>
      <c r="E32" s="954" t="s">
        <v>198</v>
      </c>
      <c r="F32" s="956" t="s">
        <v>476</v>
      </c>
    </row>
    <row r="33" spans="1:8" ht="14.25" thickBot="1">
      <c r="A33" s="952"/>
      <c r="B33" s="953"/>
      <c r="C33" s="952"/>
      <c r="D33" s="953"/>
      <c r="E33" s="955"/>
      <c r="F33" s="957"/>
    </row>
    <row r="35" spans="1:8" ht="39.950000000000003" customHeight="1" thickBot="1">
      <c r="A35" s="695" t="s">
        <v>48</v>
      </c>
      <c r="B35" s="695" t="s">
        <v>907</v>
      </c>
      <c r="C35" s="695" t="s">
        <v>908</v>
      </c>
      <c r="D35" s="695" t="s">
        <v>909</v>
      </c>
      <c r="E35" s="696" t="s">
        <v>910</v>
      </c>
      <c r="F35" s="695" t="s">
        <v>911</v>
      </c>
      <c r="G35" s="695" t="s">
        <v>912</v>
      </c>
      <c r="H35" s="699" t="s">
        <v>913</v>
      </c>
    </row>
    <row r="36" spans="1:8" ht="39.950000000000003" customHeight="1" thickBot="1">
      <c r="A36" s="697">
        <v>1</v>
      </c>
      <c r="B36" s="697" t="s">
        <v>703</v>
      </c>
      <c r="C36" s="697" t="s">
        <v>20</v>
      </c>
      <c r="D36" s="697" t="s">
        <v>914</v>
      </c>
      <c r="E36" s="702" t="s">
        <v>1122</v>
      </c>
      <c r="F36" s="701" t="s">
        <v>915</v>
      </c>
      <c r="G36" s="701">
        <v>4</v>
      </c>
      <c r="H36" s="700" t="s">
        <v>916</v>
      </c>
    </row>
    <row r="37" spans="1:8" ht="39.950000000000003" customHeight="1" thickBot="1">
      <c r="A37" s="697">
        <v>2</v>
      </c>
      <c r="B37" s="697" t="s">
        <v>703</v>
      </c>
      <c r="C37" s="697" t="s">
        <v>917</v>
      </c>
      <c r="D37" s="697" t="s">
        <v>918</v>
      </c>
      <c r="E37" s="698" t="s">
        <v>1123</v>
      </c>
      <c r="F37" s="703">
        <v>45772</v>
      </c>
      <c r="G37" s="701">
        <v>3</v>
      </c>
      <c r="H37" s="700" t="s">
        <v>916</v>
      </c>
    </row>
    <row r="38" spans="1:8" ht="39.950000000000003" customHeight="1" thickBot="1">
      <c r="A38" s="697">
        <v>3</v>
      </c>
      <c r="B38" s="697" t="s">
        <v>703</v>
      </c>
      <c r="C38" s="697" t="s">
        <v>14</v>
      </c>
      <c r="D38" s="697" t="s">
        <v>919</v>
      </c>
      <c r="E38" s="698" t="s">
        <v>1124</v>
      </c>
      <c r="F38" s="701" t="s">
        <v>920</v>
      </c>
      <c r="G38" s="701">
        <v>4</v>
      </c>
      <c r="H38" s="700" t="s">
        <v>921</v>
      </c>
    </row>
    <row r="39" spans="1:8" ht="39.950000000000003" customHeight="1" thickBot="1">
      <c r="A39" s="697">
        <v>4</v>
      </c>
      <c r="B39" s="697" t="s">
        <v>703</v>
      </c>
      <c r="C39" s="697" t="s">
        <v>922</v>
      </c>
      <c r="D39" s="697" t="s">
        <v>914</v>
      </c>
      <c r="E39" s="698" t="s">
        <v>1125</v>
      </c>
      <c r="F39" s="701" t="s">
        <v>920</v>
      </c>
      <c r="G39" s="701">
        <v>2</v>
      </c>
      <c r="H39" s="700" t="s">
        <v>921</v>
      </c>
    </row>
    <row r="40" spans="1:8" ht="39.950000000000003" customHeight="1" thickBot="1">
      <c r="A40" s="697">
        <v>5</v>
      </c>
      <c r="B40" s="697" t="s">
        <v>703</v>
      </c>
      <c r="C40" s="697" t="s">
        <v>923</v>
      </c>
      <c r="D40" s="697" t="s">
        <v>918</v>
      </c>
      <c r="E40" s="698" t="s">
        <v>1126</v>
      </c>
      <c r="F40" s="701" t="s">
        <v>924</v>
      </c>
      <c r="G40" s="701">
        <v>5</v>
      </c>
      <c r="H40" s="700" t="s">
        <v>916</v>
      </c>
    </row>
    <row r="41" spans="1:8" ht="39.950000000000003" customHeight="1" thickBot="1">
      <c r="A41" s="697">
        <v>6</v>
      </c>
      <c r="B41" s="697" t="s">
        <v>703</v>
      </c>
      <c r="C41" s="697" t="s">
        <v>20</v>
      </c>
      <c r="D41" s="697" t="s">
        <v>919</v>
      </c>
      <c r="E41" s="698" t="s">
        <v>1127</v>
      </c>
      <c r="F41" s="701">
        <v>45986</v>
      </c>
      <c r="G41" s="701">
        <v>5</v>
      </c>
      <c r="H41" s="700" t="s">
        <v>916</v>
      </c>
    </row>
    <row r="42" spans="1:8" ht="39.950000000000003" customHeight="1" thickBot="1">
      <c r="A42" s="697">
        <v>7</v>
      </c>
      <c r="B42" s="697" t="s">
        <v>703</v>
      </c>
      <c r="C42" s="697" t="s">
        <v>917</v>
      </c>
      <c r="D42" s="697" t="s">
        <v>914</v>
      </c>
      <c r="E42" s="698" t="s">
        <v>1128</v>
      </c>
      <c r="F42" s="701" t="s">
        <v>925</v>
      </c>
      <c r="G42" s="701">
        <v>4</v>
      </c>
      <c r="H42" s="700" t="s">
        <v>916</v>
      </c>
    </row>
    <row r="43" spans="1:8" ht="39.950000000000003" customHeight="1" thickBot="1">
      <c r="A43" s="697">
        <v>8</v>
      </c>
      <c r="B43" s="697" t="s">
        <v>703</v>
      </c>
      <c r="C43" s="697" t="s">
        <v>14</v>
      </c>
      <c r="D43" s="697" t="s">
        <v>918</v>
      </c>
      <c r="E43" s="698" t="s">
        <v>1129</v>
      </c>
      <c r="F43" s="701">
        <v>46016</v>
      </c>
      <c r="G43" s="701">
        <v>0</v>
      </c>
      <c r="H43" s="700" t="s">
        <v>916</v>
      </c>
    </row>
    <row r="44" spans="1:8" ht="39.950000000000003" customHeight="1" thickBot="1">
      <c r="A44" s="697">
        <v>9</v>
      </c>
      <c r="B44" s="697" t="s">
        <v>703</v>
      </c>
      <c r="C44" s="697" t="s">
        <v>922</v>
      </c>
      <c r="D44" s="697" t="s">
        <v>919</v>
      </c>
      <c r="E44" s="698" t="s">
        <v>1130</v>
      </c>
      <c r="F44" s="701">
        <v>45986</v>
      </c>
      <c r="G44" s="701">
        <v>5</v>
      </c>
      <c r="H44" s="700" t="s">
        <v>916</v>
      </c>
    </row>
    <row r="45" spans="1:8" ht="39.950000000000003" customHeight="1" thickBot="1">
      <c r="A45" s="697">
        <v>10</v>
      </c>
      <c r="B45" s="697" t="s">
        <v>703</v>
      </c>
      <c r="C45" s="697" t="s">
        <v>923</v>
      </c>
      <c r="D45" s="697" t="s">
        <v>914</v>
      </c>
      <c r="E45" s="698" t="s">
        <v>1131</v>
      </c>
      <c r="F45" s="701">
        <v>45894</v>
      </c>
      <c r="G45" s="701">
        <v>1</v>
      </c>
      <c r="H45" s="700" t="s">
        <v>916</v>
      </c>
    </row>
    <row r="46" spans="1:8" ht="39.950000000000003" customHeight="1" thickBot="1">
      <c r="A46" s="697">
        <v>11</v>
      </c>
      <c r="B46" s="697" t="s">
        <v>703</v>
      </c>
      <c r="C46" s="697" t="s">
        <v>20</v>
      </c>
      <c r="D46" s="697" t="s">
        <v>918</v>
      </c>
      <c r="E46" s="698" t="s">
        <v>1132</v>
      </c>
      <c r="F46" s="701" t="s">
        <v>926</v>
      </c>
      <c r="G46" s="701">
        <v>1</v>
      </c>
      <c r="H46" s="700" t="s">
        <v>916</v>
      </c>
    </row>
    <row r="47" spans="1:8" ht="39.950000000000003" customHeight="1" thickBot="1">
      <c r="A47" s="697">
        <v>12</v>
      </c>
      <c r="B47" s="697" t="s">
        <v>703</v>
      </c>
      <c r="C47" s="697" t="s">
        <v>917</v>
      </c>
      <c r="D47" s="697" t="s">
        <v>919</v>
      </c>
      <c r="E47" s="698" t="s">
        <v>1134</v>
      </c>
      <c r="F47" s="701">
        <v>45894</v>
      </c>
      <c r="G47" s="701">
        <v>2</v>
      </c>
      <c r="H47" s="700" t="s">
        <v>916</v>
      </c>
    </row>
    <row r="48" spans="1:8" ht="39.950000000000003" customHeight="1" thickBot="1">
      <c r="A48" s="697">
        <v>13</v>
      </c>
      <c r="B48" s="697" t="s">
        <v>703</v>
      </c>
      <c r="C48" s="697" t="s">
        <v>14</v>
      </c>
      <c r="D48" s="697" t="s">
        <v>914</v>
      </c>
      <c r="E48" s="698" t="s">
        <v>1133</v>
      </c>
      <c r="F48" s="701">
        <v>45894</v>
      </c>
      <c r="G48" s="701">
        <v>3</v>
      </c>
      <c r="H48" s="700" t="s">
        <v>916</v>
      </c>
    </row>
    <row r="49" spans="1:8" ht="39.950000000000003" customHeight="1" thickBot="1">
      <c r="A49" s="697">
        <v>14</v>
      </c>
      <c r="B49" s="697" t="s">
        <v>703</v>
      </c>
      <c r="C49" s="697" t="s">
        <v>922</v>
      </c>
      <c r="D49" s="697" t="s">
        <v>918</v>
      </c>
      <c r="E49" s="698" t="s">
        <v>927</v>
      </c>
      <c r="F49" s="701" t="s">
        <v>928</v>
      </c>
      <c r="G49" s="701">
        <v>1</v>
      </c>
      <c r="H49" s="700" t="s">
        <v>916</v>
      </c>
    </row>
    <row r="50" spans="1:8" ht="39.950000000000003" customHeight="1" thickBot="1">
      <c r="A50" s="697">
        <v>15</v>
      </c>
      <c r="B50" s="697" t="s">
        <v>703</v>
      </c>
      <c r="C50" s="697" t="s">
        <v>923</v>
      </c>
      <c r="D50" s="697" t="s">
        <v>919</v>
      </c>
      <c r="E50" s="698" t="s">
        <v>929</v>
      </c>
      <c r="F50" s="701" t="s">
        <v>930</v>
      </c>
      <c r="G50" s="701">
        <v>5</v>
      </c>
      <c r="H50" s="700" t="s">
        <v>916</v>
      </c>
    </row>
    <row r="51" spans="1:8" ht="39.950000000000003" customHeight="1" thickBot="1">
      <c r="A51" s="697">
        <v>16</v>
      </c>
      <c r="B51" s="697" t="s">
        <v>703</v>
      </c>
      <c r="C51" s="697" t="s">
        <v>20</v>
      </c>
      <c r="D51" s="697" t="s">
        <v>914</v>
      </c>
      <c r="E51" s="698" t="s">
        <v>931</v>
      </c>
      <c r="F51" s="701" t="s">
        <v>932</v>
      </c>
      <c r="G51" s="701">
        <v>1</v>
      </c>
      <c r="H51" s="700" t="s">
        <v>916</v>
      </c>
    </row>
    <row r="52" spans="1:8" ht="39.950000000000003" customHeight="1" thickBot="1">
      <c r="A52" s="697">
        <v>17</v>
      </c>
      <c r="B52" s="697" t="s">
        <v>703</v>
      </c>
      <c r="C52" s="697" t="s">
        <v>917</v>
      </c>
      <c r="D52" s="697" t="s">
        <v>918</v>
      </c>
      <c r="E52" s="698" t="s">
        <v>933</v>
      </c>
      <c r="F52" s="701" t="s">
        <v>924</v>
      </c>
      <c r="G52" s="701">
        <v>0</v>
      </c>
      <c r="H52" s="700" t="s">
        <v>916</v>
      </c>
    </row>
    <row r="53" spans="1:8" ht="39.950000000000003" customHeight="1" thickBot="1">
      <c r="A53" s="697">
        <v>18</v>
      </c>
      <c r="B53" s="697" t="s">
        <v>703</v>
      </c>
      <c r="C53" s="697" t="s">
        <v>14</v>
      </c>
      <c r="D53" s="697" t="s">
        <v>919</v>
      </c>
      <c r="E53" s="698" t="s">
        <v>934</v>
      </c>
      <c r="F53" s="701" t="s">
        <v>926</v>
      </c>
      <c r="G53" s="701">
        <v>2</v>
      </c>
      <c r="H53" s="700" t="s">
        <v>916</v>
      </c>
    </row>
    <row r="54" spans="1:8" ht="39.950000000000003" customHeight="1" thickBot="1">
      <c r="A54" s="697">
        <v>19</v>
      </c>
      <c r="B54" s="697" t="s">
        <v>703</v>
      </c>
      <c r="C54" s="697" t="s">
        <v>922</v>
      </c>
      <c r="D54" s="697" t="s">
        <v>914</v>
      </c>
      <c r="E54" s="698" t="s">
        <v>935</v>
      </c>
      <c r="F54" s="701" t="s">
        <v>932</v>
      </c>
      <c r="G54" s="701">
        <v>1</v>
      </c>
      <c r="H54" s="700" t="s">
        <v>916</v>
      </c>
    </row>
    <row r="55" spans="1:8" ht="39.950000000000003" customHeight="1" thickBot="1">
      <c r="A55" s="697">
        <v>20</v>
      </c>
      <c r="B55" s="697" t="s">
        <v>703</v>
      </c>
      <c r="C55" s="697" t="s">
        <v>923</v>
      </c>
      <c r="D55" s="697" t="s">
        <v>918</v>
      </c>
      <c r="E55" s="698" t="s">
        <v>936</v>
      </c>
      <c r="F55" s="701" t="s">
        <v>930</v>
      </c>
      <c r="G55" s="701">
        <v>1</v>
      </c>
      <c r="H55" s="700" t="s">
        <v>916</v>
      </c>
    </row>
    <row r="56" spans="1:8" ht="39.950000000000003" customHeight="1" thickBot="1">
      <c r="A56" s="697">
        <v>21</v>
      </c>
      <c r="B56" s="697" t="s">
        <v>703</v>
      </c>
      <c r="C56" s="697" t="s">
        <v>20</v>
      </c>
      <c r="D56" s="697" t="s">
        <v>919</v>
      </c>
      <c r="E56" s="698" t="s">
        <v>937</v>
      </c>
      <c r="F56" s="701" t="s">
        <v>930</v>
      </c>
      <c r="G56" s="701">
        <v>4</v>
      </c>
      <c r="H56" s="700" t="s">
        <v>916</v>
      </c>
    </row>
    <row r="57" spans="1:8" ht="39.950000000000003" customHeight="1" thickBot="1">
      <c r="A57" s="697">
        <v>22</v>
      </c>
      <c r="B57" s="697" t="s">
        <v>703</v>
      </c>
      <c r="C57" s="697" t="s">
        <v>917</v>
      </c>
      <c r="D57" s="697" t="s">
        <v>914</v>
      </c>
      <c r="E57" s="698" t="s">
        <v>938</v>
      </c>
      <c r="F57" s="701">
        <v>45986</v>
      </c>
      <c r="G57" s="701">
        <v>5</v>
      </c>
      <c r="H57" s="700" t="s">
        <v>916</v>
      </c>
    </row>
    <row r="58" spans="1:8" ht="39.950000000000003" customHeight="1" thickBot="1">
      <c r="A58" s="697">
        <v>23</v>
      </c>
      <c r="B58" s="697" t="s">
        <v>703</v>
      </c>
      <c r="C58" s="697" t="s">
        <v>14</v>
      </c>
      <c r="D58" s="697" t="s">
        <v>918</v>
      </c>
      <c r="E58" s="698" t="s">
        <v>939</v>
      </c>
      <c r="F58" s="701" t="s">
        <v>940</v>
      </c>
      <c r="G58" s="701">
        <v>5</v>
      </c>
      <c r="H58" s="700" t="s">
        <v>916</v>
      </c>
    </row>
    <row r="59" spans="1:8" ht="39.950000000000003" customHeight="1" thickBot="1">
      <c r="A59" s="697">
        <v>24</v>
      </c>
      <c r="B59" s="697" t="s">
        <v>703</v>
      </c>
      <c r="C59" s="697" t="s">
        <v>922</v>
      </c>
      <c r="D59" s="697" t="s">
        <v>919</v>
      </c>
      <c r="E59" s="698" t="s">
        <v>941</v>
      </c>
      <c r="F59" s="701" t="s">
        <v>942</v>
      </c>
      <c r="G59" s="701">
        <v>2</v>
      </c>
      <c r="H59" s="700" t="s">
        <v>916</v>
      </c>
    </row>
    <row r="60" spans="1:8" ht="39.950000000000003" customHeight="1" thickBot="1">
      <c r="A60" s="697">
        <v>25</v>
      </c>
      <c r="B60" s="697" t="s">
        <v>703</v>
      </c>
      <c r="C60" s="697" t="s">
        <v>923</v>
      </c>
      <c r="D60" s="697" t="s">
        <v>914</v>
      </c>
      <c r="E60" s="698" t="s">
        <v>943</v>
      </c>
      <c r="F60" s="701" t="s">
        <v>920</v>
      </c>
      <c r="G60" s="701">
        <v>2</v>
      </c>
      <c r="H60" s="700" t="s">
        <v>921</v>
      </c>
    </row>
    <row r="61" spans="1:8" ht="39.950000000000003" customHeight="1" thickBot="1">
      <c r="A61" s="697">
        <v>26</v>
      </c>
      <c r="B61" s="697" t="s">
        <v>703</v>
      </c>
      <c r="C61" s="697" t="s">
        <v>20</v>
      </c>
      <c r="D61" s="697" t="s">
        <v>918</v>
      </c>
      <c r="E61" s="698" t="s">
        <v>944</v>
      </c>
      <c r="F61" s="701" t="s">
        <v>928</v>
      </c>
      <c r="G61" s="701">
        <v>2</v>
      </c>
      <c r="H61" s="700" t="s">
        <v>916</v>
      </c>
    </row>
    <row r="62" spans="1:8" ht="39.950000000000003" customHeight="1" thickBot="1">
      <c r="A62" s="697">
        <v>27</v>
      </c>
      <c r="B62" s="697" t="s">
        <v>703</v>
      </c>
      <c r="C62" s="697" t="s">
        <v>917</v>
      </c>
      <c r="D62" s="697" t="s">
        <v>919</v>
      </c>
      <c r="E62" s="698" t="s">
        <v>945</v>
      </c>
      <c r="F62" s="701" t="s">
        <v>940</v>
      </c>
      <c r="G62" s="701">
        <v>2</v>
      </c>
      <c r="H62" s="700" t="s">
        <v>916</v>
      </c>
    </row>
    <row r="63" spans="1:8" ht="39.950000000000003" customHeight="1" thickBot="1">
      <c r="A63" s="697">
        <v>28</v>
      </c>
      <c r="B63" s="697" t="s">
        <v>703</v>
      </c>
      <c r="C63" s="697" t="s">
        <v>14</v>
      </c>
      <c r="D63" s="697" t="s">
        <v>914</v>
      </c>
      <c r="E63" s="698" t="s">
        <v>946</v>
      </c>
      <c r="F63" s="701" t="s">
        <v>920</v>
      </c>
      <c r="G63" s="701">
        <v>1</v>
      </c>
      <c r="H63" s="700" t="s">
        <v>921</v>
      </c>
    </row>
    <row r="64" spans="1:8" ht="39.950000000000003" customHeight="1" thickBot="1">
      <c r="A64" s="697">
        <v>29</v>
      </c>
      <c r="B64" s="697" t="s">
        <v>703</v>
      </c>
      <c r="C64" s="697" t="s">
        <v>922</v>
      </c>
      <c r="D64" s="697" t="s">
        <v>918</v>
      </c>
      <c r="E64" s="698" t="s">
        <v>947</v>
      </c>
      <c r="F64" s="701">
        <v>45894</v>
      </c>
      <c r="G64" s="701">
        <v>4</v>
      </c>
      <c r="H64" s="700" t="s">
        <v>916</v>
      </c>
    </row>
    <row r="65" spans="1:8" ht="39.950000000000003" customHeight="1" thickBot="1">
      <c r="A65" s="697">
        <v>30</v>
      </c>
      <c r="B65" s="697" t="s">
        <v>703</v>
      </c>
      <c r="C65" s="697" t="s">
        <v>923</v>
      </c>
      <c r="D65" s="697" t="s">
        <v>919</v>
      </c>
      <c r="E65" s="698" t="s">
        <v>948</v>
      </c>
      <c r="F65" s="701" t="s">
        <v>924</v>
      </c>
      <c r="G65" s="701">
        <v>1</v>
      </c>
      <c r="H65" s="700" t="s">
        <v>916</v>
      </c>
    </row>
    <row r="66" spans="1:8" ht="39.950000000000003" customHeight="1" thickBot="1">
      <c r="A66" s="697">
        <v>31</v>
      </c>
      <c r="B66" s="697" t="s">
        <v>703</v>
      </c>
      <c r="C66" s="697" t="s">
        <v>20</v>
      </c>
      <c r="D66" s="697" t="s">
        <v>914</v>
      </c>
      <c r="E66" s="698" t="s">
        <v>949</v>
      </c>
      <c r="F66" s="701" t="s">
        <v>930</v>
      </c>
      <c r="G66" s="701">
        <v>1</v>
      </c>
      <c r="H66" s="700" t="s">
        <v>916</v>
      </c>
    </row>
    <row r="67" spans="1:8" ht="39.950000000000003" customHeight="1" thickBot="1">
      <c r="A67" s="697">
        <v>32</v>
      </c>
      <c r="B67" s="697" t="s">
        <v>703</v>
      </c>
      <c r="C67" s="697" t="s">
        <v>917</v>
      </c>
      <c r="D67" s="697" t="s">
        <v>918</v>
      </c>
      <c r="E67" s="698" t="s">
        <v>950</v>
      </c>
      <c r="F67" s="701" t="s">
        <v>951</v>
      </c>
      <c r="G67" s="701">
        <v>3</v>
      </c>
      <c r="H67" s="700" t="s">
        <v>916</v>
      </c>
    </row>
    <row r="68" spans="1:8" ht="39.950000000000003" customHeight="1" thickBot="1">
      <c r="A68" s="697">
        <v>33</v>
      </c>
      <c r="B68" s="697" t="s">
        <v>703</v>
      </c>
      <c r="C68" s="697" t="s">
        <v>14</v>
      </c>
      <c r="D68" s="697" t="s">
        <v>919</v>
      </c>
      <c r="E68" s="698" t="s">
        <v>952</v>
      </c>
      <c r="F68" s="701" t="s">
        <v>924</v>
      </c>
      <c r="G68" s="701">
        <v>3</v>
      </c>
      <c r="H68" s="700" t="s">
        <v>916</v>
      </c>
    </row>
    <row r="69" spans="1:8" ht="39.950000000000003" customHeight="1" thickBot="1">
      <c r="A69" s="697">
        <v>34</v>
      </c>
      <c r="B69" s="697" t="s">
        <v>703</v>
      </c>
      <c r="C69" s="697" t="s">
        <v>922</v>
      </c>
      <c r="D69" s="697" t="s">
        <v>914</v>
      </c>
      <c r="E69" s="698" t="s">
        <v>953</v>
      </c>
      <c r="F69" s="701" t="s">
        <v>930</v>
      </c>
      <c r="G69" s="701">
        <v>0</v>
      </c>
      <c r="H69" s="700" t="s">
        <v>916</v>
      </c>
    </row>
    <row r="70" spans="1:8" ht="39.950000000000003" customHeight="1" thickBot="1">
      <c r="A70" s="697">
        <v>35</v>
      </c>
      <c r="B70" s="697" t="s">
        <v>703</v>
      </c>
      <c r="C70" s="697" t="s">
        <v>923</v>
      </c>
      <c r="D70" s="697" t="s">
        <v>918</v>
      </c>
      <c r="E70" s="698" t="s">
        <v>954</v>
      </c>
      <c r="F70" s="701" t="s">
        <v>926</v>
      </c>
      <c r="G70" s="701">
        <v>2</v>
      </c>
      <c r="H70" s="700" t="s">
        <v>916</v>
      </c>
    </row>
    <row r="71" spans="1:8" ht="39.950000000000003" customHeight="1" thickBot="1">
      <c r="A71" s="697">
        <v>36</v>
      </c>
      <c r="B71" s="697" t="s">
        <v>703</v>
      </c>
      <c r="C71" s="697" t="s">
        <v>20</v>
      </c>
      <c r="D71" s="697" t="s">
        <v>919</v>
      </c>
      <c r="E71" s="698" t="s">
        <v>955</v>
      </c>
      <c r="F71" s="701" t="s">
        <v>930</v>
      </c>
      <c r="G71" s="701">
        <v>0</v>
      </c>
      <c r="H71" s="700" t="s">
        <v>916</v>
      </c>
    </row>
    <row r="72" spans="1:8" ht="39.950000000000003" customHeight="1" thickBot="1">
      <c r="A72" s="697">
        <v>37</v>
      </c>
      <c r="B72" s="697" t="s">
        <v>703</v>
      </c>
      <c r="C72" s="697" t="s">
        <v>917</v>
      </c>
      <c r="D72" s="697" t="s">
        <v>914</v>
      </c>
      <c r="E72" s="698" t="s">
        <v>956</v>
      </c>
      <c r="F72" s="701" t="s">
        <v>930</v>
      </c>
      <c r="G72" s="701">
        <v>3</v>
      </c>
      <c r="H72" s="700" t="s">
        <v>916</v>
      </c>
    </row>
    <row r="73" spans="1:8" ht="39.950000000000003" customHeight="1" thickBot="1">
      <c r="A73" s="697">
        <v>38</v>
      </c>
      <c r="B73" s="697" t="s">
        <v>703</v>
      </c>
      <c r="C73" s="697" t="s">
        <v>14</v>
      </c>
      <c r="D73" s="697" t="s">
        <v>918</v>
      </c>
      <c r="E73" s="698" t="s">
        <v>957</v>
      </c>
      <c r="F73" s="701" t="s">
        <v>958</v>
      </c>
      <c r="G73" s="701">
        <v>1</v>
      </c>
      <c r="H73" s="700" t="s">
        <v>916</v>
      </c>
    </row>
    <row r="74" spans="1:8" ht="39.950000000000003" customHeight="1" thickBot="1">
      <c r="A74" s="697">
        <v>39</v>
      </c>
      <c r="B74" s="697" t="s">
        <v>703</v>
      </c>
      <c r="C74" s="697" t="s">
        <v>922</v>
      </c>
      <c r="D74" s="697" t="s">
        <v>919</v>
      </c>
      <c r="E74" s="698" t="s">
        <v>959</v>
      </c>
      <c r="F74" s="701">
        <v>45802</v>
      </c>
      <c r="G74" s="701">
        <v>4</v>
      </c>
      <c r="H74" s="700" t="s">
        <v>916</v>
      </c>
    </row>
    <row r="75" spans="1:8" ht="39.950000000000003" customHeight="1" thickBot="1">
      <c r="A75" s="697">
        <v>40</v>
      </c>
      <c r="B75" s="697" t="s">
        <v>703</v>
      </c>
      <c r="C75" s="697" t="s">
        <v>923</v>
      </c>
      <c r="D75" s="697" t="s">
        <v>914</v>
      </c>
      <c r="E75" s="698" t="s">
        <v>960</v>
      </c>
      <c r="F75" s="701" t="s">
        <v>930</v>
      </c>
      <c r="G75" s="701">
        <v>0</v>
      </c>
      <c r="H75" s="700" t="s">
        <v>916</v>
      </c>
    </row>
    <row r="76" spans="1:8" ht="39.950000000000003" customHeight="1" thickBot="1">
      <c r="A76" s="697">
        <v>41</v>
      </c>
      <c r="B76" s="697" t="s">
        <v>703</v>
      </c>
      <c r="C76" s="697" t="s">
        <v>20</v>
      </c>
      <c r="D76" s="697" t="s">
        <v>918</v>
      </c>
      <c r="E76" s="698" t="s">
        <v>961</v>
      </c>
      <c r="F76" s="701" t="s">
        <v>958</v>
      </c>
      <c r="G76" s="701">
        <v>1</v>
      </c>
      <c r="H76" s="700" t="s">
        <v>916</v>
      </c>
    </row>
    <row r="77" spans="1:8" ht="39.950000000000003" customHeight="1" thickBot="1">
      <c r="A77" s="697">
        <v>42</v>
      </c>
      <c r="B77" s="697" t="s">
        <v>703</v>
      </c>
      <c r="C77" s="697" t="s">
        <v>917</v>
      </c>
      <c r="D77" s="697" t="s">
        <v>919</v>
      </c>
      <c r="E77" s="698" t="s">
        <v>962</v>
      </c>
      <c r="F77" s="701" t="s">
        <v>926</v>
      </c>
      <c r="G77" s="701">
        <v>2</v>
      </c>
      <c r="H77" s="700" t="s">
        <v>916</v>
      </c>
    </row>
    <row r="78" spans="1:8" ht="39.950000000000003" customHeight="1" thickBot="1">
      <c r="A78" s="697">
        <v>43</v>
      </c>
      <c r="B78" s="697" t="s">
        <v>703</v>
      </c>
      <c r="C78" s="697" t="s">
        <v>14</v>
      </c>
      <c r="D78" s="697" t="s">
        <v>914</v>
      </c>
      <c r="E78" s="698" t="s">
        <v>963</v>
      </c>
      <c r="F78" s="701">
        <v>45863</v>
      </c>
      <c r="G78" s="701">
        <v>4</v>
      </c>
      <c r="H78" s="700" t="s">
        <v>916</v>
      </c>
    </row>
    <row r="79" spans="1:8" ht="39.950000000000003" customHeight="1" thickBot="1">
      <c r="A79" s="697">
        <v>44</v>
      </c>
      <c r="B79" s="697" t="s">
        <v>703</v>
      </c>
      <c r="C79" s="697" t="s">
        <v>922</v>
      </c>
      <c r="D79" s="697" t="s">
        <v>918</v>
      </c>
      <c r="E79" s="698" t="s">
        <v>964</v>
      </c>
      <c r="F79" s="701" t="s">
        <v>940</v>
      </c>
      <c r="G79" s="701">
        <v>0</v>
      </c>
      <c r="H79" s="700" t="s">
        <v>916</v>
      </c>
    </row>
    <row r="80" spans="1:8" ht="39.950000000000003" customHeight="1" thickBot="1">
      <c r="A80" s="697">
        <v>45</v>
      </c>
      <c r="B80" s="697" t="s">
        <v>703</v>
      </c>
      <c r="C80" s="697" t="s">
        <v>923</v>
      </c>
      <c r="D80" s="697" t="s">
        <v>919</v>
      </c>
      <c r="E80" s="698" t="s">
        <v>965</v>
      </c>
      <c r="F80" s="701">
        <v>45986</v>
      </c>
      <c r="G80" s="701">
        <v>0</v>
      </c>
      <c r="H80" s="700" t="s">
        <v>916</v>
      </c>
    </row>
    <row r="81" spans="1:8" ht="39.950000000000003" customHeight="1" thickBot="1">
      <c r="A81" s="697">
        <v>46</v>
      </c>
      <c r="B81" s="697" t="s">
        <v>703</v>
      </c>
      <c r="C81" s="697" t="s">
        <v>20</v>
      </c>
      <c r="D81" s="697" t="s">
        <v>914</v>
      </c>
      <c r="E81" s="698" t="s">
        <v>966</v>
      </c>
      <c r="F81" s="701" t="s">
        <v>942</v>
      </c>
      <c r="G81" s="701">
        <v>1</v>
      </c>
      <c r="H81" s="700" t="s">
        <v>916</v>
      </c>
    </row>
    <row r="82" spans="1:8" ht="39.950000000000003" customHeight="1" thickBot="1">
      <c r="A82" s="697">
        <v>47</v>
      </c>
      <c r="B82" s="697" t="s">
        <v>703</v>
      </c>
      <c r="C82" s="697" t="s">
        <v>917</v>
      </c>
      <c r="D82" s="697" t="s">
        <v>918</v>
      </c>
      <c r="E82" s="698" t="s">
        <v>967</v>
      </c>
      <c r="F82" s="701" t="s">
        <v>920</v>
      </c>
      <c r="G82" s="701">
        <v>1</v>
      </c>
      <c r="H82" s="700" t="s">
        <v>921</v>
      </c>
    </row>
    <row r="83" spans="1:8" ht="39.950000000000003" customHeight="1" thickBot="1">
      <c r="A83" s="697">
        <v>48</v>
      </c>
      <c r="B83" s="697" t="s">
        <v>703</v>
      </c>
      <c r="C83" s="697" t="s">
        <v>14</v>
      </c>
      <c r="D83" s="697" t="s">
        <v>919</v>
      </c>
      <c r="E83" s="698" t="s">
        <v>968</v>
      </c>
      <c r="F83" s="701" t="s">
        <v>932</v>
      </c>
      <c r="G83" s="701">
        <v>0</v>
      </c>
      <c r="H83" s="700" t="s">
        <v>916</v>
      </c>
    </row>
    <row r="84" spans="1:8" ht="39.950000000000003" customHeight="1" thickBot="1">
      <c r="A84" s="697">
        <v>49</v>
      </c>
      <c r="B84" s="697" t="s">
        <v>703</v>
      </c>
      <c r="C84" s="697" t="s">
        <v>922</v>
      </c>
      <c r="D84" s="697" t="s">
        <v>914</v>
      </c>
      <c r="E84" s="698" t="s">
        <v>969</v>
      </c>
      <c r="F84" s="701" t="s">
        <v>958</v>
      </c>
      <c r="G84" s="701">
        <v>0</v>
      </c>
      <c r="H84" s="700" t="s">
        <v>916</v>
      </c>
    </row>
    <row r="85" spans="1:8" ht="39.950000000000003" customHeight="1" thickBot="1">
      <c r="A85" s="697">
        <v>50</v>
      </c>
      <c r="B85" s="697" t="s">
        <v>703</v>
      </c>
      <c r="C85" s="697" t="s">
        <v>923</v>
      </c>
      <c r="D85" s="697" t="s">
        <v>918</v>
      </c>
      <c r="E85" s="698" t="s">
        <v>970</v>
      </c>
      <c r="F85" s="701">
        <v>45955</v>
      </c>
      <c r="G85" s="701">
        <v>4</v>
      </c>
      <c r="H85" s="700" t="s">
        <v>916</v>
      </c>
    </row>
    <row r="86" spans="1:8" ht="39.950000000000003" customHeight="1" thickBot="1">
      <c r="A86" s="697">
        <v>51</v>
      </c>
      <c r="B86" s="697" t="s">
        <v>704</v>
      </c>
      <c r="C86" s="697" t="s">
        <v>20</v>
      </c>
      <c r="D86" s="697" t="s">
        <v>914</v>
      </c>
      <c r="E86" s="698" t="s">
        <v>971</v>
      </c>
      <c r="F86" s="701" t="s">
        <v>928</v>
      </c>
      <c r="G86" s="701">
        <v>2</v>
      </c>
      <c r="H86" s="700" t="s">
        <v>916</v>
      </c>
    </row>
    <row r="87" spans="1:8" ht="39.950000000000003" customHeight="1" thickBot="1">
      <c r="A87" s="697">
        <v>52</v>
      </c>
      <c r="B87" s="697" t="s">
        <v>704</v>
      </c>
      <c r="C87" s="697" t="s">
        <v>917</v>
      </c>
      <c r="D87" s="697" t="s">
        <v>918</v>
      </c>
      <c r="E87" s="698" t="s">
        <v>972</v>
      </c>
      <c r="F87" s="701" t="s">
        <v>951</v>
      </c>
      <c r="G87" s="701">
        <v>2</v>
      </c>
      <c r="H87" s="700" t="s">
        <v>916</v>
      </c>
    </row>
    <row r="88" spans="1:8" ht="39.950000000000003" customHeight="1" thickBot="1">
      <c r="A88" s="697">
        <v>53</v>
      </c>
      <c r="B88" s="697" t="s">
        <v>704</v>
      </c>
      <c r="C88" s="697" t="s">
        <v>14</v>
      </c>
      <c r="D88" s="697" t="s">
        <v>919</v>
      </c>
      <c r="E88" s="698" t="s">
        <v>973</v>
      </c>
      <c r="F88" s="701" t="s">
        <v>925</v>
      </c>
      <c r="G88" s="701">
        <v>2</v>
      </c>
      <c r="H88" s="700" t="s">
        <v>916</v>
      </c>
    </row>
    <row r="89" spans="1:8" ht="39.950000000000003" customHeight="1" thickBot="1">
      <c r="A89" s="697">
        <v>54</v>
      </c>
      <c r="B89" s="697" t="s">
        <v>704</v>
      </c>
      <c r="C89" s="697" t="s">
        <v>922</v>
      </c>
      <c r="D89" s="697" t="s">
        <v>914</v>
      </c>
      <c r="E89" s="698" t="s">
        <v>974</v>
      </c>
      <c r="F89" s="701" t="s">
        <v>942</v>
      </c>
      <c r="G89" s="701">
        <v>2</v>
      </c>
      <c r="H89" s="700" t="s">
        <v>916</v>
      </c>
    </row>
    <row r="90" spans="1:8" ht="39.950000000000003" customHeight="1" thickBot="1">
      <c r="A90" s="697">
        <v>55</v>
      </c>
      <c r="B90" s="697" t="s">
        <v>704</v>
      </c>
      <c r="C90" s="697" t="s">
        <v>923</v>
      </c>
      <c r="D90" s="697" t="s">
        <v>918</v>
      </c>
      <c r="E90" s="698" t="s">
        <v>975</v>
      </c>
      <c r="F90" s="701">
        <v>45955</v>
      </c>
      <c r="G90" s="701">
        <v>0</v>
      </c>
      <c r="H90" s="700" t="s">
        <v>916</v>
      </c>
    </row>
    <row r="91" spans="1:8" ht="39.950000000000003" customHeight="1" thickBot="1">
      <c r="A91" s="697">
        <v>56</v>
      </c>
      <c r="B91" s="697" t="s">
        <v>704</v>
      </c>
      <c r="C91" s="697" t="s">
        <v>20</v>
      </c>
      <c r="D91" s="697" t="s">
        <v>919</v>
      </c>
      <c r="E91" s="698" t="s">
        <v>976</v>
      </c>
      <c r="F91" s="701" t="s">
        <v>940</v>
      </c>
      <c r="G91" s="701">
        <v>4</v>
      </c>
      <c r="H91" s="700" t="s">
        <v>916</v>
      </c>
    </row>
    <row r="92" spans="1:8" ht="39.950000000000003" customHeight="1" thickBot="1">
      <c r="A92" s="697">
        <v>57</v>
      </c>
      <c r="B92" s="697" t="s">
        <v>704</v>
      </c>
      <c r="C92" s="697" t="s">
        <v>917</v>
      </c>
      <c r="D92" s="697" t="s">
        <v>914</v>
      </c>
      <c r="E92" s="698" t="s">
        <v>977</v>
      </c>
      <c r="F92" s="701">
        <v>45986</v>
      </c>
      <c r="G92" s="701">
        <v>0</v>
      </c>
      <c r="H92" s="700" t="s">
        <v>916</v>
      </c>
    </row>
    <row r="93" spans="1:8" ht="39.950000000000003" customHeight="1" thickBot="1">
      <c r="A93" s="697">
        <v>58</v>
      </c>
      <c r="B93" s="697" t="s">
        <v>704</v>
      </c>
      <c r="C93" s="697" t="s">
        <v>14</v>
      </c>
      <c r="D93" s="697" t="s">
        <v>918</v>
      </c>
      <c r="E93" s="698" t="s">
        <v>978</v>
      </c>
      <c r="F93" s="701">
        <v>46016</v>
      </c>
      <c r="G93" s="701">
        <v>3</v>
      </c>
      <c r="H93" s="700" t="s">
        <v>916</v>
      </c>
    </row>
    <row r="94" spans="1:8" ht="39.950000000000003" customHeight="1" thickBot="1">
      <c r="A94" s="697">
        <v>59</v>
      </c>
      <c r="B94" s="697" t="s">
        <v>704</v>
      </c>
      <c r="C94" s="697" t="s">
        <v>922</v>
      </c>
      <c r="D94" s="697" t="s">
        <v>919</v>
      </c>
      <c r="E94" s="698" t="s">
        <v>979</v>
      </c>
      <c r="F94" s="701" t="s">
        <v>940</v>
      </c>
      <c r="G94" s="701">
        <v>4</v>
      </c>
      <c r="H94" s="700" t="s">
        <v>916</v>
      </c>
    </row>
    <row r="95" spans="1:8" ht="39.950000000000003" customHeight="1" thickBot="1">
      <c r="A95" s="697">
        <v>60</v>
      </c>
      <c r="B95" s="697" t="s">
        <v>704</v>
      </c>
      <c r="C95" s="697" t="s">
        <v>923</v>
      </c>
      <c r="D95" s="697" t="s">
        <v>914</v>
      </c>
      <c r="E95" s="698" t="s">
        <v>980</v>
      </c>
      <c r="F95" s="701" t="s">
        <v>920</v>
      </c>
      <c r="G95" s="701">
        <v>1</v>
      </c>
      <c r="H95" s="700" t="s">
        <v>921</v>
      </c>
    </row>
    <row r="96" spans="1:8" ht="39.950000000000003" customHeight="1" thickBot="1">
      <c r="A96" s="697">
        <v>61</v>
      </c>
      <c r="B96" s="697" t="s">
        <v>704</v>
      </c>
      <c r="C96" s="697" t="s">
        <v>20</v>
      </c>
      <c r="D96" s="697" t="s">
        <v>918</v>
      </c>
      <c r="E96" s="698" t="s">
        <v>981</v>
      </c>
      <c r="F96" s="701" t="s">
        <v>982</v>
      </c>
      <c r="G96" s="701">
        <v>2</v>
      </c>
      <c r="H96" s="700" t="s">
        <v>916</v>
      </c>
    </row>
    <row r="97" spans="1:8" ht="39.950000000000003" customHeight="1" thickBot="1">
      <c r="A97" s="697">
        <v>62</v>
      </c>
      <c r="B97" s="697" t="s">
        <v>704</v>
      </c>
      <c r="C97" s="697" t="s">
        <v>917</v>
      </c>
      <c r="D97" s="697" t="s">
        <v>919</v>
      </c>
      <c r="E97" s="698" t="s">
        <v>983</v>
      </c>
      <c r="F97" s="701">
        <v>45986</v>
      </c>
      <c r="G97" s="701">
        <v>4</v>
      </c>
      <c r="H97" s="700" t="s">
        <v>916</v>
      </c>
    </row>
    <row r="98" spans="1:8" ht="39.950000000000003" customHeight="1" thickBot="1">
      <c r="A98" s="697">
        <v>63</v>
      </c>
      <c r="B98" s="697" t="s">
        <v>704</v>
      </c>
      <c r="C98" s="697" t="s">
        <v>14</v>
      </c>
      <c r="D98" s="697" t="s">
        <v>914</v>
      </c>
      <c r="E98" s="698" t="s">
        <v>984</v>
      </c>
      <c r="F98" s="701" t="s">
        <v>932</v>
      </c>
      <c r="G98" s="701">
        <v>1</v>
      </c>
      <c r="H98" s="700" t="s">
        <v>916</v>
      </c>
    </row>
    <row r="99" spans="1:8" ht="39.950000000000003" customHeight="1" thickBot="1">
      <c r="A99" s="697">
        <v>64</v>
      </c>
      <c r="B99" s="697" t="s">
        <v>704</v>
      </c>
      <c r="C99" s="697" t="s">
        <v>922</v>
      </c>
      <c r="D99" s="697" t="s">
        <v>918</v>
      </c>
      <c r="E99" s="698" t="s">
        <v>985</v>
      </c>
      <c r="F99" s="701" t="s">
        <v>920</v>
      </c>
      <c r="G99" s="701">
        <v>1</v>
      </c>
      <c r="H99" s="700" t="s">
        <v>921</v>
      </c>
    </row>
    <row r="100" spans="1:8" ht="39.950000000000003" customHeight="1" thickBot="1">
      <c r="A100" s="697">
        <v>65</v>
      </c>
      <c r="B100" s="697" t="s">
        <v>704</v>
      </c>
      <c r="C100" s="697" t="s">
        <v>923</v>
      </c>
      <c r="D100" s="697" t="s">
        <v>919</v>
      </c>
      <c r="E100" s="698" t="s">
        <v>986</v>
      </c>
      <c r="F100" s="701">
        <v>45925</v>
      </c>
      <c r="G100" s="701">
        <v>3</v>
      </c>
      <c r="H100" s="700" t="s">
        <v>916</v>
      </c>
    </row>
    <row r="101" spans="1:8" ht="39.950000000000003" customHeight="1" thickBot="1">
      <c r="A101" s="697">
        <v>66</v>
      </c>
      <c r="B101" s="697" t="s">
        <v>704</v>
      </c>
      <c r="C101" s="697" t="s">
        <v>20</v>
      </c>
      <c r="D101" s="697" t="s">
        <v>914</v>
      </c>
      <c r="E101" s="698" t="s">
        <v>987</v>
      </c>
      <c r="F101" s="701" t="s">
        <v>958</v>
      </c>
      <c r="G101" s="701">
        <v>3</v>
      </c>
      <c r="H101" s="700" t="s">
        <v>916</v>
      </c>
    </row>
    <row r="102" spans="1:8" ht="39.950000000000003" customHeight="1" thickBot="1">
      <c r="A102" s="697">
        <v>67</v>
      </c>
      <c r="B102" s="697" t="s">
        <v>704</v>
      </c>
      <c r="C102" s="697" t="s">
        <v>917</v>
      </c>
      <c r="D102" s="697" t="s">
        <v>918</v>
      </c>
      <c r="E102" s="698" t="s">
        <v>988</v>
      </c>
      <c r="F102" s="701" t="s">
        <v>925</v>
      </c>
      <c r="G102" s="701">
        <v>0</v>
      </c>
      <c r="H102" s="700" t="s">
        <v>916</v>
      </c>
    </row>
    <row r="103" spans="1:8" ht="39.950000000000003" customHeight="1" thickBot="1">
      <c r="A103" s="697">
        <v>68</v>
      </c>
      <c r="B103" s="697" t="s">
        <v>704</v>
      </c>
      <c r="C103" s="697" t="s">
        <v>14</v>
      </c>
      <c r="D103" s="697" t="s">
        <v>919</v>
      </c>
      <c r="E103" s="698" t="s">
        <v>989</v>
      </c>
      <c r="F103" s="701">
        <v>46016</v>
      </c>
      <c r="G103" s="701">
        <v>2</v>
      </c>
      <c r="H103" s="700" t="s">
        <v>916</v>
      </c>
    </row>
    <row r="104" spans="1:8" ht="39.950000000000003" customHeight="1" thickBot="1">
      <c r="A104" s="697">
        <v>69</v>
      </c>
      <c r="B104" s="697" t="s">
        <v>704</v>
      </c>
      <c r="C104" s="697" t="s">
        <v>922</v>
      </c>
      <c r="D104" s="697" t="s">
        <v>914</v>
      </c>
      <c r="E104" s="698" t="s">
        <v>990</v>
      </c>
      <c r="F104" s="701">
        <v>45955</v>
      </c>
      <c r="G104" s="701">
        <v>4</v>
      </c>
      <c r="H104" s="700" t="s">
        <v>916</v>
      </c>
    </row>
    <row r="105" spans="1:8" ht="39.950000000000003" customHeight="1" thickBot="1">
      <c r="A105" s="697">
        <v>70</v>
      </c>
      <c r="B105" s="697" t="s">
        <v>704</v>
      </c>
      <c r="C105" s="697" t="s">
        <v>923</v>
      </c>
      <c r="D105" s="697" t="s">
        <v>918</v>
      </c>
      <c r="E105" s="698" t="s">
        <v>991</v>
      </c>
      <c r="F105" s="701">
        <v>45863</v>
      </c>
      <c r="G105" s="701">
        <v>5</v>
      </c>
      <c r="H105" s="700" t="s">
        <v>916</v>
      </c>
    </row>
    <row r="106" spans="1:8" ht="39.950000000000003" customHeight="1" thickBot="1">
      <c r="A106" s="697">
        <v>71</v>
      </c>
      <c r="B106" s="697" t="s">
        <v>704</v>
      </c>
      <c r="C106" s="697" t="s">
        <v>20</v>
      </c>
      <c r="D106" s="697" t="s">
        <v>919</v>
      </c>
      <c r="E106" s="698" t="s">
        <v>992</v>
      </c>
      <c r="F106" s="701">
        <v>46016</v>
      </c>
      <c r="G106" s="701">
        <v>5</v>
      </c>
      <c r="H106" s="700" t="s">
        <v>916</v>
      </c>
    </row>
    <row r="107" spans="1:8" ht="39.950000000000003" customHeight="1" thickBot="1">
      <c r="A107" s="697">
        <v>72</v>
      </c>
      <c r="B107" s="697" t="s">
        <v>704</v>
      </c>
      <c r="C107" s="697" t="s">
        <v>917</v>
      </c>
      <c r="D107" s="697" t="s">
        <v>914</v>
      </c>
      <c r="E107" s="698" t="s">
        <v>993</v>
      </c>
      <c r="F107" s="701" t="s">
        <v>951</v>
      </c>
      <c r="G107" s="701">
        <v>2</v>
      </c>
      <c r="H107" s="700" t="s">
        <v>916</v>
      </c>
    </row>
    <row r="108" spans="1:8" ht="39.950000000000003" customHeight="1" thickBot="1">
      <c r="A108" s="697">
        <v>73</v>
      </c>
      <c r="B108" s="697" t="s">
        <v>704</v>
      </c>
      <c r="C108" s="697" t="s">
        <v>14</v>
      </c>
      <c r="D108" s="697" t="s">
        <v>918</v>
      </c>
      <c r="E108" s="698" t="s">
        <v>994</v>
      </c>
      <c r="F108" s="701" t="s">
        <v>958</v>
      </c>
      <c r="G108" s="701">
        <v>1</v>
      </c>
      <c r="H108" s="700" t="s">
        <v>916</v>
      </c>
    </row>
    <row r="109" spans="1:8" ht="39.950000000000003" customHeight="1" thickBot="1">
      <c r="A109" s="697">
        <v>74</v>
      </c>
      <c r="B109" s="697" t="s">
        <v>704</v>
      </c>
      <c r="C109" s="697" t="s">
        <v>922</v>
      </c>
      <c r="D109" s="697" t="s">
        <v>919</v>
      </c>
      <c r="E109" s="698" t="s">
        <v>995</v>
      </c>
      <c r="F109" s="701">
        <v>45894</v>
      </c>
      <c r="G109" s="701">
        <v>1</v>
      </c>
      <c r="H109" s="700" t="s">
        <v>916</v>
      </c>
    </row>
    <row r="110" spans="1:8" ht="39.950000000000003" customHeight="1" thickBot="1">
      <c r="A110" s="697">
        <v>75</v>
      </c>
      <c r="B110" s="697" t="s">
        <v>704</v>
      </c>
      <c r="C110" s="697" t="s">
        <v>923</v>
      </c>
      <c r="D110" s="697" t="s">
        <v>914</v>
      </c>
      <c r="E110" s="698" t="s">
        <v>996</v>
      </c>
      <c r="F110" s="701" t="s">
        <v>932</v>
      </c>
      <c r="G110" s="701">
        <v>2</v>
      </c>
      <c r="H110" s="700" t="s">
        <v>916</v>
      </c>
    </row>
    <row r="111" spans="1:8" ht="39.950000000000003" customHeight="1" thickBot="1">
      <c r="A111" s="697">
        <v>76</v>
      </c>
      <c r="B111" s="697" t="s">
        <v>704</v>
      </c>
      <c r="C111" s="697" t="s">
        <v>20</v>
      </c>
      <c r="D111" s="697" t="s">
        <v>918</v>
      </c>
      <c r="E111" s="698" t="s">
        <v>997</v>
      </c>
      <c r="F111" s="701">
        <v>45986</v>
      </c>
      <c r="G111" s="701">
        <v>3</v>
      </c>
      <c r="H111" s="700" t="s">
        <v>916</v>
      </c>
    </row>
    <row r="112" spans="1:8" ht="39.950000000000003" customHeight="1" thickBot="1">
      <c r="A112" s="697">
        <v>77</v>
      </c>
      <c r="B112" s="697" t="s">
        <v>704</v>
      </c>
      <c r="C112" s="697" t="s">
        <v>917</v>
      </c>
      <c r="D112" s="697" t="s">
        <v>919</v>
      </c>
      <c r="E112" s="698" t="s">
        <v>998</v>
      </c>
      <c r="F112" s="701" t="s">
        <v>928</v>
      </c>
      <c r="G112" s="701">
        <v>5</v>
      </c>
      <c r="H112" s="700" t="s">
        <v>916</v>
      </c>
    </row>
    <row r="113" spans="1:8" ht="39.950000000000003" customHeight="1" thickBot="1">
      <c r="A113" s="697">
        <v>78</v>
      </c>
      <c r="B113" s="697" t="s">
        <v>704</v>
      </c>
      <c r="C113" s="697" t="s">
        <v>14</v>
      </c>
      <c r="D113" s="697" t="s">
        <v>914</v>
      </c>
      <c r="E113" s="698" t="s">
        <v>999</v>
      </c>
      <c r="F113" s="701" t="s">
        <v>932</v>
      </c>
      <c r="G113" s="701">
        <v>1</v>
      </c>
      <c r="H113" s="700" t="s">
        <v>916</v>
      </c>
    </row>
    <row r="114" spans="1:8" ht="39.950000000000003" customHeight="1" thickBot="1">
      <c r="A114" s="697">
        <v>79</v>
      </c>
      <c r="B114" s="697" t="s">
        <v>704</v>
      </c>
      <c r="C114" s="697" t="s">
        <v>922</v>
      </c>
      <c r="D114" s="697" t="s">
        <v>918</v>
      </c>
      <c r="E114" s="698" t="s">
        <v>1000</v>
      </c>
      <c r="F114" s="701">
        <v>46016</v>
      </c>
      <c r="G114" s="701">
        <v>0</v>
      </c>
      <c r="H114" s="700" t="s">
        <v>916</v>
      </c>
    </row>
    <row r="115" spans="1:8" ht="39.950000000000003" customHeight="1" thickBot="1">
      <c r="A115" s="697">
        <v>80</v>
      </c>
      <c r="B115" s="697" t="s">
        <v>704</v>
      </c>
      <c r="C115" s="697" t="s">
        <v>923</v>
      </c>
      <c r="D115" s="697" t="s">
        <v>919</v>
      </c>
      <c r="E115" s="698" t="s">
        <v>1001</v>
      </c>
      <c r="F115" s="701">
        <v>45986</v>
      </c>
      <c r="G115" s="701">
        <v>0</v>
      </c>
      <c r="H115" s="700" t="s">
        <v>916</v>
      </c>
    </row>
    <row r="116" spans="1:8" ht="39.950000000000003" customHeight="1" thickBot="1">
      <c r="A116" s="697">
        <v>81</v>
      </c>
      <c r="B116" s="697" t="s">
        <v>704</v>
      </c>
      <c r="C116" s="697" t="s">
        <v>20</v>
      </c>
      <c r="D116" s="697" t="s">
        <v>914</v>
      </c>
      <c r="E116" s="698" t="s">
        <v>1002</v>
      </c>
      <c r="F116" s="701" t="s">
        <v>930</v>
      </c>
      <c r="G116" s="701">
        <v>5</v>
      </c>
      <c r="H116" s="700" t="s">
        <v>916</v>
      </c>
    </row>
    <row r="117" spans="1:8" ht="39.950000000000003" customHeight="1" thickBot="1">
      <c r="A117" s="697">
        <v>82</v>
      </c>
      <c r="B117" s="697" t="s">
        <v>704</v>
      </c>
      <c r="C117" s="697" t="s">
        <v>917</v>
      </c>
      <c r="D117" s="697" t="s">
        <v>918</v>
      </c>
      <c r="E117" s="698" t="s">
        <v>1003</v>
      </c>
      <c r="F117" s="701" t="s">
        <v>926</v>
      </c>
      <c r="G117" s="701">
        <v>0</v>
      </c>
      <c r="H117" s="700" t="s">
        <v>916</v>
      </c>
    </row>
    <row r="118" spans="1:8" ht="39.950000000000003" customHeight="1" thickBot="1">
      <c r="A118" s="697">
        <v>83</v>
      </c>
      <c r="B118" s="697" t="s">
        <v>704</v>
      </c>
      <c r="C118" s="697" t="s">
        <v>14</v>
      </c>
      <c r="D118" s="697" t="s">
        <v>919</v>
      </c>
      <c r="E118" s="698" t="s">
        <v>1004</v>
      </c>
      <c r="F118" s="701">
        <v>45986</v>
      </c>
      <c r="G118" s="701">
        <v>1</v>
      </c>
      <c r="H118" s="700" t="s">
        <v>916</v>
      </c>
    </row>
    <row r="119" spans="1:8" ht="39.950000000000003" customHeight="1" thickBot="1">
      <c r="A119" s="697">
        <v>84</v>
      </c>
      <c r="B119" s="697" t="s">
        <v>704</v>
      </c>
      <c r="C119" s="697" t="s">
        <v>922</v>
      </c>
      <c r="D119" s="697" t="s">
        <v>914</v>
      </c>
      <c r="E119" s="698" t="s">
        <v>1005</v>
      </c>
      <c r="F119" s="701" t="s">
        <v>926</v>
      </c>
      <c r="G119" s="701">
        <v>2</v>
      </c>
      <c r="H119" s="700" t="s">
        <v>916</v>
      </c>
    </row>
    <row r="120" spans="1:8" ht="39.950000000000003" customHeight="1" thickBot="1">
      <c r="A120" s="697">
        <v>85</v>
      </c>
      <c r="B120" s="697" t="s">
        <v>704</v>
      </c>
      <c r="C120" s="697" t="s">
        <v>923</v>
      </c>
      <c r="D120" s="697" t="s">
        <v>918</v>
      </c>
      <c r="E120" s="698" t="s">
        <v>1006</v>
      </c>
      <c r="F120" s="701">
        <v>45863</v>
      </c>
      <c r="G120" s="701">
        <v>0</v>
      </c>
      <c r="H120" s="700" t="s">
        <v>916</v>
      </c>
    </row>
    <row r="121" spans="1:8" ht="39.950000000000003" customHeight="1" thickBot="1">
      <c r="A121" s="697">
        <v>86</v>
      </c>
      <c r="B121" s="697" t="s">
        <v>704</v>
      </c>
      <c r="C121" s="697" t="s">
        <v>20</v>
      </c>
      <c r="D121" s="697" t="s">
        <v>919</v>
      </c>
      <c r="E121" s="698" t="s">
        <v>1007</v>
      </c>
      <c r="F121" s="701" t="s">
        <v>951</v>
      </c>
      <c r="G121" s="701">
        <v>5</v>
      </c>
      <c r="H121" s="700" t="s">
        <v>916</v>
      </c>
    </row>
    <row r="122" spans="1:8" ht="39.950000000000003" customHeight="1" thickBot="1">
      <c r="A122" s="697">
        <v>87</v>
      </c>
      <c r="B122" s="697" t="s">
        <v>704</v>
      </c>
      <c r="C122" s="697" t="s">
        <v>917</v>
      </c>
      <c r="D122" s="697" t="s">
        <v>914</v>
      </c>
      <c r="E122" s="698" t="s">
        <v>1008</v>
      </c>
      <c r="F122" s="701" t="s">
        <v>942</v>
      </c>
      <c r="G122" s="701">
        <v>2</v>
      </c>
      <c r="H122" s="700" t="s">
        <v>916</v>
      </c>
    </row>
    <row r="123" spans="1:8" ht="39.950000000000003" customHeight="1" thickBot="1">
      <c r="A123" s="697">
        <v>88</v>
      </c>
      <c r="B123" s="697" t="s">
        <v>704</v>
      </c>
      <c r="C123" s="697" t="s">
        <v>14</v>
      </c>
      <c r="D123" s="697" t="s">
        <v>918</v>
      </c>
      <c r="E123" s="698" t="s">
        <v>1009</v>
      </c>
      <c r="F123" s="701" t="s">
        <v>926</v>
      </c>
      <c r="G123" s="701">
        <v>3</v>
      </c>
      <c r="H123" s="700" t="s">
        <v>916</v>
      </c>
    </row>
    <row r="124" spans="1:8" ht="39.950000000000003" customHeight="1" thickBot="1">
      <c r="A124" s="697">
        <v>89</v>
      </c>
      <c r="B124" s="697" t="s">
        <v>704</v>
      </c>
      <c r="C124" s="697" t="s">
        <v>922</v>
      </c>
      <c r="D124" s="697" t="s">
        <v>919</v>
      </c>
      <c r="E124" s="698" t="s">
        <v>1010</v>
      </c>
      <c r="F124" s="701" t="s">
        <v>926</v>
      </c>
      <c r="G124" s="701">
        <v>2</v>
      </c>
      <c r="H124" s="700" t="s">
        <v>916</v>
      </c>
    </row>
    <row r="125" spans="1:8" ht="39.950000000000003" customHeight="1" thickBot="1">
      <c r="A125" s="697">
        <v>90</v>
      </c>
      <c r="B125" s="697" t="s">
        <v>704</v>
      </c>
      <c r="C125" s="697" t="s">
        <v>923</v>
      </c>
      <c r="D125" s="697" t="s">
        <v>914</v>
      </c>
      <c r="E125" s="698" t="s">
        <v>1011</v>
      </c>
      <c r="F125" s="701">
        <v>46016</v>
      </c>
      <c r="G125" s="701">
        <v>2</v>
      </c>
      <c r="H125" s="700" t="s">
        <v>916</v>
      </c>
    </row>
    <row r="126" spans="1:8" ht="39.950000000000003" customHeight="1" thickBot="1">
      <c r="A126" s="697">
        <v>91</v>
      </c>
      <c r="B126" s="697" t="s">
        <v>704</v>
      </c>
      <c r="C126" s="697" t="s">
        <v>20</v>
      </c>
      <c r="D126" s="697" t="s">
        <v>918</v>
      </c>
      <c r="E126" s="698" t="s">
        <v>1012</v>
      </c>
      <c r="F126" s="701" t="s">
        <v>932</v>
      </c>
      <c r="G126" s="701">
        <v>4</v>
      </c>
      <c r="H126" s="700" t="s">
        <v>916</v>
      </c>
    </row>
    <row r="127" spans="1:8" ht="39.950000000000003" customHeight="1" thickBot="1">
      <c r="A127" s="697">
        <v>92</v>
      </c>
      <c r="B127" s="697" t="s">
        <v>704</v>
      </c>
      <c r="C127" s="697" t="s">
        <v>917</v>
      </c>
      <c r="D127" s="697" t="s">
        <v>919</v>
      </c>
      <c r="E127" s="698" t="s">
        <v>1013</v>
      </c>
      <c r="F127" s="701" t="s">
        <v>940</v>
      </c>
      <c r="G127" s="701">
        <v>2</v>
      </c>
      <c r="H127" s="700" t="s">
        <v>916</v>
      </c>
    </row>
    <row r="128" spans="1:8" ht="39.950000000000003" customHeight="1" thickBot="1">
      <c r="A128" s="697">
        <v>93</v>
      </c>
      <c r="B128" s="697" t="s">
        <v>704</v>
      </c>
      <c r="C128" s="697" t="s">
        <v>14</v>
      </c>
      <c r="D128" s="697" t="s">
        <v>914</v>
      </c>
      <c r="E128" s="698" t="s">
        <v>1014</v>
      </c>
      <c r="F128" s="701" t="s">
        <v>958</v>
      </c>
      <c r="G128" s="701">
        <v>2</v>
      </c>
      <c r="H128" s="700" t="s">
        <v>916</v>
      </c>
    </row>
    <row r="129" spans="1:8" ht="39.950000000000003" customHeight="1" thickBot="1">
      <c r="A129" s="697">
        <v>94</v>
      </c>
      <c r="B129" s="697" t="s">
        <v>704</v>
      </c>
      <c r="C129" s="697" t="s">
        <v>922</v>
      </c>
      <c r="D129" s="697" t="s">
        <v>918</v>
      </c>
      <c r="E129" s="698" t="s">
        <v>1015</v>
      </c>
      <c r="F129" s="701">
        <v>45986</v>
      </c>
      <c r="G129" s="701">
        <v>1</v>
      </c>
      <c r="H129" s="700" t="s">
        <v>916</v>
      </c>
    </row>
    <row r="130" spans="1:8" ht="39.950000000000003" customHeight="1" thickBot="1">
      <c r="A130" s="697">
        <v>95</v>
      </c>
      <c r="B130" s="697" t="s">
        <v>704</v>
      </c>
      <c r="C130" s="697" t="s">
        <v>923</v>
      </c>
      <c r="D130" s="697" t="s">
        <v>919</v>
      </c>
      <c r="E130" s="698" t="s">
        <v>1016</v>
      </c>
      <c r="F130" s="701" t="s">
        <v>958</v>
      </c>
      <c r="G130" s="701">
        <v>4</v>
      </c>
      <c r="H130" s="700" t="s">
        <v>916</v>
      </c>
    </row>
    <row r="131" spans="1:8" ht="39.950000000000003" customHeight="1" thickBot="1">
      <c r="A131" s="697">
        <v>96</v>
      </c>
      <c r="B131" s="697" t="s">
        <v>704</v>
      </c>
      <c r="C131" s="697" t="s">
        <v>20</v>
      </c>
      <c r="D131" s="697" t="s">
        <v>914</v>
      </c>
      <c r="E131" s="698" t="s">
        <v>1017</v>
      </c>
      <c r="F131" s="701">
        <v>45955</v>
      </c>
      <c r="G131" s="701">
        <v>4</v>
      </c>
      <c r="H131" s="700" t="s">
        <v>916</v>
      </c>
    </row>
    <row r="132" spans="1:8" ht="39.950000000000003" customHeight="1" thickBot="1">
      <c r="A132" s="697">
        <v>97</v>
      </c>
      <c r="B132" s="697" t="s">
        <v>704</v>
      </c>
      <c r="C132" s="697" t="s">
        <v>917</v>
      </c>
      <c r="D132" s="697" t="s">
        <v>918</v>
      </c>
      <c r="E132" s="698" t="s">
        <v>1018</v>
      </c>
      <c r="F132" s="701">
        <v>45894</v>
      </c>
      <c r="G132" s="701">
        <v>2</v>
      </c>
      <c r="H132" s="700" t="s">
        <v>916</v>
      </c>
    </row>
    <row r="133" spans="1:8" ht="39.950000000000003" customHeight="1" thickBot="1">
      <c r="A133" s="697">
        <v>98</v>
      </c>
      <c r="B133" s="697" t="s">
        <v>704</v>
      </c>
      <c r="C133" s="697" t="s">
        <v>14</v>
      </c>
      <c r="D133" s="697" t="s">
        <v>919</v>
      </c>
      <c r="E133" s="698" t="s">
        <v>1019</v>
      </c>
      <c r="F133" s="701">
        <v>45802</v>
      </c>
      <c r="G133" s="701">
        <v>2</v>
      </c>
      <c r="H133" s="700" t="s">
        <v>916</v>
      </c>
    </row>
    <row r="134" spans="1:8" ht="39.950000000000003" customHeight="1" thickBot="1">
      <c r="A134" s="697">
        <v>99</v>
      </c>
      <c r="B134" s="697" t="s">
        <v>704</v>
      </c>
      <c r="C134" s="697" t="s">
        <v>922</v>
      </c>
      <c r="D134" s="697" t="s">
        <v>914</v>
      </c>
      <c r="E134" s="698" t="s">
        <v>1020</v>
      </c>
      <c r="F134" s="701">
        <v>46016</v>
      </c>
      <c r="G134" s="701">
        <v>2</v>
      </c>
      <c r="H134" s="700" t="s">
        <v>916</v>
      </c>
    </row>
    <row r="135" spans="1:8" ht="39.950000000000003" customHeight="1" thickBot="1">
      <c r="A135" s="697">
        <v>100</v>
      </c>
      <c r="B135" s="697" t="s">
        <v>704</v>
      </c>
      <c r="C135" s="697" t="s">
        <v>923</v>
      </c>
      <c r="D135" s="697" t="s">
        <v>918</v>
      </c>
      <c r="E135" s="698" t="s">
        <v>1021</v>
      </c>
      <c r="F135" s="701" t="s">
        <v>940</v>
      </c>
      <c r="G135" s="701">
        <v>4</v>
      </c>
      <c r="H135" s="700" t="s">
        <v>916</v>
      </c>
    </row>
    <row r="136" spans="1:8" ht="39.950000000000003" customHeight="1" thickBot="1">
      <c r="A136" s="697">
        <v>101</v>
      </c>
      <c r="B136" s="697" t="s">
        <v>705</v>
      </c>
      <c r="C136" s="697" t="s">
        <v>20</v>
      </c>
      <c r="D136" s="697" t="s">
        <v>914</v>
      </c>
      <c r="E136" s="698" t="s">
        <v>1022</v>
      </c>
      <c r="F136" s="701" t="s">
        <v>932</v>
      </c>
      <c r="G136" s="701">
        <v>1</v>
      </c>
      <c r="H136" s="700" t="s">
        <v>916</v>
      </c>
    </row>
    <row r="137" spans="1:8" ht="39.950000000000003" customHeight="1" thickBot="1">
      <c r="A137" s="697">
        <v>102</v>
      </c>
      <c r="B137" s="697" t="s">
        <v>705</v>
      </c>
      <c r="C137" s="697" t="s">
        <v>917</v>
      </c>
      <c r="D137" s="697" t="s">
        <v>918</v>
      </c>
      <c r="E137" s="698" t="s">
        <v>1023</v>
      </c>
      <c r="F137" s="701">
        <v>45986</v>
      </c>
      <c r="G137" s="701">
        <v>2</v>
      </c>
      <c r="H137" s="700" t="s">
        <v>916</v>
      </c>
    </row>
    <row r="138" spans="1:8" ht="39.950000000000003" customHeight="1" thickBot="1">
      <c r="A138" s="697">
        <v>103</v>
      </c>
      <c r="B138" s="697" t="s">
        <v>705</v>
      </c>
      <c r="C138" s="697" t="s">
        <v>14</v>
      </c>
      <c r="D138" s="697" t="s">
        <v>919</v>
      </c>
      <c r="E138" s="698" t="s">
        <v>1024</v>
      </c>
      <c r="F138" s="701" t="s">
        <v>928</v>
      </c>
      <c r="G138" s="701">
        <v>1</v>
      </c>
      <c r="H138" s="700" t="s">
        <v>916</v>
      </c>
    </row>
    <row r="139" spans="1:8" ht="39.950000000000003" customHeight="1" thickBot="1">
      <c r="A139" s="697">
        <v>104</v>
      </c>
      <c r="B139" s="697" t="s">
        <v>705</v>
      </c>
      <c r="C139" s="697" t="s">
        <v>922</v>
      </c>
      <c r="D139" s="697" t="s">
        <v>914</v>
      </c>
      <c r="E139" s="698" t="s">
        <v>1025</v>
      </c>
      <c r="F139" s="701" t="s">
        <v>942</v>
      </c>
      <c r="G139" s="701">
        <v>2</v>
      </c>
      <c r="H139" s="700" t="s">
        <v>916</v>
      </c>
    </row>
    <row r="140" spans="1:8" ht="39.950000000000003" customHeight="1" thickBot="1">
      <c r="A140" s="697">
        <v>105</v>
      </c>
      <c r="B140" s="697" t="s">
        <v>705</v>
      </c>
      <c r="C140" s="697" t="s">
        <v>923</v>
      </c>
      <c r="D140" s="697" t="s">
        <v>918</v>
      </c>
      <c r="E140" s="698" t="s">
        <v>1026</v>
      </c>
      <c r="F140" s="701" t="s">
        <v>982</v>
      </c>
      <c r="G140" s="701">
        <v>4</v>
      </c>
      <c r="H140" s="700" t="s">
        <v>916</v>
      </c>
    </row>
    <row r="141" spans="1:8" ht="39.950000000000003" customHeight="1" thickBot="1">
      <c r="A141" s="697">
        <v>106</v>
      </c>
      <c r="B141" s="697" t="s">
        <v>705</v>
      </c>
      <c r="C141" s="697" t="s">
        <v>20</v>
      </c>
      <c r="D141" s="697" t="s">
        <v>919</v>
      </c>
      <c r="E141" s="698" t="s">
        <v>1027</v>
      </c>
      <c r="F141" s="701">
        <v>45986</v>
      </c>
      <c r="G141" s="701">
        <v>3</v>
      </c>
      <c r="H141" s="700" t="s">
        <v>916</v>
      </c>
    </row>
    <row r="142" spans="1:8" ht="39.950000000000003" customHeight="1" thickBot="1">
      <c r="A142" s="697">
        <v>107</v>
      </c>
      <c r="B142" s="697" t="s">
        <v>705</v>
      </c>
      <c r="C142" s="697" t="s">
        <v>917</v>
      </c>
      <c r="D142" s="697" t="s">
        <v>914</v>
      </c>
      <c r="E142" s="698" t="s">
        <v>1028</v>
      </c>
      <c r="F142" s="701" t="s">
        <v>926</v>
      </c>
      <c r="G142" s="701">
        <v>2</v>
      </c>
      <c r="H142" s="700" t="s">
        <v>916</v>
      </c>
    </row>
    <row r="143" spans="1:8" ht="39.950000000000003" customHeight="1" thickBot="1">
      <c r="A143" s="697">
        <v>108</v>
      </c>
      <c r="B143" s="697" t="s">
        <v>705</v>
      </c>
      <c r="C143" s="697" t="s">
        <v>14</v>
      </c>
      <c r="D143" s="697" t="s">
        <v>918</v>
      </c>
      <c r="E143" s="698" t="s">
        <v>1029</v>
      </c>
      <c r="F143" s="701" t="s">
        <v>932</v>
      </c>
      <c r="G143" s="701">
        <v>3</v>
      </c>
      <c r="H143" s="700" t="s">
        <v>916</v>
      </c>
    </row>
    <row r="144" spans="1:8" ht="39.950000000000003" customHeight="1" thickBot="1">
      <c r="A144" s="697">
        <v>109</v>
      </c>
      <c r="B144" s="697" t="s">
        <v>705</v>
      </c>
      <c r="C144" s="697" t="s">
        <v>922</v>
      </c>
      <c r="D144" s="697" t="s">
        <v>919</v>
      </c>
      <c r="E144" s="698" t="s">
        <v>1030</v>
      </c>
      <c r="F144" s="701" t="s">
        <v>924</v>
      </c>
      <c r="G144" s="701">
        <v>0</v>
      </c>
      <c r="H144" s="700" t="s">
        <v>916</v>
      </c>
    </row>
    <row r="145" spans="1:8" ht="39.950000000000003" customHeight="1" thickBot="1">
      <c r="A145" s="697">
        <v>110</v>
      </c>
      <c r="B145" s="697" t="s">
        <v>705</v>
      </c>
      <c r="C145" s="697" t="s">
        <v>923</v>
      </c>
      <c r="D145" s="697" t="s">
        <v>914</v>
      </c>
      <c r="E145" s="698" t="s">
        <v>1031</v>
      </c>
      <c r="F145" s="701">
        <v>46016</v>
      </c>
      <c r="G145" s="701">
        <v>1</v>
      </c>
      <c r="H145" s="700" t="s">
        <v>916</v>
      </c>
    </row>
    <row r="146" spans="1:8" ht="39.950000000000003" customHeight="1" thickBot="1">
      <c r="A146" s="697">
        <v>111</v>
      </c>
      <c r="B146" s="697" t="s">
        <v>705</v>
      </c>
      <c r="C146" s="697" t="s">
        <v>20</v>
      </c>
      <c r="D146" s="697" t="s">
        <v>918</v>
      </c>
      <c r="E146" s="698" t="s">
        <v>1032</v>
      </c>
      <c r="F146" s="701">
        <v>45863</v>
      </c>
      <c r="G146" s="701">
        <v>0</v>
      </c>
      <c r="H146" s="700" t="s">
        <v>916</v>
      </c>
    </row>
    <row r="147" spans="1:8" ht="39.950000000000003" customHeight="1" thickBot="1">
      <c r="A147" s="697">
        <v>112</v>
      </c>
      <c r="B147" s="697" t="s">
        <v>705</v>
      </c>
      <c r="C147" s="697" t="s">
        <v>917</v>
      </c>
      <c r="D147" s="697" t="s">
        <v>919</v>
      </c>
      <c r="E147" s="698" t="s">
        <v>1033</v>
      </c>
      <c r="F147" s="701">
        <v>45955</v>
      </c>
      <c r="G147" s="701">
        <v>2</v>
      </c>
      <c r="H147" s="700" t="s">
        <v>916</v>
      </c>
    </row>
    <row r="148" spans="1:8" ht="39.950000000000003" customHeight="1" thickBot="1">
      <c r="A148" s="697">
        <v>113</v>
      </c>
      <c r="B148" s="697" t="s">
        <v>705</v>
      </c>
      <c r="C148" s="697" t="s">
        <v>14</v>
      </c>
      <c r="D148" s="697" t="s">
        <v>914</v>
      </c>
      <c r="E148" s="698" t="s">
        <v>1034</v>
      </c>
      <c r="F148" s="701" t="s">
        <v>982</v>
      </c>
      <c r="G148" s="701">
        <v>0</v>
      </c>
      <c r="H148" s="700" t="s">
        <v>916</v>
      </c>
    </row>
    <row r="149" spans="1:8" ht="39.950000000000003" customHeight="1" thickBot="1">
      <c r="A149" s="697">
        <v>114</v>
      </c>
      <c r="B149" s="697" t="s">
        <v>705</v>
      </c>
      <c r="C149" s="697" t="s">
        <v>922</v>
      </c>
      <c r="D149" s="697" t="s">
        <v>918</v>
      </c>
      <c r="E149" s="698" t="s">
        <v>1035</v>
      </c>
      <c r="F149" s="701">
        <v>45802</v>
      </c>
      <c r="G149" s="701">
        <v>5</v>
      </c>
      <c r="H149" s="700" t="s">
        <v>916</v>
      </c>
    </row>
    <row r="150" spans="1:8" ht="39.950000000000003" customHeight="1" thickBot="1">
      <c r="A150" s="697">
        <v>115</v>
      </c>
      <c r="B150" s="697" t="s">
        <v>705</v>
      </c>
      <c r="C150" s="697" t="s">
        <v>923</v>
      </c>
      <c r="D150" s="697" t="s">
        <v>919</v>
      </c>
      <c r="E150" s="698" t="s">
        <v>1036</v>
      </c>
      <c r="F150" s="701" t="s">
        <v>951</v>
      </c>
      <c r="G150" s="701">
        <v>3</v>
      </c>
      <c r="H150" s="700" t="s">
        <v>916</v>
      </c>
    </row>
    <row r="151" spans="1:8" ht="39.950000000000003" customHeight="1" thickBot="1">
      <c r="A151" s="697">
        <v>116</v>
      </c>
      <c r="B151" s="697" t="s">
        <v>705</v>
      </c>
      <c r="C151" s="697" t="s">
        <v>20</v>
      </c>
      <c r="D151" s="697" t="s">
        <v>914</v>
      </c>
      <c r="E151" s="698" t="s">
        <v>1037</v>
      </c>
      <c r="F151" s="701" t="s">
        <v>951</v>
      </c>
      <c r="G151" s="701">
        <v>1</v>
      </c>
      <c r="H151" s="700" t="s">
        <v>916</v>
      </c>
    </row>
    <row r="152" spans="1:8" ht="39.950000000000003" customHeight="1" thickBot="1">
      <c r="A152" s="697">
        <v>117</v>
      </c>
      <c r="B152" s="697" t="s">
        <v>705</v>
      </c>
      <c r="C152" s="697" t="s">
        <v>917</v>
      </c>
      <c r="D152" s="697" t="s">
        <v>918</v>
      </c>
      <c r="E152" s="698" t="s">
        <v>1038</v>
      </c>
      <c r="F152" s="701">
        <v>45863</v>
      </c>
      <c r="G152" s="701">
        <v>0</v>
      </c>
      <c r="H152" s="700" t="s">
        <v>916</v>
      </c>
    </row>
    <row r="153" spans="1:8" ht="39.950000000000003" customHeight="1" thickBot="1">
      <c r="A153" s="697">
        <v>118</v>
      </c>
      <c r="B153" s="697" t="s">
        <v>705</v>
      </c>
      <c r="C153" s="697" t="s">
        <v>14</v>
      </c>
      <c r="D153" s="697" t="s">
        <v>919</v>
      </c>
      <c r="E153" s="698" t="s">
        <v>1039</v>
      </c>
      <c r="F153" s="701">
        <v>45986</v>
      </c>
      <c r="G153" s="701">
        <v>5</v>
      </c>
      <c r="H153" s="700" t="s">
        <v>916</v>
      </c>
    </row>
    <row r="154" spans="1:8" ht="39.950000000000003" customHeight="1" thickBot="1">
      <c r="A154" s="697">
        <v>119</v>
      </c>
      <c r="B154" s="697" t="s">
        <v>705</v>
      </c>
      <c r="C154" s="697" t="s">
        <v>922</v>
      </c>
      <c r="D154" s="697" t="s">
        <v>914</v>
      </c>
      <c r="E154" s="698" t="s">
        <v>1040</v>
      </c>
      <c r="F154" s="701">
        <v>45894</v>
      </c>
      <c r="G154" s="701">
        <v>1</v>
      </c>
      <c r="H154" s="700" t="s">
        <v>916</v>
      </c>
    </row>
    <row r="155" spans="1:8" ht="39.950000000000003" customHeight="1" thickBot="1">
      <c r="A155" s="697">
        <v>120</v>
      </c>
      <c r="B155" s="697" t="s">
        <v>705</v>
      </c>
      <c r="C155" s="697" t="s">
        <v>923</v>
      </c>
      <c r="D155" s="697" t="s">
        <v>918</v>
      </c>
      <c r="E155" s="698" t="s">
        <v>1041</v>
      </c>
      <c r="F155" s="701" t="s">
        <v>924</v>
      </c>
      <c r="G155" s="701">
        <v>2</v>
      </c>
      <c r="H155" s="700" t="s">
        <v>916</v>
      </c>
    </row>
    <row r="156" spans="1:8" ht="39.950000000000003" customHeight="1" thickBot="1">
      <c r="A156" s="697">
        <v>121</v>
      </c>
      <c r="B156" s="697" t="s">
        <v>705</v>
      </c>
      <c r="C156" s="697" t="s">
        <v>20</v>
      </c>
      <c r="D156" s="697" t="s">
        <v>919</v>
      </c>
      <c r="E156" s="698" t="s">
        <v>1042</v>
      </c>
      <c r="F156" s="701" t="s">
        <v>924</v>
      </c>
      <c r="G156" s="701">
        <v>4</v>
      </c>
      <c r="H156" s="700" t="s">
        <v>916</v>
      </c>
    </row>
    <row r="157" spans="1:8" ht="39.950000000000003" customHeight="1" thickBot="1">
      <c r="A157" s="697">
        <v>122</v>
      </c>
      <c r="B157" s="697" t="s">
        <v>705</v>
      </c>
      <c r="C157" s="697" t="s">
        <v>917</v>
      </c>
      <c r="D157" s="697" t="s">
        <v>914</v>
      </c>
      <c r="E157" s="698" t="s">
        <v>1043</v>
      </c>
      <c r="F157" s="701" t="s">
        <v>924</v>
      </c>
      <c r="G157" s="701">
        <v>5</v>
      </c>
      <c r="H157" s="700" t="s">
        <v>916</v>
      </c>
    </row>
    <row r="158" spans="1:8" ht="39.950000000000003" customHeight="1" thickBot="1">
      <c r="A158" s="697">
        <v>123</v>
      </c>
      <c r="B158" s="697" t="s">
        <v>705</v>
      </c>
      <c r="C158" s="697" t="s">
        <v>14</v>
      </c>
      <c r="D158" s="697" t="s">
        <v>918</v>
      </c>
      <c r="E158" s="698" t="s">
        <v>1044</v>
      </c>
      <c r="F158" s="701" t="s">
        <v>915</v>
      </c>
      <c r="G158" s="701">
        <v>4</v>
      </c>
      <c r="H158" s="700" t="s">
        <v>916</v>
      </c>
    </row>
    <row r="159" spans="1:8" ht="39.950000000000003" customHeight="1" thickBot="1">
      <c r="A159" s="697">
        <v>124</v>
      </c>
      <c r="B159" s="697" t="s">
        <v>705</v>
      </c>
      <c r="C159" s="697" t="s">
        <v>922</v>
      </c>
      <c r="D159" s="697" t="s">
        <v>919</v>
      </c>
      <c r="E159" s="698" t="s">
        <v>1045</v>
      </c>
      <c r="F159" s="701">
        <v>45894</v>
      </c>
      <c r="G159" s="701">
        <v>5</v>
      </c>
      <c r="H159" s="700" t="s">
        <v>916</v>
      </c>
    </row>
    <row r="160" spans="1:8" ht="39.950000000000003" customHeight="1" thickBot="1">
      <c r="A160" s="697">
        <v>125</v>
      </c>
      <c r="B160" s="697" t="s">
        <v>705</v>
      </c>
      <c r="C160" s="697" t="s">
        <v>923</v>
      </c>
      <c r="D160" s="697" t="s">
        <v>914</v>
      </c>
      <c r="E160" s="698" t="s">
        <v>1046</v>
      </c>
      <c r="F160" s="701" t="s">
        <v>940</v>
      </c>
      <c r="G160" s="701">
        <v>1</v>
      </c>
      <c r="H160" s="700" t="s">
        <v>916</v>
      </c>
    </row>
    <row r="161" spans="1:8" ht="39.950000000000003" customHeight="1" thickBot="1">
      <c r="A161" s="697">
        <v>126</v>
      </c>
      <c r="B161" s="697" t="s">
        <v>705</v>
      </c>
      <c r="C161" s="697" t="s">
        <v>20</v>
      </c>
      <c r="D161" s="697" t="s">
        <v>918</v>
      </c>
      <c r="E161" s="698" t="s">
        <v>1047</v>
      </c>
      <c r="F161" s="701" t="s">
        <v>940</v>
      </c>
      <c r="G161" s="701">
        <v>5</v>
      </c>
      <c r="H161" s="700" t="s">
        <v>916</v>
      </c>
    </row>
    <row r="162" spans="1:8" ht="39.950000000000003" customHeight="1" thickBot="1">
      <c r="A162" s="697">
        <v>127</v>
      </c>
      <c r="B162" s="697" t="s">
        <v>705</v>
      </c>
      <c r="C162" s="697" t="s">
        <v>917</v>
      </c>
      <c r="D162" s="697" t="s">
        <v>919</v>
      </c>
      <c r="E162" s="698" t="s">
        <v>1048</v>
      </c>
      <c r="F162" s="701" t="s">
        <v>951</v>
      </c>
      <c r="G162" s="701">
        <v>0</v>
      </c>
      <c r="H162" s="700" t="s">
        <v>916</v>
      </c>
    </row>
    <row r="163" spans="1:8" ht="39.950000000000003" customHeight="1" thickBot="1">
      <c r="A163" s="697">
        <v>128</v>
      </c>
      <c r="B163" s="697" t="s">
        <v>705</v>
      </c>
      <c r="C163" s="697" t="s">
        <v>14</v>
      </c>
      <c r="D163" s="697" t="s">
        <v>914</v>
      </c>
      <c r="E163" s="698" t="s">
        <v>1049</v>
      </c>
      <c r="F163" s="701">
        <v>45802</v>
      </c>
      <c r="G163" s="701">
        <v>2</v>
      </c>
      <c r="H163" s="700" t="s">
        <v>916</v>
      </c>
    </row>
    <row r="164" spans="1:8" ht="39.950000000000003" customHeight="1" thickBot="1">
      <c r="A164" s="697">
        <v>129</v>
      </c>
      <c r="B164" s="697" t="s">
        <v>705</v>
      </c>
      <c r="C164" s="697" t="s">
        <v>922</v>
      </c>
      <c r="D164" s="697" t="s">
        <v>918</v>
      </c>
      <c r="E164" s="698" t="s">
        <v>1050</v>
      </c>
      <c r="F164" s="701" t="s">
        <v>926</v>
      </c>
      <c r="G164" s="701">
        <v>1</v>
      </c>
      <c r="H164" s="700" t="s">
        <v>916</v>
      </c>
    </row>
    <row r="165" spans="1:8" ht="39.950000000000003" customHeight="1" thickBot="1">
      <c r="A165" s="697">
        <v>130</v>
      </c>
      <c r="B165" s="697" t="s">
        <v>705</v>
      </c>
      <c r="C165" s="697" t="s">
        <v>923</v>
      </c>
      <c r="D165" s="697" t="s">
        <v>919</v>
      </c>
      <c r="E165" s="698" t="s">
        <v>1051</v>
      </c>
      <c r="F165" s="701" t="s">
        <v>920</v>
      </c>
      <c r="G165" s="701">
        <v>0</v>
      </c>
      <c r="H165" s="700" t="s">
        <v>921</v>
      </c>
    </row>
    <row r="166" spans="1:8" ht="39.950000000000003" customHeight="1" thickBot="1">
      <c r="A166" s="697">
        <v>131</v>
      </c>
      <c r="B166" s="697" t="s">
        <v>705</v>
      </c>
      <c r="C166" s="697" t="s">
        <v>20</v>
      </c>
      <c r="D166" s="697" t="s">
        <v>914</v>
      </c>
      <c r="E166" s="698" t="s">
        <v>1052</v>
      </c>
      <c r="F166" s="701" t="s">
        <v>951</v>
      </c>
      <c r="G166" s="701">
        <v>1</v>
      </c>
      <c r="H166" s="700" t="s">
        <v>916</v>
      </c>
    </row>
    <row r="167" spans="1:8" ht="39.950000000000003" customHeight="1" thickBot="1">
      <c r="A167" s="697">
        <v>132</v>
      </c>
      <c r="B167" s="697" t="s">
        <v>705</v>
      </c>
      <c r="C167" s="697" t="s">
        <v>917</v>
      </c>
      <c r="D167" s="697" t="s">
        <v>918</v>
      </c>
      <c r="E167" s="698" t="s">
        <v>1053</v>
      </c>
      <c r="F167" s="701" t="s">
        <v>951</v>
      </c>
      <c r="G167" s="701">
        <v>3</v>
      </c>
      <c r="H167" s="700" t="s">
        <v>916</v>
      </c>
    </row>
    <row r="168" spans="1:8" ht="39.950000000000003" customHeight="1" thickBot="1">
      <c r="A168" s="697">
        <v>133</v>
      </c>
      <c r="B168" s="697" t="s">
        <v>705</v>
      </c>
      <c r="C168" s="697" t="s">
        <v>14</v>
      </c>
      <c r="D168" s="697" t="s">
        <v>919</v>
      </c>
      <c r="E168" s="698" t="s">
        <v>1054</v>
      </c>
      <c r="F168" s="701">
        <v>45894</v>
      </c>
      <c r="G168" s="701">
        <v>5</v>
      </c>
      <c r="H168" s="700" t="s">
        <v>916</v>
      </c>
    </row>
    <row r="169" spans="1:8" ht="39.950000000000003" customHeight="1" thickBot="1">
      <c r="A169" s="697">
        <v>134</v>
      </c>
      <c r="B169" s="697" t="s">
        <v>705</v>
      </c>
      <c r="C169" s="697" t="s">
        <v>922</v>
      </c>
      <c r="D169" s="697" t="s">
        <v>914</v>
      </c>
      <c r="E169" s="698" t="s">
        <v>1055</v>
      </c>
      <c r="F169" s="701" t="s">
        <v>924</v>
      </c>
      <c r="G169" s="701">
        <v>5</v>
      </c>
      <c r="H169" s="700" t="s">
        <v>916</v>
      </c>
    </row>
    <row r="170" spans="1:8" ht="39.950000000000003" customHeight="1" thickBot="1">
      <c r="A170" s="697">
        <v>135</v>
      </c>
      <c r="B170" s="697" t="s">
        <v>705</v>
      </c>
      <c r="C170" s="697" t="s">
        <v>923</v>
      </c>
      <c r="D170" s="697" t="s">
        <v>918</v>
      </c>
      <c r="E170" s="698" t="s">
        <v>1056</v>
      </c>
      <c r="F170" s="701">
        <v>46016</v>
      </c>
      <c r="G170" s="701">
        <v>1</v>
      </c>
      <c r="H170" s="700" t="s">
        <v>916</v>
      </c>
    </row>
    <row r="171" spans="1:8" ht="39.950000000000003" customHeight="1" thickBot="1">
      <c r="A171" s="697">
        <v>136</v>
      </c>
      <c r="B171" s="697" t="s">
        <v>705</v>
      </c>
      <c r="C171" s="697" t="s">
        <v>20</v>
      </c>
      <c r="D171" s="697" t="s">
        <v>919</v>
      </c>
      <c r="E171" s="698" t="s">
        <v>1057</v>
      </c>
      <c r="F171" s="701">
        <v>45894</v>
      </c>
      <c r="G171" s="701">
        <v>1</v>
      </c>
      <c r="H171" s="700" t="s">
        <v>916</v>
      </c>
    </row>
    <row r="172" spans="1:8" ht="39.950000000000003" customHeight="1" thickBot="1">
      <c r="A172" s="697">
        <v>137</v>
      </c>
      <c r="B172" s="697" t="s">
        <v>705</v>
      </c>
      <c r="C172" s="697" t="s">
        <v>917</v>
      </c>
      <c r="D172" s="697" t="s">
        <v>914</v>
      </c>
      <c r="E172" s="698" t="s">
        <v>1058</v>
      </c>
      <c r="F172" s="701">
        <v>45986</v>
      </c>
      <c r="G172" s="701">
        <v>1</v>
      </c>
      <c r="H172" s="700" t="s">
        <v>916</v>
      </c>
    </row>
    <row r="173" spans="1:8" ht="39.950000000000003" customHeight="1" thickBot="1">
      <c r="A173" s="697">
        <v>138</v>
      </c>
      <c r="B173" s="697" t="s">
        <v>705</v>
      </c>
      <c r="C173" s="697" t="s">
        <v>14</v>
      </c>
      <c r="D173" s="697" t="s">
        <v>918</v>
      </c>
      <c r="E173" s="698" t="s">
        <v>1059</v>
      </c>
      <c r="F173" s="701" t="s">
        <v>942</v>
      </c>
      <c r="G173" s="701">
        <v>5</v>
      </c>
      <c r="H173" s="700" t="s">
        <v>916</v>
      </c>
    </row>
    <row r="174" spans="1:8" ht="39.950000000000003" customHeight="1" thickBot="1">
      <c r="A174" s="697">
        <v>139</v>
      </c>
      <c r="B174" s="697" t="s">
        <v>705</v>
      </c>
      <c r="C174" s="697" t="s">
        <v>922</v>
      </c>
      <c r="D174" s="697" t="s">
        <v>919</v>
      </c>
      <c r="E174" s="698" t="s">
        <v>1060</v>
      </c>
      <c r="F174" s="701" t="s">
        <v>951</v>
      </c>
      <c r="G174" s="701">
        <v>0</v>
      </c>
      <c r="H174" s="700" t="s">
        <v>916</v>
      </c>
    </row>
    <row r="175" spans="1:8" ht="39.950000000000003" customHeight="1" thickBot="1">
      <c r="A175" s="697">
        <v>140</v>
      </c>
      <c r="B175" s="697" t="s">
        <v>705</v>
      </c>
      <c r="C175" s="697" t="s">
        <v>923</v>
      </c>
      <c r="D175" s="697" t="s">
        <v>914</v>
      </c>
      <c r="E175" s="698" t="s">
        <v>1061</v>
      </c>
      <c r="F175" s="701" t="s">
        <v>940</v>
      </c>
      <c r="G175" s="701">
        <v>2</v>
      </c>
      <c r="H175" s="700" t="s">
        <v>916</v>
      </c>
    </row>
    <row r="176" spans="1:8" ht="39.950000000000003" customHeight="1" thickBot="1">
      <c r="A176" s="697">
        <v>141</v>
      </c>
      <c r="B176" s="697" t="s">
        <v>705</v>
      </c>
      <c r="C176" s="697" t="s">
        <v>20</v>
      </c>
      <c r="D176" s="697" t="s">
        <v>918</v>
      </c>
      <c r="E176" s="698" t="s">
        <v>1062</v>
      </c>
      <c r="F176" s="701" t="s">
        <v>928</v>
      </c>
      <c r="G176" s="701">
        <v>4</v>
      </c>
      <c r="H176" s="700" t="s">
        <v>916</v>
      </c>
    </row>
    <row r="177" spans="1:8" ht="39.950000000000003" customHeight="1" thickBot="1">
      <c r="A177" s="697">
        <v>142</v>
      </c>
      <c r="B177" s="697" t="s">
        <v>705</v>
      </c>
      <c r="C177" s="697" t="s">
        <v>917</v>
      </c>
      <c r="D177" s="697" t="s">
        <v>919</v>
      </c>
      <c r="E177" s="698" t="s">
        <v>1063</v>
      </c>
      <c r="F177" s="701">
        <v>45802</v>
      </c>
      <c r="G177" s="701">
        <v>0</v>
      </c>
      <c r="H177" s="700" t="s">
        <v>916</v>
      </c>
    </row>
    <row r="178" spans="1:8" ht="39.950000000000003" customHeight="1" thickBot="1">
      <c r="A178" s="697">
        <v>143</v>
      </c>
      <c r="B178" s="697" t="s">
        <v>705</v>
      </c>
      <c r="C178" s="697" t="s">
        <v>14</v>
      </c>
      <c r="D178" s="697" t="s">
        <v>914</v>
      </c>
      <c r="E178" s="698" t="s">
        <v>1064</v>
      </c>
      <c r="F178" s="701">
        <v>45955</v>
      </c>
      <c r="G178" s="701">
        <v>2</v>
      </c>
      <c r="H178" s="700" t="s">
        <v>916</v>
      </c>
    </row>
    <row r="179" spans="1:8" ht="39.950000000000003" customHeight="1" thickBot="1">
      <c r="A179" s="697">
        <v>144</v>
      </c>
      <c r="B179" s="697" t="s">
        <v>705</v>
      </c>
      <c r="C179" s="697" t="s">
        <v>922</v>
      </c>
      <c r="D179" s="697" t="s">
        <v>918</v>
      </c>
      <c r="E179" s="698" t="s">
        <v>1065</v>
      </c>
      <c r="F179" s="701" t="s">
        <v>920</v>
      </c>
      <c r="G179" s="701">
        <v>1</v>
      </c>
      <c r="H179" s="700" t="s">
        <v>921</v>
      </c>
    </row>
    <row r="180" spans="1:8" ht="39.950000000000003" customHeight="1" thickBot="1">
      <c r="A180" s="697">
        <v>145</v>
      </c>
      <c r="B180" s="697" t="s">
        <v>705</v>
      </c>
      <c r="C180" s="697" t="s">
        <v>923</v>
      </c>
      <c r="D180" s="697" t="s">
        <v>919</v>
      </c>
      <c r="E180" s="698" t="s">
        <v>1066</v>
      </c>
      <c r="F180" s="701">
        <v>46016</v>
      </c>
      <c r="G180" s="701">
        <v>3</v>
      </c>
      <c r="H180" s="700" t="s">
        <v>916</v>
      </c>
    </row>
    <row r="181" spans="1:8" ht="39.950000000000003" customHeight="1" thickBot="1">
      <c r="A181" s="697">
        <v>146</v>
      </c>
      <c r="B181" s="697" t="s">
        <v>705</v>
      </c>
      <c r="C181" s="697" t="s">
        <v>20</v>
      </c>
      <c r="D181" s="697" t="s">
        <v>914</v>
      </c>
      <c r="E181" s="698" t="s">
        <v>1067</v>
      </c>
      <c r="F181" s="701">
        <v>45863</v>
      </c>
      <c r="G181" s="701">
        <v>3</v>
      </c>
      <c r="H181" s="700" t="s">
        <v>916</v>
      </c>
    </row>
    <row r="182" spans="1:8" ht="39.950000000000003" customHeight="1" thickBot="1">
      <c r="A182" s="697">
        <v>147</v>
      </c>
      <c r="B182" s="697" t="s">
        <v>705</v>
      </c>
      <c r="C182" s="697" t="s">
        <v>917</v>
      </c>
      <c r="D182" s="697" t="s">
        <v>918</v>
      </c>
      <c r="E182" s="698" t="s">
        <v>1068</v>
      </c>
      <c r="F182" s="701" t="s">
        <v>930</v>
      </c>
      <c r="G182" s="701">
        <v>3</v>
      </c>
      <c r="H182" s="700" t="s">
        <v>916</v>
      </c>
    </row>
    <row r="183" spans="1:8" ht="39.950000000000003" customHeight="1" thickBot="1">
      <c r="A183" s="697">
        <v>148</v>
      </c>
      <c r="B183" s="697" t="s">
        <v>705</v>
      </c>
      <c r="C183" s="697" t="s">
        <v>14</v>
      </c>
      <c r="D183" s="697" t="s">
        <v>919</v>
      </c>
      <c r="E183" s="698" t="s">
        <v>1069</v>
      </c>
      <c r="F183" s="701" t="s">
        <v>915</v>
      </c>
      <c r="G183" s="701">
        <v>4</v>
      </c>
      <c r="H183" s="700" t="s">
        <v>916</v>
      </c>
    </row>
    <row r="184" spans="1:8" ht="39.950000000000003" customHeight="1" thickBot="1">
      <c r="A184" s="697">
        <v>149</v>
      </c>
      <c r="B184" s="697" t="s">
        <v>705</v>
      </c>
      <c r="C184" s="697" t="s">
        <v>922</v>
      </c>
      <c r="D184" s="697" t="s">
        <v>914</v>
      </c>
      <c r="E184" s="698" t="s">
        <v>1070</v>
      </c>
      <c r="F184" s="701" t="s">
        <v>925</v>
      </c>
      <c r="G184" s="701">
        <v>4</v>
      </c>
      <c r="H184" s="700" t="s">
        <v>916</v>
      </c>
    </row>
    <row r="185" spans="1:8" ht="39.950000000000003" customHeight="1" thickBot="1">
      <c r="A185" s="697">
        <v>150</v>
      </c>
      <c r="B185" s="697" t="s">
        <v>705</v>
      </c>
      <c r="C185" s="697" t="s">
        <v>923</v>
      </c>
      <c r="D185" s="697" t="s">
        <v>918</v>
      </c>
      <c r="E185" s="698" t="s">
        <v>1071</v>
      </c>
      <c r="F185" s="701">
        <v>45925</v>
      </c>
      <c r="G185" s="701">
        <v>3</v>
      </c>
      <c r="H185" s="700" t="s">
        <v>916</v>
      </c>
    </row>
    <row r="186" spans="1:8" ht="39.950000000000003" customHeight="1" thickBot="1">
      <c r="A186" s="697">
        <v>151</v>
      </c>
      <c r="B186" s="697" t="s">
        <v>706</v>
      </c>
      <c r="C186" s="697" t="s">
        <v>20</v>
      </c>
      <c r="D186" s="697" t="s">
        <v>914</v>
      </c>
      <c r="E186" s="698" t="s">
        <v>1072</v>
      </c>
      <c r="F186" s="701" t="s">
        <v>930</v>
      </c>
      <c r="G186" s="701">
        <v>1</v>
      </c>
      <c r="H186" s="700" t="s">
        <v>916</v>
      </c>
    </row>
    <row r="187" spans="1:8" ht="39.950000000000003" customHeight="1" thickBot="1">
      <c r="A187" s="697">
        <v>152</v>
      </c>
      <c r="B187" s="697" t="s">
        <v>706</v>
      </c>
      <c r="C187" s="697" t="s">
        <v>917</v>
      </c>
      <c r="D187" s="697" t="s">
        <v>918</v>
      </c>
      <c r="E187" s="698" t="s">
        <v>1073</v>
      </c>
      <c r="F187" s="701" t="s">
        <v>942</v>
      </c>
      <c r="G187" s="701">
        <v>0</v>
      </c>
      <c r="H187" s="700" t="s">
        <v>916</v>
      </c>
    </row>
    <row r="188" spans="1:8" ht="39.950000000000003" customHeight="1" thickBot="1">
      <c r="A188" s="697">
        <v>153</v>
      </c>
      <c r="B188" s="697" t="s">
        <v>706</v>
      </c>
      <c r="C188" s="697" t="s">
        <v>14</v>
      </c>
      <c r="D188" s="697" t="s">
        <v>919</v>
      </c>
      <c r="E188" s="698" t="s">
        <v>1074</v>
      </c>
      <c r="F188" s="701">
        <v>45925</v>
      </c>
      <c r="G188" s="701">
        <v>4</v>
      </c>
      <c r="H188" s="700" t="s">
        <v>916</v>
      </c>
    </row>
    <row r="189" spans="1:8" ht="39.950000000000003" customHeight="1" thickBot="1">
      <c r="A189" s="697">
        <v>154</v>
      </c>
      <c r="B189" s="697" t="s">
        <v>706</v>
      </c>
      <c r="C189" s="697" t="s">
        <v>922</v>
      </c>
      <c r="D189" s="697" t="s">
        <v>914</v>
      </c>
      <c r="E189" s="698" t="s">
        <v>1075</v>
      </c>
      <c r="F189" s="701">
        <v>45894</v>
      </c>
      <c r="G189" s="701">
        <v>5</v>
      </c>
      <c r="H189" s="700" t="s">
        <v>916</v>
      </c>
    </row>
    <row r="190" spans="1:8" ht="39.950000000000003" customHeight="1" thickBot="1">
      <c r="A190" s="697">
        <v>155</v>
      </c>
      <c r="B190" s="697" t="s">
        <v>706</v>
      </c>
      <c r="C190" s="697" t="s">
        <v>923</v>
      </c>
      <c r="D190" s="697" t="s">
        <v>918</v>
      </c>
      <c r="E190" s="698" t="s">
        <v>1076</v>
      </c>
      <c r="F190" s="701" t="s">
        <v>925</v>
      </c>
      <c r="G190" s="701">
        <v>5</v>
      </c>
      <c r="H190" s="700" t="s">
        <v>916</v>
      </c>
    </row>
    <row r="191" spans="1:8" ht="39.950000000000003" customHeight="1" thickBot="1">
      <c r="A191" s="697">
        <v>156</v>
      </c>
      <c r="B191" s="697" t="s">
        <v>706</v>
      </c>
      <c r="C191" s="697" t="s">
        <v>20</v>
      </c>
      <c r="D191" s="697" t="s">
        <v>919</v>
      </c>
      <c r="E191" s="698" t="s">
        <v>1077</v>
      </c>
      <c r="F191" s="701" t="s">
        <v>925</v>
      </c>
      <c r="G191" s="701">
        <v>0</v>
      </c>
      <c r="H191" s="700" t="s">
        <v>916</v>
      </c>
    </row>
    <row r="192" spans="1:8" ht="39.950000000000003" customHeight="1" thickBot="1">
      <c r="A192" s="697">
        <v>157</v>
      </c>
      <c r="B192" s="697" t="s">
        <v>706</v>
      </c>
      <c r="C192" s="697" t="s">
        <v>917</v>
      </c>
      <c r="D192" s="697" t="s">
        <v>914</v>
      </c>
      <c r="E192" s="698" t="s">
        <v>1078</v>
      </c>
      <c r="F192" s="701" t="s">
        <v>942</v>
      </c>
      <c r="G192" s="701">
        <v>0</v>
      </c>
      <c r="H192" s="700" t="s">
        <v>916</v>
      </c>
    </row>
    <row r="193" spans="1:8" ht="39.950000000000003" customHeight="1" thickBot="1">
      <c r="A193" s="697">
        <v>158</v>
      </c>
      <c r="B193" s="697" t="s">
        <v>706</v>
      </c>
      <c r="C193" s="697" t="s">
        <v>14</v>
      </c>
      <c r="D193" s="697" t="s">
        <v>918</v>
      </c>
      <c r="E193" s="698" t="s">
        <v>1079</v>
      </c>
      <c r="F193" s="701">
        <v>45925</v>
      </c>
      <c r="G193" s="701">
        <v>0</v>
      </c>
      <c r="H193" s="700" t="s">
        <v>916</v>
      </c>
    </row>
    <row r="194" spans="1:8" ht="39.950000000000003" customHeight="1" thickBot="1">
      <c r="A194" s="697">
        <v>159</v>
      </c>
      <c r="B194" s="697" t="s">
        <v>706</v>
      </c>
      <c r="C194" s="697" t="s">
        <v>922</v>
      </c>
      <c r="D194" s="697" t="s">
        <v>919</v>
      </c>
      <c r="E194" s="698" t="s">
        <v>1080</v>
      </c>
      <c r="F194" s="701" t="s">
        <v>958</v>
      </c>
      <c r="G194" s="701">
        <v>3</v>
      </c>
      <c r="H194" s="700" t="s">
        <v>916</v>
      </c>
    </row>
    <row r="195" spans="1:8" ht="39.950000000000003" customHeight="1" thickBot="1">
      <c r="A195" s="697">
        <v>160</v>
      </c>
      <c r="B195" s="697" t="s">
        <v>706</v>
      </c>
      <c r="C195" s="697" t="s">
        <v>923</v>
      </c>
      <c r="D195" s="697" t="s">
        <v>914</v>
      </c>
      <c r="E195" s="698" t="s">
        <v>1081</v>
      </c>
      <c r="F195" s="701">
        <v>45894</v>
      </c>
      <c r="G195" s="701">
        <v>5</v>
      </c>
      <c r="H195" s="700" t="s">
        <v>916</v>
      </c>
    </row>
    <row r="196" spans="1:8" ht="39.950000000000003" customHeight="1" thickBot="1">
      <c r="A196" s="697">
        <v>161</v>
      </c>
      <c r="B196" s="697" t="s">
        <v>706</v>
      </c>
      <c r="C196" s="697" t="s">
        <v>20</v>
      </c>
      <c r="D196" s="697" t="s">
        <v>918</v>
      </c>
      <c r="E196" s="698" t="s">
        <v>1082</v>
      </c>
      <c r="F196" s="701" t="s">
        <v>982</v>
      </c>
      <c r="G196" s="701">
        <v>0</v>
      </c>
      <c r="H196" s="700" t="s">
        <v>916</v>
      </c>
    </row>
    <row r="197" spans="1:8" ht="39.950000000000003" customHeight="1" thickBot="1">
      <c r="A197" s="697">
        <v>162</v>
      </c>
      <c r="B197" s="697" t="s">
        <v>706</v>
      </c>
      <c r="C197" s="697" t="s">
        <v>917</v>
      </c>
      <c r="D197" s="697" t="s">
        <v>919</v>
      </c>
      <c r="E197" s="698" t="s">
        <v>1083</v>
      </c>
      <c r="F197" s="701">
        <v>45802</v>
      </c>
      <c r="G197" s="701">
        <v>0</v>
      </c>
      <c r="H197" s="700" t="s">
        <v>916</v>
      </c>
    </row>
    <row r="198" spans="1:8" ht="39.950000000000003" customHeight="1" thickBot="1">
      <c r="A198" s="697">
        <v>163</v>
      </c>
      <c r="B198" s="697" t="s">
        <v>706</v>
      </c>
      <c r="C198" s="697" t="s">
        <v>14</v>
      </c>
      <c r="D198" s="697" t="s">
        <v>914</v>
      </c>
      <c r="E198" s="698" t="s">
        <v>1084</v>
      </c>
      <c r="F198" s="701">
        <v>45863</v>
      </c>
      <c r="G198" s="701">
        <v>1</v>
      </c>
      <c r="H198" s="700" t="s">
        <v>916</v>
      </c>
    </row>
    <row r="199" spans="1:8" ht="39.950000000000003" customHeight="1" thickBot="1">
      <c r="A199" s="697">
        <v>164</v>
      </c>
      <c r="B199" s="697" t="s">
        <v>706</v>
      </c>
      <c r="C199" s="697" t="s">
        <v>922</v>
      </c>
      <c r="D199" s="697" t="s">
        <v>918</v>
      </c>
      <c r="E199" s="698" t="s">
        <v>1085</v>
      </c>
      <c r="F199" s="701">
        <v>45894</v>
      </c>
      <c r="G199" s="701">
        <v>5</v>
      </c>
      <c r="H199" s="700" t="s">
        <v>916</v>
      </c>
    </row>
    <row r="200" spans="1:8" ht="39.950000000000003" customHeight="1" thickBot="1">
      <c r="A200" s="697">
        <v>165</v>
      </c>
      <c r="B200" s="697" t="s">
        <v>706</v>
      </c>
      <c r="C200" s="697" t="s">
        <v>923</v>
      </c>
      <c r="D200" s="697" t="s">
        <v>919</v>
      </c>
      <c r="E200" s="698" t="s">
        <v>1086</v>
      </c>
      <c r="F200" s="701">
        <v>45894</v>
      </c>
      <c r="G200" s="701">
        <v>0</v>
      </c>
      <c r="H200" s="700" t="s">
        <v>916</v>
      </c>
    </row>
    <row r="201" spans="1:8" ht="39.950000000000003" customHeight="1" thickBot="1">
      <c r="A201" s="697">
        <v>166</v>
      </c>
      <c r="B201" s="697" t="s">
        <v>706</v>
      </c>
      <c r="C201" s="697" t="s">
        <v>20</v>
      </c>
      <c r="D201" s="697" t="s">
        <v>914</v>
      </c>
      <c r="E201" s="698" t="s">
        <v>1087</v>
      </c>
      <c r="F201" s="701">
        <v>46016</v>
      </c>
      <c r="G201" s="701">
        <v>4</v>
      </c>
      <c r="H201" s="700" t="s">
        <v>916</v>
      </c>
    </row>
    <row r="202" spans="1:8" ht="39.950000000000003" customHeight="1" thickBot="1">
      <c r="A202" s="697">
        <v>167</v>
      </c>
      <c r="B202" s="697" t="s">
        <v>706</v>
      </c>
      <c r="C202" s="697" t="s">
        <v>917</v>
      </c>
      <c r="D202" s="697" t="s">
        <v>918</v>
      </c>
      <c r="E202" s="698" t="s">
        <v>1088</v>
      </c>
      <c r="F202" s="701" t="s">
        <v>925</v>
      </c>
      <c r="G202" s="701">
        <v>2</v>
      </c>
      <c r="H202" s="700" t="s">
        <v>916</v>
      </c>
    </row>
    <row r="203" spans="1:8" ht="39.950000000000003" customHeight="1" thickBot="1">
      <c r="A203" s="697">
        <v>168</v>
      </c>
      <c r="B203" s="697" t="s">
        <v>706</v>
      </c>
      <c r="C203" s="697" t="s">
        <v>14</v>
      </c>
      <c r="D203" s="697" t="s">
        <v>919</v>
      </c>
      <c r="E203" s="698" t="s">
        <v>1089</v>
      </c>
      <c r="F203" s="701" t="s">
        <v>942</v>
      </c>
      <c r="G203" s="701">
        <v>2</v>
      </c>
      <c r="H203" s="700" t="s">
        <v>916</v>
      </c>
    </row>
    <row r="204" spans="1:8" ht="39.950000000000003" customHeight="1" thickBot="1">
      <c r="A204" s="697">
        <v>169</v>
      </c>
      <c r="B204" s="697" t="s">
        <v>706</v>
      </c>
      <c r="C204" s="697" t="s">
        <v>922</v>
      </c>
      <c r="D204" s="697" t="s">
        <v>914</v>
      </c>
      <c r="E204" s="698" t="s">
        <v>1090</v>
      </c>
      <c r="F204" s="701">
        <v>45955</v>
      </c>
      <c r="G204" s="701">
        <v>4</v>
      </c>
      <c r="H204" s="700" t="s">
        <v>916</v>
      </c>
    </row>
    <row r="205" spans="1:8" ht="39.950000000000003" customHeight="1" thickBot="1">
      <c r="A205" s="697">
        <v>170</v>
      </c>
      <c r="B205" s="697" t="s">
        <v>706</v>
      </c>
      <c r="C205" s="697" t="s">
        <v>923</v>
      </c>
      <c r="D205" s="697" t="s">
        <v>918</v>
      </c>
      <c r="E205" s="698" t="s">
        <v>1091</v>
      </c>
      <c r="F205" s="701">
        <v>45802</v>
      </c>
      <c r="G205" s="701">
        <v>2</v>
      </c>
      <c r="H205" s="700" t="s">
        <v>916</v>
      </c>
    </row>
    <row r="206" spans="1:8" ht="39.950000000000003" customHeight="1" thickBot="1">
      <c r="A206" s="697">
        <v>171</v>
      </c>
      <c r="B206" s="697" t="s">
        <v>706</v>
      </c>
      <c r="C206" s="697" t="s">
        <v>20</v>
      </c>
      <c r="D206" s="697" t="s">
        <v>919</v>
      </c>
      <c r="E206" s="698" t="s">
        <v>1092</v>
      </c>
      <c r="F206" s="701">
        <v>45894</v>
      </c>
      <c r="G206" s="701">
        <v>4</v>
      </c>
      <c r="H206" s="700" t="s">
        <v>916</v>
      </c>
    </row>
    <row r="207" spans="1:8" ht="39.950000000000003" customHeight="1" thickBot="1">
      <c r="A207" s="697">
        <v>172</v>
      </c>
      <c r="B207" s="697" t="s">
        <v>706</v>
      </c>
      <c r="C207" s="697" t="s">
        <v>917</v>
      </c>
      <c r="D207" s="697" t="s">
        <v>914</v>
      </c>
      <c r="E207" s="698" t="s">
        <v>1093</v>
      </c>
      <c r="F207" s="701">
        <v>45986</v>
      </c>
      <c r="G207" s="701">
        <v>3</v>
      </c>
      <c r="H207" s="700" t="s">
        <v>916</v>
      </c>
    </row>
    <row r="208" spans="1:8" ht="39.950000000000003" customHeight="1" thickBot="1">
      <c r="A208" s="697">
        <v>173</v>
      </c>
      <c r="B208" s="697" t="s">
        <v>706</v>
      </c>
      <c r="C208" s="697" t="s">
        <v>14</v>
      </c>
      <c r="D208" s="697" t="s">
        <v>918</v>
      </c>
      <c r="E208" s="698" t="s">
        <v>1094</v>
      </c>
      <c r="F208" s="701" t="s">
        <v>958</v>
      </c>
      <c r="G208" s="701">
        <v>3</v>
      </c>
      <c r="H208" s="700" t="s">
        <v>916</v>
      </c>
    </row>
    <row r="209" spans="1:8" ht="39.950000000000003" customHeight="1" thickBot="1">
      <c r="A209" s="697">
        <v>174</v>
      </c>
      <c r="B209" s="697" t="s">
        <v>706</v>
      </c>
      <c r="C209" s="697" t="s">
        <v>922</v>
      </c>
      <c r="D209" s="697" t="s">
        <v>919</v>
      </c>
      <c r="E209" s="698" t="s">
        <v>1095</v>
      </c>
      <c r="F209" s="701" t="s">
        <v>928</v>
      </c>
      <c r="G209" s="701">
        <v>3</v>
      </c>
      <c r="H209" s="700" t="s">
        <v>916</v>
      </c>
    </row>
    <row r="210" spans="1:8" ht="39.950000000000003" customHeight="1" thickBot="1">
      <c r="A210" s="697">
        <v>175</v>
      </c>
      <c r="B210" s="697" t="s">
        <v>706</v>
      </c>
      <c r="C210" s="697" t="s">
        <v>923</v>
      </c>
      <c r="D210" s="697" t="s">
        <v>914</v>
      </c>
      <c r="E210" s="698" t="s">
        <v>1096</v>
      </c>
      <c r="F210" s="701" t="s">
        <v>930</v>
      </c>
      <c r="G210" s="701">
        <v>1</v>
      </c>
      <c r="H210" s="700" t="s">
        <v>916</v>
      </c>
    </row>
    <row r="211" spans="1:8" ht="39.950000000000003" customHeight="1" thickBot="1">
      <c r="A211" s="697">
        <v>176</v>
      </c>
      <c r="B211" s="697" t="s">
        <v>706</v>
      </c>
      <c r="C211" s="697" t="s">
        <v>20</v>
      </c>
      <c r="D211" s="697" t="s">
        <v>918</v>
      </c>
      <c r="E211" s="698" t="s">
        <v>1097</v>
      </c>
      <c r="F211" s="701" t="s">
        <v>925</v>
      </c>
      <c r="G211" s="701">
        <v>4</v>
      </c>
      <c r="H211" s="700" t="s">
        <v>916</v>
      </c>
    </row>
    <row r="212" spans="1:8" ht="39.950000000000003" customHeight="1" thickBot="1">
      <c r="A212" s="697">
        <v>177</v>
      </c>
      <c r="B212" s="697" t="s">
        <v>706</v>
      </c>
      <c r="C212" s="697" t="s">
        <v>917</v>
      </c>
      <c r="D212" s="697" t="s">
        <v>919</v>
      </c>
      <c r="E212" s="698" t="s">
        <v>1098</v>
      </c>
      <c r="F212" s="701" t="s">
        <v>920</v>
      </c>
      <c r="G212" s="701">
        <v>4</v>
      </c>
      <c r="H212" s="700" t="s">
        <v>921</v>
      </c>
    </row>
    <row r="213" spans="1:8" ht="39.950000000000003" customHeight="1" thickBot="1">
      <c r="A213" s="697">
        <v>178</v>
      </c>
      <c r="B213" s="697" t="s">
        <v>706</v>
      </c>
      <c r="C213" s="697" t="s">
        <v>14</v>
      </c>
      <c r="D213" s="697" t="s">
        <v>914</v>
      </c>
      <c r="E213" s="698" t="s">
        <v>1099</v>
      </c>
      <c r="F213" s="701">
        <v>46016</v>
      </c>
      <c r="G213" s="701">
        <v>0</v>
      </c>
      <c r="H213" s="700" t="s">
        <v>916</v>
      </c>
    </row>
    <row r="214" spans="1:8" ht="39.950000000000003" customHeight="1" thickBot="1">
      <c r="A214" s="697">
        <v>179</v>
      </c>
      <c r="B214" s="697" t="s">
        <v>706</v>
      </c>
      <c r="C214" s="697" t="s">
        <v>922</v>
      </c>
      <c r="D214" s="697" t="s">
        <v>918</v>
      </c>
      <c r="E214" s="698" t="s">
        <v>1100</v>
      </c>
      <c r="F214" s="701">
        <v>45925</v>
      </c>
      <c r="G214" s="701">
        <v>1</v>
      </c>
      <c r="H214" s="700" t="s">
        <v>916</v>
      </c>
    </row>
    <row r="215" spans="1:8" ht="39.950000000000003" customHeight="1" thickBot="1">
      <c r="A215" s="697">
        <v>180</v>
      </c>
      <c r="B215" s="697" t="s">
        <v>706</v>
      </c>
      <c r="C215" s="697" t="s">
        <v>923</v>
      </c>
      <c r="D215" s="697" t="s">
        <v>919</v>
      </c>
      <c r="E215" s="698" t="s">
        <v>1101</v>
      </c>
      <c r="F215" s="701" t="s">
        <v>951</v>
      </c>
      <c r="G215" s="701">
        <v>2</v>
      </c>
      <c r="H215" s="700" t="s">
        <v>916</v>
      </c>
    </row>
    <row r="216" spans="1:8" ht="39.950000000000003" customHeight="1" thickBot="1">
      <c r="A216" s="697">
        <v>181</v>
      </c>
      <c r="B216" s="697" t="s">
        <v>706</v>
      </c>
      <c r="C216" s="697" t="s">
        <v>20</v>
      </c>
      <c r="D216" s="697" t="s">
        <v>914</v>
      </c>
      <c r="E216" s="698" t="s">
        <v>1102</v>
      </c>
      <c r="F216" s="701" t="s">
        <v>958</v>
      </c>
      <c r="G216" s="701">
        <v>1</v>
      </c>
      <c r="H216" s="700" t="s">
        <v>916</v>
      </c>
    </row>
    <row r="217" spans="1:8" ht="39.950000000000003" customHeight="1" thickBot="1">
      <c r="A217" s="697">
        <v>182</v>
      </c>
      <c r="B217" s="697" t="s">
        <v>706</v>
      </c>
      <c r="C217" s="697" t="s">
        <v>917</v>
      </c>
      <c r="D217" s="697" t="s">
        <v>918</v>
      </c>
      <c r="E217" s="698" t="s">
        <v>1103</v>
      </c>
      <c r="F217" s="701">
        <v>45833</v>
      </c>
      <c r="G217" s="701">
        <v>4</v>
      </c>
      <c r="H217" s="700" t="s">
        <v>916</v>
      </c>
    </row>
    <row r="218" spans="1:8" ht="39.950000000000003" customHeight="1" thickBot="1">
      <c r="A218" s="697">
        <v>183</v>
      </c>
      <c r="B218" s="697" t="s">
        <v>706</v>
      </c>
      <c r="C218" s="697" t="s">
        <v>14</v>
      </c>
      <c r="D218" s="697" t="s">
        <v>919</v>
      </c>
      <c r="E218" s="698" t="s">
        <v>1104</v>
      </c>
      <c r="F218" s="701" t="s">
        <v>940</v>
      </c>
      <c r="G218" s="701">
        <v>1</v>
      </c>
      <c r="H218" s="700" t="s">
        <v>916</v>
      </c>
    </row>
    <row r="219" spans="1:8" ht="39.950000000000003" customHeight="1" thickBot="1">
      <c r="A219" s="697">
        <v>184</v>
      </c>
      <c r="B219" s="697" t="s">
        <v>706</v>
      </c>
      <c r="C219" s="697" t="s">
        <v>922</v>
      </c>
      <c r="D219" s="697" t="s">
        <v>914</v>
      </c>
      <c r="E219" s="698" t="s">
        <v>1105</v>
      </c>
      <c r="F219" s="701" t="s">
        <v>930</v>
      </c>
      <c r="G219" s="701">
        <v>0</v>
      </c>
      <c r="H219" s="700" t="s">
        <v>916</v>
      </c>
    </row>
    <row r="220" spans="1:8" ht="39.950000000000003" customHeight="1" thickBot="1">
      <c r="A220" s="697">
        <v>185</v>
      </c>
      <c r="B220" s="697" t="s">
        <v>706</v>
      </c>
      <c r="C220" s="697" t="s">
        <v>923</v>
      </c>
      <c r="D220" s="697" t="s">
        <v>918</v>
      </c>
      <c r="E220" s="698" t="s">
        <v>1106</v>
      </c>
      <c r="F220" s="701">
        <v>45863</v>
      </c>
      <c r="G220" s="701">
        <v>3</v>
      </c>
      <c r="H220" s="700" t="s">
        <v>916</v>
      </c>
    </row>
    <row r="221" spans="1:8" ht="39.950000000000003" customHeight="1" thickBot="1">
      <c r="A221" s="697">
        <v>186</v>
      </c>
      <c r="B221" s="697" t="s">
        <v>706</v>
      </c>
      <c r="C221" s="697" t="s">
        <v>20</v>
      </c>
      <c r="D221" s="697" t="s">
        <v>919</v>
      </c>
      <c r="E221" s="698" t="s">
        <v>1107</v>
      </c>
      <c r="F221" s="701">
        <v>46016</v>
      </c>
      <c r="G221" s="701">
        <v>5</v>
      </c>
      <c r="H221" s="700" t="s">
        <v>916</v>
      </c>
    </row>
    <row r="222" spans="1:8" ht="39.950000000000003" customHeight="1" thickBot="1">
      <c r="A222" s="697">
        <v>187</v>
      </c>
      <c r="B222" s="697" t="s">
        <v>706</v>
      </c>
      <c r="C222" s="697" t="s">
        <v>917</v>
      </c>
      <c r="D222" s="697" t="s">
        <v>914</v>
      </c>
      <c r="E222" s="698" t="s">
        <v>1108</v>
      </c>
      <c r="F222" s="701">
        <v>45955</v>
      </c>
      <c r="G222" s="701">
        <v>5</v>
      </c>
      <c r="H222" s="700" t="s">
        <v>916</v>
      </c>
    </row>
    <row r="223" spans="1:8" ht="39.950000000000003" customHeight="1" thickBot="1">
      <c r="A223" s="697">
        <v>188</v>
      </c>
      <c r="B223" s="697" t="s">
        <v>706</v>
      </c>
      <c r="C223" s="697" t="s">
        <v>14</v>
      </c>
      <c r="D223" s="697" t="s">
        <v>918</v>
      </c>
      <c r="E223" s="698" t="s">
        <v>1109</v>
      </c>
      <c r="F223" s="701" t="s">
        <v>930</v>
      </c>
      <c r="G223" s="701">
        <v>2</v>
      </c>
      <c r="H223" s="700" t="s">
        <v>916</v>
      </c>
    </row>
    <row r="224" spans="1:8" ht="39.950000000000003" customHeight="1" thickBot="1">
      <c r="A224" s="697">
        <v>189</v>
      </c>
      <c r="B224" s="697" t="s">
        <v>706</v>
      </c>
      <c r="C224" s="697" t="s">
        <v>922</v>
      </c>
      <c r="D224" s="697" t="s">
        <v>919</v>
      </c>
      <c r="E224" s="698" t="s">
        <v>1110</v>
      </c>
      <c r="F224" s="701" t="s">
        <v>924</v>
      </c>
      <c r="G224" s="701">
        <v>5</v>
      </c>
      <c r="H224" s="700" t="s">
        <v>916</v>
      </c>
    </row>
    <row r="225" spans="1:8" ht="39.950000000000003" customHeight="1" thickBot="1">
      <c r="A225" s="697">
        <v>190</v>
      </c>
      <c r="B225" s="697" t="s">
        <v>706</v>
      </c>
      <c r="C225" s="697" t="s">
        <v>923</v>
      </c>
      <c r="D225" s="697" t="s">
        <v>914</v>
      </c>
      <c r="E225" s="698" t="s">
        <v>1111</v>
      </c>
      <c r="F225" s="701" t="s">
        <v>925</v>
      </c>
      <c r="G225" s="701">
        <v>4</v>
      </c>
      <c r="H225" s="700" t="s">
        <v>916</v>
      </c>
    </row>
    <row r="226" spans="1:8" ht="39.950000000000003" customHeight="1" thickBot="1">
      <c r="A226" s="697">
        <v>191</v>
      </c>
      <c r="B226" s="697" t="s">
        <v>706</v>
      </c>
      <c r="C226" s="697" t="s">
        <v>20</v>
      </c>
      <c r="D226" s="697" t="s">
        <v>918</v>
      </c>
      <c r="E226" s="698" t="s">
        <v>1112</v>
      </c>
      <c r="F226" s="701">
        <v>45863</v>
      </c>
      <c r="G226" s="701">
        <v>1</v>
      </c>
      <c r="H226" s="700" t="s">
        <v>916</v>
      </c>
    </row>
    <row r="227" spans="1:8" ht="39.950000000000003" customHeight="1" thickBot="1">
      <c r="A227" s="697">
        <v>192</v>
      </c>
      <c r="B227" s="697" t="s">
        <v>706</v>
      </c>
      <c r="C227" s="697" t="s">
        <v>917</v>
      </c>
      <c r="D227" s="697" t="s">
        <v>919</v>
      </c>
      <c r="E227" s="698" t="s">
        <v>1113</v>
      </c>
      <c r="F227" s="701" t="s">
        <v>951</v>
      </c>
      <c r="G227" s="701">
        <v>5</v>
      </c>
      <c r="H227" s="700" t="s">
        <v>916</v>
      </c>
    </row>
    <row r="228" spans="1:8" ht="39.950000000000003" customHeight="1" thickBot="1">
      <c r="A228" s="697">
        <v>193</v>
      </c>
      <c r="B228" s="697" t="s">
        <v>706</v>
      </c>
      <c r="C228" s="697" t="s">
        <v>14</v>
      </c>
      <c r="D228" s="697" t="s">
        <v>914</v>
      </c>
      <c r="E228" s="698" t="s">
        <v>1114</v>
      </c>
      <c r="F228" s="701" t="s">
        <v>942</v>
      </c>
      <c r="G228" s="701">
        <v>4</v>
      </c>
      <c r="H228" s="700" t="s">
        <v>916</v>
      </c>
    </row>
    <row r="229" spans="1:8" ht="39.950000000000003" customHeight="1" thickBot="1">
      <c r="A229" s="697">
        <v>194</v>
      </c>
      <c r="B229" s="697" t="s">
        <v>706</v>
      </c>
      <c r="C229" s="697" t="s">
        <v>922</v>
      </c>
      <c r="D229" s="697" t="s">
        <v>918</v>
      </c>
      <c r="E229" s="698" t="s">
        <v>1115</v>
      </c>
      <c r="F229" s="701" t="s">
        <v>982</v>
      </c>
      <c r="G229" s="701">
        <v>0</v>
      </c>
      <c r="H229" s="700" t="s">
        <v>916</v>
      </c>
    </row>
    <row r="230" spans="1:8" ht="39.950000000000003" customHeight="1" thickBot="1">
      <c r="A230" s="697">
        <v>195</v>
      </c>
      <c r="B230" s="697" t="s">
        <v>706</v>
      </c>
      <c r="C230" s="697" t="s">
        <v>923</v>
      </c>
      <c r="D230" s="697" t="s">
        <v>919</v>
      </c>
      <c r="E230" s="698" t="s">
        <v>1116</v>
      </c>
      <c r="F230" s="701" t="s">
        <v>942</v>
      </c>
      <c r="G230" s="701">
        <v>2</v>
      </c>
      <c r="H230" s="700" t="s">
        <v>916</v>
      </c>
    </row>
    <row r="231" spans="1:8" ht="39.950000000000003" customHeight="1" thickBot="1">
      <c r="A231" s="697">
        <v>196</v>
      </c>
      <c r="B231" s="697" t="s">
        <v>706</v>
      </c>
      <c r="C231" s="697" t="s">
        <v>20</v>
      </c>
      <c r="D231" s="697" t="s">
        <v>914</v>
      </c>
      <c r="E231" s="698" t="s">
        <v>1117</v>
      </c>
      <c r="F231" s="701">
        <v>46016</v>
      </c>
      <c r="G231" s="701">
        <v>0</v>
      </c>
      <c r="H231" s="700" t="s">
        <v>916</v>
      </c>
    </row>
    <row r="232" spans="1:8" ht="39.950000000000003" customHeight="1" thickBot="1">
      <c r="A232" s="697">
        <v>197</v>
      </c>
      <c r="B232" s="697" t="s">
        <v>706</v>
      </c>
      <c r="C232" s="697" t="s">
        <v>917</v>
      </c>
      <c r="D232" s="697" t="s">
        <v>918</v>
      </c>
      <c r="E232" s="698" t="s">
        <v>1118</v>
      </c>
      <c r="F232" s="701" t="s">
        <v>958</v>
      </c>
      <c r="G232" s="701">
        <v>3</v>
      </c>
      <c r="H232" s="700" t="s">
        <v>916</v>
      </c>
    </row>
    <row r="233" spans="1:8" ht="39.950000000000003" customHeight="1" thickBot="1">
      <c r="A233" s="697">
        <v>198</v>
      </c>
      <c r="B233" s="697" t="s">
        <v>706</v>
      </c>
      <c r="C233" s="697" t="s">
        <v>14</v>
      </c>
      <c r="D233" s="697" t="s">
        <v>919</v>
      </c>
      <c r="E233" s="698" t="s">
        <v>1119</v>
      </c>
      <c r="F233" s="701" t="s">
        <v>928</v>
      </c>
      <c r="G233" s="701">
        <v>4</v>
      </c>
      <c r="H233" s="700" t="s">
        <v>916</v>
      </c>
    </row>
    <row r="234" spans="1:8" ht="39.950000000000003" customHeight="1" thickBot="1">
      <c r="A234" s="697">
        <v>199</v>
      </c>
      <c r="B234" s="697" t="s">
        <v>706</v>
      </c>
      <c r="C234" s="697" t="s">
        <v>922</v>
      </c>
      <c r="D234" s="697" t="s">
        <v>914</v>
      </c>
      <c r="E234" s="698" t="s">
        <v>1120</v>
      </c>
      <c r="F234" s="701" t="s">
        <v>958</v>
      </c>
      <c r="G234" s="701">
        <v>3</v>
      </c>
      <c r="H234" s="700" t="s">
        <v>916</v>
      </c>
    </row>
    <row r="235" spans="1:8" ht="39.950000000000003" customHeight="1" thickBot="1">
      <c r="A235" s="697">
        <v>200</v>
      </c>
      <c r="B235" s="697" t="s">
        <v>706</v>
      </c>
      <c r="C235" s="697" t="s">
        <v>923</v>
      </c>
      <c r="D235" s="697" t="s">
        <v>918</v>
      </c>
      <c r="E235" s="698" t="s">
        <v>1121</v>
      </c>
      <c r="F235" s="701" t="s">
        <v>951</v>
      </c>
      <c r="G235" s="701">
        <v>0</v>
      </c>
      <c r="H235" s="700" t="s">
        <v>916</v>
      </c>
    </row>
    <row r="236" spans="1:8" ht="39.950000000000003" customHeight="1"/>
  </sheetData>
  <autoFilter ref="A35:H35" xr:uid="{A3AAC0D2-C4B5-4AED-83A7-F817AF3B8BA4}"/>
  <mergeCells count="4">
    <mergeCell ref="A32:B33"/>
    <mergeCell ref="C32:D33"/>
    <mergeCell ref="E32:E33"/>
    <mergeCell ref="F32:F33"/>
  </mergeCells>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A309D-B854-4530-9075-19F9792EDC4D}">
  <dimension ref="A1:K14"/>
  <sheetViews>
    <sheetView workbookViewId="0">
      <selection activeCell="C12" sqref="C12"/>
    </sheetView>
  </sheetViews>
  <sheetFormatPr defaultRowHeight="15"/>
  <cols>
    <col min="1" max="1" width="21.625" style="731" customWidth="1"/>
    <col min="2" max="2" width="21.75" style="731" customWidth="1"/>
    <col min="3" max="16384" width="9" style="731"/>
  </cols>
  <sheetData>
    <row r="1" spans="1:11">
      <c r="A1" s="435"/>
      <c r="B1" s="435" t="s">
        <v>1146</v>
      </c>
    </row>
    <row r="2" spans="1:11">
      <c r="A2" s="435" t="s">
        <v>83</v>
      </c>
      <c r="B2" s="435"/>
    </row>
    <row r="3" spans="1:11" ht="15.75" thickBot="1">
      <c r="A3" s="435" t="s">
        <v>198</v>
      </c>
      <c r="B3" s="435"/>
    </row>
    <row r="4" spans="1:11">
      <c r="A4" s="435" t="s">
        <v>1150</v>
      </c>
      <c r="B4" s="435"/>
      <c r="E4" s="958" t="s">
        <v>1151</v>
      </c>
      <c r="F4" s="959"/>
      <c r="G4" s="960"/>
      <c r="I4" s="958" t="s">
        <v>1153</v>
      </c>
      <c r="J4" s="959"/>
      <c r="K4" s="960"/>
    </row>
    <row r="5" spans="1:11" ht="15.75" thickBot="1">
      <c r="A5" s="435" t="s">
        <v>1135</v>
      </c>
      <c r="B5" s="435"/>
      <c r="E5" s="964"/>
      <c r="F5" s="965"/>
      <c r="G5" s="966"/>
      <c r="I5" s="964"/>
      <c r="J5" s="965"/>
      <c r="K5" s="966"/>
    </row>
    <row r="6" spans="1:11">
      <c r="A6" s="435" t="s">
        <v>86</v>
      </c>
      <c r="B6" s="435"/>
      <c r="E6" s="958" t="s">
        <v>1152</v>
      </c>
      <c r="F6" s="959"/>
      <c r="G6" s="960"/>
      <c r="I6" s="958" t="s">
        <v>1152</v>
      </c>
      <c r="J6" s="959"/>
      <c r="K6" s="960"/>
    </row>
    <row r="7" spans="1:11">
      <c r="A7" s="435" t="s">
        <v>1147</v>
      </c>
      <c r="B7" s="435"/>
      <c r="E7" s="961"/>
      <c r="F7" s="962"/>
      <c r="G7" s="963"/>
      <c r="I7" s="961"/>
      <c r="J7" s="962"/>
      <c r="K7" s="963"/>
    </row>
    <row r="8" spans="1:11">
      <c r="A8" s="435" t="s">
        <v>1148</v>
      </c>
      <c r="B8" s="435"/>
      <c r="E8" s="961"/>
      <c r="F8" s="962"/>
      <c r="G8" s="963"/>
      <c r="I8" s="961"/>
      <c r="J8" s="962"/>
      <c r="K8" s="963"/>
    </row>
    <row r="9" spans="1:11">
      <c r="A9" s="435" t="s">
        <v>1149</v>
      </c>
      <c r="B9" s="435"/>
      <c r="E9" s="961"/>
      <c r="F9" s="962"/>
      <c r="G9" s="963"/>
      <c r="I9" s="961"/>
      <c r="J9" s="962"/>
      <c r="K9" s="963"/>
    </row>
    <row r="10" spans="1:11">
      <c r="E10" s="961"/>
      <c r="F10" s="962"/>
      <c r="G10" s="963"/>
      <c r="I10" s="961"/>
      <c r="J10" s="962"/>
      <c r="K10" s="963"/>
    </row>
    <row r="11" spans="1:11">
      <c r="E11" s="961"/>
      <c r="F11" s="962"/>
      <c r="G11" s="963"/>
      <c r="I11" s="961"/>
      <c r="J11" s="962"/>
      <c r="K11" s="963"/>
    </row>
    <row r="12" spans="1:11">
      <c r="E12" s="961"/>
      <c r="F12" s="962"/>
      <c r="G12" s="963"/>
      <c r="I12" s="961"/>
      <c r="J12" s="962"/>
      <c r="K12" s="963"/>
    </row>
    <row r="13" spans="1:11">
      <c r="E13" s="961"/>
      <c r="F13" s="962"/>
      <c r="G13" s="963"/>
      <c r="I13" s="961"/>
      <c r="J13" s="962"/>
      <c r="K13" s="963"/>
    </row>
    <row r="14" spans="1:11" ht="15.75" thickBot="1">
      <c r="E14" s="964"/>
      <c r="F14" s="965"/>
      <c r="G14" s="966"/>
      <c r="I14" s="964"/>
      <c r="J14" s="965"/>
      <c r="K14" s="966"/>
    </row>
  </sheetData>
  <mergeCells count="4">
    <mergeCell ref="E6:G14"/>
    <mergeCell ref="E4:G5"/>
    <mergeCell ref="I4:K5"/>
    <mergeCell ref="I6:K14"/>
  </mergeCell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7CD76-EB27-4D6A-9314-25064E16D9E9}">
  <dimension ref="A1"/>
  <sheetViews>
    <sheetView workbookViewId="0"/>
  </sheetViews>
  <sheetFormatPr defaultRowHeight="13.5"/>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68955-D06C-4FA4-934E-D816E7154126}">
  <dimension ref="A1"/>
  <sheetViews>
    <sheetView workbookViewId="0"/>
  </sheetViews>
  <sheetFormatPr defaultRowHeight="1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f1914f97-48e6-4a55-87a9-6507585d6289"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Tài liệu" ma:contentTypeID="0x0101006932E33B7F4A9443994B11FBC0284F83" ma:contentTypeVersion="14" ma:contentTypeDescription="Tạo tài liệu mới." ma:contentTypeScope="" ma:versionID="045a27c950bf6bd77d2341cdd2dcada1">
  <xsd:schema xmlns:xsd="http://www.w3.org/2001/XMLSchema" xmlns:xs="http://www.w3.org/2001/XMLSchema" xmlns:p="http://schemas.microsoft.com/office/2006/metadata/properties" xmlns:ns3="f1914f97-48e6-4a55-87a9-6507585d6289" xmlns:ns4="0b0fb768-721b-41ea-8b93-06f9a1989a2a" targetNamespace="http://schemas.microsoft.com/office/2006/metadata/properties" ma:root="true" ma:fieldsID="ad27b8f476f30aabb3e31455d7a73a41" ns3:_="" ns4:_="">
    <xsd:import namespace="f1914f97-48e6-4a55-87a9-6507585d6289"/>
    <xsd:import namespace="0b0fb768-721b-41ea-8b93-06f9a1989a2a"/>
    <xsd:element name="properties">
      <xsd:complexType>
        <xsd:sequence>
          <xsd:element name="documentManagement">
            <xsd:complexType>
              <xsd:all>
                <xsd:element ref="ns3:MediaServiceMetadata" minOccurs="0"/>
                <xsd:element ref="ns3:MediaServiceFastMetadata" minOccurs="0"/>
                <xsd:element ref="ns3:_activity" minOccurs="0"/>
                <xsd:element ref="ns3:MediaServiceObjectDetectorVersions" minOccurs="0"/>
                <xsd:element ref="ns4:SharedWithUsers" minOccurs="0"/>
                <xsd:element ref="ns4:SharedWithDetails" minOccurs="0"/>
                <xsd:element ref="ns4:SharingHintHash" minOccurs="0"/>
                <xsd:element ref="ns3:MediaServiceDateTaken" minOccurs="0"/>
                <xsd:element ref="ns3:MediaServiceSystemTags" minOccurs="0"/>
                <xsd:element ref="ns3:MediaServiceGenerationTime" minOccurs="0"/>
                <xsd:element ref="ns3:MediaServiceEventHashCode" minOccurs="0"/>
                <xsd:element ref="ns3:MediaLengthInSeconds" minOccurs="0"/>
                <xsd:element ref="ns3:MediaServiceSearchProperties"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1914f97-48e6-4a55-87a9-6507585d628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SystemTags" ma:index="16" nillable="true" ma:displayName="MediaServiceSystemTags" ma:hidden="true" ma:internalName="MediaServiceSystemTags" ma:readOnly="true">
      <xsd:simpleType>
        <xsd:restriction base="dms:Note"/>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SearchProperties" ma:index="20" nillable="true" ma:displayName="MediaServiceSearchProperties" ma:hidden="true" ma:internalName="MediaServiceSearchProperties" ma:readOnly="true">
      <xsd:simpleType>
        <xsd:restriction base="dms:Note"/>
      </xsd:simpleType>
    </xsd:element>
    <xsd:element name="MediaServiceOCR" ma:index="21"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b0fb768-721b-41ea-8b93-06f9a1989a2a" elementFormDefault="qualified">
    <xsd:import namespace="http://schemas.microsoft.com/office/2006/documentManagement/types"/>
    <xsd:import namespace="http://schemas.microsoft.com/office/infopath/2007/PartnerControls"/>
    <xsd:element name="SharedWithUsers" ma:index="12" nillable="true" ma:displayName="Chia sẻ Với"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Chia sẻ Có Chi tiết" ma:internalName="SharedWithDetails" ma:readOnly="true">
      <xsd:simpleType>
        <xsd:restriction base="dms:Note">
          <xsd:maxLength value="255"/>
        </xsd:restriction>
      </xsd:simpleType>
    </xsd:element>
    <xsd:element name="SharingHintHash" ma:index="14" nillable="true" ma:displayName="Hàm băm Gợi ý Chia sẻ"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Loại Nội dung"/>
        <xsd:element ref="dc:title" minOccurs="0" maxOccurs="1" ma:index="4" ma:displayName="Tiêu đề"/>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BA9099F-201D-4476-BA72-EF9BE7166730}">
  <ds:schemaRefs>
    <ds:schemaRef ds:uri="http://schemas.microsoft.com/office/2006/metadata/properties"/>
    <ds:schemaRef ds:uri="http://schemas.microsoft.com/office/infopath/2007/PartnerControls"/>
    <ds:schemaRef ds:uri="f1914f97-48e6-4a55-87a9-6507585d6289"/>
  </ds:schemaRefs>
</ds:datastoreItem>
</file>

<file path=customXml/itemProps2.xml><?xml version="1.0" encoding="utf-8"?>
<ds:datastoreItem xmlns:ds="http://schemas.openxmlformats.org/officeDocument/2006/customXml" ds:itemID="{777A316A-F47E-42CA-92CD-517EACB06B0F}">
  <ds:schemaRefs>
    <ds:schemaRef ds:uri="http://schemas.microsoft.com/sharepoint/v3/contenttype/forms"/>
  </ds:schemaRefs>
</ds:datastoreItem>
</file>

<file path=customXml/itemProps3.xml><?xml version="1.0" encoding="utf-8"?>
<ds:datastoreItem xmlns:ds="http://schemas.openxmlformats.org/officeDocument/2006/customXml" ds:itemID="{3B6146A0-295C-42F7-A073-B04DDD0101A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1914f97-48e6-4a55-87a9-6507585d6289"/>
    <ds:schemaRef ds:uri="0b0fb768-721b-41ea-8b93-06f9a1989a2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69</vt:i4>
      </vt:variant>
      <vt:variant>
        <vt:lpstr>Named Ranges</vt:lpstr>
      </vt:variant>
      <vt:variant>
        <vt:i4>20</vt:i4>
      </vt:variant>
    </vt:vector>
  </HeadingPairs>
  <TitlesOfParts>
    <vt:vector size="89" baseType="lpstr">
      <vt:lpstr>W10</vt:lpstr>
      <vt:lpstr>W10 check store</vt:lpstr>
      <vt:lpstr>Task Data W10</vt:lpstr>
      <vt:lpstr>W11</vt:lpstr>
      <vt:lpstr>W11 check store</vt:lpstr>
      <vt:lpstr>Task Data W11</vt:lpstr>
      <vt:lpstr>W12</vt:lpstr>
      <vt:lpstr>W12 check store</vt:lpstr>
      <vt:lpstr>Task Data W12</vt:lpstr>
      <vt:lpstr>W13</vt:lpstr>
      <vt:lpstr>W13 check store</vt:lpstr>
      <vt:lpstr>Task Data W13</vt:lpstr>
      <vt:lpstr>Data</vt:lpstr>
      <vt:lpstr>Name Dept</vt:lpstr>
      <vt:lpstr>Flow</vt:lpstr>
      <vt:lpstr>W14</vt:lpstr>
      <vt:lpstr>W14 check store</vt:lpstr>
      <vt:lpstr>Task Data W14</vt:lpstr>
      <vt:lpstr>W15</vt:lpstr>
      <vt:lpstr>W15 check store</vt:lpstr>
      <vt:lpstr>Task Data W15</vt:lpstr>
      <vt:lpstr>W16</vt:lpstr>
      <vt:lpstr>W16 check store</vt:lpstr>
      <vt:lpstr>Task Data W16</vt:lpstr>
      <vt:lpstr>W17</vt:lpstr>
      <vt:lpstr>W17 check store</vt:lpstr>
      <vt:lpstr>Task Data W17</vt:lpstr>
      <vt:lpstr>Summary Q1</vt:lpstr>
      <vt:lpstr>W18</vt:lpstr>
      <vt:lpstr>W18 check store</vt:lpstr>
      <vt:lpstr>Task Data W18</vt:lpstr>
      <vt:lpstr>W19</vt:lpstr>
      <vt:lpstr>W19 check store</vt:lpstr>
      <vt:lpstr>Task Data W19</vt:lpstr>
      <vt:lpstr>W20 check store</vt:lpstr>
      <vt:lpstr>Task Data W20</vt:lpstr>
      <vt:lpstr>W20</vt:lpstr>
      <vt:lpstr>Task Data W21</vt:lpstr>
      <vt:lpstr>W21 check store</vt:lpstr>
      <vt:lpstr>W21</vt:lpstr>
      <vt:lpstr>Task Data W22 </vt:lpstr>
      <vt:lpstr>W22 check store</vt:lpstr>
      <vt:lpstr>W22</vt:lpstr>
      <vt:lpstr>Summary Q2</vt:lpstr>
      <vt:lpstr>Sheet3</vt:lpstr>
      <vt:lpstr>Sheet2</vt:lpstr>
      <vt:lpstr>W23 check store</vt:lpstr>
      <vt:lpstr>Task Data W23 </vt:lpstr>
      <vt:lpstr>W23</vt:lpstr>
      <vt:lpstr>W24 check store</vt:lpstr>
      <vt:lpstr>Task Data W24</vt:lpstr>
      <vt:lpstr>W24</vt:lpstr>
      <vt:lpstr>Task Data W25</vt:lpstr>
      <vt:lpstr>W25 check store</vt:lpstr>
      <vt:lpstr>W25</vt:lpstr>
      <vt:lpstr>Task Data W26</vt:lpstr>
      <vt:lpstr>W26 check store </vt:lpstr>
      <vt:lpstr>W26</vt:lpstr>
      <vt:lpstr>Task Data W27</vt:lpstr>
      <vt:lpstr>W27 check store</vt:lpstr>
      <vt:lpstr>W27</vt:lpstr>
      <vt:lpstr>W28 check store</vt:lpstr>
      <vt:lpstr>Task Data W28</vt:lpstr>
      <vt:lpstr>W28</vt:lpstr>
      <vt:lpstr>W29</vt:lpstr>
      <vt:lpstr>HQ Screen</vt:lpstr>
      <vt:lpstr>Tạo task-Picture</vt:lpstr>
      <vt:lpstr>Tạo task- Yes No</vt:lpstr>
      <vt:lpstr>Tạo task - Check list</vt:lpstr>
      <vt:lpstr>'W10'!Print_Area</vt:lpstr>
      <vt:lpstr>'W11'!Print_Area</vt:lpstr>
      <vt:lpstr>'W12'!Print_Area</vt:lpstr>
      <vt:lpstr>'W13'!Print_Area</vt:lpstr>
      <vt:lpstr>'W14'!Print_Area</vt:lpstr>
      <vt:lpstr>'W15'!Print_Area</vt:lpstr>
      <vt:lpstr>'W16'!Print_Area</vt:lpstr>
      <vt:lpstr>'W17'!Print_Area</vt:lpstr>
      <vt:lpstr>'W18'!Print_Area</vt:lpstr>
      <vt:lpstr>'W19'!Print_Area</vt:lpstr>
      <vt:lpstr>'W20'!Print_Area</vt:lpstr>
      <vt:lpstr>'W21'!Print_Area</vt:lpstr>
      <vt:lpstr>'W22'!Print_Area</vt:lpstr>
      <vt:lpstr>'W23'!Print_Area</vt:lpstr>
      <vt:lpstr>'W24'!Print_Area</vt:lpstr>
      <vt:lpstr>'W25'!Print_Area</vt:lpstr>
      <vt:lpstr>'W26'!Print_Area</vt:lpstr>
      <vt:lpstr>'W27'!Print_Area</vt:lpstr>
      <vt:lpstr>'W28'!Print_Area</vt:lpstr>
      <vt:lpstr>'W29'!Print_Area</vt:lpstr>
    </vt:vector>
  </TitlesOfParts>
  <Manager/>
  <Company>AEON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aeon</dc:creator>
  <cp:keywords/>
  <dc:description/>
  <cp:lastModifiedBy>Phan Thị Phương Thảo</cp:lastModifiedBy>
  <cp:revision/>
  <dcterms:created xsi:type="dcterms:W3CDTF">2016-12-17T05:38:42Z</dcterms:created>
  <dcterms:modified xsi:type="dcterms:W3CDTF">2025-07-25T10:59:18Z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0x0101006932E33B7F4A9443994B11FBC0284F83</vt:lpwstr>
  </property>
  <property fmtid="{D5CDD505-2E9C-101B-9397-08002B2CF9AE}" pid="3" name="MediaServiceImageTags">
    <vt:lpwstr/>
  </property>
</Properties>
</file>