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yedAtyabHussain\Documents\work_area\PerformanceReportGenerator\input_data\"/>
    </mc:Choice>
  </mc:AlternateContent>
  <xr:revisionPtr revIDLastSave="0" documentId="13_ncr:1_{8681311F-06D7-45E8-B09B-C78CF983AD9D}" xr6:coauthVersionLast="47" xr6:coauthVersionMax="47" xr10:uidLastSave="{00000000-0000-0000-0000-000000000000}"/>
  <bookViews>
    <workbookView xWindow="-108" yWindow="-108" windowWidth="23256" windowHeight="12456" activeTab="6" xr2:uid="{6157CC41-DCF7-4F8D-AFDE-C223C9483824}"/>
  </bookViews>
  <sheets>
    <sheet name="April 2025" sheetId="2" r:id="rId1"/>
    <sheet name="May 2025" sheetId="1" r:id="rId2"/>
    <sheet name="June 2025" sheetId="5" r:id="rId3"/>
    <sheet name="July 2025" sheetId="6" r:id="rId4"/>
    <sheet name="August 2025" sheetId="7" r:id="rId5"/>
    <sheet name="September 2025 " sheetId="8" r:id="rId6"/>
    <sheet name="October 2025" sheetId="9" r:id="rId7"/>
    <sheet name="DO NOT DELETE" sheetId="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6" l="1"/>
  <c r="Q16" i="6"/>
  <c r="O26" i="9"/>
  <c r="P11" i="9"/>
  <c r="P2" i="9"/>
  <c r="P22" i="8"/>
  <c r="P23" i="9"/>
  <c r="P22" i="9"/>
  <c r="P21" i="9"/>
  <c r="P20" i="9"/>
  <c r="P19" i="9"/>
  <c r="P18" i="9"/>
  <c r="P17" i="9"/>
  <c r="P16" i="9"/>
  <c r="P15" i="9"/>
  <c r="P14" i="9"/>
  <c r="P13" i="9"/>
  <c r="P12" i="9"/>
  <c r="P10" i="9"/>
  <c r="P9" i="9"/>
  <c r="P8" i="9"/>
  <c r="P7" i="9"/>
  <c r="P6" i="9"/>
  <c r="P5" i="9"/>
  <c r="P4" i="9"/>
  <c r="P3" i="9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3" i="8"/>
  <c r="P24" i="8"/>
  <c r="P25" i="8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" i="7"/>
  <c r="Q20" i="6"/>
  <c r="Q12" i="6"/>
  <c r="Q2" i="6"/>
  <c r="Q3" i="6"/>
  <c r="Q4" i="6"/>
  <c r="Q5" i="6"/>
  <c r="Q6" i="6"/>
  <c r="Q7" i="6"/>
  <c r="Q8" i="6"/>
  <c r="Q9" i="6"/>
  <c r="Q10" i="6"/>
  <c r="Q11" i="6"/>
  <c r="Q13" i="6"/>
  <c r="Q14" i="6"/>
  <c r="Q15" i="6"/>
  <c r="Q17" i="6"/>
  <c r="Q19" i="6"/>
  <c r="Q21" i="6"/>
  <c r="Q22" i="6"/>
  <c r="Q23" i="6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" i="1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</calcChain>
</file>

<file path=xl/sharedStrings.xml><?xml version="1.0" encoding="utf-8"?>
<sst xmlns="http://schemas.openxmlformats.org/spreadsheetml/2006/main" count="2326" uniqueCount="424">
  <si>
    <t>Name</t>
  </si>
  <si>
    <t>Problem Solving Skills</t>
  </si>
  <si>
    <t>Eagerness to Learn</t>
  </si>
  <si>
    <t>Self-Initiative</t>
  </si>
  <si>
    <t>Attention to detail</t>
  </si>
  <si>
    <t>Application of Knowledge</t>
  </si>
  <si>
    <t>Communication Skills</t>
  </si>
  <si>
    <t>Attitude</t>
  </si>
  <si>
    <t>Professionalism</t>
  </si>
  <si>
    <t>Team work and Collaboration</t>
  </si>
  <si>
    <t>Creativity</t>
  </si>
  <si>
    <t>Decision Making</t>
  </si>
  <si>
    <t>Punctuality</t>
  </si>
  <si>
    <t>Sprint commitments vs deliveries total score (out of 50%)</t>
  </si>
  <si>
    <t>Mini Quizzes total score (out of 10%)</t>
  </si>
  <si>
    <t>Monthly Evaluation (out of 40%)</t>
  </si>
  <si>
    <t>Total Score (out of 100%)</t>
  </si>
  <si>
    <t>Muzna</t>
  </si>
  <si>
    <t>Exceptional problem-solving skills, consistently finds innovative solutions.</t>
  </si>
  <si>
    <t>Outstanding eagerness to learn, rapidly masters new concepts and technologies.</t>
  </si>
  <si>
    <t>Proactively takes on challenges and drives tasks to completion with minimal supervision.</t>
  </si>
  <si>
    <t>Exhibits remarkable attention to detail, ensuring high quality in all deliverables.</t>
  </si>
  <si>
    <t>Effectively applies learned knowledge to practical situations, demonstrating strong understanding.</t>
  </si>
  <si>
    <t>Communicates ideas clearly and effectively, fostering a positive team environment.</t>
  </si>
  <si>
    <t>Maintains a highly positive and motivating attitude, inspiring team members.</t>
  </si>
  <si>
    <t>Demonstrates exemplary professionalism in all interactions and work ethic.</t>
  </si>
  <si>
    <t>Collaborates seamlessly with team members, actively contributing to shared goals.</t>
  </si>
  <si>
    <t>Consistently offers creative and innovative solutions to complex problems.</t>
  </si>
  <si>
    <t>Makes well-informed and timely decisions, contributing to project success.</t>
  </si>
  <si>
    <t>Consistently punctual and meets all deadlines.</t>
  </si>
  <si>
    <t>Mouther</t>
  </si>
  <si>
    <t>Excellent problem-solving capabilities, often provides insightful solutions.</t>
  </si>
  <si>
    <t>Shows great enthusiasm for learning and quickly picks up new skills.</t>
  </si>
  <si>
    <t>Demonstrates strong self-initiative, often going above and beyond in tasks.</t>
  </si>
  <si>
    <t>Pays close attention to detail, resulting in accurate and reliable work.</t>
  </si>
  <si>
    <t>Applies knowledge effectively and shows a good grasp of technical concepts.</t>
  </si>
  <si>
    <t>Communicates well with the team and articulates thoughts clearly.</t>
  </si>
  <si>
    <t>Consistently positive and constructive attitude.</t>
  </si>
  <si>
    <t>Maintains a high level of professionalism in all aspects of work.</t>
  </si>
  <si>
    <t>Works very well with others and is a strong team player.</t>
  </si>
  <si>
    <t>Frequently suggests creative approaches to tasks.</t>
  </si>
  <si>
    <t>Makes sound and thoughtful decisions.</t>
  </si>
  <si>
    <t>Reliably punctual and adheres to schedules.</t>
  </si>
  <si>
    <t>Yousif</t>
  </si>
  <si>
    <t>Tries to work through challenges.</t>
  </si>
  <si>
    <t>Sometimes shows an interest in learning.</t>
  </si>
  <si>
    <t>N/A</t>
  </si>
  <si>
    <t>Difficult to maintain focus on new concepts due to a non-programming background</t>
  </si>
  <si>
    <t>Able to apply some concepts in the quizes</t>
  </si>
  <si>
    <t>Good communication skills.</t>
  </si>
  <si>
    <t>Good</t>
  </si>
  <si>
    <t>Professional in conduct and interactions.</t>
  </si>
  <si>
    <t>Good team player, collaborates effectively.</t>
  </si>
  <si>
    <t>Shows good creativity in problem-solving.</t>
  </si>
  <si>
    <t>Makes sensible decisions.</t>
  </si>
  <si>
    <t>Punctual and generally meets deadlines.</t>
  </si>
  <si>
    <t>Ghadeer</t>
  </si>
  <si>
    <t>Solid problem-solving abilities, tackles issues methodically.</t>
  </si>
  <si>
    <t>Eager to learn and improve, actively seeks out new knowledge.</t>
  </si>
  <si>
    <t>Shows good initiative and is proactive in responsibilities.</t>
  </si>
  <si>
    <t>Pays good attention to detail, ensuring work quality.</t>
  </si>
  <si>
    <t>Effectively applies learned concepts to tasks.</t>
  </si>
  <si>
    <t>Clear and concise communicator.</t>
  </si>
  <si>
    <t>Maintains a positive and professional attitude.</t>
  </si>
  <si>
    <t>Consistently professional and reliable.</t>
  </si>
  <si>
    <t>Collaborates well with team members.</t>
  </si>
  <si>
    <t>Demonstrates creativity in approach to work.</t>
  </si>
  <si>
    <t>Makes good, well-reasoned decisions.</t>
  </si>
  <si>
    <t>Punctual and manages time well.</t>
  </si>
  <si>
    <t>Hanan Aljabri</t>
  </si>
  <si>
    <t>Good at identifying and solving problems.</t>
  </si>
  <si>
    <t>Demonstrates a willingness to learn and adapt.</t>
  </si>
  <si>
    <t>Takes initiative when required and contributes actively.</t>
  </si>
  <si>
    <t>Good focus on details in tasks undertaken.</t>
  </si>
  <si>
    <t>Applies existing knowledge effectively to new situations.</t>
  </si>
  <si>
    <t>Communicates effectively within the team.</t>
  </si>
  <si>
    <t>Positive attitude towards work and colleagues.</t>
  </si>
  <si>
    <t>Professional and dependable team member.</t>
  </si>
  <si>
    <t>Works well in a team setting, supportive of others.</t>
  </si>
  <si>
    <t>Offers creative ideas and solutions.</t>
  </si>
  <si>
    <t>Makes appropriate decisions for given tasks.</t>
  </si>
  <si>
    <t>Consistently punctual.</t>
  </si>
  <si>
    <t>Ahmed</t>
  </si>
  <si>
    <t>Strong problem-solving skills, addresses issues systematically.</t>
  </si>
  <si>
    <t>Very eager to learn and quickly grasps new technical skills.</t>
  </si>
  <si>
    <t>Shows commendable initiative in projects.</t>
  </si>
  <si>
    <t>Good attention to detail, produces quality work.</t>
  </si>
  <si>
    <t>Applies knowledge effectively and seeks to expand understanding.</t>
  </si>
  <si>
    <t>Communicates his ideas well and listens actively.</t>
  </si>
  <si>
    <t>Maintains a positive and enthusiastic attitude.</t>
  </si>
  <si>
    <t>Professional in his approach and interactions.</t>
  </si>
  <si>
    <t>A collaborative team member who supports peers.</t>
  </si>
  <si>
    <t>Brings creative thinking to challenges.</t>
  </si>
  <si>
    <t>Makes informed and timely decisions.</t>
  </si>
  <si>
    <t>Punctual and reliable.</t>
  </si>
  <si>
    <t>Aiman</t>
  </si>
  <si>
    <t>Effectively solves problems and overcomes obstacles.</t>
  </si>
  <si>
    <t>Keen to learn new skills and apply them.</t>
  </si>
  <si>
    <t>Proactive and takes initiative in his work.</t>
  </si>
  <si>
    <t>Pays good attention to detail in all tasks.</t>
  </si>
  <si>
    <t>Good application of knowledge to practical work.</t>
  </si>
  <si>
    <t>Communicates clearly and respectfully.</t>
  </si>
  <si>
    <t>Positive and helpful attitude.</t>
  </si>
  <si>
    <t>Professional and responsible.</t>
  </si>
  <si>
    <t>Works well with the team, fostering collaboration.</t>
  </si>
  <si>
    <t>Shows creativity in his approach to tasks.</t>
  </si>
  <si>
    <t>Makes sound judgments and decisions.</t>
  </si>
  <si>
    <t>Generally punctual and meets commitments.</t>
  </si>
  <si>
    <t>Muhannad</t>
  </si>
  <si>
    <t>Outstanding problem-solving skills, consistently delivering effective solutions.</t>
  </si>
  <si>
    <t>Extremely eager to learn, quickly mastering new and complex topics.</t>
  </si>
  <si>
    <t>Shows exceptional initiative, often identifying and addressing potential issues proactively.</t>
  </si>
  <si>
    <t>Meticulous attention to detail, ensuring the highest quality of work.</t>
  </si>
  <si>
    <t>Expertly applies deep knowledge to solve challenging problems.</t>
  </si>
  <si>
    <t>Excellent communicator, articulating complex ideas with clarity and precision.</t>
  </si>
  <si>
    <t>Consistently demonstrates a positive, can-do attitude.</t>
  </si>
  <si>
    <t>Exemplary professionalism and work ethic.</t>
  </si>
  <si>
    <t>A cornerstone of team collaboration, fostering a supportive and productive environment.</t>
  </si>
  <si>
    <t>Highly creative and innovative in finding solutions.</t>
  </si>
  <si>
    <t>Makes strategic and impactful decisions.</t>
  </si>
  <si>
    <t>Always punctual and exceeds delivery expectations.</t>
  </si>
  <si>
    <t>Arooba</t>
  </si>
  <si>
    <t>Good problem-solving skills, able to find practical solutions.</t>
  </si>
  <si>
    <t>Shows a good willingness to learn and develop new skills.</t>
  </si>
  <si>
    <t>Takes initiative appropriately and contributes to team goals.</t>
  </si>
  <si>
    <t>Maintains a good level of attention to detail.</t>
  </si>
  <si>
    <t>Applies knowledge effectively in her role.</t>
  </si>
  <si>
    <t>Communicates ideas clearly to team members.</t>
  </si>
  <si>
    <t>Positive and constructive attitude.</t>
  </si>
  <si>
    <t>Professional in her conduct.</t>
  </si>
  <si>
    <t>Collaborates well with others in the team.</t>
  </si>
  <si>
    <t>Shows creativity in her work.</t>
  </si>
  <si>
    <t>Makes sensible and timely decisions.</t>
  </si>
  <si>
    <t>Punctual and reliable in her commitments.</t>
  </si>
  <si>
    <t>Sundus</t>
  </si>
  <si>
    <t>Solves problems effectively and efficiently.</t>
  </si>
  <si>
    <t>Eager to learn and continuously improve her skills.</t>
  </si>
  <si>
    <t>Demonstrates good initiative in her tasks.</t>
  </si>
  <si>
    <t>Pays good attention to detail, ensuring accuracy.</t>
  </si>
  <si>
    <t>Applies her knowledge well to her responsibilities.</t>
  </si>
  <si>
    <t>Clear and effective communicator.</t>
  </si>
  <si>
    <t>Maintains a positive and supportive attitude.</t>
  </si>
  <si>
    <t>Professional and dedicated in her work.</t>
  </si>
  <si>
    <t>Good team player, contributes to a collaborative environment.</t>
  </si>
  <si>
    <t>Creative in her approach to problem-solving.</t>
  </si>
  <si>
    <t>Makes well-thought-out decisions.</t>
  </si>
  <si>
    <t>Consistently punctual and meets deadlines.</t>
  </si>
  <si>
    <t>Hoor</t>
  </si>
  <si>
    <t>Good problem-solving abilities, tackles challenges with a logical approach.</t>
  </si>
  <si>
    <t>Shows enthusiasm for learning new concepts and applying them.</t>
  </si>
  <si>
    <t>Takes initiative in her responsibilities and seeks to contribute more.</t>
  </si>
  <si>
    <t>Good attention to detail, ensuring quality in her work.</t>
  </si>
  <si>
    <t>Effectively applies her knowledge and skills to tasks.</t>
  </si>
  <si>
    <t>Communicates well and shares information effectively.</t>
  </si>
  <si>
    <t>Positive and proactive attitude.</t>
  </si>
  <si>
    <t>Professional and reliable team member.</t>
  </si>
  <si>
    <t>Works well with team members and supports group efforts.</t>
  </si>
  <si>
    <t>Demonstrates creativity in her tasks.</t>
  </si>
  <si>
    <t>Makes good decisions and shows sound judgment.</t>
  </si>
  <si>
    <t>Punctual and adheres to schedules.</t>
  </si>
  <si>
    <t>Suleiman</t>
  </si>
  <si>
    <t>Exceptional problem-solving skills, often finding unique and effective solutions.</t>
  </si>
  <si>
    <t>Demonstrates a profound eagerness to learn and master new areas.</t>
  </si>
  <si>
    <t>Consistently takes strong initiative, driving projects forward.</t>
  </si>
  <si>
    <t>Impeccable attention to detail, leading to high-quality outcomes.</t>
  </si>
  <si>
    <t>Applies extensive knowledge skillfully and innovatively.</t>
  </si>
  <si>
    <t>Excellent communication skills, both written and verbal.</t>
  </si>
  <si>
    <t>Maintains an exceptionally positive and resilient attitude.</t>
  </si>
  <si>
    <t>Highest level of professionalism and integrity.</t>
  </si>
  <si>
    <t>A key collaborator who enhances team synergy and performance.</t>
  </si>
  <si>
    <t>Highly creative, often proposing novel ideas.</t>
  </si>
  <si>
    <t>Makes strategic and insightful decisions.</t>
  </si>
  <si>
    <t>Exemplary punctuality and commitment to deadlines.</t>
  </si>
  <si>
    <t>Suhaila</t>
  </si>
  <si>
    <t>Good problem-solving skills, addresses issues competently.</t>
  </si>
  <si>
    <t>Willing to learn and adapt to new challenges.</t>
  </si>
  <si>
    <t>Takes appropriate initiative in her work.</t>
  </si>
  <si>
    <t>Good attention to detail in her assignments.</t>
  </si>
  <si>
    <t>Applies her knowledge effectively to her role.</t>
  </si>
  <si>
    <t>Communicates clearly with her colleagues.</t>
  </si>
  <si>
    <t>Positive attitude and contributes to a good team atmosphere.</t>
  </si>
  <si>
    <t>Professional in her interactions and work.</t>
  </si>
  <si>
    <t>Collaborates effectively with the team.</t>
  </si>
  <si>
    <t>Shows creativity in her approach to tasks.</t>
  </si>
  <si>
    <t>Makes sound decisions.</t>
  </si>
  <si>
    <t>Generally punctual and reliable.</t>
  </si>
  <si>
    <t>Mariya</t>
  </si>
  <si>
    <t>Excellent problem solver, consistently finds effective and creative solutions.</t>
  </si>
  <si>
    <t>Very eager to learn new technologies and methodologies, and applies them quickly.</t>
  </si>
  <si>
    <t>Shows great initiative, often anticipating needs and taking action.</t>
  </si>
  <si>
    <t>High attention to detail, ensuring accuracy and thoroughness in her work.</t>
  </si>
  <si>
    <t>Strong application of knowledge, demonstrating a deep understanding of concepts.</t>
  </si>
  <si>
    <t>Articulate and clear communicator, fostering understanding within the team.</t>
  </si>
  <si>
    <t>Maintains a very positive and encouraging attitude.</t>
  </si>
  <si>
    <t>Highly professional in all her dealings and work ethic.</t>
  </si>
  <si>
    <t>Exceptional team player, always willing to help and collaborate.</t>
  </si>
  <si>
    <t>Brings a fresh and creative perspective to problems.</t>
  </si>
  <si>
    <t>Makes well-informed and confident decisions.</t>
  </si>
  <si>
    <t>Consistently punctual and reliable.</t>
  </si>
  <si>
    <t>Nabeel</t>
  </si>
  <si>
    <t>Solid problem-solving skills, effectively navigates challenges.</t>
  </si>
  <si>
    <t>Shows a good aptitude for learning and is open to new ideas.</t>
  </si>
  <si>
    <t>Takes initiative when needed and contributes positively.</t>
  </si>
  <si>
    <t>Pays good attention to detail in his work.</t>
  </si>
  <si>
    <t>Applies his knowledge well to meet project requirements.</t>
  </si>
  <si>
    <t>Communicates his points clearly and listens well.</t>
  </si>
  <si>
    <t>Positive and cooperative in team settings.</t>
  </si>
  <si>
    <t>Professional and responsible in his duties.</t>
  </si>
  <si>
    <t>Works collaboratively with team members.</t>
  </si>
  <si>
    <t>Shows good creativity in his tasks.</t>
  </si>
  <si>
    <t>Makes reasonable and timely decisions.</t>
  </si>
  <si>
    <t>Punctual and meets his commitments.</t>
  </si>
  <si>
    <t>Hanan</t>
  </si>
  <si>
    <t>Good problem-solving abilities, consistently finds solutions.</t>
  </si>
  <si>
    <t>Eager to learn and apply new information effectively.</t>
  </si>
  <si>
    <t>Takes initiative in her tasks and seeks to improve processes.</t>
  </si>
  <si>
    <t>Good attention to detail, ensuring her work is accurate.</t>
  </si>
  <si>
    <t>Applies knowledge effectively and is resourceful.</t>
  </si>
  <si>
    <t>Communicates well with the team and stakeholders.</t>
  </si>
  <si>
    <t>Professional and reliable.</t>
  </si>
  <si>
    <t>Good collaborator and team member.</t>
  </si>
  <si>
    <t>Creative in her approach to challenges.</t>
  </si>
  <si>
    <t>Makes sensible and well-reasoned decisions.</t>
  </si>
  <si>
    <t>Punctual and manages her time effectively.</t>
  </si>
  <si>
    <t>Tufool</t>
  </si>
  <si>
    <t>Effectively solves problems encountered in her work.</t>
  </si>
  <si>
    <t>Shows a good desire to learn and grow professionally.</t>
  </si>
  <si>
    <t>Takes initiative on her projects and tasks.</t>
  </si>
  <si>
    <t>Pays good attention to detail.</t>
  </si>
  <si>
    <t>Applies learned skills well in practical scenarios.</t>
  </si>
  <si>
    <t>Communicates ideas clearly and concisely.</t>
  </si>
  <si>
    <t>Maintains a positive attitude towards her work.</t>
  </si>
  <si>
    <t>Professional in her demeanor and work habits.</t>
  </si>
  <si>
    <t>Works well with others and contributes to team goals.</t>
  </si>
  <si>
    <t>Demonstrates creativity in her solutions.</t>
  </si>
  <si>
    <t>Makes sound and appropriate decisions.</t>
  </si>
  <si>
    <t>Tariq</t>
  </si>
  <si>
    <t>Outstanding problem-solving abilities, tackles complex issues with innovative strategies.</t>
  </si>
  <si>
    <t>Exhibits a strong passion for learning and rapidly acquires new skills and knowledge.</t>
  </si>
  <si>
    <t>Consistently demonstrates exceptional initiative, often leading on new ideas.</t>
  </si>
  <si>
    <t>Meticulous attention to detail, ensuring precision and excellence in all work.</t>
  </si>
  <si>
    <t>Expertly applies a broad range of knowledge to diverse challenges.</t>
  </si>
  <si>
    <t>Superior communication skills, conveying complex information effectively to all audiences.</t>
  </si>
  <si>
    <t>Maintains an unwavering positive and solution-oriented attitude.</t>
  </si>
  <si>
    <t>Exemplifies the highest standards of professionalism and dedication.</t>
  </si>
  <si>
    <t>A pivotal team player who fosters collaboration and mentors others.</t>
  </si>
  <si>
    <t>Highly creative and resourceful in developing solutions.</t>
  </si>
  <si>
    <t>Makes strategic, data-driven decisions with confidence.</t>
  </si>
  <si>
    <t>Always punctual and consistently exceeds expectations.</t>
  </si>
  <si>
    <t>Haya</t>
  </si>
  <si>
    <t>Excellent problem-solving skills, often providing insightful and practical solutions.</t>
  </si>
  <si>
    <t>Extremely eager to learn and quickly adapts to new technologies and concepts.</t>
  </si>
  <si>
    <t>Shows remarkable initiative, proactively seeking out challenges and opportunities.</t>
  </si>
  <si>
    <t>Pays great attention to detail, ensuring high-quality, error-free work.</t>
  </si>
  <si>
    <t>Effectively applies her knowledge to solve complex problems and innovate.</t>
  </si>
  <si>
    <t>Clear, concise, and persuasive communicator.</t>
  </si>
  <si>
    <t>Consistently positive, enthusiastic, and motivating attitude.</t>
  </si>
  <si>
    <t>Demonstrates a high degree of professionalism and commitment.</t>
  </si>
  <si>
    <t>An outstanding collaborator who actively supports and uplifts the team.</t>
  </si>
  <si>
    <t>Very creative in her thinking and problem-solving approach.</t>
  </si>
  <si>
    <t>Makes well-judged and effective decisions.</t>
  </si>
  <si>
    <t>Consistently punctual and reliable in meeting deadlines.</t>
  </si>
  <si>
    <t>Aya</t>
  </si>
  <si>
    <t>Good problem-solving skills, able to work through issues effectively.</t>
  </si>
  <si>
    <t>Shows a willingness to learn and develop her skills further.</t>
  </si>
  <si>
    <t>Takes initiative when appropriate and contributes to team success.</t>
  </si>
  <si>
    <t>Good attention to detail in her work.</t>
  </si>
  <si>
    <t>Applies her knowledge well to her assigned tasks.</t>
  </si>
  <si>
    <t>Communicates clearly and effectively with team members.</t>
  </si>
  <si>
    <t>Positive and cooperative attitude.</t>
  </si>
  <si>
    <t>Professional and responsible in her role.</t>
  </si>
  <si>
    <t>Collaborates well with others in a team environment.</t>
  </si>
  <si>
    <t>Punctual and meets her deadlines.</t>
  </si>
  <si>
    <t>Ekhlas</t>
  </si>
  <si>
    <t>Strong problem-solving capabilities, effectively addresses challenges.</t>
  </si>
  <si>
    <t>Eager to learn and expand her skillset.</t>
  </si>
  <si>
    <t>Takes good initiative and is proactive in her responsibilities.</t>
  </si>
  <si>
    <t>Pays attention to detail, ensuring accuracy in her work.</t>
  </si>
  <si>
    <t>Applies her knowledge effectively to achieve results.</t>
  </si>
  <si>
    <t>Good communicator, expressing her ideas clearly.</t>
  </si>
  <si>
    <t>Positive and constructive attitude towards her work.</t>
  </si>
  <si>
    <t>Works well in collaboration with others.</t>
  </si>
  <si>
    <t>Creative in finding solutions to problems.</t>
  </si>
  <si>
    <t>Makes well-informed decisions.</t>
  </si>
  <si>
    <t>Punctual and manages her time well.</t>
  </si>
  <si>
    <t>Fatma</t>
  </si>
  <si>
    <t>Good problem-solving skills, consistently finds ways to overcome obstacles.</t>
  </si>
  <si>
    <t>Demonstrates a keen interest in learning and personal development.</t>
  </si>
  <si>
    <t>Takes initiative on tasks and contributes actively to discussions.</t>
  </si>
  <si>
    <t>Maintains good attention to detail in all her work.</t>
  </si>
  <si>
    <t>Applies her knowledge effectively and seeks to learn more.</t>
  </si>
  <si>
    <t>Communicates her thoughts clearly and is a good listener.</t>
  </si>
  <si>
    <t>Positive and engaging attitude.</t>
  </si>
  <si>
    <t>Professional in her conduct and interactions with colleagues.</t>
  </si>
  <si>
    <t>A good team player who supports her peers.</t>
  </si>
  <si>
    <t>Shows creativity and resourcefulness.</t>
  </si>
  <si>
    <t>Makes sound and timely decisions.</t>
  </si>
  <si>
    <t>Reliably punctual and meets commitments.</t>
  </si>
  <si>
    <t>Sprint URL</t>
  </si>
  <si>
    <t>Sprint Name</t>
  </si>
  <si>
    <t>Sprint 1:</t>
  </si>
  <si>
    <t>https://sharing.clickup.com/90181072525/b/h/6-901807023463-2/44c4a7e247820a4</t>
  </si>
  <si>
    <t>Building Motivation</t>
  </si>
  <si>
    <t>Sprint 2:</t>
  </si>
  <si>
    <t>https://sharing.clickup.com/90181072525/b/h/2kzkbxmd-258/1690b11c7c888a7</t>
  </si>
  <si>
    <t>Python Datastructures</t>
  </si>
  <si>
    <t>Central Github Repository:</t>
  </si>
  <si>
    <t>https://github.com/CodelineAtyab/OrbitXO</t>
  </si>
  <si>
    <t>Note:</t>
  </si>
  <si>
    <r>
      <t xml:space="preserve">Sprint duration is </t>
    </r>
    <r>
      <rPr>
        <b/>
        <sz val="11"/>
        <color theme="1"/>
        <rFont val="Aptos Narrow"/>
        <family val="2"/>
        <scheme val="minor"/>
      </rPr>
      <t>two weeks</t>
    </r>
    <r>
      <rPr>
        <sz val="11"/>
        <color theme="1"/>
        <rFont val="Aptos Narrow"/>
        <family val="2"/>
        <scheme val="minor"/>
      </rPr>
      <t xml:space="preserve">, so for </t>
    </r>
    <r>
      <rPr>
        <b/>
        <sz val="11"/>
        <color theme="1"/>
        <rFont val="Aptos Narrow"/>
        <family val="2"/>
        <scheme val="minor"/>
      </rPr>
      <t>each month</t>
    </r>
    <r>
      <rPr>
        <sz val="11"/>
        <color theme="1"/>
        <rFont val="Aptos Narrow"/>
        <family val="2"/>
        <scheme val="minor"/>
      </rPr>
      <t xml:space="preserve">, there would be </t>
    </r>
    <r>
      <rPr>
        <b/>
        <sz val="11"/>
        <color theme="1"/>
        <rFont val="Aptos Narrow"/>
        <family val="2"/>
        <scheme val="minor"/>
      </rPr>
      <t>two sprints</t>
    </r>
  </si>
  <si>
    <r>
      <t xml:space="preserve">Each task has a correspoding </t>
    </r>
    <r>
      <rPr>
        <b/>
        <sz val="11"/>
        <color theme="1"/>
        <rFont val="Aptos Narrow"/>
        <family val="2"/>
        <scheme val="minor"/>
      </rPr>
      <t>Pull requests</t>
    </r>
    <r>
      <rPr>
        <sz val="11"/>
        <color theme="1"/>
        <rFont val="Aptos Narrow"/>
        <family val="2"/>
        <scheme val="minor"/>
      </rPr>
      <t xml:space="preserve"> that gets approved and merged on GitHub</t>
    </r>
  </si>
  <si>
    <t>Can be improved</t>
  </si>
  <si>
    <t>Tries to collaborate but copies the solution rather than putting effort, to meet deadline.</t>
  </si>
  <si>
    <t>Generally logical but blocking decisions.</t>
  </si>
  <si>
    <t>Generally punctual and meets deadlines.</t>
  </si>
  <si>
    <t>Able to fullfil the given responsibilities</t>
  </si>
  <si>
    <t xml:space="preserve">Able to understand and make logical decisions. </t>
  </si>
  <si>
    <t>Punctual.</t>
  </si>
  <si>
    <t>Sprint 3:</t>
  </si>
  <si>
    <t>https://sharing.clickup.com/90181072525/b/h/2kzkbxmd-398/3ab9f2a6f6bef39</t>
  </si>
  <si>
    <t>Fundamentals of Computer Networks</t>
  </si>
  <si>
    <t>Sprint 4:</t>
  </si>
  <si>
    <t>https://sharing.clickup.com/90181072525/b/h/2kzkbxmd-538/e21e3d8c6033662</t>
  </si>
  <si>
    <t>Web APIs</t>
  </si>
  <si>
    <t>Mini Quizzes total score (out of 00%)</t>
  </si>
  <si>
    <t>Monthly Evaluation (out of 50%)</t>
  </si>
  <si>
    <t>Professional in conduct and interactions but sometimes gets angry</t>
  </si>
  <si>
    <t>Sprint 5:</t>
  </si>
  <si>
    <t>https://sharing.clickup.com/90181072525/b/h/2kzkbxmd-658/c65dd071626a277</t>
  </si>
  <si>
    <t xml:space="preserve">REST APIs and Data Cleaning </t>
  </si>
  <si>
    <t>Sprint 6:</t>
  </si>
  <si>
    <t>https://sharing.clickup.com/90181072525/b/h/6-901808905564-2/2d26dd3a6354b52</t>
  </si>
  <si>
    <t>Fundamentals of Databases</t>
  </si>
  <si>
    <t>Sprint 7:</t>
  </si>
  <si>
    <t>https://sharing.clickup.com/90181072525/b/h/2kzkbxmd-778/cdc38db6f7e9d2b</t>
  </si>
  <si>
    <t>Data Transfer &amp; Introduction to Linux</t>
  </si>
  <si>
    <t>Sprint 8:</t>
  </si>
  <si>
    <t>https://sharing.clickup.com/90181072525/b/h/2kzkbxmd-878/8b9455834239a44</t>
  </si>
  <si>
    <t>Fundamentals of Machine Learning</t>
  </si>
  <si>
    <t>Hackathon (out of 50%)</t>
  </si>
  <si>
    <t>Sprint 9:</t>
  </si>
  <si>
    <t>https://sharing.clickup.com/90181072525/l/h/2kzkbxmd-1038/b4f3feb5d72c0f9</t>
  </si>
  <si>
    <t>Advance Linux &amp; Multi-Container Applications</t>
  </si>
  <si>
    <t>Sprint 10:</t>
  </si>
  <si>
    <t>https://sharing.clickup.com/90181072525/l/h/2kzkbxmd-1138/9d5edc14785fcb5</t>
  </si>
  <si>
    <t xml:space="preserve">Hosting (Through Deployment) &amp; Information Security </t>
  </si>
  <si>
    <t>Results for hackathon are based on the ranking (+ extra efforts)</t>
  </si>
  <si>
    <t>Sprint commitments vs deliveries total score (out of 10%)</t>
  </si>
  <si>
    <t>Comments</t>
  </si>
  <si>
    <t>Amazing performance. Able to handle detailed questions</t>
  </si>
  <si>
    <t>Smart individual. Needs to spend more time in</t>
  </si>
  <si>
    <t>Need to re-learn Python. Also, need to practically apply all concepts to strengthen them.</t>
  </si>
  <si>
    <t>Need to re-apply all concepts technocally</t>
  </si>
  <si>
    <t>Knows all basic concepts practically but needs unable to communicate very well</t>
  </si>
  <si>
    <t>Hard working individual. Need to apply knowledge in real life projects to strengthen the concepts learned</t>
  </si>
  <si>
    <t>Amazing performance. However, interviewer must spend time understanding him before proceeding with the interview</t>
  </si>
  <si>
    <t>Decent problem solver but lacks understanding of other basic concepts</t>
  </si>
  <si>
    <t>Need to re-apply all concepts technically.</t>
  </si>
  <si>
    <t>Committed individual but needs a lor of practice to digest all concepts</t>
  </si>
  <si>
    <t>Amazing performance. Able to handle advance level of questions and use cases</t>
  </si>
  <si>
    <t>Guessed almost all the solutions. Needs to self-learn and practice without depending on anyone</t>
  </si>
  <si>
    <t>Great performance. Did well solving use case-based problems as well</t>
  </si>
  <si>
    <t>Sprint 11:</t>
  </si>
  <si>
    <t>https://sharing.clickup.com/90181072525/b/h/2kzkbxmd-1178/8c3acac701eec2b</t>
  </si>
  <si>
    <t>CI/CD &amp; Tunnels</t>
  </si>
  <si>
    <t>Sprint 12:</t>
  </si>
  <si>
    <t>https://sharing.clickup.com/90181072525/b/h/2kzkbxmd-1278/28eba0574a22f57</t>
  </si>
  <si>
    <t>Data Aggregation &amp; AI Agents</t>
  </si>
  <si>
    <t>Final Evaluation (out of 90%)</t>
  </si>
  <si>
    <t>Sprint 13:</t>
  </si>
  <si>
    <t>https://sharing.clickup.com/90181072525/b/h/2kzkbxmd-1378/e8427e831f530df</t>
  </si>
  <si>
    <t>More on Data Aggregation and AI Agents</t>
  </si>
  <si>
    <t>Sprint 14:</t>
  </si>
  <si>
    <t>https://sharing.clickup.com/90181072525/b/h/2kzkbxmd-1478/b372cf096514c05</t>
  </si>
  <si>
    <t>Self Healing Systems through AIOps</t>
  </si>
  <si>
    <t>StudentName</t>
  </si>
  <si>
    <t>ScoreApril2025</t>
  </si>
  <si>
    <t>ScoreMay2025</t>
  </si>
  <si>
    <t>GithubLink</t>
  </si>
  <si>
    <t>LatestSprint</t>
  </si>
  <si>
    <t>Attendance</t>
  </si>
  <si>
    <t>Sulaiman Al Wahaibi</t>
  </si>
  <si>
    <t>https://sharing.clickup.com/90181072525/b/h/2kzkbxmd-538/e21e3d8c6033673</t>
  </si>
  <si>
    <t>Muzna Almamari</t>
  </si>
  <si>
    <t>Mouther Alhashmi</t>
  </si>
  <si>
    <t>https://sharing.clickup.com/90181072525/b/h/2kzkbxmd-538/e21e3d8c6033663</t>
  </si>
  <si>
    <t>Tariq Al Siyabi</t>
  </si>
  <si>
    <t>https://sharing.clickup.com/90181072525/b/h/2kzkbxmd-538/e21e3d8c6033679</t>
  </si>
  <si>
    <t>Hanan Al-Balushi</t>
  </si>
  <si>
    <t>https://sharing.clickup.com/90181072525/b/h/2kzkbxmd-538/e21e3d8c6033677</t>
  </si>
  <si>
    <t>Aiman Albalushi</t>
  </si>
  <si>
    <t>https://sharing.clickup.com/90181072525/b/h/2kzkbxmd-538/e21e3d8c6033668</t>
  </si>
  <si>
    <t>Hayaa Almaharbi</t>
  </si>
  <si>
    <t>https://sharing.clickup.com/90181072525/b/h/2kzkbxmd-538/e21e3d8c6033680</t>
  </si>
  <si>
    <t>Ikhlas Al Khusaibi</t>
  </si>
  <si>
    <t>https://sharing.clickup.com/90181072525/b/h/2kzkbxmd-538/e21e3d8c6033682</t>
  </si>
  <si>
    <t>Muhannad Al Wahaibi</t>
  </si>
  <si>
    <t>https://sharing.clickup.com/90181072525/b/h/2kzkbxmd-538/e21e3d8c6033669</t>
  </si>
  <si>
    <t>Nabil Al-Balushi</t>
  </si>
  <si>
    <t>https://sharing.clickup.com/90181072525/b/h/2kzkbxmd-538/e21e3d8c6033676</t>
  </si>
  <si>
    <t>Ghadeer Alhabsi</t>
  </si>
  <si>
    <t>https://sharing.clickup.com/90181072525/b/h/2kzkbxmd-538/e21e3d8c6033665</t>
  </si>
  <si>
    <t>Fatma Aal Abdulsalam</t>
  </si>
  <si>
    <t>https://sharing.clickup.com/90181072525/b/h/2kzkbxmd-538/e21e3d8c6033683</t>
  </si>
  <si>
    <t>Mariya Al Hashmi</t>
  </si>
  <si>
    <t>https://sharing.clickup.com/90181072525/b/h/2kzkbxmd-538/e21e3d8c6033675</t>
  </si>
  <si>
    <t>https://sharing.clickup.com/90181072525/b/h/2kzkbxmd-538/e21e3d8c6033666</t>
  </si>
  <si>
    <t>Hour Alkaabi</t>
  </si>
  <si>
    <t>https://sharing.clickup.com/90181072525/b/h/2kzkbxmd-538/e21e3d8c6033672</t>
  </si>
  <si>
    <t>Arooba Alfarsi</t>
  </si>
  <si>
    <t>https://sharing.clickup.com/90181072525/b/h/2kzkbxmd-538/e21e3d8c6033670</t>
  </si>
  <si>
    <t>Suhaila Al Ghilani</t>
  </si>
  <si>
    <t>https://sharing.clickup.com/90181072525/b/h/2kzkbxmd-538/e21e3d8c6033674</t>
  </si>
  <si>
    <t>Ahmed Al Battashi</t>
  </si>
  <si>
    <t>https://sharing.clickup.com/90181072525/b/h/2kzkbxmd-538/e21e3d8c6033667</t>
  </si>
  <si>
    <t>Tufool Alnagashi</t>
  </si>
  <si>
    <t>https://sharing.clickup.com/90181072525/b/h/2kzkbxmd-538/e21e3d8c6033678</t>
  </si>
  <si>
    <t>Aya Alalawi</t>
  </si>
  <si>
    <t>https://sharing.clickup.com/90181072525/b/h/2kzkbxmd-538/e21e3d8c6033681</t>
  </si>
  <si>
    <t>Sundus Alrashdi</t>
  </si>
  <si>
    <t>https://sharing.clickup.com/90181072525/b/h/2kzkbxmd-538/e21e3d8c6033671</t>
  </si>
  <si>
    <t>Yousuf Alaraimi</t>
  </si>
  <si>
    <t>https://sharing.clickup.com/90181072525/b/h/2kzkbxmd-538/e21e3d8c6033664</t>
  </si>
  <si>
    <t>Sprint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</si>
</sst>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5">
    <xf numFmtId="0" fontId="0" fillId="0" borderId="0" xfId="0"/>
    <xf numFmtId="0" fontId="16" fillId="0" borderId="0" xfId="0" applyFont="1"/>
    <xf numFmtId="0" fontId="18" fillId="33" borderId="0" xfId="0" applyFont="1" applyFill="1" applyAlignment="1">
      <alignment horizontal="center" vertical="center"/>
    </xf>
    <xf numFmtId="0" fontId="19" fillId="0" borderId="0" xfId="0" applyFont="1"/>
    <xf numFmtId="0" fontId="0" fillId="33" borderId="0" xfId="0" applyFill="1"/>
    <xf numFmtId="0" fontId="20" fillId="0" borderId="0" xfId="42"/>
    <xf numFmtId="0" fontId="0" fillId="0" borderId="0" xfId="0" applyAlignment="1">
      <alignment horizontal="right"/>
    </xf>
    <xf numFmtId="0" fontId="18" fillId="33" borderId="0" xfId="0" applyFont="1" applyFill="1" applyAlignment="1">
      <alignment horizontal="right" vertical="center"/>
    </xf>
    <xf numFmtId="0" fontId="0" fillId="33" borderId="0" xfId="0" applyFill="1" applyAlignment="1">
      <alignment horizontal="right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8" fillId="33" borderId="0" xfId="0" applyFont="1" applyFill="1"/>
    <xf numFmtId="0" fontId="16" fillId="34" borderId="10" xfId="0" applyFont="1" applyFill="1" applyBorder="1"/>
    <xf numFmtId="9" fontId="0" fillId="0" borderId="0" xfId="0" applyNumberFormat="1"/>
    <xf numFmtId="0" fontId="0" fillId="0" borderId="0" xfId="0" applyAlignment="1">
      <alignment wrapText="1"/>
    </xf>
    <xf numFmtId="0" fontId="18" fillId="33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33" borderId="0" xfId="0" applyFont="1" applyFill="1" applyAlignment="1">
      <alignment horizontal="right"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top"/>
    </xf>
    <xf numFmtId="164" fontId="16" fillId="0" borderId="0" xfId="0" applyNumberFormat="1" applyFont="1"/>
    <xf numFmtId="164" fontId="0" fillId="0" borderId="0" xfId="0" applyNumberFormat="1"/>
    <xf numFmtId="10" fontId="0" fillId="0" borderId="0" xfId="0" applyNumberFormat="1" applyAlignment="1">
      <alignment horizontal="right"/>
    </xf>
    <xf numFmtId="43" fontId="0" fillId="0" borderId="0" xfId="0" applyNumberFormat="1"/>
    <xf numFmtId="43" fontId="0" fillId="0" borderId="0" xfId="0" applyNumberFormat="1" applyAlignment="1">
      <alignment horizontal="left"/>
    </xf>
    <xf numFmtId="43" fontId="0" fillId="0" borderId="0" xfId="0" applyNumberFormat="1" applyAlignment="1">
      <alignment horizontal="right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567D31-1D72-4A9E-ACB7-45CC69E62D5A}" name="Table1" displayName="Table1" ref="A1:Q33" totalsRowShown="0" headerRowDxfId="2">
  <autoFilter ref="A1:Q33" xr:uid="{77567D31-1D72-4A9E-ACB7-45CC69E62D5A}"/>
  <tableColumns count="17">
    <tableColumn id="1" xr3:uid="{E6161BD6-11D6-4D20-83D5-6CFE923741BC}" name="Name"/>
    <tableColumn id="2" xr3:uid="{26E9AA1D-849D-413B-8F94-3DFCEED82E43}" name="Problem Solving Skills"/>
    <tableColumn id="3" xr3:uid="{233E5A4B-5EE7-43C7-B9FC-74C034253710}" name="Eagerness to Learn"/>
    <tableColumn id="4" xr3:uid="{7A780D12-8F66-40C3-A63B-9E3C5FA493F3}" name="Self-Initiative"/>
    <tableColumn id="5" xr3:uid="{15CDED9A-5245-4C4A-87EF-E6F43F396E5E}" name="Attention to detail"/>
    <tableColumn id="6" xr3:uid="{79EC1BE9-649C-405F-B19F-BA376D3D24BD}" name="Application of Knowledge"/>
    <tableColumn id="7" xr3:uid="{6487A60F-25A9-4D6E-BB6E-3DF36E05C62D}" name="Communication Skills"/>
    <tableColumn id="8" xr3:uid="{1D7D38A8-C6AB-43C1-BEE8-1BC3127EA8DB}" name="Attitude"/>
    <tableColumn id="9" xr3:uid="{AC92B80B-11F0-498F-B7B6-C585C01FD3F7}" name="Professionalism"/>
    <tableColumn id="10" xr3:uid="{A1DB9F8F-B352-41A5-96F5-0C2A8ED34DE3}" name="Team work and Collaboration"/>
    <tableColumn id="11" xr3:uid="{C7B516E8-39C0-4354-B539-8C6FB3B56C59}" name="Creativity"/>
    <tableColumn id="12" xr3:uid="{D6BCF59B-0D54-4281-BDAD-1CB545376E44}" name="Decision Making"/>
    <tableColumn id="13" xr3:uid="{B05021CB-F518-4A3A-89B3-3E52E5FF2274}" name="Punctuality"/>
    <tableColumn id="14" xr3:uid="{7695CCAD-0913-4210-9418-99465480AA62}" name="Sprint commitments vs deliveries total score (out of 10%)"/>
    <tableColumn id="15" xr3:uid="{3DF9F017-2960-4559-ACB1-F3D258EBB795}" name="Final Evaluation (out of 90%)" dataDxfId="1"/>
    <tableColumn id="17" xr3:uid="{BF21469E-331F-4FEE-8F48-9FF26DD1C857}" name="Total Score (out of 100%)" dataDxfId="0">
      <calculatedColumnFormula>SUM(Table1[[#This Row],[Sprint commitments vs deliveries total score (out of 10%)]:[Final Evaluation (out of 90%)]])</calculatedColumnFormula>
    </tableColumn>
    <tableColumn id="16" xr3:uid="{AC0CCED6-3179-4D61-A3C7-B75FA9970889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odelineAtyab/OrbitXO" TargetMode="External"/><Relationship Id="rId2" Type="http://schemas.openxmlformats.org/officeDocument/2006/relationships/hyperlink" Target="https://sharing.clickup.com/90181072525/b/h/2kzkbxmd-258/1690b11c7c888a7" TargetMode="External"/><Relationship Id="rId1" Type="http://schemas.openxmlformats.org/officeDocument/2006/relationships/hyperlink" Target="https://sharing.clickup.com/90181072525/b/h/6-901807023463-2/44c4a7e247820a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b/h/2kzkbxmd-538/e21e3d8c6033662" TargetMode="External"/><Relationship Id="rId2" Type="http://schemas.openxmlformats.org/officeDocument/2006/relationships/hyperlink" Target="https://sharing.clickup.com/90181072525/b/h/2kzkbxmd-398/3ab9f2a6f6bef39" TargetMode="External"/><Relationship Id="rId1" Type="http://schemas.openxmlformats.org/officeDocument/2006/relationships/hyperlink" Target="https://github.com/CodelineAtyab/OrbitXO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b/h/6-901808905564-2/2d26dd3a6354b52" TargetMode="External"/><Relationship Id="rId2" Type="http://schemas.openxmlformats.org/officeDocument/2006/relationships/hyperlink" Target="https://sharing.clickup.com/90181072525/b/h/2kzkbxmd-658/c65dd071626a277" TargetMode="External"/><Relationship Id="rId1" Type="http://schemas.openxmlformats.org/officeDocument/2006/relationships/hyperlink" Target="https://github.com/CodelineAtyab/OrbitX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b/h/2kzkbxmd-878/8b9455834239a44" TargetMode="External"/><Relationship Id="rId2" Type="http://schemas.openxmlformats.org/officeDocument/2006/relationships/hyperlink" Target="https://sharing.clickup.com/90181072525/b/h/2kzkbxmd-778/cdc38db6f7e9d2b" TargetMode="External"/><Relationship Id="rId1" Type="http://schemas.openxmlformats.org/officeDocument/2006/relationships/hyperlink" Target="https://github.com/CodelineAtyab/OrbitX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l/h/2kzkbxmd-1138/9d5edc14785fcb5" TargetMode="External"/><Relationship Id="rId2" Type="http://schemas.openxmlformats.org/officeDocument/2006/relationships/hyperlink" Target="https://sharing.clickup.com/90181072525/l/h/2kzkbxmd-1038/b4f3feb5d72c0f9" TargetMode="External"/><Relationship Id="rId1" Type="http://schemas.openxmlformats.org/officeDocument/2006/relationships/hyperlink" Target="https://github.com/CodelineAtyab/OrbitX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b/h/2kzkbxmd-1278/28eba0574a22f57" TargetMode="External"/><Relationship Id="rId2" Type="http://schemas.openxmlformats.org/officeDocument/2006/relationships/hyperlink" Target="https://sharing.clickup.com/90181072525/b/h/2kzkbxmd-1178/8c3acac701eec2b" TargetMode="External"/><Relationship Id="rId1" Type="http://schemas.openxmlformats.org/officeDocument/2006/relationships/hyperlink" Target="https://github.com/CodelineAtyab/OrbitXO" TargetMode="External"/><Relationship Id="rId4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b/h/2kzkbxmd-1478/b372cf096514c05" TargetMode="External"/><Relationship Id="rId2" Type="http://schemas.openxmlformats.org/officeDocument/2006/relationships/hyperlink" Target="https://sharing.clickup.com/90181072525/b/h/2kzkbxmd-1378/e8427e831f530df" TargetMode="External"/><Relationship Id="rId1" Type="http://schemas.openxmlformats.org/officeDocument/2006/relationships/hyperlink" Target="https://github.com/CodelineAtyab/OrbitX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odelineAtyab/OrbitXO" TargetMode="External"/><Relationship Id="rId2" Type="http://schemas.openxmlformats.org/officeDocument/2006/relationships/hyperlink" Target="https://sharing.clickup.com/90181072525/b/h/2kzkbxmd-538/e21e3d8c6033662" TargetMode="External"/><Relationship Id="rId1" Type="http://schemas.openxmlformats.org/officeDocument/2006/relationships/hyperlink" Target="https://sharing.clickup.com/90181072525/b/h/2kzkbxmd-538/e21e3d8c6033662" TargetMode="External"/><Relationship Id="rId4" Type="http://schemas.openxmlformats.org/officeDocument/2006/relationships/hyperlink" Target="https://github.com/CodelineAtyab/OrbitX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3227-FEC3-4096-A7DD-71679817814C}">
  <dimension ref="A1:Q33"/>
  <sheetViews>
    <sheetView topLeftCell="A3" workbookViewId="0">
      <pane xSplit="1" topLeftCell="B1" activePane="topRight" state="frozen"/>
      <selection pane="topRight" activeCell="M22" sqref="M22"/>
    </sheetView>
  </sheetViews>
  <sheetFormatPr defaultRowHeight="14.4" x14ac:dyDescent="0.3"/>
  <cols>
    <col min="1" max="1" width="24.33203125" bestFit="1" customWidth="1"/>
    <col min="2" max="2" width="75.88671875" bestFit="1" customWidth="1"/>
    <col min="3" max="3" width="72" bestFit="1" customWidth="1"/>
    <col min="4" max="4" width="76.6640625" bestFit="1" customWidth="1"/>
    <col min="5" max="5" width="71.109375" bestFit="1" customWidth="1"/>
    <col min="6" max="6" width="84.109375" bestFit="1" customWidth="1"/>
    <col min="7" max="7" width="77.88671875" bestFit="1" customWidth="1"/>
    <col min="8" max="8" width="65.44140625" bestFit="1" customWidth="1"/>
    <col min="9" max="9" width="64.6640625" bestFit="1" customWidth="1"/>
    <col min="10" max="10" width="72" bestFit="1" customWidth="1"/>
    <col min="11" max="11" width="64" bestFit="1" customWidth="1"/>
    <col min="12" max="12" width="64.44140625" bestFit="1" customWidth="1"/>
    <col min="13" max="13" width="48.5546875" bestFit="1" customWidth="1"/>
    <col min="14" max="14" width="65" bestFit="1" customWidth="1"/>
    <col min="15" max="15" width="41.5546875" bestFit="1" customWidth="1"/>
    <col min="16" max="16" width="36.44140625" style="6" bestFit="1" customWidth="1"/>
    <col min="17" max="17" width="29" bestFit="1" customWidth="1"/>
  </cols>
  <sheetData>
    <row r="1" spans="1:17" s="3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7" t="s">
        <v>15</v>
      </c>
      <c r="Q1" s="2" t="s">
        <v>16</v>
      </c>
    </row>
    <row r="2" spans="1:17" x14ac:dyDescent="0.3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>
        <v>50</v>
      </c>
      <c r="O2">
        <v>9.5</v>
      </c>
      <c r="P2" s="6">
        <v>2</v>
      </c>
      <c r="Q2">
        <f>SUM(N2,O2,P2)</f>
        <v>61.5</v>
      </c>
    </row>
    <row r="3" spans="1:17" x14ac:dyDescent="0.3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>
        <v>50</v>
      </c>
      <c r="O3">
        <v>9.1999999999999993</v>
      </c>
      <c r="P3" s="6">
        <v>10.4</v>
      </c>
      <c r="Q3">
        <f t="shared" ref="Q3:Q23" si="0">SUM(N3,O3,P3)</f>
        <v>69.600000000000009</v>
      </c>
    </row>
    <row r="4" spans="1:17" s="11" customFormat="1" x14ac:dyDescent="0.3">
      <c r="A4" s="10" t="s">
        <v>43</v>
      </c>
      <c r="B4" s="11" t="s">
        <v>44</v>
      </c>
      <c r="C4" s="11" t="s">
        <v>45</v>
      </c>
      <c r="D4" s="11" t="s">
        <v>46</v>
      </c>
      <c r="E4" s="9" t="s">
        <v>47</v>
      </c>
      <c r="F4" s="11" t="s">
        <v>48</v>
      </c>
      <c r="G4" s="11" t="s">
        <v>49</v>
      </c>
      <c r="H4" s="11" t="s">
        <v>50</v>
      </c>
      <c r="I4" s="11" t="s">
        <v>51</v>
      </c>
      <c r="J4" s="11" t="s">
        <v>52</v>
      </c>
      <c r="K4" s="11" t="s">
        <v>53</v>
      </c>
      <c r="L4" s="11" t="s">
        <v>54</v>
      </c>
      <c r="M4" s="11" t="s">
        <v>55</v>
      </c>
      <c r="N4" s="11">
        <v>30</v>
      </c>
      <c r="O4" s="11">
        <v>6.5</v>
      </c>
      <c r="P4" s="12">
        <v>6.4</v>
      </c>
      <c r="Q4" s="11">
        <f t="shared" si="0"/>
        <v>42.9</v>
      </c>
    </row>
    <row r="5" spans="1:17" x14ac:dyDescent="0.3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  <c r="K5" t="s">
        <v>66</v>
      </c>
      <c r="L5" t="s">
        <v>67</v>
      </c>
      <c r="M5" t="s">
        <v>68</v>
      </c>
      <c r="N5">
        <v>50</v>
      </c>
      <c r="O5">
        <v>7.1</v>
      </c>
      <c r="P5" s="6">
        <v>10.5</v>
      </c>
      <c r="Q5">
        <f t="shared" si="0"/>
        <v>67.599999999999994</v>
      </c>
    </row>
    <row r="6" spans="1:17" x14ac:dyDescent="0.3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>
        <v>50</v>
      </c>
      <c r="O6">
        <v>5.8</v>
      </c>
      <c r="P6" s="6">
        <v>7</v>
      </c>
      <c r="Q6">
        <f t="shared" si="0"/>
        <v>62.8</v>
      </c>
    </row>
    <row r="7" spans="1:17" x14ac:dyDescent="0.3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>
        <v>40</v>
      </c>
      <c r="O7">
        <v>7.5</v>
      </c>
      <c r="P7" s="6">
        <v>17.7</v>
      </c>
      <c r="Q7">
        <f t="shared" si="0"/>
        <v>65.2</v>
      </c>
    </row>
    <row r="8" spans="1:17" x14ac:dyDescent="0.3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>
        <v>50</v>
      </c>
      <c r="O8">
        <v>6.9</v>
      </c>
      <c r="P8" s="6">
        <v>10.5</v>
      </c>
      <c r="Q8">
        <f t="shared" si="0"/>
        <v>67.400000000000006</v>
      </c>
    </row>
    <row r="9" spans="1:17" ht="15.75" customHeight="1" x14ac:dyDescent="0.3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s="16" t="s">
        <v>117</v>
      </c>
      <c r="K9" t="s">
        <v>118</v>
      </c>
      <c r="L9" t="s">
        <v>119</v>
      </c>
      <c r="M9" t="s">
        <v>120</v>
      </c>
      <c r="N9">
        <v>50</v>
      </c>
      <c r="O9">
        <v>9.5</v>
      </c>
      <c r="P9" s="6">
        <v>4.3</v>
      </c>
      <c r="Q9">
        <f t="shared" si="0"/>
        <v>63.8</v>
      </c>
    </row>
    <row r="10" spans="1:17" x14ac:dyDescent="0.3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>
        <v>40</v>
      </c>
      <c r="O10">
        <v>7.3</v>
      </c>
      <c r="P10" s="6">
        <v>9.5</v>
      </c>
      <c r="Q10">
        <f t="shared" si="0"/>
        <v>56.8</v>
      </c>
    </row>
    <row r="11" spans="1:17" x14ac:dyDescent="0.3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>
        <v>40</v>
      </c>
      <c r="O11">
        <v>6.2</v>
      </c>
      <c r="P11" s="6">
        <v>5.5</v>
      </c>
      <c r="Q11">
        <f t="shared" si="0"/>
        <v>51.7</v>
      </c>
    </row>
    <row r="12" spans="1:17" x14ac:dyDescent="0.3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>
        <v>40</v>
      </c>
      <c r="O12">
        <v>7</v>
      </c>
      <c r="P12" s="6">
        <v>23.6</v>
      </c>
      <c r="Q12">
        <f t="shared" si="0"/>
        <v>70.599999999999994</v>
      </c>
    </row>
    <row r="13" spans="1:17" x14ac:dyDescent="0.3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>
        <v>50</v>
      </c>
      <c r="O13">
        <v>9</v>
      </c>
      <c r="P13" s="6">
        <v>9</v>
      </c>
      <c r="Q13">
        <f t="shared" si="0"/>
        <v>68</v>
      </c>
    </row>
    <row r="14" spans="1:17" x14ac:dyDescent="0.3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>
        <v>50</v>
      </c>
      <c r="O14">
        <v>6.6</v>
      </c>
      <c r="P14" s="6">
        <v>6.8</v>
      </c>
      <c r="Q14">
        <f t="shared" si="0"/>
        <v>63.4</v>
      </c>
    </row>
    <row r="15" spans="1:17" x14ac:dyDescent="0.3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>
        <v>45</v>
      </c>
      <c r="O15">
        <v>8.5</v>
      </c>
      <c r="P15" s="6">
        <v>23.6</v>
      </c>
      <c r="Q15">
        <f t="shared" si="0"/>
        <v>77.099999999999994</v>
      </c>
    </row>
    <row r="16" spans="1:17" x14ac:dyDescent="0.3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>
        <v>50</v>
      </c>
      <c r="O16">
        <v>7</v>
      </c>
      <c r="P16" s="6">
        <v>5.5</v>
      </c>
      <c r="Q16">
        <f t="shared" si="0"/>
        <v>62.5</v>
      </c>
    </row>
    <row r="17" spans="1:17" x14ac:dyDescent="0.3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>
        <v>50</v>
      </c>
      <c r="O17">
        <v>6.3</v>
      </c>
      <c r="P17" s="6">
        <v>13.6</v>
      </c>
      <c r="Q17">
        <f t="shared" si="0"/>
        <v>69.899999999999991</v>
      </c>
    </row>
    <row r="18" spans="1:17" x14ac:dyDescent="0.3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>
        <v>50</v>
      </c>
      <c r="O18">
        <v>7.2</v>
      </c>
      <c r="P18" s="6">
        <v>6.8</v>
      </c>
      <c r="Q18">
        <f t="shared" si="0"/>
        <v>64</v>
      </c>
    </row>
    <row r="19" spans="1:17" x14ac:dyDescent="0.3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>
        <v>50</v>
      </c>
      <c r="O19">
        <v>9.3000000000000007</v>
      </c>
      <c r="P19" s="6">
        <v>14.7</v>
      </c>
      <c r="Q19">
        <f t="shared" si="0"/>
        <v>74</v>
      </c>
    </row>
    <row r="20" spans="1:17" x14ac:dyDescent="0.3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>
        <v>45</v>
      </c>
      <c r="O20">
        <v>8.8000000000000007</v>
      </c>
      <c r="P20" s="6">
        <v>9.1</v>
      </c>
      <c r="Q20">
        <f t="shared" si="0"/>
        <v>62.9</v>
      </c>
    </row>
    <row r="21" spans="1:17" x14ac:dyDescent="0.3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>
        <v>40</v>
      </c>
      <c r="O21">
        <v>6</v>
      </c>
      <c r="P21" s="6">
        <v>4.0999999999999996</v>
      </c>
      <c r="Q21">
        <f t="shared" si="0"/>
        <v>50.1</v>
      </c>
    </row>
    <row r="22" spans="1:17" x14ac:dyDescent="0.3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>
        <v>50</v>
      </c>
      <c r="O22">
        <v>7.7</v>
      </c>
      <c r="P22" s="6">
        <v>5.5</v>
      </c>
      <c r="Q22">
        <f t="shared" si="0"/>
        <v>63.2</v>
      </c>
    </row>
    <row r="23" spans="1:17" x14ac:dyDescent="0.3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>
        <v>50</v>
      </c>
      <c r="O23">
        <v>6.8</v>
      </c>
      <c r="P23" s="6">
        <v>6.8</v>
      </c>
      <c r="Q23">
        <f t="shared" si="0"/>
        <v>63.599999999999994</v>
      </c>
    </row>
    <row r="24" spans="1:17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8"/>
      <c r="Q24" s="4"/>
    </row>
    <row r="25" spans="1:17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8"/>
      <c r="Q25" s="4"/>
    </row>
    <row r="26" spans="1:17" x14ac:dyDescent="0.3">
      <c r="A26" s="1" t="s">
        <v>423</v>
      </c>
      <c r="B26" s="1" t="s">
        <v>298</v>
      </c>
      <c r="C26" s="1" t="s">
        <v>299</v>
      </c>
    </row>
    <row r="27" spans="1:17" x14ac:dyDescent="0.3">
      <c r="A27" s="1" t="s">
        <v>300</v>
      </c>
      <c r="B27" s="5" t="s">
        <v>301</v>
      </c>
      <c r="C27" t="s">
        <v>302</v>
      </c>
    </row>
    <row r="28" spans="1:17" x14ac:dyDescent="0.3">
      <c r="A28" s="1" t="s">
        <v>303</v>
      </c>
      <c r="B28" s="5" t="s">
        <v>304</v>
      </c>
      <c r="C28" t="s">
        <v>305</v>
      </c>
    </row>
    <row r="29" spans="1:17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8"/>
      <c r="Q29" s="4"/>
    </row>
    <row r="30" spans="1:17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8"/>
      <c r="Q30" s="4"/>
    </row>
    <row r="31" spans="1:17" x14ac:dyDescent="0.3">
      <c r="A31" s="1" t="s">
        <v>306</v>
      </c>
      <c r="B31" s="5" t="s">
        <v>307</v>
      </c>
    </row>
    <row r="32" spans="1:17" x14ac:dyDescent="0.3">
      <c r="A32" s="33" t="s">
        <v>308</v>
      </c>
      <c r="B32" s="34" t="s">
        <v>309</v>
      </c>
      <c r="C32" s="34"/>
      <c r="D32" s="34"/>
    </row>
    <row r="33" spans="1:2" x14ac:dyDescent="0.3">
      <c r="A33" s="33"/>
      <c r="B33" t="s">
        <v>310</v>
      </c>
    </row>
  </sheetData>
  <mergeCells count="2">
    <mergeCell ref="A32:A33"/>
    <mergeCell ref="B32:D32"/>
  </mergeCells>
  <hyperlinks>
    <hyperlink ref="B27" r:id="rId1" xr:uid="{335BDBAE-EFF0-4A14-B9E7-0FC56BD48B00}"/>
    <hyperlink ref="B28" r:id="rId2" xr:uid="{642A3D08-499A-4BA7-ABC6-BD6F1E1C35E1}"/>
    <hyperlink ref="B31" r:id="rId3" xr:uid="{9C083F59-C555-4149-8A4E-430F3FE90FED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31D7-17D4-4EE2-9301-068AF83451C2}">
  <dimension ref="A1:Q33"/>
  <sheetViews>
    <sheetView workbookViewId="0">
      <pane xSplit="1" topLeftCell="M1" activePane="topRight" state="frozen"/>
      <selection pane="topRight" activeCell="A26" sqref="A26"/>
    </sheetView>
  </sheetViews>
  <sheetFormatPr defaultRowHeight="14.4" x14ac:dyDescent="0.3"/>
  <cols>
    <col min="1" max="1" width="26" customWidth="1"/>
    <col min="2" max="2" width="72" bestFit="1" customWidth="1"/>
    <col min="3" max="3" width="75" customWidth="1"/>
    <col min="4" max="4" width="76.6640625" bestFit="1" customWidth="1"/>
    <col min="5" max="5" width="71.33203125" customWidth="1"/>
    <col min="6" max="6" width="80" bestFit="1" customWidth="1"/>
    <col min="7" max="7" width="73.88671875" bestFit="1" customWidth="1"/>
    <col min="8" max="9" width="61.6640625" bestFit="1" customWidth="1"/>
    <col min="10" max="10" width="75.5546875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62.6640625" bestFit="1" customWidth="1"/>
    <col min="15" max="15" width="39.88671875" bestFit="1" customWidth="1"/>
    <col min="16" max="16" width="34.5546875" style="6" bestFit="1" customWidth="1"/>
    <col min="17" max="17" width="27.44140625" bestFit="1" customWidth="1"/>
  </cols>
  <sheetData>
    <row r="1" spans="1:17" s="3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7" t="s">
        <v>15</v>
      </c>
      <c r="Q1" s="2" t="s">
        <v>16</v>
      </c>
    </row>
    <row r="2" spans="1:17" x14ac:dyDescent="0.3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>
        <v>50</v>
      </c>
      <c r="O2">
        <v>9.5</v>
      </c>
      <c r="P2" s="6">
        <v>38.729999999999997</v>
      </c>
      <c r="Q2">
        <f>SUM(N2,O2,P2)</f>
        <v>98.22999999999999</v>
      </c>
    </row>
    <row r="3" spans="1:17" x14ac:dyDescent="0.3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>
        <v>50</v>
      </c>
      <c r="O3">
        <v>9.1999999999999993</v>
      </c>
      <c r="P3" s="6">
        <v>36.96</v>
      </c>
      <c r="Q3">
        <f t="shared" ref="Q3:Q23" si="0">SUM(N3,O3,P3)</f>
        <v>96.16</v>
      </c>
    </row>
    <row r="4" spans="1:17" ht="12" customHeight="1" x14ac:dyDescent="0.3">
      <c r="A4" s="1" t="s">
        <v>43</v>
      </c>
      <c r="B4" t="s">
        <v>44</v>
      </c>
      <c r="C4" t="s">
        <v>45</v>
      </c>
      <c r="D4" t="s">
        <v>46</v>
      </c>
      <c r="E4" s="9" t="s">
        <v>47</v>
      </c>
      <c r="F4" t="s">
        <v>48</v>
      </c>
      <c r="G4" t="s">
        <v>49</v>
      </c>
      <c r="H4" t="s">
        <v>311</v>
      </c>
      <c r="I4" t="s">
        <v>51</v>
      </c>
      <c r="J4" s="16" t="s">
        <v>312</v>
      </c>
      <c r="K4" t="s">
        <v>46</v>
      </c>
      <c r="L4" t="s">
        <v>313</v>
      </c>
      <c r="M4" t="s">
        <v>314</v>
      </c>
      <c r="N4">
        <v>30</v>
      </c>
      <c r="O4">
        <v>6.5</v>
      </c>
      <c r="P4" s="6">
        <v>19.75</v>
      </c>
      <c r="Q4">
        <f t="shared" si="0"/>
        <v>56.25</v>
      </c>
    </row>
    <row r="5" spans="1:17" x14ac:dyDescent="0.3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315</v>
      </c>
      <c r="J5" t="s">
        <v>65</v>
      </c>
      <c r="K5" t="s">
        <v>46</v>
      </c>
      <c r="L5" t="s">
        <v>316</v>
      </c>
      <c r="M5" t="s">
        <v>317</v>
      </c>
      <c r="N5">
        <v>50</v>
      </c>
      <c r="O5">
        <v>7.1</v>
      </c>
      <c r="P5" s="6">
        <v>31.9</v>
      </c>
      <c r="Q5">
        <f t="shared" si="0"/>
        <v>89</v>
      </c>
    </row>
    <row r="6" spans="1:17" x14ac:dyDescent="0.3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>
        <v>50</v>
      </c>
      <c r="O6">
        <v>5.8</v>
      </c>
      <c r="P6" s="6">
        <v>27.85</v>
      </c>
      <c r="Q6">
        <f t="shared" si="0"/>
        <v>83.65</v>
      </c>
    </row>
    <row r="7" spans="1:17" x14ac:dyDescent="0.3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>
        <v>40</v>
      </c>
      <c r="O7">
        <v>7.5</v>
      </c>
      <c r="P7" s="6">
        <v>30.89</v>
      </c>
      <c r="Q7">
        <f t="shared" si="0"/>
        <v>78.39</v>
      </c>
    </row>
    <row r="8" spans="1:17" x14ac:dyDescent="0.3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>
        <v>50</v>
      </c>
      <c r="O8">
        <v>6.9</v>
      </c>
      <c r="P8" s="6">
        <v>36.200000000000003</v>
      </c>
      <c r="Q8">
        <f t="shared" si="0"/>
        <v>93.1</v>
      </c>
    </row>
    <row r="9" spans="1:17" x14ac:dyDescent="0.3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  <c r="M9" t="s">
        <v>120</v>
      </c>
      <c r="N9">
        <v>50</v>
      </c>
      <c r="O9">
        <v>9.5</v>
      </c>
      <c r="P9" s="6">
        <v>31.65</v>
      </c>
      <c r="Q9">
        <f t="shared" si="0"/>
        <v>91.15</v>
      </c>
    </row>
    <row r="10" spans="1:17" x14ac:dyDescent="0.3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>
        <v>40</v>
      </c>
      <c r="O10">
        <v>7.3</v>
      </c>
      <c r="P10" s="6">
        <v>34.68</v>
      </c>
      <c r="Q10">
        <f t="shared" si="0"/>
        <v>81.97999999999999</v>
      </c>
    </row>
    <row r="11" spans="1:17" x14ac:dyDescent="0.3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>
        <v>40</v>
      </c>
      <c r="O11">
        <v>6.2</v>
      </c>
      <c r="P11" s="6">
        <v>25.82</v>
      </c>
      <c r="Q11">
        <f t="shared" si="0"/>
        <v>72.02000000000001</v>
      </c>
    </row>
    <row r="12" spans="1:17" x14ac:dyDescent="0.3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>
        <v>40</v>
      </c>
      <c r="O12">
        <v>7</v>
      </c>
      <c r="P12" s="6">
        <v>35.44</v>
      </c>
      <c r="Q12">
        <f t="shared" si="0"/>
        <v>82.44</v>
      </c>
    </row>
    <row r="13" spans="1:17" x14ac:dyDescent="0.3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>
        <v>50</v>
      </c>
      <c r="O13">
        <v>9</v>
      </c>
      <c r="P13" s="6">
        <v>39.24</v>
      </c>
      <c r="Q13">
        <f t="shared" si="0"/>
        <v>98.240000000000009</v>
      </c>
    </row>
    <row r="14" spans="1:17" x14ac:dyDescent="0.3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>
        <v>50</v>
      </c>
      <c r="O14">
        <v>6.6</v>
      </c>
      <c r="P14" s="6">
        <v>25.25</v>
      </c>
      <c r="Q14">
        <f t="shared" si="0"/>
        <v>81.849999999999994</v>
      </c>
    </row>
    <row r="15" spans="1:17" x14ac:dyDescent="0.3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>
        <v>45</v>
      </c>
      <c r="O15">
        <v>8.5</v>
      </c>
      <c r="P15" s="6">
        <v>30.89</v>
      </c>
      <c r="Q15">
        <f t="shared" si="0"/>
        <v>84.39</v>
      </c>
    </row>
    <row r="16" spans="1:17" x14ac:dyDescent="0.3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>
        <v>50</v>
      </c>
      <c r="O16">
        <v>7</v>
      </c>
      <c r="P16" s="6">
        <v>32.659999999999997</v>
      </c>
      <c r="Q16">
        <f t="shared" si="0"/>
        <v>89.66</v>
      </c>
    </row>
    <row r="17" spans="1:17" x14ac:dyDescent="0.3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>
        <v>50</v>
      </c>
      <c r="O17">
        <v>6.3</v>
      </c>
      <c r="P17" s="6">
        <v>37.72</v>
      </c>
      <c r="Q17">
        <f t="shared" si="0"/>
        <v>94.02</v>
      </c>
    </row>
    <row r="18" spans="1:17" x14ac:dyDescent="0.3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>
        <v>50</v>
      </c>
      <c r="O18">
        <v>7.2</v>
      </c>
      <c r="P18" s="6">
        <v>20.25</v>
      </c>
      <c r="Q18">
        <f t="shared" si="0"/>
        <v>77.45</v>
      </c>
    </row>
    <row r="19" spans="1:17" x14ac:dyDescent="0.3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>
        <v>50</v>
      </c>
      <c r="O19">
        <v>9.3000000000000007</v>
      </c>
      <c r="P19" s="6">
        <v>36.46</v>
      </c>
      <c r="Q19">
        <f t="shared" si="0"/>
        <v>95.759999999999991</v>
      </c>
    </row>
    <row r="20" spans="1:17" x14ac:dyDescent="0.3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>
        <v>50</v>
      </c>
      <c r="O20">
        <v>8.8000000000000007</v>
      </c>
      <c r="P20" s="6">
        <v>33.92</v>
      </c>
      <c r="Q20">
        <f t="shared" si="0"/>
        <v>92.72</v>
      </c>
    </row>
    <row r="21" spans="1:17" x14ac:dyDescent="0.3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>
        <v>40</v>
      </c>
      <c r="O21">
        <v>6</v>
      </c>
      <c r="P21" s="6">
        <v>31.14</v>
      </c>
      <c r="Q21">
        <f t="shared" si="0"/>
        <v>77.14</v>
      </c>
    </row>
    <row r="22" spans="1:17" x14ac:dyDescent="0.3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>
        <v>50</v>
      </c>
      <c r="O22">
        <v>7.7</v>
      </c>
      <c r="P22" s="6">
        <v>35</v>
      </c>
      <c r="Q22">
        <f t="shared" si="0"/>
        <v>92.7</v>
      </c>
    </row>
    <row r="23" spans="1:17" x14ac:dyDescent="0.3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>
        <v>50</v>
      </c>
      <c r="O23">
        <v>6.8</v>
      </c>
      <c r="P23" s="6">
        <v>30</v>
      </c>
      <c r="Q23">
        <f t="shared" si="0"/>
        <v>86.8</v>
      </c>
    </row>
    <row r="24" spans="1:17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8"/>
      <c r="Q24" s="4"/>
    </row>
    <row r="25" spans="1:17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8"/>
      <c r="Q25" s="4"/>
    </row>
    <row r="26" spans="1:17" x14ac:dyDescent="0.3">
      <c r="A26" s="1" t="s">
        <v>423</v>
      </c>
      <c r="B26" s="1" t="s">
        <v>298</v>
      </c>
      <c r="C26" s="1" t="s">
        <v>299</v>
      </c>
    </row>
    <row r="27" spans="1:17" x14ac:dyDescent="0.3">
      <c r="A27" s="1" t="s">
        <v>318</v>
      </c>
      <c r="B27" s="5" t="s">
        <v>319</v>
      </c>
      <c r="C27" t="s">
        <v>320</v>
      </c>
    </row>
    <row r="28" spans="1:17" x14ac:dyDescent="0.3">
      <c r="A28" s="1" t="s">
        <v>321</v>
      </c>
      <c r="B28" s="5" t="s">
        <v>322</v>
      </c>
      <c r="C28" t="s">
        <v>323</v>
      </c>
    </row>
    <row r="29" spans="1:17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8"/>
      <c r="Q29" s="4"/>
    </row>
    <row r="30" spans="1:17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8"/>
      <c r="Q30" s="4"/>
    </row>
    <row r="31" spans="1:17" x14ac:dyDescent="0.3">
      <c r="A31" s="1" t="s">
        <v>306</v>
      </c>
      <c r="B31" s="5" t="s">
        <v>307</v>
      </c>
    </row>
    <row r="32" spans="1:17" x14ac:dyDescent="0.3">
      <c r="A32" s="33" t="s">
        <v>308</v>
      </c>
      <c r="B32" s="34" t="s">
        <v>309</v>
      </c>
      <c r="C32" s="34"/>
      <c r="D32" s="34"/>
    </row>
    <row r="33" spans="1:2" x14ac:dyDescent="0.3">
      <c r="A33" s="33"/>
      <c r="B33" t="s">
        <v>310</v>
      </c>
    </row>
  </sheetData>
  <mergeCells count="2">
    <mergeCell ref="B32:D32"/>
    <mergeCell ref="A32:A33"/>
  </mergeCells>
  <hyperlinks>
    <hyperlink ref="B31" r:id="rId1" xr:uid="{87AFB45A-5F29-4353-9B15-0BEFEE17D419}"/>
    <hyperlink ref="B27" r:id="rId2" xr:uid="{7DBDCC73-B3E6-486F-B503-2FAEE8A05768}"/>
    <hyperlink ref="B28" r:id="rId3" xr:uid="{A9DA2148-8496-4794-B56D-52F023244A54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CBCC-0E08-436D-8B3C-C0F491552F1B}">
  <dimension ref="A1:Q33"/>
  <sheetViews>
    <sheetView workbookViewId="0">
      <pane xSplit="1" topLeftCell="O1" activePane="topRight" state="frozen"/>
      <selection pane="topRight" activeCell="A26" sqref="A26"/>
    </sheetView>
  </sheetViews>
  <sheetFormatPr defaultRowHeight="14.4" x14ac:dyDescent="0.3"/>
  <cols>
    <col min="1" max="1" width="26" customWidth="1"/>
    <col min="2" max="2" width="75.33203125" customWidth="1"/>
    <col min="3" max="3" width="75" customWidth="1"/>
    <col min="4" max="4" width="76.6640625" bestFit="1" customWidth="1"/>
    <col min="5" max="5" width="71.33203125" customWidth="1"/>
    <col min="6" max="6" width="80" bestFit="1" customWidth="1"/>
    <col min="7" max="7" width="73.88671875" bestFit="1" customWidth="1"/>
    <col min="8" max="9" width="61.6640625" bestFit="1" customWidth="1"/>
    <col min="10" max="10" width="75.5546875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62.6640625" bestFit="1" customWidth="1"/>
    <col min="15" max="15" width="39.88671875" bestFit="1" customWidth="1"/>
    <col min="16" max="16" width="36.44140625" style="6" bestFit="1" customWidth="1"/>
    <col min="17" max="17" width="27.44140625" bestFit="1" customWidth="1"/>
  </cols>
  <sheetData>
    <row r="1" spans="1:17" s="3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7" t="s">
        <v>324</v>
      </c>
      <c r="P1" s="7" t="s">
        <v>325</v>
      </c>
      <c r="Q1" s="2" t="s">
        <v>16</v>
      </c>
    </row>
    <row r="2" spans="1:17" x14ac:dyDescent="0.3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>
        <v>50</v>
      </c>
      <c r="O2" t="s">
        <v>46</v>
      </c>
      <c r="P2" s="6">
        <v>38.729999999999997</v>
      </c>
      <c r="Q2">
        <f t="shared" ref="Q2:Q23" si="0">SUM(N2,O2,P2)</f>
        <v>88.72999999999999</v>
      </c>
    </row>
    <row r="3" spans="1:17" x14ac:dyDescent="0.3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>
        <v>50</v>
      </c>
      <c r="O3" t="s">
        <v>46</v>
      </c>
      <c r="P3" s="6">
        <v>36.96</v>
      </c>
      <c r="Q3">
        <f t="shared" si="0"/>
        <v>86.960000000000008</v>
      </c>
    </row>
    <row r="4" spans="1:17" ht="14.25" customHeight="1" x14ac:dyDescent="0.3">
      <c r="A4" s="1" t="s">
        <v>43</v>
      </c>
      <c r="B4" t="s">
        <v>44</v>
      </c>
      <c r="C4" t="s">
        <v>45</v>
      </c>
      <c r="D4" t="s">
        <v>46</v>
      </c>
      <c r="E4" s="9" t="s">
        <v>47</v>
      </c>
      <c r="F4" t="s">
        <v>48</v>
      </c>
      <c r="G4" t="s">
        <v>49</v>
      </c>
      <c r="H4" t="s">
        <v>311</v>
      </c>
      <c r="I4" t="s">
        <v>326</v>
      </c>
      <c r="J4" s="16" t="s">
        <v>312</v>
      </c>
      <c r="K4" t="s">
        <v>46</v>
      </c>
      <c r="L4" t="s">
        <v>313</v>
      </c>
      <c r="M4" t="s">
        <v>314</v>
      </c>
      <c r="N4">
        <v>20</v>
      </c>
      <c r="O4" t="s">
        <v>46</v>
      </c>
      <c r="P4" s="6">
        <v>0</v>
      </c>
      <c r="Q4">
        <f t="shared" si="0"/>
        <v>20</v>
      </c>
    </row>
    <row r="5" spans="1:17" x14ac:dyDescent="0.3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315</v>
      </c>
      <c r="J5" t="s">
        <v>65</v>
      </c>
      <c r="K5" t="s">
        <v>46</v>
      </c>
      <c r="L5" t="s">
        <v>316</v>
      </c>
      <c r="M5" t="s">
        <v>317</v>
      </c>
      <c r="N5">
        <v>50</v>
      </c>
      <c r="O5" t="s">
        <v>46</v>
      </c>
      <c r="P5" s="6">
        <v>31.9</v>
      </c>
      <c r="Q5">
        <f t="shared" si="0"/>
        <v>81.900000000000006</v>
      </c>
    </row>
    <row r="6" spans="1:17" x14ac:dyDescent="0.3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>
        <v>50</v>
      </c>
      <c r="O6" t="s">
        <v>46</v>
      </c>
      <c r="P6" s="6">
        <v>27.85</v>
      </c>
      <c r="Q6">
        <f t="shared" si="0"/>
        <v>77.849999999999994</v>
      </c>
    </row>
    <row r="7" spans="1:17" x14ac:dyDescent="0.3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>
        <v>40</v>
      </c>
      <c r="O7" t="s">
        <v>46</v>
      </c>
      <c r="P7" s="6">
        <v>30.89</v>
      </c>
      <c r="Q7">
        <f t="shared" si="0"/>
        <v>70.89</v>
      </c>
    </row>
    <row r="8" spans="1:17" x14ac:dyDescent="0.3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>
        <v>50</v>
      </c>
      <c r="O8" t="s">
        <v>46</v>
      </c>
      <c r="P8" s="6">
        <v>36.200000000000003</v>
      </c>
      <c r="Q8">
        <f t="shared" si="0"/>
        <v>86.2</v>
      </c>
    </row>
    <row r="9" spans="1:17" x14ac:dyDescent="0.3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  <c r="M9" t="s">
        <v>120</v>
      </c>
      <c r="N9">
        <v>50</v>
      </c>
      <c r="O9" t="s">
        <v>46</v>
      </c>
      <c r="P9" s="6">
        <v>31.65</v>
      </c>
      <c r="Q9">
        <f t="shared" si="0"/>
        <v>81.650000000000006</v>
      </c>
    </row>
    <row r="10" spans="1:17" x14ac:dyDescent="0.3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>
        <v>40</v>
      </c>
      <c r="O10" t="s">
        <v>46</v>
      </c>
      <c r="P10" s="6">
        <v>34.68</v>
      </c>
      <c r="Q10">
        <f t="shared" si="0"/>
        <v>74.680000000000007</v>
      </c>
    </row>
    <row r="11" spans="1:17" x14ac:dyDescent="0.3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>
        <v>40</v>
      </c>
      <c r="O11" t="s">
        <v>46</v>
      </c>
      <c r="P11" s="6">
        <v>25.82</v>
      </c>
      <c r="Q11">
        <f t="shared" si="0"/>
        <v>65.819999999999993</v>
      </c>
    </row>
    <row r="12" spans="1:17" x14ac:dyDescent="0.3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>
        <v>40</v>
      </c>
      <c r="O12" t="s">
        <v>46</v>
      </c>
      <c r="P12" s="6">
        <v>35.44</v>
      </c>
      <c r="Q12">
        <f t="shared" si="0"/>
        <v>75.44</v>
      </c>
    </row>
    <row r="13" spans="1:17" x14ac:dyDescent="0.3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>
        <v>50</v>
      </c>
      <c r="O13" t="s">
        <v>46</v>
      </c>
      <c r="P13" s="6">
        <v>39.24</v>
      </c>
      <c r="Q13">
        <f t="shared" si="0"/>
        <v>89.240000000000009</v>
      </c>
    </row>
    <row r="14" spans="1:17" x14ac:dyDescent="0.3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>
        <v>50</v>
      </c>
      <c r="O14" t="s">
        <v>46</v>
      </c>
      <c r="P14" s="6">
        <v>25.25</v>
      </c>
      <c r="Q14">
        <f t="shared" si="0"/>
        <v>75.25</v>
      </c>
    </row>
    <row r="15" spans="1:17" x14ac:dyDescent="0.3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>
        <v>45</v>
      </c>
      <c r="O15" t="s">
        <v>46</v>
      </c>
      <c r="P15" s="6">
        <v>30.89</v>
      </c>
      <c r="Q15">
        <f t="shared" si="0"/>
        <v>75.89</v>
      </c>
    </row>
    <row r="16" spans="1:17" x14ac:dyDescent="0.3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>
        <v>50</v>
      </c>
      <c r="O16" t="s">
        <v>46</v>
      </c>
      <c r="P16" s="6">
        <v>32.659999999999997</v>
      </c>
      <c r="Q16">
        <f t="shared" si="0"/>
        <v>82.66</v>
      </c>
    </row>
    <row r="17" spans="1:17" x14ac:dyDescent="0.3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>
        <v>50</v>
      </c>
      <c r="O17" t="s">
        <v>46</v>
      </c>
      <c r="P17" s="6">
        <v>37.72</v>
      </c>
      <c r="Q17">
        <f t="shared" si="0"/>
        <v>87.72</v>
      </c>
    </row>
    <row r="18" spans="1:17" x14ac:dyDescent="0.3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>
        <v>50</v>
      </c>
      <c r="O18" t="s">
        <v>46</v>
      </c>
      <c r="P18" s="6">
        <v>20.25</v>
      </c>
      <c r="Q18">
        <f t="shared" si="0"/>
        <v>70.25</v>
      </c>
    </row>
    <row r="19" spans="1:17" x14ac:dyDescent="0.3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>
        <v>50</v>
      </c>
      <c r="O19" t="s">
        <v>46</v>
      </c>
      <c r="P19" s="6">
        <v>36.46</v>
      </c>
      <c r="Q19">
        <f t="shared" si="0"/>
        <v>86.460000000000008</v>
      </c>
    </row>
    <row r="20" spans="1:17" x14ac:dyDescent="0.3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>
        <v>50</v>
      </c>
      <c r="O20" t="s">
        <v>46</v>
      </c>
      <c r="P20" s="6">
        <v>33.92</v>
      </c>
      <c r="Q20">
        <f t="shared" si="0"/>
        <v>83.92</v>
      </c>
    </row>
    <row r="21" spans="1:17" x14ac:dyDescent="0.3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>
        <v>40</v>
      </c>
      <c r="O21" t="s">
        <v>46</v>
      </c>
      <c r="P21" s="6">
        <v>31.14</v>
      </c>
      <c r="Q21">
        <f t="shared" si="0"/>
        <v>71.14</v>
      </c>
    </row>
    <row r="22" spans="1:17" x14ac:dyDescent="0.3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>
        <v>50</v>
      </c>
      <c r="O22" t="s">
        <v>46</v>
      </c>
      <c r="P22" s="6">
        <v>35</v>
      </c>
      <c r="Q22">
        <f t="shared" si="0"/>
        <v>85</v>
      </c>
    </row>
    <row r="23" spans="1:17" x14ac:dyDescent="0.3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>
        <v>50</v>
      </c>
      <c r="O23" t="s">
        <v>46</v>
      </c>
      <c r="P23" s="6">
        <v>30</v>
      </c>
      <c r="Q23">
        <f t="shared" si="0"/>
        <v>80</v>
      </c>
    </row>
    <row r="24" spans="1:17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8"/>
      <c r="Q24" s="4"/>
    </row>
    <row r="25" spans="1:17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8"/>
      <c r="Q25" s="4"/>
    </row>
    <row r="26" spans="1:17" x14ac:dyDescent="0.3">
      <c r="A26" s="1" t="s">
        <v>423</v>
      </c>
      <c r="B26" s="1" t="s">
        <v>298</v>
      </c>
      <c r="C26" s="1" t="s">
        <v>299</v>
      </c>
    </row>
    <row r="27" spans="1:17" x14ac:dyDescent="0.3">
      <c r="A27" s="1" t="s">
        <v>327</v>
      </c>
      <c r="B27" s="5" t="s">
        <v>328</v>
      </c>
      <c r="C27" t="s">
        <v>329</v>
      </c>
    </row>
    <row r="28" spans="1:17" x14ac:dyDescent="0.3">
      <c r="A28" s="1" t="s">
        <v>330</v>
      </c>
      <c r="B28" s="5" t="s">
        <v>331</v>
      </c>
      <c r="C28" t="s">
        <v>332</v>
      </c>
    </row>
    <row r="29" spans="1:17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8"/>
      <c r="Q29" s="4"/>
    </row>
    <row r="30" spans="1:17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8"/>
      <c r="Q30" s="4"/>
    </row>
    <row r="31" spans="1:17" x14ac:dyDescent="0.3">
      <c r="A31" s="1" t="s">
        <v>306</v>
      </c>
      <c r="B31" s="5" t="s">
        <v>307</v>
      </c>
    </row>
    <row r="32" spans="1:17" x14ac:dyDescent="0.3">
      <c r="A32" s="33" t="s">
        <v>308</v>
      </c>
      <c r="B32" s="34" t="s">
        <v>309</v>
      </c>
      <c r="C32" s="34"/>
      <c r="D32" s="34"/>
    </row>
    <row r="33" spans="1:2" x14ac:dyDescent="0.3">
      <c r="A33" s="33"/>
      <c r="B33" t="s">
        <v>310</v>
      </c>
    </row>
  </sheetData>
  <mergeCells count="2">
    <mergeCell ref="A32:A33"/>
    <mergeCell ref="B32:D32"/>
  </mergeCells>
  <hyperlinks>
    <hyperlink ref="B31" r:id="rId1" xr:uid="{5F403F85-8515-4DB0-A460-F22E632D9A1C}"/>
    <hyperlink ref="B27" r:id="rId2" xr:uid="{D0CC5376-9F6C-4694-AE04-50B7E3B9B9B6}"/>
    <hyperlink ref="B28" r:id="rId3" xr:uid="{D86F0727-8F88-482F-9C99-A5AE88534346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42E2-8924-4D23-A697-464E9EA37102}">
  <dimension ref="A1:Q33"/>
  <sheetViews>
    <sheetView workbookViewId="0">
      <pane xSplit="1" topLeftCell="P1" activePane="topRight" state="frozen"/>
      <selection pane="topRight" activeCell="A26" sqref="A26"/>
    </sheetView>
  </sheetViews>
  <sheetFormatPr defaultRowHeight="14.4" x14ac:dyDescent="0.3"/>
  <cols>
    <col min="1" max="1" width="26" customWidth="1"/>
    <col min="2" max="2" width="72" bestFit="1" customWidth="1"/>
    <col min="3" max="3" width="75" customWidth="1"/>
    <col min="4" max="4" width="76.6640625" bestFit="1" customWidth="1"/>
    <col min="5" max="5" width="71.33203125" customWidth="1"/>
    <col min="6" max="6" width="80" bestFit="1" customWidth="1"/>
    <col min="7" max="7" width="73.88671875" bestFit="1" customWidth="1"/>
    <col min="8" max="9" width="61.6640625" bestFit="1" customWidth="1"/>
    <col min="10" max="10" width="75.5546875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62.6640625" bestFit="1" customWidth="1"/>
    <col min="15" max="15" width="39.88671875" bestFit="1" customWidth="1"/>
    <col min="16" max="16" width="34.5546875" style="6" bestFit="1" customWidth="1"/>
    <col min="17" max="17" width="27.44140625" bestFit="1" customWidth="1"/>
  </cols>
  <sheetData>
    <row r="1" spans="1:17" s="3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7" t="s">
        <v>15</v>
      </c>
      <c r="Q1" s="2" t="s">
        <v>16</v>
      </c>
    </row>
    <row r="2" spans="1:17" x14ac:dyDescent="0.3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s="31">
        <v>50</v>
      </c>
      <c r="O2" s="30">
        <v>9.5</v>
      </c>
      <c r="P2" s="32">
        <v>33.39</v>
      </c>
      <c r="Q2">
        <f t="shared" ref="Q2:Q23" si="0">SUM(N2,O2,P2)</f>
        <v>92.89</v>
      </c>
    </row>
    <row r="3" spans="1:17" x14ac:dyDescent="0.3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s="31">
        <v>50</v>
      </c>
      <c r="O3" s="30">
        <v>9.1999999999999993</v>
      </c>
      <c r="P3" s="32">
        <v>25.74</v>
      </c>
      <c r="Q3">
        <f t="shared" si="0"/>
        <v>84.94</v>
      </c>
    </row>
    <row r="4" spans="1:17" ht="12" customHeight="1" x14ac:dyDescent="0.3">
      <c r="A4" s="1" t="s">
        <v>43</v>
      </c>
      <c r="B4" t="s">
        <v>44</v>
      </c>
      <c r="C4" t="s">
        <v>45</v>
      </c>
      <c r="D4" t="s">
        <v>46</v>
      </c>
      <c r="E4" s="9" t="s">
        <v>47</v>
      </c>
      <c r="F4" t="s">
        <v>48</v>
      </c>
      <c r="G4" t="s">
        <v>49</v>
      </c>
      <c r="H4" t="s">
        <v>311</v>
      </c>
      <c r="I4" t="s">
        <v>51</v>
      </c>
      <c r="J4" s="16" t="s">
        <v>312</v>
      </c>
      <c r="K4" t="s">
        <v>46</v>
      </c>
      <c r="L4" t="s">
        <v>313</v>
      </c>
      <c r="M4" t="s">
        <v>314</v>
      </c>
      <c r="N4" s="31">
        <v>33.33</v>
      </c>
      <c r="O4" s="30">
        <v>0</v>
      </c>
      <c r="P4" s="32">
        <v>25.39</v>
      </c>
      <c r="Q4">
        <f t="shared" si="0"/>
        <v>58.72</v>
      </c>
    </row>
    <row r="5" spans="1:17" x14ac:dyDescent="0.3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315</v>
      </c>
      <c r="J5" t="s">
        <v>65</v>
      </c>
      <c r="K5" t="s">
        <v>46</v>
      </c>
      <c r="L5" t="s">
        <v>316</v>
      </c>
      <c r="M5" t="s">
        <v>317</v>
      </c>
      <c r="N5" s="31">
        <v>50</v>
      </c>
      <c r="O5" s="30">
        <v>7.1</v>
      </c>
      <c r="P5" s="32">
        <v>16.7</v>
      </c>
      <c r="Q5">
        <f t="shared" si="0"/>
        <v>73.8</v>
      </c>
    </row>
    <row r="6" spans="1:17" x14ac:dyDescent="0.3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 s="31">
        <v>50</v>
      </c>
      <c r="O6" s="30">
        <v>5.8</v>
      </c>
      <c r="P6" s="32">
        <v>0</v>
      </c>
      <c r="Q6">
        <f t="shared" si="0"/>
        <v>55.8</v>
      </c>
    </row>
    <row r="7" spans="1:17" x14ac:dyDescent="0.3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 s="31">
        <v>40</v>
      </c>
      <c r="O7" s="30">
        <v>7.5</v>
      </c>
      <c r="P7" s="32">
        <v>21.91</v>
      </c>
      <c r="Q7">
        <f t="shared" si="0"/>
        <v>69.41</v>
      </c>
    </row>
    <row r="8" spans="1:17" x14ac:dyDescent="0.3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 s="31">
        <v>50</v>
      </c>
      <c r="O8" s="30">
        <v>6.9</v>
      </c>
      <c r="P8" s="32">
        <v>25.04</v>
      </c>
      <c r="Q8">
        <f t="shared" si="0"/>
        <v>81.94</v>
      </c>
    </row>
    <row r="9" spans="1:17" x14ac:dyDescent="0.3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  <c r="M9" t="s">
        <v>120</v>
      </c>
      <c r="N9" s="31">
        <v>50</v>
      </c>
      <c r="O9" s="30">
        <v>9.5</v>
      </c>
      <c r="P9" s="32">
        <v>25.39</v>
      </c>
      <c r="Q9">
        <f t="shared" si="0"/>
        <v>84.89</v>
      </c>
    </row>
    <row r="10" spans="1:17" x14ac:dyDescent="0.3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 s="31">
        <v>40</v>
      </c>
      <c r="O10" s="30">
        <v>7.3</v>
      </c>
      <c r="P10" s="32">
        <v>24.35</v>
      </c>
      <c r="Q10">
        <f t="shared" si="0"/>
        <v>71.650000000000006</v>
      </c>
    </row>
    <row r="11" spans="1:17" x14ac:dyDescent="0.3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 s="31">
        <v>40</v>
      </c>
      <c r="O11" s="30">
        <v>6.2</v>
      </c>
      <c r="P11" s="32">
        <v>22.96</v>
      </c>
      <c r="Q11">
        <f t="shared" si="0"/>
        <v>69.16</v>
      </c>
    </row>
    <row r="12" spans="1:17" x14ac:dyDescent="0.3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 s="31">
        <v>40</v>
      </c>
      <c r="O12" s="30">
        <v>7</v>
      </c>
      <c r="P12" s="32">
        <v>18.43</v>
      </c>
      <c r="Q12">
        <f t="shared" si="0"/>
        <v>65.430000000000007</v>
      </c>
    </row>
    <row r="13" spans="1:17" x14ac:dyDescent="0.3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 s="31">
        <v>50</v>
      </c>
      <c r="O13" s="30">
        <v>9</v>
      </c>
      <c r="P13" s="32">
        <v>27.48</v>
      </c>
      <c r="Q13">
        <f t="shared" si="0"/>
        <v>86.48</v>
      </c>
    </row>
    <row r="14" spans="1:17" x14ac:dyDescent="0.3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 s="31">
        <v>50</v>
      </c>
      <c r="O14" s="30">
        <v>6.6</v>
      </c>
      <c r="P14" s="32">
        <v>24</v>
      </c>
      <c r="Q14">
        <f t="shared" si="0"/>
        <v>80.599999999999994</v>
      </c>
    </row>
    <row r="15" spans="1:17" x14ac:dyDescent="0.3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 s="31">
        <v>45</v>
      </c>
      <c r="O15" s="30">
        <v>8.5</v>
      </c>
      <c r="P15" s="32">
        <v>24</v>
      </c>
      <c r="Q15">
        <f t="shared" si="0"/>
        <v>77.5</v>
      </c>
    </row>
    <row r="16" spans="1:17" x14ac:dyDescent="0.3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 s="31">
        <v>50</v>
      </c>
      <c r="O16" s="30">
        <v>9</v>
      </c>
      <c r="P16" s="32">
        <v>25.04</v>
      </c>
      <c r="Q16" s="30">
        <f t="shared" si="0"/>
        <v>84.039999999999992</v>
      </c>
    </row>
    <row r="17" spans="1:17" x14ac:dyDescent="0.3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 s="31">
        <v>50</v>
      </c>
      <c r="O17" s="30">
        <v>6.3</v>
      </c>
      <c r="P17" s="32">
        <v>23.65</v>
      </c>
      <c r="Q17">
        <f t="shared" si="0"/>
        <v>79.949999999999989</v>
      </c>
    </row>
    <row r="18" spans="1:17" x14ac:dyDescent="0.3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 s="31">
        <v>50</v>
      </c>
      <c r="O18" s="30">
        <v>7.2</v>
      </c>
      <c r="P18" s="32">
        <v>22.61</v>
      </c>
      <c r="Q18">
        <f t="shared" si="0"/>
        <v>79.81</v>
      </c>
    </row>
    <row r="19" spans="1:17" x14ac:dyDescent="0.3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 s="31">
        <v>50</v>
      </c>
      <c r="O19" s="30">
        <v>9.3000000000000007</v>
      </c>
      <c r="P19" s="32">
        <v>24.7</v>
      </c>
      <c r="Q19">
        <f t="shared" si="0"/>
        <v>84</v>
      </c>
    </row>
    <row r="20" spans="1:17" x14ac:dyDescent="0.3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 s="31">
        <v>50</v>
      </c>
      <c r="O20" s="30">
        <v>8.8000000000000007</v>
      </c>
      <c r="P20" s="32">
        <v>24.7</v>
      </c>
      <c r="Q20">
        <f t="shared" si="0"/>
        <v>83.5</v>
      </c>
    </row>
    <row r="21" spans="1:17" x14ac:dyDescent="0.3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 s="31">
        <v>40</v>
      </c>
      <c r="O21" s="30">
        <v>6</v>
      </c>
      <c r="P21" s="32">
        <v>22.26</v>
      </c>
      <c r="Q21">
        <f t="shared" si="0"/>
        <v>68.260000000000005</v>
      </c>
    </row>
    <row r="22" spans="1:17" x14ac:dyDescent="0.3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 s="31">
        <v>50</v>
      </c>
      <c r="O22" s="30">
        <v>7.7</v>
      </c>
      <c r="P22" s="32">
        <v>28.18</v>
      </c>
      <c r="Q22">
        <f t="shared" si="0"/>
        <v>85.88</v>
      </c>
    </row>
    <row r="23" spans="1:17" x14ac:dyDescent="0.3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 s="31">
        <v>50</v>
      </c>
      <c r="O23" s="30">
        <v>6.8</v>
      </c>
      <c r="P23" s="32">
        <v>27.13</v>
      </c>
      <c r="Q23">
        <f t="shared" si="0"/>
        <v>83.929999999999993</v>
      </c>
    </row>
    <row r="24" spans="1:17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8"/>
      <c r="Q24" s="4"/>
    </row>
    <row r="25" spans="1:17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8"/>
      <c r="Q25" s="4"/>
    </row>
    <row r="26" spans="1:17" x14ac:dyDescent="0.3">
      <c r="A26" s="1" t="s">
        <v>423</v>
      </c>
      <c r="B26" s="1" t="s">
        <v>298</v>
      </c>
      <c r="C26" s="1" t="s">
        <v>299</v>
      </c>
    </row>
    <row r="27" spans="1:17" x14ac:dyDescent="0.3">
      <c r="A27" s="1" t="s">
        <v>333</v>
      </c>
      <c r="B27" s="5" t="s">
        <v>334</v>
      </c>
      <c r="C27" t="s">
        <v>335</v>
      </c>
    </row>
    <row r="28" spans="1:17" x14ac:dyDescent="0.3">
      <c r="A28" s="1" t="s">
        <v>336</v>
      </c>
      <c r="B28" s="5" t="s">
        <v>337</v>
      </c>
      <c r="C28" t="s">
        <v>338</v>
      </c>
    </row>
    <row r="29" spans="1:17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8"/>
      <c r="Q29" s="4"/>
    </row>
    <row r="30" spans="1:17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8"/>
      <c r="Q30" s="4"/>
    </row>
    <row r="31" spans="1:17" x14ac:dyDescent="0.3">
      <c r="A31" s="1" t="s">
        <v>306</v>
      </c>
      <c r="B31" s="5" t="s">
        <v>307</v>
      </c>
    </row>
    <row r="32" spans="1:17" x14ac:dyDescent="0.3">
      <c r="A32" s="33" t="s">
        <v>308</v>
      </c>
      <c r="B32" s="34" t="s">
        <v>309</v>
      </c>
      <c r="C32" s="34"/>
      <c r="D32" s="34"/>
    </row>
    <row r="33" spans="1:2" x14ac:dyDescent="0.3">
      <c r="A33" s="33"/>
      <c r="B33" t="s">
        <v>310</v>
      </c>
    </row>
  </sheetData>
  <mergeCells count="2">
    <mergeCell ref="A32:A33"/>
    <mergeCell ref="B32:D32"/>
  </mergeCells>
  <hyperlinks>
    <hyperlink ref="B31" r:id="rId1" xr:uid="{31C1836E-2AFE-4667-8D37-B1F732EDD2DB}"/>
    <hyperlink ref="B27" r:id="rId2" xr:uid="{03AE5209-6615-4FEF-A8C5-66F0C0BBFF94}"/>
    <hyperlink ref="B28" r:id="rId3" xr:uid="{250D07DF-2150-4151-8996-501008129F1F}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ED5A-119B-4DD0-A3C0-DD4B7D4EF36A}">
  <dimension ref="A1:P34"/>
  <sheetViews>
    <sheetView topLeftCell="A15" workbookViewId="0">
      <pane xSplit="1" topLeftCell="B1" activePane="topRight" state="frozen"/>
      <selection pane="topRight" activeCell="A26" sqref="A26"/>
    </sheetView>
  </sheetViews>
  <sheetFormatPr defaultRowHeight="14.4" x14ac:dyDescent="0.3"/>
  <cols>
    <col min="1" max="1" width="26" customWidth="1"/>
    <col min="2" max="2" width="72" bestFit="1" customWidth="1"/>
    <col min="3" max="3" width="75" customWidth="1"/>
    <col min="4" max="4" width="76.6640625" bestFit="1" customWidth="1"/>
    <col min="5" max="5" width="71.33203125" customWidth="1"/>
    <col min="6" max="6" width="80" bestFit="1" customWidth="1"/>
    <col min="7" max="7" width="73.88671875" bestFit="1" customWidth="1"/>
    <col min="8" max="9" width="61.6640625" bestFit="1" customWidth="1"/>
    <col min="10" max="10" width="75.5546875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62.6640625" bestFit="1" customWidth="1"/>
    <col min="15" max="15" width="36.44140625" style="6" bestFit="1" customWidth="1"/>
    <col min="16" max="16" width="27.44140625" bestFit="1" customWidth="1"/>
  </cols>
  <sheetData>
    <row r="1" spans="1:16" s="3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7" t="s">
        <v>339</v>
      </c>
      <c r="P1" s="2" t="s">
        <v>16</v>
      </c>
    </row>
    <row r="2" spans="1:16" x14ac:dyDescent="0.3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>
        <v>50</v>
      </c>
      <c r="O2" s="6">
        <v>50</v>
      </c>
      <c r="P2">
        <f>SUM(N2,O2)</f>
        <v>100</v>
      </c>
    </row>
    <row r="3" spans="1:16" x14ac:dyDescent="0.3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>
        <v>50</v>
      </c>
      <c r="O3" s="6">
        <v>50</v>
      </c>
      <c r="P3">
        <f t="shared" ref="P3:P23" si="0">SUM(N3,O3)</f>
        <v>100</v>
      </c>
    </row>
    <row r="4" spans="1:16" ht="12" customHeight="1" x14ac:dyDescent="0.3">
      <c r="A4" s="1" t="s">
        <v>43</v>
      </c>
      <c r="B4" t="s">
        <v>44</v>
      </c>
      <c r="C4" t="s">
        <v>45</v>
      </c>
      <c r="D4" t="s">
        <v>46</v>
      </c>
      <c r="E4" s="9" t="s">
        <v>47</v>
      </c>
      <c r="F4" t="s">
        <v>48</v>
      </c>
      <c r="G4" t="s">
        <v>49</v>
      </c>
      <c r="H4" t="s">
        <v>311</v>
      </c>
      <c r="I4" t="s">
        <v>51</v>
      </c>
      <c r="J4" s="16" t="s">
        <v>312</v>
      </c>
      <c r="K4" t="s">
        <v>46</v>
      </c>
      <c r="L4" t="s">
        <v>313</v>
      </c>
      <c r="M4" t="s">
        <v>314</v>
      </c>
      <c r="N4">
        <v>20</v>
      </c>
      <c r="O4" s="6">
        <v>25</v>
      </c>
      <c r="P4">
        <f t="shared" si="0"/>
        <v>45</v>
      </c>
    </row>
    <row r="5" spans="1:16" x14ac:dyDescent="0.3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315</v>
      </c>
      <c r="J5" t="s">
        <v>65</v>
      </c>
      <c r="K5" t="s">
        <v>46</v>
      </c>
      <c r="L5" t="s">
        <v>316</v>
      </c>
      <c r="M5" t="s">
        <v>317</v>
      </c>
      <c r="N5">
        <v>30</v>
      </c>
      <c r="O5" s="6">
        <v>25</v>
      </c>
      <c r="P5">
        <f t="shared" si="0"/>
        <v>55</v>
      </c>
    </row>
    <row r="6" spans="1:16" x14ac:dyDescent="0.3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>
        <v>50</v>
      </c>
      <c r="O6" s="6">
        <v>50</v>
      </c>
      <c r="P6">
        <f t="shared" si="0"/>
        <v>100</v>
      </c>
    </row>
    <row r="7" spans="1:16" x14ac:dyDescent="0.3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>
        <v>40</v>
      </c>
      <c r="O7" s="6">
        <v>50</v>
      </c>
      <c r="P7">
        <f t="shared" si="0"/>
        <v>90</v>
      </c>
    </row>
    <row r="8" spans="1:16" x14ac:dyDescent="0.3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>
        <v>50</v>
      </c>
      <c r="O8" s="6">
        <v>50</v>
      </c>
      <c r="P8">
        <f t="shared" si="0"/>
        <v>100</v>
      </c>
    </row>
    <row r="9" spans="1:16" x14ac:dyDescent="0.3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  <c r="M9" t="s">
        <v>120</v>
      </c>
      <c r="N9">
        <v>50</v>
      </c>
      <c r="O9" s="6">
        <v>50</v>
      </c>
      <c r="P9">
        <f t="shared" si="0"/>
        <v>100</v>
      </c>
    </row>
    <row r="10" spans="1:16" x14ac:dyDescent="0.3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>
        <v>50</v>
      </c>
      <c r="O10" s="6">
        <v>50</v>
      </c>
      <c r="P10">
        <f t="shared" si="0"/>
        <v>100</v>
      </c>
    </row>
    <row r="11" spans="1:16" x14ac:dyDescent="0.3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>
        <v>40</v>
      </c>
      <c r="O11" s="6">
        <v>40</v>
      </c>
      <c r="P11">
        <f t="shared" si="0"/>
        <v>80</v>
      </c>
    </row>
    <row r="12" spans="1:16" x14ac:dyDescent="0.3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>
        <v>40</v>
      </c>
      <c r="O12" s="6">
        <v>40</v>
      </c>
      <c r="P12">
        <f t="shared" si="0"/>
        <v>80</v>
      </c>
    </row>
    <row r="13" spans="1:16" x14ac:dyDescent="0.3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>
        <v>50</v>
      </c>
      <c r="O13" s="6">
        <v>50</v>
      </c>
      <c r="P13">
        <f t="shared" si="0"/>
        <v>100</v>
      </c>
    </row>
    <row r="14" spans="1:16" x14ac:dyDescent="0.3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>
        <v>40</v>
      </c>
      <c r="O14" s="6">
        <v>50</v>
      </c>
      <c r="P14">
        <f t="shared" si="0"/>
        <v>90</v>
      </c>
    </row>
    <row r="15" spans="1:16" x14ac:dyDescent="0.3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>
        <v>45</v>
      </c>
      <c r="O15" s="6">
        <v>45</v>
      </c>
      <c r="P15">
        <f t="shared" si="0"/>
        <v>90</v>
      </c>
    </row>
    <row r="16" spans="1:16" x14ac:dyDescent="0.3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>
        <v>40</v>
      </c>
      <c r="O16" s="6">
        <v>40</v>
      </c>
      <c r="P16">
        <f t="shared" si="0"/>
        <v>80</v>
      </c>
    </row>
    <row r="17" spans="1:16" x14ac:dyDescent="0.3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>
        <v>50</v>
      </c>
      <c r="O17" s="6">
        <v>50</v>
      </c>
      <c r="P17">
        <f t="shared" si="0"/>
        <v>100</v>
      </c>
    </row>
    <row r="18" spans="1:16" x14ac:dyDescent="0.3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>
        <v>45</v>
      </c>
      <c r="O18" s="6">
        <v>40</v>
      </c>
      <c r="P18">
        <f t="shared" si="0"/>
        <v>85</v>
      </c>
    </row>
    <row r="19" spans="1:16" x14ac:dyDescent="0.3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>
        <v>50</v>
      </c>
      <c r="O19" s="6">
        <v>50</v>
      </c>
      <c r="P19">
        <f t="shared" si="0"/>
        <v>100</v>
      </c>
    </row>
    <row r="20" spans="1:16" x14ac:dyDescent="0.3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>
        <v>50</v>
      </c>
      <c r="O20" s="6">
        <v>45</v>
      </c>
      <c r="P20">
        <f t="shared" si="0"/>
        <v>95</v>
      </c>
    </row>
    <row r="21" spans="1:16" x14ac:dyDescent="0.3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>
        <v>30</v>
      </c>
      <c r="O21" s="6">
        <v>35</v>
      </c>
      <c r="P21">
        <f t="shared" si="0"/>
        <v>65</v>
      </c>
    </row>
    <row r="22" spans="1:16" x14ac:dyDescent="0.3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>
        <v>50</v>
      </c>
      <c r="O22" s="6">
        <v>50</v>
      </c>
      <c r="P22">
        <f t="shared" si="0"/>
        <v>100</v>
      </c>
    </row>
    <row r="23" spans="1:16" x14ac:dyDescent="0.3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>
        <v>40</v>
      </c>
      <c r="O23" s="6">
        <v>45</v>
      </c>
      <c r="P23">
        <f t="shared" si="0"/>
        <v>85</v>
      </c>
    </row>
    <row r="24" spans="1:1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8"/>
      <c r="P24" s="4"/>
    </row>
    <row r="25" spans="1:16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  <c r="P25" s="4"/>
    </row>
    <row r="26" spans="1:16" x14ac:dyDescent="0.3">
      <c r="A26" s="1" t="s">
        <v>423</v>
      </c>
      <c r="B26" s="1" t="s">
        <v>298</v>
      </c>
      <c r="C26" s="1" t="s">
        <v>299</v>
      </c>
    </row>
    <row r="27" spans="1:16" x14ac:dyDescent="0.3">
      <c r="A27" s="1" t="s">
        <v>340</v>
      </c>
      <c r="B27" s="5" t="s">
        <v>341</v>
      </c>
      <c r="C27" t="s">
        <v>342</v>
      </c>
    </row>
    <row r="28" spans="1:16" x14ac:dyDescent="0.3">
      <c r="A28" s="1" t="s">
        <v>343</v>
      </c>
      <c r="B28" s="5" t="s">
        <v>344</v>
      </c>
      <c r="C28" t="s">
        <v>345</v>
      </c>
    </row>
    <row r="29" spans="1:1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8"/>
      <c r="P29" s="4"/>
    </row>
    <row r="30" spans="1:1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8"/>
      <c r="P30" s="4"/>
    </row>
    <row r="31" spans="1:16" x14ac:dyDescent="0.3">
      <c r="A31" s="1" t="s">
        <v>306</v>
      </c>
      <c r="B31" s="5" t="s">
        <v>307</v>
      </c>
    </row>
    <row r="32" spans="1:16" x14ac:dyDescent="0.3">
      <c r="A32" s="33" t="s">
        <v>308</v>
      </c>
      <c r="B32" s="34" t="s">
        <v>309</v>
      </c>
      <c r="C32" s="34"/>
      <c r="D32" s="34"/>
    </row>
    <row r="33" spans="1:2" x14ac:dyDescent="0.3">
      <c r="A33" s="33"/>
      <c r="B33" t="s">
        <v>310</v>
      </c>
    </row>
    <row r="34" spans="1:2" x14ac:dyDescent="0.3">
      <c r="B34" s="1" t="s">
        <v>346</v>
      </c>
    </row>
  </sheetData>
  <mergeCells count="2">
    <mergeCell ref="A32:A33"/>
    <mergeCell ref="B32:D32"/>
  </mergeCells>
  <hyperlinks>
    <hyperlink ref="B31" r:id="rId1" xr:uid="{D7CB316D-2FF2-4178-A6A8-BC0BE7297DF1}"/>
    <hyperlink ref="B27" r:id="rId2" xr:uid="{05A36E15-E338-4724-9099-92815DF63125}"/>
    <hyperlink ref="B28" r:id="rId3" xr:uid="{5C88F405-1F01-431D-8D4B-81A4A4077231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827E-09D4-481A-A67E-0EFC3E492384}">
  <dimension ref="A1:Q34"/>
  <sheetViews>
    <sheetView workbookViewId="0">
      <pane xSplit="1" topLeftCell="N1" activePane="topRight" state="frozen"/>
      <selection pane="topRight" activeCell="O7" sqref="O7"/>
    </sheetView>
  </sheetViews>
  <sheetFormatPr defaultRowHeight="14.4" x14ac:dyDescent="0.3"/>
  <cols>
    <col min="1" max="1" width="26" customWidth="1"/>
    <col min="2" max="2" width="72" bestFit="1" customWidth="1"/>
    <col min="3" max="3" width="75" customWidth="1"/>
    <col min="4" max="4" width="76.6640625" bestFit="1" customWidth="1"/>
    <col min="5" max="5" width="71.33203125" customWidth="1"/>
    <col min="6" max="6" width="80" bestFit="1" customWidth="1"/>
    <col min="7" max="7" width="73.88671875" bestFit="1" customWidth="1"/>
    <col min="8" max="9" width="61.6640625" bestFit="1" customWidth="1"/>
    <col min="10" max="10" width="75.5546875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62.6640625" bestFit="1" customWidth="1"/>
    <col min="15" max="15" width="36.5546875" style="6" bestFit="1" customWidth="1"/>
    <col min="16" max="16" width="36.44140625" style="6" customWidth="1"/>
    <col min="17" max="17" width="36.109375" bestFit="1" customWidth="1"/>
  </cols>
  <sheetData>
    <row r="1" spans="1:17" s="3" customFormat="1" ht="20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7" t="s">
        <v>347</v>
      </c>
      <c r="O1" s="24" t="s">
        <v>368</v>
      </c>
      <c r="P1" s="2" t="s">
        <v>16</v>
      </c>
      <c r="Q1" s="2" t="s">
        <v>348</v>
      </c>
    </row>
    <row r="2" spans="1:17" ht="28.8" x14ac:dyDescent="0.3">
      <c r="A2" s="1" t="s">
        <v>17</v>
      </c>
      <c r="B2" s="22" t="s">
        <v>18</v>
      </c>
      <c r="C2" s="22" t="s">
        <v>19</v>
      </c>
      <c r="D2" s="22" t="s">
        <v>20</v>
      </c>
      <c r="E2" s="22" t="s">
        <v>21</v>
      </c>
      <c r="F2" s="22" t="s">
        <v>22</v>
      </c>
      <c r="G2" s="22" t="s">
        <v>23</v>
      </c>
      <c r="H2" s="22" t="s">
        <v>24</v>
      </c>
      <c r="I2" s="22" t="s">
        <v>25</v>
      </c>
      <c r="J2" s="22" t="s">
        <v>26</v>
      </c>
      <c r="K2" s="22" t="s">
        <v>27</v>
      </c>
      <c r="L2" s="22" t="s">
        <v>28</v>
      </c>
      <c r="M2" s="22" t="s">
        <v>29</v>
      </c>
      <c r="N2" s="26">
        <v>0</v>
      </c>
      <c r="O2" s="25">
        <v>1.08</v>
      </c>
      <c r="P2" s="27">
        <f>SUM(Table1[[#This Row],[Sprint commitments vs deliveries total score (out of 10%)]:[Final Evaluation (out of 90%)]])</f>
        <v>1.08</v>
      </c>
      <c r="Q2" s="20" t="s">
        <v>349</v>
      </c>
    </row>
    <row r="3" spans="1:17" ht="28.8" x14ac:dyDescent="0.3">
      <c r="A3" s="1" t="s">
        <v>30</v>
      </c>
      <c r="B3" s="22" t="s">
        <v>31</v>
      </c>
      <c r="C3" s="22" t="s">
        <v>32</v>
      </c>
      <c r="D3" s="22" t="s">
        <v>33</v>
      </c>
      <c r="E3" s="22" t="s">
        <v>34</v>
      </c>
      <c r="F3" s="22" t="s">
        <v>35</v>
      </c>
      <c r="G3" s="22" t="s">
        <v>36</v>
      </c>
      <c r="H3" s="22" t="s">
        <v>37</v>
      </c>
      <c r="I3" s="22" t="s">
        <v>38</v>
      </c>
      <c r="J3" s="22" t="s">
        <v>39</v>
      </c>
      <c r="K3" s="22" t="s">
        <v>40</v>
      </c>
      <c r="L3" s="22" t="s">
        <v>41</v>
      </c>
      <c r="M3" s="22" t="s">
        <v>42</v>
      </c>
      <c r="N3" s="26">
        <v>0.1</v>
      </c>
      <c r="O3" s="25">
        <v>0.63</v>
      </c>
      <c r="P3" s="27">
        <f>SUM(Table1[[#This Row],[Sprint commitments vs deliveries total score (out of 10%)]:[Final Evaluation (out of 90%)]])</f>
        <v>0.73</v>
      </c>
      <c r="Q3" s="20" t="s">
        <v>350</v>
      </c>
    </row>
    <row r="4" spans="1:17" ht="12" customHeight="1" x14ac:dyDescent="0.3">
      <c r="A4" s="1" t="s">
        <v>43</v>
      </c>
      <c r="B4" s="22" t="s">
        <v>44</v>
      </c>
      <c r="C4" s="22" t="s">
        <v>45</v>
      </c>
      <c r="D4" s="22" t="s">
        <v>46</v>
      </c>
      <c r="E4" s="23" t="s">
        <v>47</v>
      </c>
      <c r="F4" s="22" t="s">
        <v>48</v>
      </c>
      <c r="G4" s="22" t="s">
        <v>49</v>
      </c>
      <c r="H4" s="22" t="s">
        <v>311</v>
      </c>
      <c r="I4" s="22" t="s">
        <v>51</v>
      </c>
      <c r="J4" s="23" t="s">
        <v>312</v>
      </c>
      <c r="K4" s="22" t="s">
        <v>46</v>
      </c>
      <c r="L4" s="22" t="s">
        <v>313</v>
      </c>
      <c r="M4" s="22" t="s">
        <v>314</v>
      </c>
      <c r="N4" s="26">
        <v>0</v>
      </c>
      <c r="O4" s="25">
        <v>0.27</v>
      </c>
      <c r="P4" s="27">
        <f>SUM(Table1[[#This Row],[Sprint commitments vs deliveries total score (out of 10%)]:[Final Evaluation (out of 90%)]])</f>
        <v>0.27</v>
      </c>
      <c r="Q4" s="20" t="s">
        <v>351</v>
      </c>
    </row>
    <row r="5" spans="1:17" x14ac:dyDescent="0.3">
      <c r="A5" s="1" t="s">
        <v>56</v>
      </c>
      <c r="B5" s="22" t="s">
        <v>57</v>
      </c>
      <c r="C5" s="22" t="s">
        <v>58</v>
      </c>
      <c r="D5" s="22" t="s">
        <v>59</v>
      </c>
      <c r="E5" s="22" t="s">
        <v>60</v>
      </c>
      <c r="F5" s="22" t="s">
        <v>61</v>
      </c>
      <c r="G5" s="22" t="s">
        <v>62</v>
      </c>
      <c r="H5" s="22" t="s">
        <v>63</v>
      </c>
      <c r="I5" s="22" t="s">
        <v>315</v>
      </c>
      <c r="J5" s="22" t="s">
        <v>65</v>
      </c>
      <c r="K5" s="22" t="s">
        <v>46</v>
      </c>
      <c r="L5" s="22" t="s">
        <v>316</v>
      </c>
      <c r="M5" s="22" t="s">
        <v>317</v>
      </c>
      <c r="N5" s="26">
        <v>0</v>
      </c>
      <c r="O5" s="25">
        <v>4.4999999999999998E-2</v>
      </c>
      <c r="P5" s="27">
        <f>SUM(Table1[[#This Row],[Sprint commitments vs deliveries total score (out of 10%)]:[Final Evaluation (out of 90%)]])</f>
        <v>4.4999999999999998E-2</v>
      </c>
      <c r="Q5" s="21" t="s">
        <v>352</v>
      </c>
    </row>
    <row r="6" spans="1:17" x14ac:dyDescent="0.3">
      <c r="A6" s="1" t="s">
        <v>69</v>
      </c>
      <c r="B6" s="22" t="s">
        <v>70</v>
      </c>
      <c r="C6" s="22" t="s">
        <v>71</v>
      </c>
      <c r="D6" s="22" t="s">
        <v>72</v>
      </c>
      <c r="E6" s="22" t="s">
        <v>73</v>
      </c>
      <c r="F6" s="22" t="s">
        <v>74</v>
      </c>
      <c r="G6" s="22" t="s">
        <v>75</v>
      </c>
      <c r="H6" s="22" t="s">
        <v>76</v>
      </c>
      <c r="I6" s="22" t="s">
        <v>77</v>
      </c>
      <c r="J6" s="22" t="s">
        <v>78</v>
      </c>
      <c r="K6" s="22" t="s">
        <v>79</v>
      </c>
      <c r="L6" s="22" t="s">
        <v>80</v>
      </c>
      <c r="M6" s="22" t="s">
        <v>81</v>
      </c>
      <c r="N6" s="26">
        <v>0</v>
      </c>
      <c r="O6" s="25"/>
      <c r="P6" s="27">
        <f>SUM(Table1[[#This Row],[Sprint commitments vs deliveries total score (out of 10%)]:[Final Evaluation (out of 90%)]])</f>
        <v>0</v>
      </c>
      <c r="Q6" s="21"/>
    </row>
    <row r="7" spans="1:17" x14ac:dyDescent="0.3">
      <c r="A7" s="1" t="s">
        <v>82</v>
      </c>
      <c r="B7" s="22" t="s">
        <v>83</v>
      </c>
      <c r="C7" s="22" t="s">
        <v>84</v>
      </c>
      <c r="D7" s="22" t="s">
        <v>85</v>
      </c>
      <c r="E7" s="22" t="s">
        <v>86</v>
      </c>
      <c r="F7" s="22" t="s">
        <v>87</v>
      </c>
      <c r="G7" s="22" t="s">
        <v>88</v>
      </c>
      <c r="H7" s="22" t="s">
        <v>89</v>
      </c>
      <c r="I7" s="22" t="s">
        <v>90</v>
      </c>
      <c r="J7" s="22" t="s">
        <v>91</v>
      </c>
      <c r="K7" s="22" t="s">
        <v>92</v>
      </c>
      <c r="L7" s="22" t="s">
        <v>93</v>
      </c>
      <c r="M7" s="22" t="s">
        <v>94</v>
      </c>
      <c r="N7" s="26">
        <v>0.1</v>
      </c>
      <c r="O7" s="25">
        <v>0.27</v>
      </c>
      <c r="P7" s="27">
        <f>SUM(Table1[[#This Row],[Sprint commitments vs deliveries total score (out of 10%)]:[Final Evaluation (out of 90%)]])</f>
        <v>0.37</v>
      </c>
      <c r="Q7" s="21"/>
    </row>
    <row r="8" spans="1:17" x14ac:dyDescent="0.3">
      <c r="A8" s="1" t="s">
        <v>95</v>
      </c>
      <c r="B8" s="22" t="s">
        <v>96</v>
      </c>
      <c r="C8" s="22" t="s">
        <v>97</v>
      </c>
      <c r="D8" s="22" t="s">
        <v>98</v>
      </c>
      <c r="E8" s="22" t="s">
        <v>99</v>
      </c>
      <c r="F8" s="22" t="s">
        <v>100</v>
      </c>
      <c r="G8" s="22" t="s">
        <v>101</v>
      </c>
      <c r="H8" s="22" t="s">
        <v>102</v>
      </c>
      <c r="I8" s="22" t="s">
        <v>103</v>
      </c>
      <c r="J8" s="22" t="s">
        <v>104</v>
      </c>
      <c r="K8" s="22" t="s">
        <v>105</v>
      </c>
      <c r="L8" s="22" t="s">
        <v>106</v>
      </c>
      <c r="M8" s="22" t="s">
        <v>107</v>
      </c>
      <c r="N8" s="26">
        <v>0.1</v>
      </c>
      <c r="O8" s="25">
        <v>0.54</v>
      </c>
      <c r="P8" s="27">
        <f>SUM(Table1[[#This Row],[Sprint commitments vs deliveries total score (out of 10%)]:[Final Evaluation (out of 90%)]])</f>
        <v>0.64</v>
      </c>
      <c r="Q8" s="21"/>
    </row>
    <row r="9" spans="1:17" ht="28.8" x14ac:dyDescent="0.3">
      <c r="A9" s="1" t="s">
        <v>108</v>
      </c>
      <c r="B9" s="22" t="s">
        <v>109</v>
      </c>
      <c r="C9" s="22" t="s">
        <v>110</v>
      </c>
      <c r="D9" s="22" t="s">
        <v>111</v>
      </c>
      <c r="E9" s="22" t="s">
        <v>112</v>
      </c>
      <c r="F9" s="22" t="s">
        <v>113</v>
      </c>
      <c r="G9" s="22" t="s">
        <v>114</v>
      </c>
      <c r="H9" s="22" t="s">
        <v>115</v>
      </c>
      <c r="I9" s="22" t="s">
        <v>116</v>
      </c>
      <c r="J9" s="22" t="s">
        <v>117</v>
      </c>
      <c r="K9" s="22" t="s">
        <v>118</v>
      </c>
      <c r="L9" s="22" t="s">
        <v>119</v>
      </c>
      <c r="M9" s="22" t="s">
        <v>120</v>
      </c>
      <c r="N9" s="26">
        <v>0.1</v>
      </c>
      <c r="O9" s="25">
        <v>0.63</v>
      </c>
      <c r="P9" s="27">
        <f>SUM(Table1[[#This Row],[Sprint commitments vs deliveries total score (out of 10%)]:[Final Evaluation (out of 90%)]])</f>
        <v>0.73</v>
      </c>
      <c r="Q9" s="20" t="s">
        <v>353</v>
      </c>
    </row>
    <row r="10" spans="1:17" ht="43.2" x14ac:dyDescent="0.3">
      <c r="A10" s="1" t="s">
        <v>121</v>
      </c>
      <c r="B10" s="22" t="s">
        <v>122</v>
      </c>
      <c r="C10" s="22" t="s">
        <v>123</v>
      </c>
      <c r="D10" s="22" t="s">
        <v>124</v>
      </c>
      <c r="E10" s="22" t="s">
        <v>125</v>
      </c>
      <c r="F10" s="22" t="s">
        <v>126</v>
      </c>
      <c r="G10" s="22" t="s">
        <v>127</v>
      </c>
      <c r="H10" s="22" t="s">
        <v>128</v>
      </c>
      <c r="I10" s="22" t="s">
        <v>129</v>
      </c>
      <c r="J10" s="22" t="s">
        <v>130</v>
      </c>
      <c r="K10" s="22" t="s">
        <v>131</v>
      </c>
      <c r="L10" s="22" t="s">
        <v>132</v>
      </c>
      <c r="M10" s="22" t="s">
        <v>133</v>
      </c>
      <c r="N10" s="26">
        <v>0</v>
      </c>
      <c r="O10" s="25">
        <v>0.81</v>
      </c>
      <c r="P10" s="27">
        <f>SUM(Table1[[#This Row],[Sprint commitments vs deliveries total score (out of 10%)]:[Final Evaluation (out of 90%)]])</f>
        <v>0.81</v>
      </c>
      <c r="Q10" s="20" t="s">
        <v>354</v>
      </c>
    </row>
    <row r="11" spans="1:17" x14ac:dyDescent="0.3">
      <c r="A11" s="1" t="s">
        <v>134</v>
      </c>
      <c r="B11" s="22" t="s">
        <v>135</v>
      </c>
      <c r="C11" s="22" t="s">
        <v>136</v>
      </c>
      <c r="D11" s="22" t="s">
        <v>137</v>
      </c>
      <c r="E11" s="22" t="s">
        <v>138</v>
      </c>
      <c r="F11" s="22" t="s">
        <v>139</v>
      </c>
      <c r="G11" s="22" t="s">
        <v>140</v>
      </c>
      <c r="H11" s="22" t="s">
        <v>141</v>
      </c>
      <c r="I11" s="22" t="s">
        <v>142</v>
      </c>
      <c r="J11" s="22" t="s">
        <v>143</v>
      </c>
      <c r="K11" s="22" t="s">
        <v>144</v>
      </c>
      <c r="L11" s="22" t="s">
        <v>145</v>
      </c>
      <c r="M11" s="22" t="s">
        <v>146</v>
      </c>
      <c r="N11" s="26">
        <v>0</v>
      </c>
      <c r="O11" s="25">
        <v>0.27</v>
      </c>
      <c r="P11" s="27">
        <f>SUM(Table1[[#This Row],[Sprint commitments vs deliveries total score (out of 10%)]:[Final Evaluation (out of 90%)]])</f>
        <v>0.27</v>
      </c>
      <c r="Q11" s="21"/>
    </row>
    <row r="12" spans="1:17" x14ac:dyDescent="0.3">
      <c r="A12" s="1" t="s">
        <v>147</v>
      </c>
      <c r="B12" s="22" t="s">
        <v>148</v>
      </c>
      <c r="C12" s="22" t="s">
        <v>149</v>
      </c>
      <c r="D12" s="22" t="s">
        <v>150</v>
      </c>
      <c r="E12" s="22" t="s">
        <v>151</v>
      </c>
      <c r="F12" s="22" t="s">
        <v>152</v>
      </c>
      <c r="G12" s="22" t="s">
        <v>153</v>
      </c>
      <c r="H12" s="22" t="s">
        <v>154</v>
      </c>
      <c r="I12" s="22" t="s">
        <v>155</v>
      </c>
      <c r="J12" s="22" t="s">
        <v>156</v>
      </c>
      <c r="K12" s="22" t="s">
        <v>157</v>
      </c>
      <c r="L12" s="22" t="s">
        <v>158</v>
      </c>
      <c r="M12" s="22" t="s">
        <v>159</v>
      </c>
      <c r="N12" s="26">
        <v>0</v>
      </c>
      <c r="O12" s="25">
        <v>0.27</v>
      </c>
      <c r="P12" s="27">
        <f>SUM(Table1[[#This Row],[Sprint commitments vs deliveries total score (out of 10%)]:[Final Evaluation (out of 90%)]])</f>
        <v>0.27</v>
      </c>
      <c r="Q12" s="21"/>
    </row>
    <row r="13" spans="1:17" ht="43.2" x14ac:dyDescent="0.3">
      <c r="A13" s="1" t="s">
        <v>160</v>
      </c>
      <c r="B13" s="22" t="s">
        <v>161</v>
      </c>
      <c r="C13" s="22" t="s">
        <v>162</v>
      </c>
      <c r="D13" s="22" t="s">
        <v>163</v>
      </c>
      <c r="E13" s="22" t="s">
        <v>164</v>
      </c>
      <c r="F13" s="22" t="s">
        <v>165</v>
      </c>
      <c r="G13" s="22" t="s">
        <v>166</v>
      </c>
      <c r="H13" s="22" t="s">
        <v>167</v>
      </c>
      <c r="I13" s="22" t="s">
        <v>168</v>
      </c>
      <c r="J13" s="22" t="s">
        <v>169</v>
      </c>
      <c r="K13" s="22" t="s">
        <v>170</v>
      </c>
      <c r="L13" s="22" t="s">
        <v>171</v>
      </c>
      <c r="M13" s="22" t="s">
        <v>172</v>
      </c>
      <c r="N13" s="26">
        <v>0.1</v>
      </c>
      <c r="O13" s="26">
        <v>1.08</v>
      </c>
      <c r="P13" s="27">
        <f>SUM(Table1[[#This Row],[Sprint commitments vs deliveries total score (out of 10%)]:[Final Evaluation (out of 90%)]])</f>
        <v>1.1800000000000002</v>
      </c>
      <c r="Q13" s="20" t="s">
        <v>355</v>
      </c>
    </row>
    <row r="14" spans="1:17" ht="28.8" x14ac:dyDescent="0.3">
      <c r="A14" s="1" t="s">
        <v>173</v>
      </c>
      <c r="B14" s="22" t="s">
        <v>174</v>
      </c>
      <c r="C14" s="22" t="s">
        <v>175</v>
      </c>
      <c r="D14" s="22" t="s">
        <v>176</v>
      </c>
      <c r="E14" s="22" t="s">
        <v>177</v>
      </c>
      <c r="F14" s="22" t="s">
        <v>178</v>
      </c>
      <c r="G14" s="22" t="s">
        <v>179</v>
      </c>
      <c r="H14" s="22" t="s">
        <v>180</v>
      </c>
      <c r="I14" s="22" t="s">
        <v>181</v>
      </c>
      <c r="J14" s="22" t="s">
        <v>182</v>
      </c>
      <c r="K14" s="22" t="s">
        <v>183</v>
      </c>
      <c r="L14" s="22" t="s">
        <v>184</v>
      </c>
      <c r="M14" s="22" t="s">
        <v>185</v>
      </c>
      <c r="N14" s="26">
        <v>0</v>
      </c>
      <c r="O14" s="25">
        <v>0.09</v>
      </c>
      <c r="P14" s="27">
        <f>SUM(Table1[[#This Row],[Sprint commitments vs deliveries total score (out of 10%)]:[Final Evaluation (out of 90%)]])</f>
        <v>0.09</v>
      </c>
      <c r="Q14" s="20" t="s">
        <v>356</v>
      </c>
    </row>
    <row r="15" spans="1:17" x14ac:dyDescent="0.3">
      <c r="A15" s="1" t="s">
        <v>186</v>
      </c>
      <c r="B15" s="22" t="s">
        <v>187</v>
      </c>
      <c r="C15" s="22" t="s">
        <v>188</v>
      </c>
      <c r="D15" s="22" t="s">
        <v>189</v>
      </c>
      <c r="E15" s="22" t="s">
        <v>190</v>
      </c>
      <c r="F15" s="22" t="s">
        <v>191</v>
      </c>
      <c r="G15" s="22" t="s">
        <v>192</v>
      </c>
      <c r="H15" s="22" t="s">
        <v>193</v>
      </c>
      <c r="I15" s="22" t="s">
        <v>194</v>
      </c>
      <c r="J15" s="22" t="s">
        <v>195</v>
      </c>
      <c r="K15" s="22" t="s">
        <v>196</v>
      </c>
      <c r="L15" s="22" t="s">
        <v>197</v>
      </c>
      <c r="M15" s="22" t="s">
        <v>198</v>
      </c>
      <c r="N15" s="26">
        <v>0</v>
      </c>
      <c r="O15" s="25">
        <v>0.36</v>
      </c>
      <c r="P15" s="27">
        <f>SUM(Table1[[#This Row],[Sprint commitments vs deliveries total score (out of 10%)]:[Final Evaluation (out of 90%)]])</f>
        <v>0.36</v>
      </c>
      <c r="Q15" s="21"/>
    </row>
    <row r="16" spans="1:17" x14ac:dyDescent="0.3">
      <c r="A16" s="1" t="s">
        <v>199</v>
      </c>
      <c r="B16" s="22" t="s">
        <v>200</v>
      </c>
      <c r="C16" s="22" t="s">
        <v>201</v>
      </c>
      <c r="D16" s="22" t="s">
        <v>202</v>
      </c>
      <c r="E16" s="22" t="s">
        <v>203</v>
      </c>
      <c r="F16" s="22" t="s">
        <v>204</v>
      </c>
      <c r="G16" s="22" t="s">
        <v>205</v>
      </c>
      <c r="H16" s="22" t="s">
        <v>206</v>
      </c>
      <c r="I16" s="22" t="s">
        <v>207</v>
      </c>
      <c r="J16" s="22" t="s">
        <v>208</v>
      </c>
      <c r="K16" s="22" t="s">
        <v>209</v>
      </c>
      <c r="L16" s="22" t="s">
        <v>210</v>
      </c>
      <c r="M16" s="22" t="s">
        <v>211</v>
      </c>
      <c r="N16" s="26">
        <v>0.1</v>
      </c>
      <c r="O16" s="25">
        <v>0.45</v>
      </c>
      <c r="P16" s="27">
        <f>SUM(Table1[[#This Row],[Sprint commitments vs deliveries total score (out of 10%)]:[Final Evaluation (out of 90%)]])</f>
        <v>0.55000000000000004</v>
      </c>
      <c r="Q16" s="21"/>
    </row>
    <row r="17" spans="1:17" x14ac:dyDescent="0.3">
      <c r="A17" s="1" t="s">
        <v>212</v>
      </c>
      <c r="B17" s="22" t="s">
        <v>213</v>
      </c>
      <c r="C17" s="22" t="s">
        <v>214</v>
      </c>
      <c r="D17" s="22" t="s">
        <v>215</v>
      </c>
      <c r="E17" s="22" t="s">
        <v>216</v>
      </c>
      <c r="F17" s="22" t="s">
        <v>217</v>
      </c>
      <c r="G17" s="22" t="s">
        <v>218</v>
      </c>
      <c r="H17" s="22" t="s">
        <v>128</v>
      </c>
      <c r="I17" s="22" t="s">
        <v>219</v>
      </c>
      <c r="J17" s="22" t="s">
        <v>220</v>
      </c>
      <c r="K17" s="22" t="s">
        <v>221</v>
      </c>
      <c r="L17" s="22" t="s">
        <v>222</v>
      </c>
      <c r="M17" s="22" t="s">
        <v>223</v>
      </c>
      <c r="N17" s="26">
        <v>0</v>
      </c>
      <c r="O17" s="25">
        <v>0.54</v>
      </c>
      <c r="P17" s="27">
        <f>SUM(Table1[[#This Row],[Sprint commitments vs deliveries total score (out of 10%)]:[Final Evaluation (out of 90%)]])</f>
        <v>0.54</v>
      </c>
      <c r="Q17" s="21" t="s">
        <v>357</v>
      </c>
    </row>
    <row r="18" spans="1:17" ht="28.8" x14ac:dyDescent="0.3">
      <c r="A18" s="1" t="s">
        <v>224</v>
      </c>
      <c r="B18" s="22" t="s">
        <v>225</v>
      </c>
      <c r="C18" s="22" t="s">
        <v>226</v>
      </c>
      <c r="D18" s="22" t="s">
        <v>227</v>
      </c>
      <c r="E18" s="22" t="s">
        <v>228</v>
      </c>
      <c r="F18" s="22" t="s">
        <v>229</v>
      </c>
      <c r="G18" s="22" t="s">
        <v>230</v>
      </c>
      <c r="H18" s="22" t="s">
        <v>231</v>
      </c>
      <c r="I18" s="22" t="s">
        <v>232</v>
      </c>
      <c r="J18" s="22" t="s">
        <v>233</v>
      </c>
      <c r="K18" s="22" t="s">
        <v>234</v>
      </c>
      <c r="L18" s="22" t="s">
        <v>235</v>
      </c>
      <c r="M18" s="22" t="s">
        <v>185</v>
      </c>
      <c r="N18" s="26">
        <v>0</v>
      </c>
      <c r="O18" s="25">
        <v>0.13500000000000001</v>
      </c>
      <c r="P18" s="27">
        <f>SUM(Table1[[#This Row],[Sprint commitments vs deliveries total score (out of 10%)]:[Final Evaluation (out of 90%)]])</f>
        <v>0.13500000000000001</v>
      </c>
      <c r="Q18" s="20" t="s">
        <v>358</v>
      </c>
    </row>
    <row r="19" spans="1:17" ht="28.8" x14ac:dyDescent="0.3">
      <c r="A19" s="1" t="s">
        <v>236</v>
      </c>
      <c r="B19" s="22" t="s">
        <v>237</v>
      </c>
      <c r="C19" s="22" t="s">
        <v>238</v>
      </c>
      <c r="D19" s="22" t="s">
        <v>239</v>
      </c>
      <c r="E19" s="22" t="s">
        <v>240</v>
      </c>
      <c r="F19" s="22" t="s">
        <v>241</v>
      </c>
      <c r="G19" s="22" t="s">
        <v>242</v>
      </c>
      <c r="H19" s="22" t="s">
        <v>243</v>
      </c>
      <c r="I19" s="22" t="s">
        <v>244</v>
      </c>
      <c r="J19" s="22" t="s">
        <v>245</v>
      </c>
      <c r="K19" s="22" t="s">
        <v>246</v>
      </c>
      <c r="L19" s="22" t="s">
        <v>247</v>
      </c>
      <c r="M19" s="22" t="s">
        <v>248</v>
      </c>
      <c r="N19" s="26">
        <v>0.1</v>
      </c>
      <c r="O19" s="25">
        <v>1.17</v>
      </c>
      <c r="P19" s="27">
        <f>SUM(Table1[[#This Row],[Sprint commitments vs deliveries total score (out of 10%)]:[Final Evaluation (out of 90%)]])</f>
        <v>1.27</v>
      </c>
      <c r="Q19" s="20" t="s">
        <v>359</v>
      </c>
    </row>
    <row r="20" spans="1:17" x14ac:dyDescent="0.3">
      <c r="A20" s="1" t="s">
        <v>249</v>
      </c>
      <c r="B20" s="22" t="s">
        <v>250</v>
      </c>
      <c r="C20" s="22" t="s">
        <v>251</v>
      </c>
      <c r="D20" s="22" t="s">
        <v>252</v>
      </c>
      <c r="E20" s="22" t="s">
        <v>253</v>
      </c>
      <c r="F20" s="22" t="s">
        <v>254</v>
      </c>
      <c r="G20" s="22" t="s">
        <v>255</v>
      </c>
      <c r="H20" s="22" t="s">
        <v>256</v>
      </c>
      <c r="I20" s="22" t="s">
        <v>257</v>
      </c>
      <c r="J20" s="22" t="s">
        <v>258</v>
      </c>
      <c r="K20" s="22" t="s">
        <v>259</v>
      </c>
      <c r="L20" s="22" t="s">
        <v>260</v>
      </c>
      <c r="M20" s="22" t="s">
        <v>261</v>
      </c>
      <c r="N20" s="26">
        <v>0</v>
      </c>
      <c r="O20" s="25">
        <v>0.54</v>
      </c>
      <c r="P20" s="27">
        <f>SUM(Table1[[#This Row],[Sprint commitments vs deliveries total score (out of 10%)]:[Final Evaluation (out of 90%)]])</f>
        <v>0.54</v>
      </c>
      <c r="Q20" s="21"/>
    </row>
    <row r="21" spans="1:17" ht="43.2" x14ac:dyDescent="0.3">
      <c r="A21" s="1" t="s">
        <v>262</v>
      </c>
      <c r="B21" s="22" t="s">
        <v>263</v>
      </c>
      <c r="C21" s="22" t="s">
        <v>264</v>
      </c>
      <c r="D21" s="22" t="s">
        <v>265</v>
      </c>
      <c r="E21" s="22" t="s">
        <v>266</v>
      </c>
      <c r="F21" s="22" t="s">
        <v>267</v>
      </c>
      <c r="G21" s="22" t="s">
        <v>268</v>
      </c>
      <c r="H21" s="22" t="s">
        <v>269</v>
      </c>
      <c r="I21" s="22" t="s">
        <v>270</v>
      </c>
      <c r="J21" s="22" t="s">
        <v>271</v>
      </c>
      <c r="K21" s="22" t="s">
        <v>183</v>
      </c>
      <c r="L21" s="22" t="s">
        <v>54</v>
      </c>
      <c r="M21" s="22" t="s">
        <v>272</v>
      </c>
      <c r="N21" s="26">
        <v>0</v>
      </c>
      <c r="O21" s="25">
        <v>2.7E-2</v>
      </c>
      <c r="P21" s="27">
        <f>SUM(Table1[[#This Row],[Sprint commitments vs deliveries total score (out of 10%)]:[Final Evaluation (out of 90%)]])</f>
        <v>2.7E-2</v>
      </c>
      <c r="Q21" s="20" t="s">
        <v>360</v>
      </c>
    </row>
    <row r="22" spans="1:17" ht="28.8" x14ac:dyDescent="0.3">
      <c r="A22" s="1" t="s">
        <v>273</v>
      </c>
      <c r="B22" s="22" t="s">
        <v>274</v>
      </c>
      <c r="C22" s="22" t="s">
        <v>275</v>
      </c>
      <c r="D22" s="22" t="s">
        <v>276</v>
      </c>
      <c r="E22" s="22" t="s">
        <v>277</v>
      </c>
      <c r="F22" s="22" t="s">
        <v>278</v>
      </c>
      <c r="G22" s="22" t="s">
        <v>279</v>
      </c>
      <c r="H22" s="22" t="s">
        <v>280</v>
      </c>
      <c r="I22" s="22" t="s">
        <v>155</v>
      </c>
      <c r="J22" s="22" t="s">
        <v>281</v>
      </c>
      <c r="K22" s="22" t="s">
        <v>282</v>
      </c>
      <c r="L22" s="22" t="s">
        <v>283</v>
      </c>
      <c r="M22" s="22" t="s">
        <v>284</v>
      </c>
      <c r="N22" s="26">
        <v>0</v>
      </c>
      <c r="O22" s="25">
        <v>0.89100000000000001</v>
      </c>
      <c r="P22" s="27">
        <f>SUM(Table1[[#This Row],[Sprint commitments vs deliveries total score (out of 10%)]:[Final Evaluation (out of 90%)]])</f>
        <v>0.89100000000000001</v>
      </c>
      <c r="Q22" s="20" t="s">
        <v>361</v>
      </c>
    </row>
    <row r="23" spans="1:17" ht="28.8" x14ac:dyDescent="0.3">
      <c r="A23" s="1" t="s">
        <v>285</v>
      </c>
      <c r="B23" s="22" t="s">
        <v>286</v>
      </c>
      <c r="C23" s="22" t="s">
        <v>287</v>
      </c>
      <c r="D23" s="22" t="s">
        <v>288</v>
      </c>
      <c r="E23" s="22" t="s">
        <v>289</v>
      </c>
      <c r="F23" s="22" t="s">
        <v>290</v>
      </c>
      <c r="G23" s="22" t="s">
        <v>291</v>
      </c>
      <c r="H23" s="22" t="s">
        <v>292</v>
      </c>
      <c r="I23" s="22" t="s">
        <v>293</v>
      </c>
      <c r="J23" s="22" t="s">
        <v>294</v>
      </c>
      <c r="K23" s="22" t="s">
        <v>295</v>
      </c>
      <c r="L23" s="22" t="s">
        <v>296</v>
      </c>
      <c r="M23" s="22" t="s">
        <v>297</v>
      </c>
      <c r="N23" s="26">
        <v>0.1</v>
      </c>
      <c r="O23" s="25">
        <v>0.72</v>
      </c>
      <c r="P23" s="27">
        <f>SUM(Table1[[#This Row],[Sprint commitments vs deliveries total score (out of 10%)]:[Final Evaluation (out of 90%)]])</f>
        <v>0.82</v>
      </c>
      <c r="Q23" s="20" t="s">
        <v>353</v>
      </c>
    </row>
    <row r="24" spans="1:17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8"/>
      <c r="P24" s="4">
        <f>SUM(Table1[[#This Row],[Sprint commitments vs deliveries total score (out of 10%)]:[Final Evaluation (out of 90%)]])</f>
        <v>0</v>
      </c>
    </row>
    <row r="25" spans="1:17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  <c r="P25" s="4">
        <f>SUM(Table1[[#This Row],[Sprint commitments vs deliveries total score (out of 10%)]:[Final Evaluation (out of 90%)]])</f>
        <v>0</v>
      </c>
    </row>
    <row r="26" spans="1:17" x14ac:dyDescent="0.3">
      <c r="A26" s="1" t="s">
        <v>423</v>
      </c>
      <c r="B26" s="1" t="s">
        <v>298</v>
      </c>
      <c r="C26" s="1" t="s">
        <v>299</v>
      </c>
      <c r="P26"/>
    </row>
    <row r="27" spans="1:17" x14ac:dyDescent="0.3">
      <c r="A27" s="1" t="s">
        <v>362</v>
      </c>
      <c r="B27" s="5" t="s">
        <v>363</v>
      </c>
      <c r="C27" t="s">
        <v>364</v>
      </c>
      <c r="O27" s="19"/>
      <c r="P27"/>
    </row>
    <row r="28" spans="1:17" x14ac:dyDescent="0.3">
      <c r="A28" s="1" t="s">
        <v>365</v>
      </c>
      <c r="B28" s="5" t="s">
        <v>366</v>
      </c>
      <c r="C28" t="s">
        <v>367</v>
      </c>
      <c r="O28" s="19"/>
      <c r="P28"/>
    </row>
    <row r="29" spans="1:17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8"/>
      <c r="P29" s="4"/>
    </row>
    <row r="30" spans="1:17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8"/>
      <c r="P30" s="4"/>
    </row>
    <row r="31" spans="1:17" x14ac:dyDescent="0.3">
      <c r="A31" s="1" t="s">
        <v>306</v>
      </c>
      <c r="B31" s="5" t="s">
        <v>307</v>
      </c>
      <c r="P31"/>
    </row>
    <row r="32" spans="1:17" x14ac:dyDescent="0.3">
      <c r="A32" s="18" t="s">
        <v>308</v>
      </c>
      <c r="B32" s="19" t="s">
        <v>309</v>
      </c>
      <c r="C32" s="19"/>
      <c r="D32" s="19"/>
      <c r="P32"/>
    </row>
    <row r="33" spans="1:16" x14ac:dyDescent="0.3">
      <c r="A33" s="18"/>
      <c r="B33" t="s">
        <v>310</v>
      </c>
      <c r="P33"/>
    </row>
    <row r="34" spans="1:16" x14ac:dyDescent="0.3">
      <c r="B34" s="1"/>
    </row>
  </sheetData>
  <hyperlinks>
    <hyperlink ref="B31" r:id="rId1" xr:uid="{667CD040-3FAC-49CA-8FA8-D8658BD4EDC1}"/>
    <hyperlink ref="B27" r:id="rId2" xr:uid="{5A61240B-0060-4C55-B8A4-93324FD390DD}"/>
    <hyperlink ref="B28" r:id="rId3" xr:uid="{4DB72085-E94E-4D7C-9855-075F8D3E842D}"/>
  </hyperlinks>
  <pageMargins left="0.7" right="0.7" top="0.75" bottom="0.75" header="0.3" footer="0.3"/>
  <pageSetup orientation="portrait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FF526-E116-4DC6-8235-CFE7596CA50F}">
  <dimension ref="A1:P34"/>
  <sheetViews>
    <sheetView tabSelected="1" workbookViewId="0">
      <pane xSplit="1" topLeftCell="N1" activePane="topRight" state="frozen"/>
      <selection pane="topRight" activeCell="O1" sqref="O1"/>
    </sheetView>
  </sheetViews>
  <sheetFormatPr defaultRowHeight="14.4" x14ac:dyDescent="0.3"/>
  <cols>
    <col min="1" max="1" width="26" customWidth="1"/>
    <col min="2" max="2" width="72" bestFit="1" customWidth="1"/>
    <col min="3" max="3" width="75" customWidth="1"/>
    <col min="4" max="4" width="76.6640625" bestFit="1" customWidth="1"/>
    <col min="5" max="5" width="71.33203125" customWidth="1"/>
    <col min="6" max="6" width="80" bestFit="1" customWidth="1"/>
    <col min="7" max="7" width="73.88671875" bestFit="1" customWidth="1"/>
    <col min="8" max="9" width="61.6640625" bestFit="1" customWidth="1"/>
    <col min="10" max="10" width="75.5546875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62.6640625" bestFit="1" customWidth="1"/>
    <col min="15" max="15" width="36.44140625" style="6" bestFit="1" customWidth="1"/>
    <col min="16" max="16" width="27.44140625" bestFit="1" customWidth="1"/>
  </cols>
  <sheetData>
    <row r="1" spans="1:16" s="3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7" t="s">
        <v>347</v>
      </c>
      <c r="O1" s="7" t="s">
        <v>368</v>
      </c>
      <c r="P1" s="2" t="s">
        <v>16</v>
      </c>
    </row>
    <row r="2" spans="1:16" x14ac:dyDescent="0.3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s="28">
        <v>0.05</v>
      </c>
      <c r="O2" s="29">
        <v>0.89100000000000001</v>
      </c>
      <c r="P2" s="28">
        <f>SUM(N2,O2)</f>
        <v>0.94100000000000006</v>
      </c>
    </row>
    <row r="3" spans="1:16" x14ac:dyDescent="0.3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s="28">
        <v>0</v>
      </c>
      <c r="O3" s="29">
        <v>0.81</v>
      </c>
      <c r="P3" s="28">
        <f t="shared" ref="P3:P23" si="0">SUM(N3,O3)</f>
        <v>0.81</v>
      </c>
    </row>
    <row r="4" spans="1:16" ht="12" customHeight="1" x14ac:dyDescent="0.3">
      <c r="A4" s="1" t="s">
        <v>43</v>
      </c>
      <c r="B4" t="s">
        <v>44</v>
      </c>
      <c r="C4" t="s">
        <v>45</v>
      </c>
      <c r="D4" t="s">
        <v>46</v>
      </c>
      <c r="E4" s="9" t="s">
        <v>47</v>
      </c>
      <c r="F4" t="s">
        <v>48</v>
      </c>
      <c r="G4" t="s">
        <v>49</v>
      </c>
      <c r="H4" t="s">
        <v>311</v>
      </c>
      <c r="I4" t="s">
        <v>51</v>
      </c>
      <c r="J4" s="16" t="s">
        <v>312</v>
      </c>
      <c r="K4" t="s">
        <v>46</v>
      </c>
      <c r="L4" t="s">
        <v>313</v>
      </c>
      <c r="M4" t="s">
        <v>314</v>
      </c>
      <c r="N4" s="28">
        <v>0</v>
      </c>
      <c r="O4" s="29">
        <v>0.18</v>
      </c>
      <c r="P4" s="28">
        <f t="shared" si="0"/>
        <v>0.18</v>
      </c>
    </row>
    <row r="5" spans="1:16" x14ac:dyDescent="0.3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315</v>
      </c>
      <c r="J5" t="s">
        <v>65</v>
      </c>
      <c r="K5" t="s">
        <v>46</v>
      </c>
      <c r="L5" t="s">
        <v>316</v>
      </c>
      <c r="M5" t="s">
        <v>317</v>
      </c>
      <c r="N5" s="28">
        <v>0</v>
      </c>
      <c r="O5" s="29">
        <v>0</v>
      </c>
      <c r="P5" s="28">
        <f t="shared" si="0"/>
        <v>0</v>
      </c>
    </row>
    <row r="6" spans="1:16" x14ac:dyDescent="0.3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 s="28">
        <v>0</v>
      </c>
      <c r="O6" s="29"/>
      <c r="P6" s="28">
        <f t="shared" si="0"/>
        <v>0</v>
      </c>
    </row>
    <row r="7" spans="1:16" x14ac:dyDescent="0.3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 s="28">
        <v>0.1</v>
      </c>
      <c r="O7" s="29">
        <v>0.85499999999999998</v>
      </c>
      <c r="P7" s="28">
        <f t="shared" si="0"/>
        <v>0.95499999999999996</v>
      </c>
    </row>
    <row r="8" spans="1:16" x14ac:dyDescent="0.3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 s="28">
        <v>0.1</v>
      </c>
      <c r="O8" s="29">
        <v>0.80100000000000005</v>
      </c>
      <c r="P8" s="28">
        <f t="shared" si="0"/>
        <v>0.90100000000000002</v>
      </c>
    </row>
    <row r="9" spans="1:16" x14ac:dyDescent="0.3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  <c r="M9" t="s">
        <v>120</v>
      </c>
      <c r="N9" s="28">
        <v>0.1</v>
      </c>
      <c r="O9" s="29">
        <v>0.89100000000000001</v>
      </c>
      <c r="P9" s="28">
        <f t="shared" si="0"/>
        <v>0.99099999999999999</v>
      </c>
    </row>
    <row r="10" spans="1:16" x14ac:dyDescent="0.3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 s="28">
        <v>0</v>
      </c>
      <c r="O10" s="29">
        <v>0.5625</v>
      </c>
      <c r="P10" s="28">
        <f t="shared" si="0"/>
        <v>0.5625</v>
      </c>
    </row>
    <row r="11" spans="1:16" x14ac:dyDescent="0.3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 s="28">
        <v>0.05</v>
      </c>
      <c r="O11" s="28">
        <v>0.36</v>
      </c>
      <c r="P11" s="28">
        <f t="shared" si="0"/>
        <v>0.41</v>
      </c>
    </row>
    <row r="12" spans="1:16" x14ac:dyDescent="0.3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 s="28">
        <v>0</v>
      </c>
      <c r="O12" s="29">
        <v>0.85499999999999998</v>
      </c>
      <c r="P12" s="28">
        <f t="shared" si="0"/>
        <v>0.85499999999999998</v>
      </c>
    </row>
    <row r="13" spans="1:16" x14ac:dyDescent="0.3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 s="28">
        <v>0.1</v>
      </c>
      <c r="O13" s="29">
        <v>0.87390000000000001</v>
      </c>
      <c r="P13" s="28">
        <f t="shared" si="0"/>
        <v>0.97389999999999999</v>
      </c>
    </row>
    <row r="14" spans="1:16" x14ac:dyDescent="0.3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 s="28">
        <v>0</v>
      </c>
      <c r="O14" s="29">
        <v>0.85499999999999998</v>
      </c>
      <c r="P14" s="28">
        <f t="shared" si="0"/>
        <v>0.85499999999999998</v>
      </c>
    </row>
    <row r="15" spans="1:16" x14ac:dyDescent="0.3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 s="28">
        <v>0</v>
      </c>
      <c r="O15" s="29">
        <v>0.54</v>
      </c>
      <c r="P15" s="28">
        <f t="shared" si="0"/>
        <v>0.54</v>
      </c>
    </row>
    <row r="16" spans="1:16" x14ac:dyDescent="0.3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 s="28">
        <v>0.1</v>
      </c>
      <c r="O16" s="29">
        <v>0.67500000000000004</v>
      </c>
      <c r="P16" s="28">
        <f t="shared" si="0"/>
        <v>0.77500000000000002</v>
      </c>
    </row>
    <row r="17" spans="1:16" x14ac:dyDescent="0.3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 s="28">
        <v>0.05</v>
      </c>
      <c r="O17" s="29">
        <v>0.76500000000000001</v>
      </c>
      <c r="P17" s="28">
        <f t="shared" si="0"/>
        <v>0.81500000000000006</v>
      </c>
    </row>
    <row r="18" spans="1:16" x14ac:dyDescent="0.3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 s="28">
        <v>0</v>
      </c>
      <c r="O18" s="29">
        <v>0.85499999999999998</v>
      </c>
      <c r="P18" s="28">
        <f t="shared" si="0"/>
        <v>0.85499999999999998</v>
      </c>
    </row>
    <row r="19" spans="1:16" x14ac:dyDescent="0.3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 s="28">
        <v>0.1</v>
      </c>
      <c r="O19" s="29">
        <v>0.9</v>
      </c>
      <c r="P19" s="28">
        <f t="shared" si="0"/>
        <v>1</v>
      </c>
    </row>
    <row r="20" spans="1:16" x14ac:dyDescent="0.3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 s="28">
        <v>0</v>
      </c>
      <c r="O20" s="29">
        <v>0.58499999999999996</v>
      </c>
      <c r="P20" s="28">
        <f t="shared" si="0"/>
        <v>0.58499999999999996</v>
      </c>
    </row>
    <row r="21" spans="1:16" x14ac:dyDescent="0.3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 s="28">
        <v>0</v>
      </c>
      <c r="O21" s="29">
        <v>0.1</v>
      </c>
      <c r="P21" s="28">
        <f t="shared" si="0"/>
        <v>0.1</v>
      </c>
    </row>
    <row r="22" spans="1:16" x14ac:dyDescent="0.3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 s="28">
        <v>0.05</v>
      </c>
      <c r="O22" s="29">
        <v>0.88200000000000001</v>
      </c>
      <c r="P22" s="28">
        <f t="shared" si="0"/>
        <v>0.93200000000000005</v>
      </c>
    </row>
    <row r="23" spans="1:16" x14ac:dyDescent="0.3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 s="28">
        <v>0.1</v>
      </c>
      <c r="O23" s="29">
        <v>0.81</v>
      </c>
      <c r="P23" s="28">
        <f t="shared" si="0"/>
        <v>0.91</v>
      </c>
    </row>
    <row r="24" spans="1:1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8"/>
      <c r="P24" s="4"/>
    </row>
    <row r="25" spans="1:16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  <c r="P25" s="4"/>
    </row>
    <row r="26" spans="1:16" x14ac:dyDescent="0.3">
      <c r="A26" s="1" t="s">
        <v>423</v>
      </c>
      <c r="B26" s="1" t="s">
        <v>298</v>
      </c>
      <c r="C26" s="1" t="s">
        <v>299</v>
      </c>
      <c r="O26" s="29">
        <f>AVERAGE(O2:O23)</f>
        <v>0.66887619047619051</v>
      </c>
    </row>
    <row r="27" spans="1:16" x14ac:dyDescent="0.3">
      <c r="A27" s="1" t="s">
        <v>369</v>
      </c>
      <c r="B27" s="5" t="s">
        <v>370</v>
      </c>
      <c r="C27" t="s">
        <v>371</v>
      </c>
    </row>
    <row r="28" spans="1:16" x14ac:dyDescent="0.3">
      <c r="A28" s="1" t="s">
        <v>372</v>
      </c>
      <c r="B28" s="5" t="s">
        <v>373</v>
      </c>
      <c r="C28" t="s">
        <v>374</v>
      </c>
    </row>
    <row r="29" spans="1:1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8"/>
      <c r="P29" s="4"/>
    </row>
    <row r="30" spans="1:1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8"/>
      <c r="P30" s="4"/>
    </row>
    <row r="31" spans="1:16" x14ac:dyDescent="0.3">
      <c r="A31" s="1" t="s">
        <v>306</v>
      </c>
      <c r="B31" s="5" t="s">
        <v>307</v>
      </c>
    </row>
    <row r="32" spans="1:16" x14ac:dyDescent="0.3">
      <c r="A32" s="33" t="s">
        <v>308</v>
      </c>
      <c r="B32" s="34" t="s">
        <v>309</v>
      </c>
      <c r="C32" s="34"/>
      <c r="D32" s="34"/>
    </row>
    <row r="33" spans="1:2" x14ac:dyDescent="0.3">
      <c r="A33" s="33"/>
      <c r="B33" t="s">
        <v>310</v>
      </c>
    </row>
    <row r="34" spans="1:2" x14ac:dyDescent="0.3">
      <c r="B34" s="1"/>
    </row>
  </sheetData>
  <mergeCells count="2">
    <mergeCell ref="A32:A33"/>
    <mergeCell ref="B32:D32"/>
  </mergeCells>
  <hyperlinks>
    <hyperlink ref="B31" r:id="rId1" xr:uid="{08A8E8DA-C32D-40CE-A483-994A32D2AFC6}"/>
    <hyperlink ref="B27" r:id="rId2" xr:uid="{6E0D7A7F-4520-4514-81F6-584CC82FC27F}"/>
    <hyperlink ref="B28" r:id="rId3" xr:uid="{4A1089A9-DDFF-4A13-ADCE-1A422FB5AEAB}"/>
  </hyperlink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83B9-88F7-4705-A254-A3E8028CB3D0}">
  <dimension ref="A1:F23"/>
  <sheetViews>
    <sheetView workbookViewId="0">
      <selection activeCell="D1" sqref="D1"/>
    </sheetView>
  </sheetViews>
  <sheetFormatPr defaultRowHeight="14.4" x14ac:dyDescent="0.3"/>
  <cols>
    <col min="1" max="1" width="32.44140625" customWidth="1"/>
    <col min="2" max="2" width="30.44140625" customWidth="1"/>
    <col min="3" max="3" width="22.6640625" customWidth="1"/>
    <col min="4" max="4" width="24.44140625" customWidth="1"/>
    <col min="5" max="5" width="22.6640625" customWidth="1"/>
    <col min="6" max="6" width="10.6640625" bestFit="1" customWidth="1"/>
    <col min="11" max="11" width="28.109375" customWidth="1"/>
  </cols>
  <sheetData>
    <row r="1" spans="1:6" ht="18" x14ac:dyDescent="0.35">
      <c r="A1" s="13" t="s">
        <v>375</v>
      </c>
      <c r="B1" t="s">
        <v>376</v>
      </c>
      <c r="C1" t="s">
        <v>377</v>
      </c>
      <c r="D1" t="s">
        <v>378</v>
      </c>
      <c r="E1" t="s">
        <v>379</v>
      </c>
      <c r="F1" t="s">
        <v>380</v>
      </c>
    </row>
    <row r="2" spans="1:6" x14ac:dyDescent="0.3">
      <c r="A2" s="14" t="s">
        <v>381</v>
      </c>
      <c r="B2">
        <v>68</v>
      </c>
      <c r="C2">
        <v>98.240000000000009</v>
      </c>
      <c r="D2" s="5" t="s">
        <v>307</v>
      </c>
      <c r="E2" s="5" t="s">
        <v>382</v>
      </c>
      <c r="F2" s="15">
        <v>1</v>
      </c>
    </row>
    <row r="3" spans="1:6" x14ac:dyDescent="0.3">
      <c r="A3" s="14" t="s">
        <v>383</v>
      </c>
      <c r="B3">
        <v>61.5</v>
      </c>
      <c r="C3">
        <v>98.22999999999999</v>
      </c>
      <c r="D3" s="5" t="s">
        <v>307</v>
      </c>
      <c r="E3" s="5" t="s">
        <v>322</v>
      </c>
      <c r="F3" s="15">
        <v>1</v>
      </c>
    </row>
    <row r="4" spans="1:6" x14ac:dyDescent="0.3">
      <c r="A4" s="14" t="s">
        <v>384</v>
      </c>
      <c r="B4">
        <v>69.600000000000009</v>
      </c>
      <c r="C4">
        <v>96.16</v>
      </c>
      <c r="D4" s="5" t="s">
        <v>307</v>
      </c>
      <c r="E4" s="5" t="s">
        <v>385</v>
      </c>
      <c r="F4" s="15">
        <v>1</v>
      </c>
    </row>
    <row r="5" spans="1:6" x14ac:dyDescent="0.3">
      <c r="A5" s="14" t="s">
        <v>386</v>
      </c>
      <c r="B5">
        <v>74</v>
      </c>
      <c r="C5">
        <v>95.759999999999991</v>
      </c>
      <c r="D5" s="5" t="s">
        <v>307</v>
      </c>
      <c r="E5" s="5" t="s">
        <v>387</v>
      </c>
      <c r="F5" s="15">
        <v>1</v>
      </c>
    </row>
    <row r="6" spans="1:6" x14ac:dyDescent="0.3">
      <c r="A6" s="14" t="s">
        <v>388</v>
      </c>
      <c r="B6">
        <v>69.899999999999991</v>
      </c>
      <c r="C6">
        <v>94.02</v>
      </c>
      <c r="D6" s="5" t="s">
        <v>307</v>
      </c>
      <c r="E6" s="5" t="s">
        <v>389</v>
      </c>
      <c r="F6" s="15">
        <v>1</v>
      </c>
    </row>
    <row r="7" spans="1:6" x14ac:dyDescent="0.3">
      <c r="A7" s="14" t="s">
        <v>390</v>
      </c>
      <c r="B7">
        <v>67.400000000000006</v>
      </c>
      <c r="C7">
        <v>93.1</v>
      </c>
      <c r="D7" s="5" t="s">
        <v>307</v>
      </c>
      <c r="E7" s="5" t="s">
        <v>391</v>
      </c>
      <c r="F7" s="15">
        <v>1</v>
      </c>
    </row>
    <row r="8" spans="1:6" x14ac:dyDescent="0.3">
      <c r="A8" s="14" t="s">
        <v>392</v>
      </c>
      <c r="B8">
        <v>62.9</v>
      </c>
      <c r="C8">
        <v>92.72</v>
      </c>
      <c r="D8" s="5" t="s">
        <v>307</v>
      </c>
      <c r="E8" s="5" t="s">
        <v>393</v>
      </c>
      <c r="F8" s="15">
        <v>1</v>
      </c>
    </row>
    <row r="9" spans="1:6" x14ac:dyDescent="0.3">
      <c r="A9" s="14" t="s">
        <v>394</v>
      </c>
      <c r="B9">
        <v>63.2</v>
      </c>
      <c r="C9">
        <v>92.7</v>
      </c>
      <c r="D9" s="5" t="s">
        <v>307</v>
      </c>
      <c r="E9" s="5" t="s">
        <v>395</v>
      </c>
      <c r="F9" s="15">
        <v>1</v>
      </c>
    </row>
    <row r="10" spans="1:6" x14ac:dyDescent="0.3">
      <c r="A10" s="14" t="s">
        <v>396</v>
      </c>
      <c r="B10">
        <v>63.8</v>
      </c>
      <c r="C10">
        <v>91.15</v>
      </c>
      <c r="D10" s="5" t="s">
        <v>307</v>
      </c>
      <c r="E10" s="5" t="s">
        <v>397</v>
      </c>
      <c r="F10" s="15">
        <v>1</v>
      </c>
    </row>
    <row r="11" spans="1:6" x14ac:dyDescent="0.3">
      <c r="A11" s="14" t="s">
        <v>398</v>
      </c>
      <c r="B11">
        <v>62.5</v>
      </c>
      <c r="C11">
        <v>89.66</v>
      </c>
      <c r="D11" s="5" t="s">
        <v>307</v>
      </c>
      <c r="E11" s="5" t="s">
        <v>399</v>
      </c>
      <c r="F11" s="15">
        <v>1</v>
      </c>
    </row>
    <row r="12" spans="1:6" x14ac:dyDescent="0.3">
      <c r="A12" s="14" t="s">
        <v>400</v>
      </c>
      <c r="B12">
        <v>67.599999999999994</v>
      </c>
      <c r="C12">
        <v>89</v>
      </c>
      <c r="D12" s="5" t="s">
        <v>307</v>
      </c>
      <c r="E12" s="5" t="s">
        <v>401</v>
      </c>
      <c r="F12" s="15">
        <v>1</v>
      </c>
    </row>
    <row r="13" spans="1:6" x14ac:dyDescent="0.3">
      <c r="A13" s="14" t="s">
        <v>402</v>
      </c>
      <c r="B13">
        <v>63.599999999999994</v>
      </c>
      <c r="C13">
        <v>86.8</v>
      </c>
      <c r="D13" s="5" t="s">
        <v>307</v>
      </c>
      <c r="E13" s="5" t="s">
        <v>403</v>
      </c>
      <c r="F13" s="15">
        <v>1</v>
      </c>
    </row>
    <row r="14" spans="1:6" x14ac:dyDescent="0.3">
      <c r="A14" s="14" t="s">
        <v>404</v>
      </c>
      <c r="B14">
        <v>77.099999999999994</v>
      </c>
      <c r="C14">
        <v>84.39</v>
      </c>
      <c r="D14" s="5" t="s">
        <v>307</v>
      </c>
      <c r="E14" s="5" t="s">
        <v>405</v>
      </c>
      <c r="F14" s="15">
        <v>1</v>
      </c>
    </row>
    <row r="15" spans="1:6" x14ac:dyDescent="0.3">
      <c r="A15" s="14" t="s">
        <v>69</v>
      </c>
      <c r="B15">
        <v>62.8</v>
      </c>
      <c r="C15">
        <v>83.65</v>
      </c>
      <c r="D15" s="5" t="s">
        <v>307</v>
      </c>
      <c r="E15" s="5" t="s">
        <v>406</v>
      </c>
      <c r="F15" s="15">
        <v>1</v>
      </c>
    </row>
    <row r="16" spans="1:6" x14ac:dyDescent="0.3">
      <c r="A16" s="14" t="s">
        <v>407</v>
      </c>
      <c r="B16">
        <v>70.599999999999994</v>
      </c>
      <c r="C16">
        <v>82.44</v>
      </c>
      <c r="D16" s="5" t="s">
        <v>307</v>
      </c>
      <c r="E16" s="5" t="s">
        <v>408</v>
      </c>
      <c r="F16" s="15">
        <v>1</v>
      </c>
    </row>
    <row r="17" spans="1:6" x14ac:dyDescent="0.3">
      <c r="A17" s="14" t="s">
        <v>409</v>
      </c>
      <c r="B17">
        <v>56.8</v>
      </c>
      <c r="C17">
        <v>81.97999999999999</v>
      </c>
      <c r="D17" s="5" t="s">
        <v>307</v>
      </c>
      <c r="E17" s="5" t="s">
        <v>410</v>
      </c>
      <c r="F17" s="15">
        <v>1</v>
      </c>
    </row>
    <row r="18" spans="1:6" x14ac:dyDescent="0.3">
      <c r="A18" s="14" t="s">
        <v>411</v>
      </c>
      <c r="B18">
        <v>63.4</v>
      </c>
      <c r="C18">
        <v>81.849999999999994</v>
      </c>
      <c r="D18" s="5" t="s">
        <v>307</v>
      </c>
      <c r="E18" s="5" t="s">
        <v>412</v>
      </c>
      <c r="F18" s="15">
        <v>1</v>
      </c>
    </row>
    <row r="19" spans="1:6" x14ac:dyDescent="0.3">
      <c r="A19" s="14" t="s">
        <v>413</v>
      </c>
      <c r="B19">
        <v>65.2</v>
      </c>
      <c r="C19">
        <v>78.39</v>
      </c>
      <c r="D19" s="5" t="s">
        <v>307</v>
      </c>
      <c r="E19" s="5" t="s">
        <v>414</v>
      </c>
      <c r="F19" s="15">
        <v>1</v>
      </c>
    </row>
    <row r="20" spans="1:6" x14ac:dyDescent="0.3">
      <c r="A20" s="14" t="s">
        <v>415</v>
      </c>
      <c r="B20">
        <v>64</v>
      </c>
      <c r="C20">
        <v>77.45</v>
      </c>
      <c r="D20" s="5" t="s">
        <v>307</v>
      </c>
      <c r="E20" s="5" t="s">
        <v>416</v>
      </c>
      <c r="F20" s="15">
        <v>1</v>
      </c>
    </row>
    <row r="21" spans="1:6" x14ac:dyDescent="0.3">
      <c r="A21" s="14" t="s">
        <v>417</v>
      </c>
      <c r="B21">
        <v>50.1</v>
      </c>
      <c r="C21">
        <v>77.14</v>
      </c>
      <c r="D21" s="5" t="s">
        <v>307</v>
      </c>
      <c r="E21" s="5" t="s">
        <v>418</v>
      </c>
      <c r="F21" s="15">
        <v>1</v>
      </c>
    </row>
    <row r="22" spans="1:6" x14ac:dyDescent="0.3">
      <c r="A22" s="14" t="s">
        <v>419</v>
      </c>
      <c r="B22">
        <v>51.7</v>
      </c>
      <c r="C22">
        <v>72.02000000000001</v>
      </c>
      <c r="D22" s="5" t="s">
        <v>307</v>
      </c>
      <c r="E22" s="5" t="s">
        <v>420</v>
      </c>
      <c r="F22" s="15">
        <v>1</v>
      </c>
    </row>
    <row r="23" spans="1:6" x14ac:dyDescent="0.3">
      <c r="A23" s="14" t="s">
        <v>421</v>
      </c>
      <c r="B23" s="11">
        <v>42.9</v>
      </c>
      <c r="C23">
        <v>56.25</v>
      </c>
      <c r="D23" s="5" t="s">
        <v>307</v>
      </c>
      <c r="E23" s="5" t="s">
        <v>422</v>
      </c>
      <c r="F23" s="15">
        <v>1</v>
      </c>
    </row>
  </sheetData>
  <sortState xmlns:xlrd2="http://schemas.microsoft.com/office/spreadsheetml/2017/richdata2" ref="A2:F23">
    <sortCondition descending="1" ref="C2:C23"/>
  </sortState>
  <hyperlinks>
    <hyperlink ref="E3" r:id="rId1" xr:uid="{18437234-E7A0-4040-B68E-743C4B713142}"/>
    <hyperlink ref="E3:E23" r:id="rId2" display="https://sharing.clickup.com/90181072525/b/h/2kzkbxmd-538/e21e3d8c6033662" xr:uid="{6DE8E8A0-6DFA-4AF2-950F-C461BBED6B3F}"/>
    <hyperlink ref="D3" r:id="rId3" xr:uid="{F7E73B28-9967-435A-9393-B7403D6BA73A}"/>
    <hyperlink ref="D3:D23" r:id="rId4" display="https://github.com/CodelineAtyab/OrbitXO" xr:uid="{874B7360-1AFD-4272-9A8F-96B3CB2DA9B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386AB3068CD42B8F0F14A3B25C6E6" ma:contentTypeVersion="15" ma:contentTypeDescription="Create a new document." ma:contentTypeScope="" ma:versionID="1b0865c603b059e198cdfbdcd5fd1e24">
  <xsd:schema xmlns:xsd="http://www.w3.org/2001/XMLSchema" xmlns:xs="http://www.w3.org/2001/XMLSchema" xmlns:p="http://schemas.microsoft.com/office/2006/metadata/properties" xmlns:ns2="7112d4b0-5493-499c-a8a1-c4cefa8f8360" xmlns:ns3="5524ecfe-089c-425a-a4be-7743da73ddfc" targetNamespace="http://schemas.microsoft.com/office/2006/metadata/properties" ma:root="true" ma:fieldsID="b01538475ea0a03af6b38dbffea6db4f" ns2:_="" ns3:_="">
    <xsd:import namespace="7112d4b0-5493-499c-a8a1-c4cefa8f8360"/>
    <xsd:import namespace="5524ecfe-089c-425a-a4be-7743da73dd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2d4b0-5493-499c-a8a1-c4cefa8f83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58fa18b-5786-4974-b7f7-d3b37da9bf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4ecfe-089c-425a-a4be-7743da73dd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c1eac91-b8be-4f7d-a1a0-d2f2d9fa7553}" ma:internalName="TaxCatchAll" ma:showField="CatchAllData" ma:web="5524ecfe-089c-425a-a4be-7743da73dd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524ecfe-089c-425a-a4be-7743da73ddfc" xsi:nil="true"/>
    <lcf76f155ced4ddcb4097134ff3c332f xmlns="7112d4b0-5493-499c-a8a1-c4cefa8f836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F36AA35-EE34-488A-B426-A5F00BF26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12d4b0-5493-499c-a8a1-c4cefa8f8360"/>
    <ds:schemaRef ds:uri="5524ecfe-089c-425a-a4be-7743da73dd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2F8EAB-94F8-4973-85AA-EF84B5AC73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06C25A-5E3C-49E7-B071-5EAE6BA5B6FE}">
  <ds:schemaRefs>
    <ds:schemaRef ds:uri="http://schemas.microsoft.com/office/2006/metadata/properties"/>
    <ds:schemaRef ds:uri="http://schemas.microsoft.com/office/infopath/2007/PartnerControls"/>
    <ds:schemaRef ds:uri="5524ecfe-089c-425a-a4be-7743da73ddfc"/>
    <ds:schemaRef ds:uri="7112d4b0-5493-499c-a8a1-c4cefa8f836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April 2025</vt:lpstr>
      <vt:lpstr>May 2025</vt:lpstr>
      <vt:lpstr>June 2025</vt:lpstr>
      <vt:lpstr>July 2025</vt:lpstr>
      <vt:lpstr>August 2025</vt:lpstr>
      <vt:lpstr>September 2025 </vt:lpstr>
      <vt:lpstr>October 2025</vt:lpstr>
      <vt:lpstr>DO NOT DELETE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Syed Atyab Hussain</cp:lastModifiedBy>
  <cp:revision/>
  <dcterms:created xsi:type="dcterms:W3CDTF">2025-05-15T12:15:18Z</dcterms:created>
  <dcterms:modified xsi:type="dcterms:W3CDTF">2025-10-28T11:04:12Z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0x010100CC4386AB3068CD42B8F0F14A3B25C6E6</vt:lpwstr>
  </property>
  <property fmtid="{D5CDD505-2E9C-101B-9397-08002B2CF9AE}" pid="3" name="MediaServiceImageTags">
    <vt:lpwstr/>
  </property>
</Properties>
</file>