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theme/themeOverride3.xml" ContentType="application/vnd.openxmlformats-officedocument.themeOverrid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6.xml" ContentType="application/vnd.openxmlformats-officedocument.themeOverrid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slicers/slicer1.xml" ContentType="application/vnd.ms-excel.slicer+xml"/>
  <Override PartName="/xl/tables/table5.xml" ContentType="application/vnd.openxmlformats-officedocument.spreadsheetml.table+xml"/>
  <Override PartName="/xl/drawings/drawing10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7.xml" ContentType="application/vnd.openxmlformats-officedocument.themeOverrid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1fa2cfe7802c02c/Escritorio/reportes/"/>
    </mc:Choice>
  </mc:AlternateContent>
  <xr:revisionPtr revIDLastSave="11" documentId="13_ncr:1_{B035F390-F522-4F36-88E0-492157A3F4E4}" xr6:coauthVersionLast="47" xr6:coauthVersionMax="47" xr10:uidLastSave="{79E31BBC-7C76-4263-86B3-7E450235EBD4}"/>
  <bookViews>
    <workbookView xWindow="-120" yWindow="-120" windowWidth="29040" windowHeight="15720" firstSheet="1" activeTab="9" xr2:uid="{00000000-000D-0000-FFFF-FFFF00000000}"/>
  </bookViews>
  <sheets>
    <sheet name="Cases" sheetId="1" r:id="rId1"/>
    <sheet name="Consolidated" sheetId="8" r:id="rId2"/>
    <sheet name="Type" sheetId="2" r:id="rId3"/>
    <sheet name="Severity" sheetId="3" r:id="rId4"/>
    <sheet name="Reason" sheetId="4" r:id="rId5"/>
    <sheet name="Status" sheetId="6" r:id="rId6"/>
    <sheet name="Product" sheetId="5" r:id="rId7"/>
    <sheet name="Information" sheetId="7" r:id="rId8"/>
    <sheet name="Interventions" sheetId="16" r:id="rId9"/>
    <sheet name="Tables" sheetId="9" r:id="rId10"/>
    <sheet name="SLA Cases" sheetId="15" r:id="rId11"/>
    <sheet name="SLA" sheetId="14" r:id="rId12"/>
  </sheets>
  <definedNames>
    <definedName name="SegmentaciónDeDatos_STATUS">#N/A</definedName>
    <definedName name="SegmentaciónDeDatos_TYPE">#N/A</definedName>
  </definedNames>
  <calcPr calcId="191029"/>
  <pivotCaches>
    <pivotCache cacheId="12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5" l="1" a="1"/>
  <c r="L2" i="15" s="1"/>
  <c r="K2" i="15" a="1"/>
  <c r="K2" i="15" s="1"/>
  <c r="C12" i="8"/>
  <c r="B12" i="8"/>
  <c r="C65" i="14"/>
  <c r="C50" i="14"/>
  <c r="C49" i="14"/>
  <c r="D12" i="8" l="1"/>
  <c r="I8" i="14"/>
  <c r="A17" i="8"/>
  <c r="A18" i="8"/>
  <c r="A19" i="8"/>
  <c r="A20" i="8"/>
  <c r="A21" i="8"/>
  <c r="A22" i="8"/>
  <c r="C23" i="7" l="1"/>
  <c r="J11" i="14" l="1"/>
  <c r="J10" i="14"/>
  <c r="B39" i="16" l="1"/>
  <c r="B36" i="16"/>
  <c r="B19" i="7" l="1"/>
  <c r="C34" i="14" l="1"/>
  <c r="E9" i="14" s="1"/>
  <c r="C66" i="14"/>
  <c r="I9" i="14" s="1"/>
  <c r="C33" i="14"/>
  <c r="C18" i="14"/>
  <c r="E8" i="14" s="1"/>
  <c r="C17" i="14"/>
  <c r="E10" i="14" l="1"/>
  <c r="J8" i="14"/>
  <c r="I11" i="14"/>
  <c r="E11" i="14"/>
  <c r="J9" i="14"/>
  <c r="I10" i="14"/>
  <c r="D9" i="14"/>
  <c r="D11" i="14"/>
  <c r="D8" i="14"/>
  <c r="D1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<sst xmlns="http://schemas.openxmlformats.org/spreadsheetml/2006/main" count="1144" uniqueCount="233">
  <si>
    <t>CUSTOMER</t>
  </si>
  <si>
    <t>SUBJECT</t>
  </si>
  <si>
    <t>SEVERITY</t>
  </si>
  <si>
    <t>TYPE</t>
  </si>
  <si>
    <t>STATUS</t>
  </si>
  <si>
    <t>REASON</t>
  </si>
  <si>
    <t>PRODUCT</t>
  </si>
  <si>
    <t>FOUND BY</t>
  </si>
  <si>
    <t>SITE</t>
  </si>
  <si>
    <t>TOTAL HOURS</t>
  </si>
  <si>
    <t>Minor</t>
  </si>
  <si>
    <t>CE</t>
  </si>
  <si>
    <t>Assigned</t>
  </si>
  <si>
    <t>Closed</t>
  </si>
  <si>
    <t>CASEID</t>
  </si>
  <si>
    <t>DATETIME</t>
  </si>
  <si>
    <t>LASTCHANGE</t>
  </si>
  <si>
    <t>Month</t>
  </si>
  <si>
    <t>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</si>
  <si>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</si>
  <si>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</si>
  <si>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</si>
  <si>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</si>
  <si>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</si>
  <si>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</si>
  <si>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</si>
  <si>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</si>
  <si>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</si>
  <si>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</si>
  <si>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</si>
  <si>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</si>
  <si>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</si>
  <si>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Type</t>
  </si>
  <si>
    <t>Subject</t>
  </si>
  <si>
    <t>Severity</t>
  </si>
  <si>
    <t>Status</t>
  </si>
  <si>
    <t>Products</t>
  </si>
  <si>
    <t>Opened</t>
  </si>
  <si>
    <t>Rule</t>
  </si>
  <si>
    <t>Time limit</t>
  </si>
  <si>
    <t>Count of cases</t>
  </si>
  <si>
    <t># of cases exceeding</t>
  </si>
  <si>
    <t>OK</t>
  </si>
  <si>
    <t>NOK</t>
  </si>
  <si>
    <t>SLA - RECOVERY TIME - CRITICAL</t>
  </si>
  <si>
    <t>SLA - FINAL SOLUTION - CRITICAL</t>
  </si>
  <si>
    <t>SLA - RECOVERY TIME - MAJOR</t>
  </si>
  <si>
    <t>SLA - FINAL SOLUTION - MAJOR</t>
  </si>
  <si>
    <t>Case id</t>
  </si>
  <si>
    <t>Customer</t>
  </si>
  <si>
    <t>Solution Time</t>
  </si>
  <si>
    <t>Recovery Time</t>
  </si>
  <si>
    <t>RT Status</t>
  </si>
  <si>
    <t>FS Status</t>
  </si>
  <si>
    <t>SLA Recovery Time Critical</t>
  </si>
  <si>
    <t>SLA Final Solution Critical</t>
  </si>
  <si>
    <t>SLA Recovery Time Major</t>
  </si>
  <si>
    <t>SLA Final Solution Major</t>
  </si>
  <si>
    <t>SLA OVERVIEW</t>
  </si>
  <si>
    <t>Hours - Current Report</t>
  </si>
  <si>
    <t>RT Exceeded</t>
  </si>
  <si>
    <t>FS Exceeded</t>
  </si>
  <si>
    <t>Current Month</t>
  </si>
  <si>
    <t>Intervention Notification</t>
  </si>
  <si>
    <t>Claro AR PY UY (O&amp;M)</t>
  </si>
  <si>
    <t>Incident Report</t>
  </si>
  <si>
    <t>Prepaid IN</t>
  </si>
  <si>
    <t>Claro AUP - PARAGUAY</t>
  </si>
  <si>
    <t>Reason Not Applied</t>
  </si>
  <si>
    <t>LatAm Support AR PY UY</t>
  </si>
  <si>
    <t>Claro AUP - ALL</t>
  </si>
  <si>
    <t>Tariff Activities</t>
  </si>
  <si>
    <t>Oracle DB O&amp;M</t>
  </si>
  <si>
    <t>Canepa Guillermo</t>
  </si>
  <si>
    <t>Request to Close</t>
  </si>
  <si>
    <t>Tariff Request</t>
  </si>
  <si>
    <t>Claro AUP - URUGUAY</t>
  </si>
  <si>
    <t>Claro AUP - CTP</t>
  </si>
  <si>
    <t>Under investigation</t>
  </si>
  <si>
    <t>Gonzalez Flores German</t>
  </si>
  <si>
    <t>No Incident Verified</t>
  </si>
  <si>
    <t>Service Request</t>
  </si>
  <si>
    <t>Information Request</t>
  </si>
  <si>
    <t>External Cause</t>
  </si>
  <si>
    <t>Operation Failure</t>
  </si>
  <si>
    <t>Dominguez Fuentes Julio</t>
  </si>
  <si>
    <t>Omonte Jose</t>
  </si>
  <si>
    <t>ACTYPE</t>
  </si>
  <si>
    <t>Blanks</t>
  </si>
  <si>
    <t>#</t>
  </si>
  <si>
    <t>Activity Type</t>
  </si>
  <si>
    <t>Reason</t>
  </si>
  <si>
    <t>Product</t>
  </si>
  <si>
    <t>Rojas Angel Guillermo</t>
  </si>
  <si>
    <t>PMC AR PY UY</t>
  </si>
  <si>
    <t>Diaz Agustina</t>
  </si>
  <si>
    <t>Bobrow Lara</t>
  </si>
  <si>
    <t>Correa Aldo David</t>
  </si>
  <si>
    <t>Priego Balls Diego Mariano</t>
  </si>
  <si>
    <t>Cavallo Santiago</t>
  </si>
  <si>
    <t>Total 2022</t>
  </si>
  <si>
    <t>Rodriguez Laura</t>
  </si>
  <si>
    <t>Dominguez Maximiliano</t>
  </si>
  <si>
    <t>Fabian Pizzatti</t>
  </si>
  <si>
    <t>PMC - ce-db-03/04 - queue_PY</t>
  </si>
  <si>
    <t>Teruggi Ruben</t>
  </si>
  <si>
    <t>Gillini Federico</t>
  </si>
  <si>
    <t>Menditto Marco</t>
  </si>
  <si>
    <t>Altamirano Nicolás</t>
  </si>
  <si>
    <t>PMC - ce-db-01/02/03/04 - disk</t>
  </si>
  <si>
    <t>Software | Upgrade</t>
  </si>
  <si>
    <t>Software Failure</t>
  </si>
  <si>
    <t>Claro AUP - SITE A - TORCUATO</t>
  </si>
  <si>
    <t>Sanchez Eduardo</t>
  </si>
  <si>
    <t>### Claro AUP - NOTICE LA - Support - Tariff Execution of TR sentences - 1/9/2022 - ON</t>
  </si>
  <si>
    <t>CTITUY 077_2022 -WO0000003888467- CCC_8245- (Triplica 7; 8; 9 Y 12 de septiembre Tn3 UY) [SEVERITY 1</t>
  </si>
  <si>
    <t>### Claro Argentina - NOTICE LA - Torcuato&amp;Cordoba ppusd binary fix and control - ON ###</t>
  </si>
  <si>
    <t>Software | Fix</t>
  </si>
  <si>
    <t>CR CTIT 124_2022 - WO0000003888552- CCC_8230- AR - (AR - Triplica con todas las recargas: 05 - 09 -</t>
  </si>
  <si>
    <t>ClaroAUP ? PREPAGO - Incident Report - vPPIN PY DS con comportamiento raro.</t>
  </si>
  <si>
    <t>Finocchio Flavio</t>
  </si>
  <si>
    <t>ClaroAUP - CE - [Incident Report ] ? [ Cancelación de suscripciones en Paraguay ]</t>
  </si>
  <si>
    <t>CTITUY 076_2022 -WO0000003888249- CCC_8239- (Triplica 2 y 5 de septiembre Tn3 UY) [SEVERITY 1]</t>
  </si>
  <si>
    <t>Claro AUP - PP - [PLATAFORMA PY Degradación Success Rate ASU-ASR5K-1</t>
  </si>
  <si>
    <t>### Claro AUP - NOTICE LA - Support - Tariff Execution of TR sentences - 30/8/2022 - ON</t>
  </si>
  <si>
    <t>consulta cdrs tcn3 sin factor multiplicador</t>
  </si>
  <si>
    <t>Tarasconi Fernando</t>
  </si>
  <si>
    <t>Caida en indicadores de Renovación de packs</t>
  </si>
  <si>
    <t>Garzon Javier</t>
  </si>
  <si>
    <t>TR CTIT 123_2022 - OT: WO0000003884989 - CCC 8243 (Ajuste Oferta Presta Montos y costo de servicio [</t>
  </si>
  <si>
    <t>Claro AUP - PP - [PLATAFORMA claro:.Hobbit_Olleros ELEMENTO sdp-1-ssd_010092154065_db_dump] [INC0000</t>
  </si>
  <si>
    <t>CTITPY 059_2022_ALTA_IP_ROAM WO0000003885762 (ALTA DE IP)</t>
  </si>
  <si>
    <t>CTITUY 075_2022_ALTA_IP_ROAM WO0000003885761 (ALTA DE IP)</t>
  </si>
  <si>
    <t>CR CTIT 122_2022_ALTA_IP_ROAM WO0000003885379 (ALTA DE IP)</t>
  </si>
  <si>
    <t>Data Issue</t>
  </si>
  <si>
    <t>alta de abonado en tn3 ctp1</t>
  </si>
  <si>
    <t>Inconsistencia linea 3884862095 delete_subscriber</t>
  </si>
  <si>
    <t>CR CTIT 121_2022 - WO0000003884915- CCC_8226- AR - (AR - Triplica con todas las recargas: 02 de Sept</t>
  </si>
  <si>
    <t>CTITUY 074_2022 -WO0000003882899- CCC_8063- (Triplica 30 y 31 de agosto Tn3 UY) [SEVERITY 1]</t>
  </si>
  <si>
    <t>INFORMATION REQUEST - PP - MINOR: Error al emitir llamadas - PY</t>
  </si>
  <si>
    <t>Abrir nuevo caso para anlizar problema de emision de llamadas desde prepaga de Paraguay</t>
  </si>
  <si>
    <t>Claro AUP PP - [Incident report] [Assume positive en Claro Uruguay vPPIN ] INC000030674810</t>
  </si>
  <si>
    <t>Consulta</t>
  </si>
  <si>
    <t>INFORMATION REQUEST - CR - MINOR: Sin registro de llamadas :AR:</t>
  </si>
  <si>
    <t>### Claro Argentina - NOTICE LA - PP 4.10.6.4 &amp; 5.6.1.0.1 upgrade - ON ###</t>
  </si>
  <si>
    <t>TR CTIT 120_2022 - OT: WO0000003882553 - CCC 8216 (Modificación Precio IxD - Prepago - Septiembre)</t>
  </si>
  <si>
    <t>### Claro AUP - NOTICE LA - Support - Tariff Execution of TR sentences - 23/8/2022 - ON</t>
  </si>
  <si>
    <t>Solicitud de Notificaciones - Argentina</t>
  </si>
  <si>
    <t>Calro AUP - PP- [Incident report] [sdp-1-region8 - db_load_transf] INC000030594979</t>
  </si>
  <si>
    <t>ClaroAUP ? vPPIN - [ Incident Report ] ? [ ccp-1-py - pp_usd ]</t>
  </si>
  <si>
    <t>Claro AR PY UY (O&amp;M); ID [397205]; Incident Report PLATAFORMA .Hobbit_Par_Virtual_PP ELEMENTO sdp-1</t>
  </si>
  <si>
    <t>INCIDENT REPORT- PP - MAJOR: InetXDia PY</t>
  </si>
  <si>
    <t>Major</t>
  </si>
  <si>
    <t>DB - ce-mr-06 - disk</t>
  </si>
  <si>
    <t>INCIDENT REPORT- PP - MAJOR: Error al consultar PP_PAYMENT_INTERFACE.Account_Query</t>
  </si>
  <si>
    <t>Claro AUP CE - [Incident report] [CP 2215 con alto porcentaje de bajas] INC000030496046</t>
  </si>
  <si>
    <t>Claro AUP PP - [Incident report] [Hobbit_Tor_SiteA psp-1_010084056107_DB_cache] INC000030496027</t>
  </si>
  <si>
    <t>### Claro Paraguay - NOTICE LA - PP 5.6.1.0.1 upgrade - ON ###</t>
  </si>
  <si>
    <t>Solicitud de notificaciones - PRODUCCION PARAGUAY</t>
  </si>
  <si>
    <t>Error en la implementación SMS Saldo insuficiente :: TR CTIT 109_2022 - OT: WO0000003867798 - CCC 80</t>
  </si>
  <si>
    <t>Ayne Maria Florencia</t>
  </si>
  <si>
    <t>### Claro AUP - NOTICE LA - DB Oracle Nodes 03 and 04 restart - UY PY - ON</t>
  </si>
  <si>
    <t>Hardware | Maintenance</t>
  </si>
  <si>
    <t>Nuevo caso para analizar respuesta 5002 en Diameter - Pruebas CMG</t>
  </si>
  <si>
    <t>Claro AR ? CE - [Service Request] - Problemas con la desactivacion de captcha en CE AR (RV: IP-25847</t>
  </si>
  <si>
    <t>Sander Gustavo</t>
  </si>
  <si>
    <t>CTITUY 073_2022 -WO0000003878256- CCC_8062- (Triplica 24; 26 y 29 de agosto Tn3 UY) [SEVERITY 1]</t>
  </si>
  <si>
    <t>CR CTIT 119_2022 - WO0000003877394- CCC_8144- AR - (AR - Triplica con todas las recargas: 26 - 29 de</t>
  </si>
  <si>
    <t>Inconsistencia linea 2975344387</t>
  </si>
  <si>
    <t>TR CTITPY 058_2022 - OT: WO0000003878249 - CCC 8177 (Tarjetas_Reales_Duplica) [SEVERITY 2]</t>
  </si>
  <si>
    <t>Claro AUP - PP - [Incident Report] [sdp-1-region8 - db_load_transf - db_dump_remote] INC000030446183</t>
  </si>
  <si>
    <t>Claro AUP - SITE D - ROSARIO</t>
  </si>
  <si>
    <t>### Claro AUP - NOTICE LA - Support - Tariff Execution of TR sentences - 16/8/2022 - ON ###</t>
  </si>
  <si>
    <t>CTITUY 072_2022 - WO0000003876476 - CCC_8150 - (Marcaciones de AWG - UY) [SEVERITY 1]</t>
  </si>
  <si>
    <t>Claro AUP - PP - [PLATAFORMA claro:.Hobbit_Tor_SiteA ELEMENTO psp-1_010084056107_ASE] [INC0000303359</t>
  </si>
  <si>
    <t>SERVICE REQUEST - PP - MINOR: DUMPS[ARG]</t>
  </si>
  <si>
    <t>Nuevo caso para analizar diferencia en Numero de campos en CDR de SMS Paraguay</t>
  </si>
  <si>
    <t>Configuration Failure</t>
  </si>
  <si>
    <t>TR CTIT 118_2022 - OT: WO0000003876767 - CCC 8172 (ALTA PACK 2GBX2D - EXCLUSIVO FACE) [SEVERITY 1]</t>
  </si>
  <si>
    <t>Claro AUP - PP - [PLATAFORMA .Hobbit_Tor_SiteA ELEMENTO psp-1_010084056107_db_dump_remote] [INC00003</t>
  </si>
  <si>
    <t>Claro AUP - PP - [PLATAFORMA .Hobbit_Tor_SiteA ELEMENTO psp-1_010084056107_ASE] [INC000030307444]</t>
  </si>
  <si>
    <t>Consulta sobre Commerce Engine</t>
  </si>
  <si>
    <t>Zelaya Gonzalez Fernando</t>
  </si>
  <si>
    <t>CR CTIT 117_2022 - WO0000003877316- CCC_8142- AR - (AR - Triplica con todas las recargas: 16 19 - 2</t>
  </si>
  <si>
    <t>### Claro AUP - NOTICE LA - Support - Tariff Execution of TR sentences - 11/8/2022 - ON</t>
  </si>
  <si>
    <t>Consulta numeros</t>
  </si>
  <si>
    <t>SERVICE REQUEST - PP - MINOR: problemas para crear linea en maqueta</t>
  </si>
  <si>
    <t>Diaz Gonzalo Javier</t>
  </si>
  <si>
    <t>CTITUY 071_2022 -WO0000003876731- CCC_8061- (Triplica 17; 19 y 22 de agosto Tn3 UY) [SEVERITY 1]</t>
  </si>
  <si>
    <t>TR CTITPY 056_2022 - OT: WO0000003876413 - CCC 8167 (Promocion_Plus_Baja_Cuadruplica_Alta_Duplica)</t>
  </si>
  <si>
    <t>Solicitud de notificaciones - PRODUCCION ARGENTINA</t>
  </si>
  <si>
    <t>No identified Cause</t>
  </si>
  <si>
    <t>INFORMATION REQUEST - CE - MINOR: Error en suscripción Claro Parking - UY</t>
  </si>
  <si>
    <t>Claro AUP - PP - [Incident Report] [sdp-1-region8 - db_load_transf]</t>
  </si>
  <si>
    <t>CTITUY 070_2022 - WO0000003876704 - CCC_8117 - (BAJA 71112 - Inetworks SRL - UY) [SEVERITY 1]</t>
  </si>
  <si>
    <t>PMC - ce-db-03/04 queue_PY</t>
  </si>
  <si>
    <t>### Claro AUP - NOTICE LA - Support - Tariff Execution of TR sentences - 9/8/2022 - ON</t>
  </si>
  <si>
    <t>Consulta respecto a saldos al suspenderse y cancelarse líneas en AUP</t>
  </si>
  <si>
    <t>Perez Gabriela Belen</t>
  </si>
  <si>
    <t>Claro AUP - PP - [PLATAFORMA .Hobbit_Par_Virtual_PP ELEMENTO cgw-5-py_010101007035_memory] [INC00003</t>
  </si>
  <si>
    <t>CTITPY 055_2022 - WO0000003872800 - CCC_8165 - (PACKS POSTVENTA - Cambio de Precio) [SEVERITY 1]</t>
  </si>
  <si>
    <t>Claro AUP - PP - [Incident Report] [ Revisión de Parámetros de Seguridad (C21) ]</t>
  </si>
  <si>
    <t>Claro AUP - PP - [PLATAFORMA claro:.Hobbit_Tor_SiteA ELEMENTO cgw-10-region1_010084056123_memory] [I</t>
  </si>
  <si>
    <t>Capacity Overloaded</t>
  </si>
  <si>
    <t>TR CTIT 115_2022 - OT: WO0000003873736 - CCC 8149 (Inc. SMS Internacional - Masivo CR y CO) [SEVER</t>
  </si>
  <si>
    <t>Linea para borrar</t>
  </si>
  <si>
    <t>Claro AUP - PP - [Incident report] [PLATAFORMA .Hobbit_Ros_SiteD ELEMENTO sdp-1-region8_010076025187</t>
  </si>
  <si>
    <t>lineas en CE de labo</t>
  </si>
  <si>
    <t>CR CTIT 116_2022 - WO0000003870799- CCC_8140 - AR - (AR - Triplica con todas las recargas: 12 de Ago</t>
  </si>
  <si>
    <t>TR CTIT 113_2022 - OT: WO0000003870790 - CCC 8123 (Planes 25GB : Incluir Qatar como beneficio CR) [</t>
  </si>
  <si>
    <t>Consulta sobre horarios de SMS</t>
  </si>
  <si>
    <t>INFORMATION REQUEST - PP - MINOR: inconveniente tarifación roaming datos UY - profile 454</t>
  </si>
  <si>
    <t>CTITUY 069_2022 -WO0000003870782- CCC_8060- (Triplica 10; 11; 12 y 15 de agosto Tn3 UY) [SEVERITY 1]</t>
  </si>
  <si>
    <t>CTITUY 068_2022- OT: WO0000003871923- CCC 8086 (Alta Bulk BRADITEX SA) [SEVERITY 1]</t>
  </si>
  <si>
    <t>CR CTIT 114_2022 - OT: WO0000003870775- CCC 8107 (ALTA MARCACIONES - ALCASAGAR / NUEVO INTEGRADOR SM</t>
  </si>
  <si>
    <t>CR CTIT 112_2022 - OT: WO0000003870769- CCC 8108 (SMS BULK A2P - Integrador MOVILGATE - Marcación 22</t>
  </si>
  <si>
    <t>CTITPY 054_2022 - WO0000003870767 - CCC_8130 - (Pack noches - Modificación) [SEVERITY 1]</t>
  </si>
  <si>
    <t>### Claro Argentina - NOTICE LA - PP 5.6.1.0.1 upgrade - ON ###</t>
  </si>
  <si>
    <t>Release 5.6.1: Solicitud de notificaciones - PRODUCCION ARGENTINA</t>
  </si>
  <si>
    <t>ce-db-03 - queue_PY</t>
  </si>
  <si>
    <t>ClaroAUP ? Commerce Engine - [ Incident Report ] ? [ CP Mobilespace; Tariff 14172 - Package 9446; HE</t>
  </si>
  <si>
    <t>ClaroAUP ? CE AR - Service Request[MAYOR] - Consulta por aumento de cobros escalonados (TD_REQUESTED</t>
  </si>
  <si>
    <t>Farias Cristian G.</t>
  </si>
  <si>
    <t>TR CTIT 111_2022 - OT: WO0000003870739 - CCC 8112 (Cambio de Precio SMS Internacional) [SEVERITY 2]</t>
  </si>
  <si>
    <t>TR CTIT 110_2022 - OT: WO0000003869371 - CCC 8084 (Baja de beneficio en Recargas desde $400 (Masivo</t>
  </si>
  <si>
    <t>PMC - ccp-1-py - notiff_smpp</t>
  </si>
  <si>
    <t>Encolamiento de notificaciones PY</t>
  </si>
  <si>
    <t>Nuñez Matias Nicolas</t>
  </si>
  <si>
    <t>TR CTIT 109_2022 - OT: WO0000003867798 - CCC 8083 (SMS saldo insuficiente - Cambio PP Mensual Recar</t>
  </si>
  <si>
    <t>(Todas)</t>
  </si>
  <si>
    <t>Claro AR PY UY (O&amp;M)</t>
  </si>
  <si>
    <t>INCIDENT REPORT- PP - MAJOR: InetXDia PY</t>
  </si>
  <si>
    <t>Prepaid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</si>
</sst>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h]\ &quot;hours&quot;"/>
    <numFmt numFmtId="165" formatCode="[hh]:mm\ 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0" xfId="0" applyNumberFormat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/>
    <xf numFmtId="22" fontId="6" fillId="0" borderId="0" xfId="0" applyNumberFormat="1" applyFont="1"/>
    <xf numFmtId="0" fontId="7" fillId="0" borderId="0" xfId="0" pivotButton="1" applyFont="1" applyAlignment="1">
      <alignment horizontal="left"/>
    </xf>
    <xf numFmtId="0" fontId="8" fillId="0" borderId="0" xfId="0" pivotButton="1" applyFont="1" applyAlignment="1">
      <alignment horizontal="left"/>
    </xf>
    <xf numFmtId="0" fontId="8" fillId="0" borderId="0" xfId="0" applyFont="1" applyAlignment="1">
      <alignment horizontal="left"/>
    </xf>
    <xf numFmtId="22" fontId="8" fillId="0" borderId="0" xfId="0" applyNumberFormat="1" applyFont="1" applyAlignment="1">
      <alignment horizontal="left"/>
    </xf>
    <xf numFmtId="49" fontId="6" fillId="0" borderId="0" xfId="0" applyNumberFormat="1" applyFont="1"/>
    <xf numFmtId="22" fontId="4" fillId="8" borderId="0" xfId="0" applyNumberFormat="1" applyFont="1" applyFill="1"/>
    <xf numFmtId="0" fontId="4" fillId="8" borderId="0" xfId="0" applyFont="1" applyFill="1"/>
    <xf numFmtId="165" fontId="6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6" fillId="0" borderId="0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Alignment="1">
      <alignment horizontal="right"/>
    </xf>
    <xf numFmtId="0" fontId="10" fillId="0" borderId="0" xfId="0" applyFont="1" applyAlignment="1">
      <alignment vertical="center"/>
    </xf>
    <xf numFmtId="22" fontId="10" fillId="0" borderId="0" xfId="0" applyNumberFormat="1" applyFont="1" applyAlignment="1">
      <alignment vertical="center"/>
    </xf>
    <xf numFmtId="0" fontId="5" fillId="0" borderId="4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Border="1" applyAlignment="1">
      <alignment horizontal="right"/>
    </xf>
    <xf numFmtId="0" fontId="3" fillId="7" borderId="1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9" fillId="0" borderId="1" xfId="0" applyFont="1" applyBorder="1" applyAlignment="1">
      <alignment vertical="center" wrapText="1"/>
    </xf>
    <xf numFmtId="22" fontId="9" fillId="0" borderId="1" xfId="0" applyNumberFormat="1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3442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h]\ &quot;hours&quot;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h]\ &quot;hours&quot;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color auto="1"/>
      </font>
    </dxf>
  </dxfs>
  <tableStyles count="1" defaultTableStyle="TableStyleMedium2" defaultPivotStyle="PivotStyleLight16">
    <tableStyle name="Estilo de tabla dinámica 1" table="0" count="1" xr9:uid="{00000000-0011-0000-FFFF-FFFF00000000}">
      <tableStyleElement type="wholeTable" dxfId="34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Consolidated!$A$6</c:f>
              <c:strCache>
                <c:ptCount val="1"/>
                <c:pt idx="0">
                  <c:v>Incident Report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Consolidated!$B$6:$D$6</c:f>
              <c:numCache>
                <c:formatCode>General</c:formatCode>
                <c:ptCount val="3"/>
                <c:pt idx="0">
                  <c:v>21</c:v>
                </c:pt>
                <c:pt idx="1">
                  <c:v>17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5-4023-9194-0BA29AA30F4A}"/>
            </c:ext>
          </c:extLst>
        </c:ser>
        <c:ser>
          <c:idx val="1"/>
          <c:order val="1"/>
          <c:tx>
            <c:strRef>
              <c:f>Consolidated!$A$7</c:f>
              <c:strCache>
                <c:ptCount val="1"/>
                <c:pt idx="0">
                  <c:v>Tariff Request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Consolidated!$B$7:$D$7</c:f>
              <c:numCache>
                <c:formatCode>General</c:formatCode>
                <c:ptCount val="3"/>
                <c:pt idx="0">
                  <c:v>32</c:v>
                </c:pt>
                <c:pt idx="1">
                  <c:v>31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5-4023-9194-0BA29AA30F4A}"/>
            </c:ext>
          </c:extLst>
        </c:ser>
        <c:ser>
          <c:idx val="2"/>
          <c:order val="2"/>
          <c:tx>
            <c:strRef>
              <c:f>Consolidated!$A$8</c:f>
              <c:strCache>
                <c:ptCount val="1"/>
                <c:pt idx="0">
                  <c:v>Service Request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Consolidated!$B$8:$D$8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5-4023-9194-0BA29AA30F4A}"/>
            </c:ext>
          </c:extLst>
        </c:ser>
        <c:ser>
          <c:idx val="3"/>
          <c:order val="3"/>
          <c:tx>
            <c:strRef>
              <c:f>Consolidated!$A$9</c:f>
              <c:strCache>
                <c:ptCount val="1"/>
                <c:pt idx="0">
                  <c:v>Oracle DB O&amp;M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Consolidated!$B$9:$D$9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85-4023-9194-0BA29AA30F4A}"/>
            </c:ext>
          </c:extLst>
        </c:ser>
        <c:ser>
          <c:idx val="4"/>
          <c:order val="4"/>
          <c:tx>
            <c:strRef>
              <c:f>Consolidated!$A$10</c:f>
              <c:strCache>
                <c:ptCount val="1"/>
                <c:pt idx="0">
                  <c:v>Information Request</c:v>
                </c:pt>
              </c:strCache>
            </c:strRef>
          </c:tx>
          <c:spPr>
            <a:solidFill>
              <a:srgbClr val="7030A0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Consolidated!$B$10:$D$10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85-4023-9194-0BA29AA30F4A}"/>
            </c:ext>
          </c:extLst>
        </c:ser>
        <c:ser>
          <c:idx val="5"/>
          <c:order val="5"/>
          <c:tx>
            <c:strRef>
              <c:f>Consolidated!$A$11</c:f>
              <c:strCache>
                <c:ptCount val="1"/>
                <c:pt idx="0">
                  <c:v>Intervention Notification</c:v>
                </c:pt>
              </c:strCache>
            </c:strRef>
          </c:tx>
          <c:spPr>
            <a:solidFill>
              <a:schemeClr val="accent6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Consolidated!$B$5:$D$5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Consolidated!$B$11:$D$11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3-4BDE-9B5D-A09D183AFF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82399456"/>
        <c:axId val="1069446704"/>
      </c:barChart>
      <c:catAx>
        <c:axId val="118239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69446704"/>
        <c:crosses val="autoZero"/>
        <c:auto val="1"/>
        <c:lblAlgn val="ctr"/>
        <c:lblOffset val="100"/>
        <c:noMultiLvlLbl val="0"/>
      </c:catAx>
      <c:valAx>
        <c:axId val="1069446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239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[202208 - Claro AUP - Support Report Aug 2022.xlsx]Type!TablaDinámica2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86EEA9BE-1DFB-4CD0-8A00-568540A905B5}" type="CATEGORYNAME">
                  <a:rPr lang="en-US">
                    <a:solidFill>
                      <a:schemeClr val="accent2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chemeClr val="accent2"/>
                    </a:solidFill>
                  </a:rPr>
                  <a:t>
</a:t>
                </a:r>
                <a:fld id="{689F5903-DFA1-4124-A61F-052EE999AB12}" type="PERCENTAGE">
                  <a:rPr lang="en-US" baseline="0">
                    <a:solidFill>
                      <a:schemeClr val="accent2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chemeClr val="accent2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8"/>
        <c:spPr>
          <a:solidFill>
            <a:srgbClr val="7030A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fld id="{6179D645-FB78-42D7-9636-55976C26801A}" type="CATEGORYNAME">
                  <a:rPr lang="en-US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/>
                  <a:t>
</a:t>
                </a:r>
                <a:fld id="{CBCC0EF0-091E-4AAA-9CE9-FFC32E0C97C2}" type="PERCENTAGE">
                  <a:rPr lang="en-US" baseline="0"/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11"/>
        <c:spPr>
          <a:solidFill>
            <a:srgbClr val="00206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fld id="{572A3049-0C1F-4A51-B157-6E9C8600E1A6}" type="CATEGORYNAME">
                  <a:rPr lang="en-US">
                    <a:solidFill>
                      <a:srgbClr val="00206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/>
                  <a:t>
</a:t>
                </a:r>
                <a:fld id="{1B0F35FF-0055-48CD-9482-BB91DE9AC324}" type="PERCENTAGE">
                  <a:rPr lang="en-US" baseline="0">
                    <a:solidFill>
                      <a:srgbClr val="00206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12"/>
      </c:pivotFmt>
    </c:pivotFmts>
    <c:plotArea>
      <c:layout>
        <c:manualLayout>
          <c:layoutTarget val="inner"/>
          <c:xMode val="edge"/>
          <c:yMode val="edge"/>
          <c:x val="0.22047695474923137"/>
          <c:y val="0.12693616180389769"/>
          <c:w val="0.50744314872753371"/>
          <c:h val="0.80038987604078216"/>
        </c:manualLayout>
      </c:layout>
      <c:pieChart>
        <c:varyColors val="1"/>
        <c:ser>
          <c:idx val="0"/>
          <c:order val="0"/>
          <c:tx>
            <c:strRef>
              <c:f>Type!$B$5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4413-4CE5-A7B6-83BCDF3491DC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86EEA9BE-1DFB-4CD0-8A00-568540A905B5}" type="CATEGORYNAME">
                      <a:rPr lang="en-US">
                        <a:solidFill>
                          <a:schemeClr val="accent2"/>
                        </a:solidFill>
                      </a:rPr>
                      <a:pPr/>
                      <a:t>[NOMBRE DE CATEGORÍA]</a:t>
                    </a:fld>
                    <a:r>
                      <a:rPr lang="en-US" baseline="0">
                        <a:solidFill>
                          <a:schemeClr val="accent2"/>
                        </a:solidFill>
                      </a:rPr>
                      <a:t>
</a:t>
                    </a:r>
                    <a:fld id="{689F5903-DFA1-4124-A61F-052EE999AB12}" type="PERCENTAGE">
                      <a:rPr lang="en-US" baseline="0">
                        <a:solidFill>
                          <a:schemeClr val="accent2"/>
                        </a:solidFill>
                      </a:rPr>
                      <a:pPr/>
                      <a:t>[PORCENTAJE]</a:t>
                    </a:fld>
                    <a:endParaRPr lang="en-US" baseline="0">
                      <a:solidFill>
                        <a:schemeClr val="accent2"/>
                      </a:solidFill>
                    </a:endParaRPr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dLbl>
              <c:idx val="2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3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2A3049-0C1F-4A51-B157-6E9C8600E1A6}" type="CATEGORYNAME">
                      <a:rPr lang="en-US">
                        <a:solidFill>
                          <a:srgbClr val="002060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  <a:fld id="{1B0F35FF-0055-48CD-9482-BB91DE9AC324}" type="PERCENTAGE">
                      <a:rPr lang="en-US" baseline="0">
                        <a:solidFill>
                          <a:srgbClr val="002060"/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[PORCENTAJE]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5BF-4D9C-AAF4-836F5447FAB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95BF-4D9C-AAF4-836F5447FABA}"/>
                </c:ext>
              </c:extLst>
            </c:dLbl>
            <c:dLbl>
              <c:idx val="4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3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179D645-FB78-42D7-9636-55976C26801A}" type="CATEGORYNAME">
                      <a:rPr lang="en-US">
                        <a:solidFill>
                          <a:schemeClr val="accent5">
                            <a:lumMod val="60000"/>
                            <a:lumOff val="40000"/>
                          </a:schemeClr>
                        </a:solidFill>
                      </a:rPr>
                      <a:pPr>
                        <a:defRPr sz="10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  <a:fld id="{CBCC0EF0-091E-4AAA-9CE9-FFC32E0C97C2}" type="PERCENTAGE">
                      <a:rPr lang="en-US" baseline="0"/>
                      <a:pPr>
                        <a:defRPr sz="10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[PORCENTAJE]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95BF-4D9C-AAF4-836F5447FAB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9874-4A30-AD8E-F0F8F3849C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Type!$A$6:$A$12</c:f>
              <c:strCache>
                <c:ptCount val="6"/>
                <c:pt idx="0">
                  <c:v>Tariff Request</c:v>
                </c:pt>
                <c:pt idx="1">
                  <c:v>Incident Report</c:v>
                </c:pt>
                <c:pt idx="2">
                  <c:v>Information Request</c:v>
                </c:pt>
                <c:pt idx="3">
                  <c:v>Intervention Notification</c:v>
                </c:pt>
                <c:pt idx="4">
                  <c:v>Service Request</c:v>
                </c:pt>
                <c:pt idx="5">
                  <c:v>Oracle DB O&amp;M</c:v>
                </c:pt>
              </c:strCache>
            </c:strRef>
          </c:cat>
          <c:val>
            <c:numRef>
              <c:f>Type!$B$6:$B$12</c:f>
              <c:numCache>
                <c:formatCode>General</c:formatCode>
                <c:ptCount val="6"/>
                <c:pt idx="0">
                  <c:v>31</c:v>
                </c:pt>
                <c:pt idx="1">
                  <c:v>31</c:v>
                </c:pt>
                <c:pt idx="2">
                  <c:v>15</c:v>
                </c:pt>
                <c:pt idx="3">
                  <c:v>12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[202208 - Claro AUP - Support Report Aug 2022.xlsx]Severity!TablaDinámica3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All cases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2"/>
        <c:spPr>
          <a:solidFill>
            <a:srgbClr val="70AD47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3"/>
        <c:spPr>
          <a:solidFill>
            <a:srgbClr val="70AD47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4"/>
        <c:spPr>
          <a:solidFill>
            <a:srgbClr val="70AD47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rgbClr val="70AD47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rgbClr val="ED7D3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1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7"/>
        <c:spPr>
          <a:solidFill>
            <a:srgbClr val="70AD47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8"/>
        <c:spPr>
          <a:solidFill>
            <a:srgbClr val="70AD47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rgbClr val="C00000"/>
          </a:solidFill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fld id="{CB01A915-9B80-4D91-99E6-3FAAAB3A1E13}" type="CATEGORYNAME">
                  <a:rPr lang="en-US">
                    <a:solidFill>
                      <a:srgbClr val="C0000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rgbClr val="C00000"/>
                    </a:solidFill>
                  </a:rPr>
                  <a:t>
</a:t>
                </a:r>
                <a:fld id="{32A05263-F7D2-4E08-B608-C994494D373A}" type="PERCENTAGE">
                  <a:rPr lang="en-US" baseline="0">
                    <a:solidFill>
                      <a:srgbClr val="C0000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rgbClr val="C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20"/>
        <c:spPr>
          <a:solidFill>
            <a:srgbClr val="70AD47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Severity!$B$7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AD47"/>
            </a:solidFill>
          </c:spPr>
          <c:dPt>
            <c:idx val="0"/>
            <c:bubble3D val="0"/>
            <c:spPr>
              <a:solidFill>
                <a:srgbClr val="70AD4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Severity!$A$8:$A$9</c:f>
              <c:strCache>
                <c:ptCount val="2"/>
                <c:pt idx="0">
                  <c:v>Minor</c:v>
                </c:pt>
                <c:pt idx="1">
                  <c:v>Major</c:v>
                </c:pt>
              </c:strCache>
            </c:strRef>
          </c:cat>
          <c:val>
            <c:numRef>
              <c:f>Severity!$B$8:$B$9</c:f>
              <c:numCache>
                <c:formatCode>General</c:formatCode>
                <c:ptCount val="2"/>
                <c:pt idx="0">
                  <c:v>101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[202208 - Claro AUP - Support Report Aug 2022.xlsx]Severity!TablaDinámica2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Incident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1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fld id="{03F14B8F-F834-469E-8658-042C1C26CF13}" type="CATEGORYNAME">
                  <a:rPr lang="en-US">
                    <a:solidFill>
                      <a:srgbClr val="C0000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rgbClr val="C00000"/>
                    </a:solidFill>
                  </a:rPr>
                  <a:t>
</a:t>
                </a:r>
                <a:fld id="{0AF7639F-FCF6-4DD0-A192-9689A52679C3}" type="PERCENTAGE">
                  <a:rPr lang="en-US" baseline="0">
                    <a:solidFill>
                      <a:srgbClr val="C00000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rgbClr val="C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Severity!$B$22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Severity!$A$23:$A$24</c:f>
              <c:strCache>
                <c:ptCount val="2"/>
                <c:pt idx="0">
                  <c:v>Minor</c:v>
                </c:pt>
                <c:pt idx="1">
                  <c:v>Major</c:v>
                </c:pt>
              </c:strCache>
            </c:strRef>
          </c:cat>
          <c:val>
            <c:numRef>
              <c:f>Severity!$B$23:$B$24</c:f>
              <c:numCache>
                <c:formatCode>General</c:formatCode>
                <c:ptCount val="2"/>
                <c:pt idx="0">
                  <c:v>30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[202208 - Claro AUP - Support Report Aug 2022.xlsx]Reason!TablaDinámica4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All cases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59853B4C-7CF7-40D5-933B-1A145A94E804}" type="PERCENTAGE"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4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25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Reason!$B$5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FB-44EE-AA98-80321238A4CA}"/>
              </c:ext>
            </c:extLst>
          </c:dPt>
          <c:dPt>
            <c:idx val="7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FB-44EE-AA98-80321238A4CA}"/>
              </c:ext>
            </c:extLst>
          </c:dPt>
          <c:dPt>
            <c:idx val="8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FB-44EE-AA98-80321238A4CA}"/>
              </c:ext>
            </c:extLst>
          </c:dPt>
          <c:dPt>
            <c:idx val="9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FB-44EE-AA98-80321238A4CA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BCFB-44EE-AA98-80321238A4CA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7-BCFB-44EE-AA98-80321238A4C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9874-4A30-AD8E-F0F8F3849C9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BCFB-44EE-AA98-80321238A4C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853B4C-7CF7-40D5-933B-1A145A94E804}" type="PERCENTAGE">
                      <a:rPr lang="en-US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/>
                      <a:t>[PORCENTAJE]</a:t>
                    </a:fld>
                    <a:endParaRPr lang="es-A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BCFB-44EE-AA98-80321238A4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Reason!$A$6:$A$16</c:f>
              <c:strCache>
                <c:ptCount val="10"/>
                <c:pt idx="0">
                  <c:v>Reason Not Applied</c:v>
                </c:pt>
                <c:pt idx="1">
                  <c:v>Blanks</c:v>
                </c:pt>
                <c:pt idx="2">
                  <c:v>Operation Failure</c:v>
                </c:pt>
                <c:pt idx="3">
                  <c:v>External Cause</c:v>
                </c:pt>
                <c:pt idx="4">
                  <c:v>Software Failure</c:v>
                </c:pt>
                <c:pt idx="5">
                  <c:v>Data Issue</c:v>
                </c:pt>
                <c:pt idx="6">
                  <c:v>No Incident Verified</c:v>
                </c:pt>
                <c:pt idx="7">
                  <c:v>Configuration Failure</c:v>
                </c:pt>
                <c:pt idx="8">
                  <c:v>No identified Cause</c:v>
                </c:pt>
                <c:pt idx="9">
                  <c:v>Capacity Overloaded</c:v>
                </c:pt>
              </c:strCache>
            </c:strRef>
          </c:cat>
          <c:val>
            <c:numRef>
              <c:f>Reason!$B$6:$B$16</c:f>
              <c:numCache>
                <c:formatCode>General</c:formatCode>
                <c:ptCount val="10"/>
                <c:pt idx="0">
                  <c:v>63</c:v>
                </c:pt>
                <c:pt idx="1">
                  <c:v>15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[202208 - Claro AUP - Support Report Aug 2022.xlsx]Reason!TablaDinámica3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Incident Report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9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0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1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2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3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4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2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26"/>
      </c:pivotFmt>
      <c:pivotFmt>
        <c:idx val="27"/>
        <c:spPr>
          <a:solidFill>
            <a:srgbClr val="44546A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</c:pivotFmt>
      <c:pivotFmt>
        <c:idx val="31"/>
      </c:pivotFmt>
      <c:pivotFmt>
        <c:idx val="32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BD010E4E-5170-4891-9541-61F0BE6EEB57}" type="PERCENTAGE">
                  <a:rPr lang="en-US" baseline="0">
                    <a:solidFill>
                      <a:schemeClr val="accent4"/>
                    </a:solidFill>
                  </a:rPr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33"/>
      </c:pivotFmt>
      <c:pivotFmt>
        <c:idx val="34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8163620944296236E-3"/>
              <c:y val="1.85534591194968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35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5659286519329432E-3"/>
              <c:y val="-9.78687925442011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37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Reason!$B$26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solidFill>
                <a:srgbClr val="44546A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FB-44EE-AA98-80321238A4CA}"/>
              </c:ext>
            </c:extLst>
          </c:dPt>
          <c:dPt>
            <c:idx val="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FB-44EE-AA98-80321238A4CA}"/>
              </c:ext>
            </c:extLst>
          </c:dPt>
          <c:dPt>
            <c:idx val="8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FB-44EE-AA98-80321238A4CA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BCFB-44EE-AA98-80321238A4CA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BCFB-44EE-AA98-80321238A4CA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7-BCFB-44EE-AA98-80321238A4CA}"/>
              </c:ext>
            </c:extLst>
          </c:dPt>
          <c:dLbls>
            <c:dLbl>
              <c:idx val="0"/>
              <c:layout>
                <c:manualLayout>
                  <c:x val="-1.8163620944296236E-3"/>
                  <c:y val="1.85534591194968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95BF-4D9C-AAF4-836F5447FABA}"/>
                </c:ext>
              </c:extLst>
            </c:dLbl>
            <c:dLbl>
              <c:idx val="1"/>
              <c:layout>
                <c:manualLayout>
                  <c:x val="-1.5659286519329432E-3"/>
                  <c:y val="-9.7868792544201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D010E4E-5170-4891-9541-61F0BE6EEB57}" type="PERCENTAGE">
                      <a:rPr lang="en-US" baseline="0">
                        <a:solidFill>
                          <a:schemeClr val="accent4"/>
                        </a:solidFill>
                      </a:rPr>
                      <a:pPr/>
                      <a:t>[PORCENTAJE]</a:t>
                    </a:fld>
                    <a:endParaRPr lang="es-A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BCFB-44EE-AA98-80321238A4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Reason!$A$27:$A$36</c:f>
              <c:strCache>
                <c:ptCount val="9"/>
                <c:pt idx="0">
                  <c:v>Reason Not Applied</c:v>
                </c:pt>
                <c:pt idx="1">
                  <c:v>Blanks</c:v>
                </c:pt>
                <c:pt idx="2">
                  <c:v>Operation Failure</c:v>
                </c:pt>
                <c:pt idx="3">
                  <c:v>External Cause</c:v>
                </c:pt>
                <c:pt idx="4">
                  <c:v>Software Failure</c:v>
                </c:pt>
                <c:pt idx="5">
                  <c:v>No Incident Verified</c:v>
                </c:pt>
                <c:pt idx="6">
                  <c:v>Configuration Failure</c:v>
                </c:pt>
                <c:pt idx="7">
                  <c:v>Data Issue</c:v>
                </c:pt>
                <c:pt idx="8">
                  <c:v>Capacity Overloaded</c:v>
                </c:pt>
              </c:strCache>
            </c:strRef>
          </c:cat>
          <c:val>
            <c:numRef>
              <c:f>Reason!$B$27:$B$36</c:f>
              <c:numCache>
                <c:formatCode>General</c:formatCode>
                <c:ptCount val="9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[202208 - Claro AUP - Support Report Aug 2022.xlsx]Status!TablaDinámica6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30325814536340856"/>
              <c:y val="2.718468968808364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5062656641602174E-3"/>
              <c:y val="-3.68930372731622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9525585617587283E-3"/>
              <c:y val="1.0702267232269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7"/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fld id="{E9AED130-D802-420C-9AC6-EB0E380CEBCC}" type="CATEGORYNAME">
                  <a:rPr lang="en-US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pPr>
                    <a:defRPr sz="100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
</a:t>
                </a:r>
                <a:fld id="{4B64A66A-B185-4404-8431-3A814FD32C33}" type="PERCENTAGE">
                  <a:rPr lang="en-US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pPr>
                    <a:defRPr sz="100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chemeClr val="accent5">
                      <a:lumMod val="60000"/>
                      <a:lumOff val="40000"/>
                    </a:schemeClr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9400272334379257E-3"/>
              <c:y val="-7.2892299120917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53117044579954"/>
          <c:y val="0.10131163071700679"/>
          <c:w val="0.67940185108440387"/>
          <c:h val="0.80931881947358464"/>
        </c:manualLayout>
      </c:layout>
      <c:pieChart>
        <c:varyColors val="1"/>
        <c:ser>
          <c:idx val="0"/>
          <c:order val="0"/>
          <c:tx>
            <c:strRef>
              <c:f>Status!$B$5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7708-410E-ACE0-12FA39E78C9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95BF-4D9C-AAF4-836F5447FABA}"/>
                </c:ext>
              </c:extLst>
            </c:dLbl>
            <c:dLbl>
              <c:idx val="1"/>
              <c:layout>
                <c:manualLayout>
                  <c:x val="-0.30325814536340856"/>
                  <c:y val="2.718468968808364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dLbl>
              <c:idx val="2"/>
              <c:layout>
                <c:manualLayout>
                  <c:x val="2.5062656641602174E-3"/>
                  <c:y val="-3.689303727316222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95BF-4D9C-AAF4-836F5447FABA}"/>
                </c:ext>
              </c:extLst>
            </c:dLbl>
            <c:dLbl>
              <c:idx val="3"/>
              <c:layout>
                <c:manualLayout>
                  <c:x val="-7.9525585617587283E-3"/>
                  <c:y val="1.0702267232269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95BF-4D9C-AAF4-836F5447F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Status!$A$6:$A$10</c:f>
              <c:strCache>
                <c:ptCount val="4"/>
                <c:pt idx="0">
                  <c:v>Closed</c:v>
                </c:pt>
                <c:pt idx="1">
                  <c:v>Request to Close</c:v>
                </c:pt>
                <c:pt idx="2">
                  <c:v>Under investigation</c:v>
                </c:pt>
                <c:pt idx="3">
                  <c:v>Assigned</c:v>
                </c:pt>
              </c:strCache>
            </c:strRef>
          </c:cat>
          <c:val>
            <c:numRef>
              <c:f>Status!$B$6:$B$10</c:f>
              <c:numCache>
                <c:formatCode>General</c:formatCode>
                <c:ptCount val="4"/>
                <c:pt idx="0">
                  <c:v>67</c:v>
                </c:pt>
                <c:pt idx="1">
                  <c:v>19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[202208 - Claro AUP - Support Report Aug 2022.xlsx]Product!TablaDinámica5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267E-3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xForSave val="1"/>
            </c:ext>
          </c:extLst>
        </c:dLbl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Product!$B$7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BF-4D9C-AAF4-836F5447F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Product!$A$8:$A$10</c:f>
              <c:strCache>
                <c:ptCount val="2"/>
                <c:pt idx="0">
                  <c:v>Prepaid IN</c:v>
                </c:pt>
                <c:pt idx="1">
                  <c:v>CE</c:v>
                </c:pt>
              </c:strCache>
            </c:strRef>
          </c:cat>
          <c:val>
            <c:numRef>
              <c:f>Product!$B$8:$B$10</c:f>
              <c:numCache>
                <c:formatCode>General</c:formatCode>
                <c:ptCount val="2"/>
                <c:pt idx="0">
                  <c:v>86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Information Request - Total Hours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Information!$A$7:$A$18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Information!$B$7:$B$18</c:f>
              <c:numCache>
                <c:formatCode>General</c:formatCode>
                <c:ptCount val="12"/>
                <c:pt idx="0">
                  <c:v>13</c:v>
                </c:pt>
                <c:pt idx="1">
                  <c:v>15</c:v>
                </c:pt>
                <c:pt idx="2">
                  <c:v>23</c:v>
                </c:pt>
                <c:pt idx="3">
                  <c:v>36.5</c:v>
                </c:pt>
                <c:pt idx="4">
                  <c:v>19</c:v>
                </c:pt>
                <c:pt idx="5">
                  <c:v>28</c:v>
                </c:pt>
                <c:pt idx="6">
                  <c:v>24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A-423F-A403-824593413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930822736"/>
        <c:axId val="869829712"/>
      </c:barChart>
      <c:catAx>
        <c:axId val="930822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9829712"/>
        <c:crosses val="autoZero"/>
        <c:auto val="1"/>
        <c:lblAlgn val="ctr"/>
        <c:lblOffset val="100"/>
        <c:noMultiLvlLbl val="0"/>
      </c:catAx>
      <c:valAx>
        <c:axId val="86982971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93082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[202208 - Claro AUP - Support Report Aug 2022.xlsx]Interventions!TablaDinámica1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 rotWithShape="1">
            <a:gsLst>
              <a:gs pos="84075">
                <a:srgbClr val="488FCE"/>
              </a:gs>
              <a:gs pos="62000">
                <a:srgbClr val="4D94D3"/>
              </a:gs>
              <a:gs pos="78000">
                <a:srgbClr val="478ECD"/>
              </a:gs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C717D3A-25E6-4641-AB7E-06F568D0880A}" type="CATEGORYNAME">
                  <a:rPr lang="en-US" baseline="0">
                    <a:solidFill>
                      <a:schemeClr val="accent5">
                        <a:lumMod val="7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/>
                  <a:t>
</a:t>
                </a:r>
                <a:fld id="{0688C821-6737-40FD-BB02-6A84BB41730E}" type="PERCENTAGE">
                  <a:rPr lang="en-US" baseline="0">
                    <a:solidFill>
                      <a:schemeClr val="accent5"/>
                    </a:solidFill>
                  </a:rPr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fld id="{F81C144C-E880-4DC0-94A7-16E487DE46D1}" type="CATEGORYNAME">
                  <a:rPr lang="en-US" baseline="0">
                    <a:solidFill>
                      <a:schemeClr val="accent6"/>
                    </a:solidFill>
                  </a:rPr>
                  <a:pPr>
                    <a:defRPr>
                      <a:solidFill>
                        <a:srgbClr val="92D050"/>
                      </a:solidFill>
                    </a:defRPr>
                  </a:pPr>
                  <a:t>[NOMBRE DE CATEGORÍA]</a:t>
                </a:fld>
                <a:r>
                  <a:rPr lang="en-US" baseline="0"/>
                  <a:t>
</a:t>
                </a:r>
                <a:fld id="{BAE32A2C-F1D6-4FBB-9EA2-C2570837A602}" type="PERCENTAGE">
                  <a:rPr lang="en-US" baseline="0">
                    <a:solidFill>
                      <a:schemeClr val="accent6"/>
                    </a:solidFill>
                  </a:rPr>
                  <a:pPr>
                    <a:defRPr>
                      <a:solidFill>
                        <a:srgbClr val="92D050"/>
                      </a:solidFill>
                    </a:defRPr>
                  </a:pPr>
                  <a:t>[PORCENTAJE]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0.21514471991778902"/>
              <c:y val="-9.2534174553101992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46A3D52-2BC0-4CF2-ADFD-390AE5373282}" type="CATEGORYNAME">
                  <a:rPr lang="en-US" b="1" baseline="0">
                    <a:solidFill>
                      <a:schemeClr val="accent4"/>
                    </a:solidFill>
                  </a:rPr>
                  <a:pPr>
                    <a:defRPr/>
                  </a:pPr>
                  <a:t>[NOMBRE DE CATEGORÍA]</a:t>
                </a:fld>
                <a:r>
                  <a:rPr lang="en-US" b="1" baseline="0">
                    <a:solidFill>
                      <a:schemeClr val="accent4"/>
                    </a:solidFill>
                  </a:rPr>
                  <a:t>
</a:t>
                </a:r>
                <a:fld id="{8E3313BA-3EC4-428C-A6C7-AEA583932426}" type="PERCENTAGE">
                  <a:rPr lang="en-US" b="1" baseline="0">
                    <a:solidFill>
                      <a:schemeClr val="accent4"/>
                    </a:solidFill>
                  </a:rPr>
                  <a:pPr>
                    <a:defRPr/>
                  </a:pPr>
                  <a:t>[PORCENTAJE]</a:t>
                </a:fld>
                <a:endParaRPr lang="en-US" b="1" baseline="0">
                  <a:solidFill>
                    <a:schemeClr val="accent4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821944253511092"/>
                  <c:h val="0.16136062992125985"/>
                </c:manualLayout>
              </c15:layout>
              <c15:dlblFieldTable/>
              <c15:showDataLabelsRange val="0"/>
            </c:ext>
          </c:extLst>
        </c:dLbl>
      </c:pivotFmt>
      <c:pivotFmt>
        <c:idx val="1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fld id="{FC3DEDA3-D03D-416B-8732-A9F6FB96C3BF}" type="CATEGORYNAME">
                  <a:rPr lang="en-US">
                    <a:solidFill>
                      <a:schemeClr val="accent4"/>
                    </a:solidFill>
                  </a:rPr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chemeClr val="accent4"/>
                    </a:solidFill>
                  </a:rPr>
                  <a:t>
</a:t>
                </a:r>
                <a:fld id="{3CB15B5A-F59B-436D-B89E-22F92D23B7C1}" type="PERCENTAGE">
                  <a:rPr lang="en-US" baseline="0">
                    <a:solidFill>
                      <a:schemeClr val="accent4"/>
                    </a:solidFill>
                  </a:rPr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chemeClr val="accent4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94F5A3-E270-4398-9610-A155027E94D9}" type="CATEGORYNAME">
                  <a:rPr lang="en-US">
                    <a:solidFill>
                      <a:schemeClr val="accent5"/>
                    </a:solidFill>
                  </a:rPr>
                  <a:pPr>
                    <a:defRPr/>
                  </a:pPr>
                  <a:t>[NOMBRE DE CATEGORÍA]</a:t>
                </a:fld>
                <a:r>
                  <a:rPr lang="en-US" baseline="0">
                    <a:solidFill>
                      <a:schemeClr val="accent5"/>
                    </a:solidFill>
                  </a:rPr>
                  <a:t>
</a:t>
                </a:r>
                <a:fld id="{E61549BB-C290-467B-B431-23BC31BF8ECD}" type="PERCENTAGE">
                  <a:rPr lang="en-US" baseline="0">
                    <a:solidFill>
                      <a:schemeClr val="accent5"/>
                    </a:solidFill>
                  </a:rPr>
                  <a:pPr>
                    <a:defRPr/>
                  </a:pPr>
                  <a:t>[PORCENTAJE]</a:t>
                </a:fld>
                <a:endParaRPr lang="en-US" baseline="0">
                  <a:solidFill>
                    <a:schemeClr val="accent5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0947853644482858"/>
              <c:y val="1.6824395373291272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fld id="{821179E1-1F03-444A-8328-0D5ADAF0786E}" type="CATEGORYNAME">
                  <a:rPr lang="en-US">
                    <a:solidFill>
                      <a:schemeClr val="accent3"/>
                    </a:solidFill>
                  </a:rPr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chemeClr val="accent3"/>
                    </a:solidFill>
                  </a:rPr>
                  <a:t>
</a:t>
                </a:r>
                <a:fld id="{BE98B152-8C43-4BAF-8661-6EAD0444D103}" type="PERCENTAGE">
                  <a:rPr lang="en-US" baseline="0">
                    <a:solidFill>
                      <a:schemeClr val="accent3"/>
                    </a:solidFill>
                  </a:rPr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chemeClr val="accent3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94F5A3-E270-4398-9610-A155027E94D9}" type="CATEGORYNAME">
                  <a:rPr lang="en-US">
                    <a:solidFill>
                      <a:schemeClr val="accent5"/>
                    </a:solidFill>
                  </a:rPr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[NOMBRE DE CATEGORÍA]</a:t>
                </a:fld>
                <a:r>
                  <a:rPr lang="en-US" baseline="0">
                    <a:solidFill>
                      <a:schemeClr val="accent5"/>
                    </a:solidFill>
                  </a:rPr>
                  <a:t>
</a:t>
                </a:r>
                <a:fld id="{E61549BB-C290-467B-B431-23BC31BF8ECD}" type="PERCENTAGE">
                  <a:rPr lang="en-US" baseline="0">
                    <a:solidFill>
                      <a:schemeClr val="accent5"/>
                    </a:solidFill>
                  </a:rPr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n-US" baseline="0">
                  <a:solidFill>
                    <a:schemeClr val="accent5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" lastClr="FFFFFF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249622859372485"/>
          <c:y val="0.13667337324159401"/>
          <c:w val="0.50381768398224203"/>
          <c:h val="0.77722274715660544"/>
        </c:manualLayout>
      </c:layout>
      <c:pieChart>
        <c:varyColors val="1"/>
        <c:ser>
          <c:idx val="0"/>
          <c:order val="0"/>
          <c:tx>
            <c:strRef>
              <c:f>Interventions!$B$7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5BF-4D9C-AAF4-836F5447FAB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BF-4D9C-AAF4-836F5447FAB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5BF-4D9C-AAF4-836F5447FAB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BF-4D9C-AAF4-836F5447FAB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5BF-4D9C-AAF4-836F5447FAB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874-4A30-AD8E-F0F8F3849C93}"/>
              </c:ext>
            </c:extLst>
          </c:dPt>
          <c:dLbls>
            <c:dLbl>
              <c:idx val="0"/>
              <c:layout>
                <c:manualLayout>
                  <c:x val="-0.21514471991778902"/>
                  <c:y val="-9.2534174553101992E-2"/>
                </c:manualLayout>
              </c:layout>
              <c:tx>
                <c:rich>
                  <a:bodyPr/>
                  <a:lstStyle/>
                  <a:p>
                    <a:fld id="{D46A3D52-2BC0-4CF2-ADFD-390AE5373282}" type="CATEGORYNAME">
                      <a:rPr lang="en-US" b="1" baseline="0">
                        <a:solidFill>
                          <a:schemeClr val="accent4"/>
                        </a:solidFill>
                      </a:rPr>
                      <a:pPr/>
                      <a:t>[NOMBRE DE CATEGORÍA]</a:t>
                    </a:fld>
                    <a:r>
                      <a:rPr lang="en-US" b="1" baseline="0">
                        <a:solidFill>
                          <a:schemeClr val="accent4"/>
                        </a:solidFill>
                      </a:rPr>
                      <a:t>
</a:t>
                    </a:r>
                    <a:fld id="{8E3313BA-3EC4-428C-A6C7-AEA583932426}" type="PERCENTAGE">
                      <a:rPr lang="en-US" b="1" baseline="0">
                        <a:solidFill>
                          <a:schemeClr val="accent4"/>
                        </a:solidFill>
                      </a:rPr>
                      <a:pPr/>
                      <a:t>[PORCENTAJE]</a:t>
                    </a:fld>
                    <a:endParaRPr lang="en-US" b="1" baseline="0">
                      <a:solidFill>
                        <a:schemeClr val="accent4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821944253511092"/>
                      <c:h val="0.1613606299212598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5BF-4D9C-AAF4-836F5447FABA}"/>
                </c:ext>
              </c:extLst>
            </c:dLbl>
            <c:dLbl>
              <c:idx val="3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92D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81C144C-E880-4DC0-94A7-16E487DE46D1}" type="CATEGORYNAME">
                      <a:rPr lang="en-US" baseline="0">
                        <a:solidFill>
                          <a:schemeClr val="accent6"/>
                        </a:solidFill>
                      </a:rPr>
                      <a:pPr>
                        <a:defRPr>
                          <a:solidFill>
                            <a:srgbClr val="92D050"/>
                          </a:solidFill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  <a:fld id="{BAE32A2C-F1D6-4FBB-9EA2-C2570837A602}" type="PERCENTAGE">
                      <a:rPr lang="en-US" baseline="0">
                        <a:solidFill>
                          <a:schemeClr val="accent6"/>
                        </a:solidFill>
                      </a:rPr>
                      <a:pPr>
                        <a:defRPr>
                          <a:solidFill>
                            <a:srgbClr val="92D050"/>
                          </a:solidFill>
                        </a:defRPr>
                      </a:pPr>
                      <a:t>[PORCENTAJE]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" lastClr="FFFFFF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5BF-4D9C-AAF4-836F5447FAB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Interventions!$A$8:$A$12</c:f>
              <c:strCache>
                <c:ptCount val="4"/>
                <c:pt idx="0">
                  <c:v>Tariff Activities</c:v>
                </c:pt>
                <c:pt idx="1">
                  <c:v>Software | Upgrade</c:v>
                </c:pt>
                <c:pt idx="2">
                  <c:v>Software | Fix</c:v>
                </c:pt>
                <c:pt idx="3">
                  <c:v>Hardware | Maintenance</c:v>
                </c:pt>
              </c:strCache>
            </c:strRef>
          </c:cat>
          <c:val>
            <c:numRef>
              <c:f>Interventions!$B$8:$B$12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F-4D9C-AAF4-836F5447FAB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Intervention</a:t>
            </a:r>
            <a:r>
              <a:rPr lang="es-AR" baseline="0"/>
              <a:t> Notification - Total Hours 2022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Interventions!$B$23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Interventions!$A$24:$A$35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Interventions!$B$24:$B$35</c:f>
              <c:numCache>
                <c:formatCode>General</c:formatCode>
                <c:ptCount val="12"/>
                <c:pt idx="0">
                  <c:v>26</c:v>
                </c:pt>
                <c:pt idx="1">
                  <c:v>19.5</c:v>
                </c:pt>
                <c:pt idx="2">
                  <c:v>33.5</c:v>
                </c:pt>
                <c:pt idx="3">
                  <c:v>23</c:v>
                </c:pt>
                <c:pt idx="4">
                  <c:v>34.299999999999997</c:v>
                </c:pt>
                <c:pt idx="5">
                  <c:v>12</c:v>
                </c:pt>
                <c:pt idx="6">
                  <c:v>25.2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A-423F-A403-824593413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930822736"/>
        <c:axId val="869829712"/>
      </c:barChart>
      <c:catAx>
        <c:axId val="930822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9829712"/>
        <c:crosses val="autoZero"/>
        <c:auto val="1"/>
        <c:lblAlgn val="ctr"/>
        <c:lblOffset val="100"/>
        <c:noMultiLvlLbl val="0"/>
      </c:catAx>
      <c:valAx>
        <c:axId val="86982971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93082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E-465C-BF09-65FCE336458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7E-465C-BF09-65FCE33645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SLA!$B$33:$B$34</c:f>
              <c:strCache>
                <c:ptCount val="2"/>
                <c:pt idx="0">
                  <c:v>OK</c:v>
                </c:pt>
                <c:pt idx="1">
                  <c:v>NOK</c:v>
                </c:pt>
              </c:strCache>
            </c:strRef>
          </c:cat>
          <c:val>
            <c:numRef>
              <c:f>SLA!$C$33:$C$34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E-465C-BF09-65FCE33645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9521952"/>
        <c:axId val="1550425888"/>
      </c:barChart>
      <c:catAx>
        <c:axId val="15895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50425888"/>
        <c:crosses val="autoZero"/>
        <c:auto val="1"/>
        <c:lblAlgn val="ctr"/>
        <c:lblOffset val="100"/>
        <c:noMultiLvlLbl val="0"/>
      </c:catAx>
      <c:valAx>
        <c:axId val="1550425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9521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E-465C-BF09-65FCE336458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7E-465C-BF09-65FCE33645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SLA!$B$17:$B$18</c:f>
              <c:strCache>
                <c:ptCount val="2"/>
                <c:pt idx="0">
                  <c:v>OK</c:v>
                </c:pt>
                <c:pt idx="1">
                  <c:v>NOK</c:v>
                </c:pt>
              </c:strCache>
            </c:strRef>
          </c:cat>
          <c:val>
            <c:numRef>
              <c:f>SLA!$C$17:$C$18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E-465C-BF09-65FCE33645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9521952"/>
        <c:axId val="1550425888"/>
      </c:barChart>
      <c:catAx>
        <c:axId val="15895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50425888"/>
        <c:crosses val="autoZero"/>
        <c:auto val="1"/>
        <c:lblAlgn val="ctr"/>
        <c:lblOffset val="100"/>
        <c:noMultiLvlLbl val="0"/>
      </c:catAx>
      <c:valAx>
        <c:axId val="1550425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9521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E-465C-BF09-65FCE336458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7E-465C-BF09-65FCE33645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SLA!$B$49:$B$50</c:f>
              <c:strCache>
                <c:ptCount val="2"/>
                <c:pt idx="0">
                  <c:v>OK</c:v>
                </c:pt>
                <c:pt idx="1">
                  <c:v>NOK</c:v>
                </c:pt>
              </c:strCache>
            </c:strRef>
          </c:cat>
          <c:val>
            <c:numRef>
              <c:f>SLA!$C$49:$C$50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E-465C-BF09-65FCE33645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9521952"/>
        <c:axId val="1550425888"/>
      </c:barChart>
      <c:catAx>
        <c:axId val="15895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50425888"/>
        <c:crosses val="autoZero"/>
        <c:auto val="1"/>
        <c:lblAlgn val="ctr"/>
        <c:lblOffset val="100"/>
        <c:noMultiLvlLbl val="0"/>
      </c:catAx>
      <c:valAx>
        <c:axId val="1550425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9521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E-465C-BF09-65FCE336458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7E-465C-BF09-65FCE33645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SLA!$B$65:$B$66</c:f>
              <c:strCache>
                <c:ptCount val="2"/>
                <c:pt idx="0">
                  <c:v>OK</c:v>
                </c:pt>
                <c:pt idx="1">
                  <c:v>NOK</c:v>
                </c:pt>
              </c:strCache>
            </c:strRef>
          </c:cat>
          <c:val>
            <c:numRef>
              <c:f>SLA!$C$65:$C$66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E-465C-BF09-65FCE33645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9521952"/>
        <c:axId val="1550425888"/>
      </c:barChart>
      <c:catAx>
        <c:axId val="15895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50425888"/>
        <c:crosses val="autoZero"/>
        <c:auto val="1"/>
        <c:lblAlgn val="ctr"/>
        <c:lblOffset val="100"/>
        <c:noMultiLvlLbl val="0"/>
      </c:catAx>
      <c:valAx>
        <c:axId val="1550425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9521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179070</xdr:rowOff>
    </xdr:from>
    <xdr:to>
      <xdr:col>12</xdr:col>
      <xdr:colOff>572640</xdr:colOff>
      <xdr:row>23</xdr:row>
      <xdr:rowOff>121470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9AFFCB-91C6-4856-A900-35A363B7C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563880</xdr:colOff>
      <xdr:row>2</xdr:row>
      <xdr:rowOff>38100</xdr:rowOff>
    </xdr:to>
    <xdr:sp macro="" textlink="">
      <xdr:nvSpPr>
        <xdr:cNvPr id="5" name="Rectángulo: una sola esquina cortada 4">
          <a:extLst>
            <a:ext uri="{FF2B5EF4-FFF2-40B4-BE49-F238E27FC236}">
              <a16:creationId xmlns:a16="http://schemas.microsoft.com/office/drawing/2014/main" id="{CBC3F4C6-47DE-4411-8C8B-8E96F19CC1D4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</xdr:colOff>
      <xdr:row>4</xdr:row>
      <xdr:rowOff>0</xdr:rowOff>
    </xdr:from>
    <xdr:to>
      <xdr:col>10</xdr:col>
      <xdr:colOff>576450</xdr:colOff>
      <xdr:row>23</xdr:row>
      <xdr:rowOff>125280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7C4F4F-6921-42DB-8DC8-CF4FCC8D8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624840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4615B7E4-12FD-44AB-AAC0-BE948553270F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788670</xdr:colOff>
      <xdr:row>4</xdr:row>
      <xdr:rowOff>0</xdr:rowOff>
    </xdr:from>
    <xdr:to>
      <xdr:col>7</xdr:col>
      <xdr:colOff>786270</xdr:colOff>
      <xdr:row>17</xdr:row>
      <xdr:rowOff>142560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1B0633-70F6-4AF8-827A-E39C2D0B7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632460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68881EBA-6E1A-45F2-A3A0-7019AC90818D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  <xdr:twoCellAnchor>
    <xdr:from>
      <xdr:col>3</xdr:col>
      <xdr:colOff>0</xdr:colOff>
      <xdr:row>21</xdr:row>
      <xdr:rowOff>3810</xdr:rowOff>
    </xdr:from>
    <xdr:to>
      <xdr:col>7</xdr:col>
      <xdr:colOff>790080</xdr:colOff>
      <xdr:row>34</xdr:row>
      <xdr:rowOff>146370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D4F7C8-B3C2-467D-A542-F309208D7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</xdr:colOff>
      <xdr:row>3</xdr:row>
      <xdr:rowOff>9523</xdr:rowOff>
    </xdr:from>
    <xdr:to>
      <xdr:col>11</xdr:col>
      <xdr:colOff>742950</xdr:colOff>
      <xdr:row>21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046FC1-5F15-452E-8556-D4C16CAED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403860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4376AB62-5DDE-48D0-8740-32A99D9EE95A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  <xdr:twoCellAnchor>
    <xdr:from>
      <xdr:col>3</xdr:col>
      <xdr:colOff>34290</xdr:colOff>
      <xdr:row>22</xdr:row>
      <xdr:rowOff>188595</xdr:rowOff>
    </xdr:from>
    <xdr:to>
      <xdr:col>8</xdr:col>
      <xdr:colOff>740460</xdr:colOff>
      <xdr:row>36</xdr:row>
      <xdr:rowOff>148275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B066638-D5A6-46FB-95DA-987A8A483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3809</xdr:rowOff>
    </xdr:from>
    <xdr:to>
      <xdr:col>9</xdr:col>
      <xdr:colOff>495300</xdr:colOff>
      <xdr:row>25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B50585-EDE7-4814-B30D-5E66C4686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716280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3132B936-C8FE-4F65-B835-860522337ED3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3810</xdr:rowOff>
    </xdr:from>
    <xdr:to>
      <xdr:col>10</xdr:col>
      <xdr:colOff>572640</xdr:colOff>
      <xdr:row>25</xdr:row>
      <xdr:rowOff>123330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8A2CA6-3D81-4587-B9F5-574C662DA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739140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BE6EC2FA-4614-4098-909D-1458F617AEDB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179070</xdr:rowOff>
    </xdr:from>
    <xdr:to>
      <xdr:col>8</xdr:col>
      <xdr:colOff>717600</xdr:colOff>
      <xdr:row>15</xdr:row>
      <xdr:rowOff>144510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FCA06-4B93-486F-9E5B-34E2F42C2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480060</xdr:colOff>
      <xdr:row>2</xdr:row>
      <xdr:rowOff>38100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77FA2810-6BF4-49AA-8DDC-899FEABFEA87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609600</xdr:colOff>
      <xdr:row>2</xdr:row>
      <xdr:rowOff>38100</xdr:rowOff>
    </xdr:to>
    <xdr:sp macro="" textlink="">
      <xdr:nvSpPr>
        <xdr:cNvPr id="2" name="Rectángulo: una sola esquina cortada 1">
          <a:extLst>
            <a:ext uri="{FF2B5EF4-FFF2-40B4-BE49-F238E27FC236}">
              <a16:creationId xmlns:a16="http://schemas.microsoft.com/office/drawing/2014/main" id="{5BFF17C3-18AA-4727-A4ED-C27193E160A3}"/>
            </a:ext>
          </a:extLst>
        </xdr:cNvPr>
        <xdr:cNvSpPr/>
      </xdr:nvSpPr>
      <xdr:spPr>
        <a:xfrm>
          <a:off x="0" y="0"/>
          <a:ext cx="12435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  <xdr:twoCellAnchor>
    <xdr:from>
      <xdr:col>2</xdr:col>
      <xdr:colOff>594360</xdr:colOff>
      <xdr:row>2</xdr:row>
      <xdr:rowOff>152400</xdr:rowOff>
    </xdr:from>
    <xdr:to>
      <xdr:col>8</xdr:col>
      <xdr:colOff>430530</xdr:colOff>
      <xdr:row>18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210455-1222-4BD9-A224-D7D4D40AD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21</xdr:row>
      <xdr:rowOff>3810</xdr:rowOff>
    </xdr:from>
    <xdr:to>
      <xdr:col>8</xdr:col>
      <xdr:colOff>717600</xdr:colOff>
      <xdr:row>36</xdr:row>
      <xdr:rowOff>132990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831D0C-53E9-4517-AC38-4E1AE1928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38099</xdr:rowOff>
    </xdr:from>
    <xdr:to>
      <xdr:col>9</xdr:col>
      <xdr:colOff>163830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YPE">
              <a:extLst>
                <a:ext uri="{FF2B5EF4-FFF2-40B4-BE49-F238E27FC236}">
                  <a16:creationId xmlns:a16="http://schemas.microsoft.com/office/drawing/2014/main" id="{8343D9B7-1E83-421C-90BC-CFE9901E2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099"/>
              <a:ext cx="13289280" cy="6934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93345</xdr:rowOff>
    </xdr:from>
    <xdr:to>
      <xdr:col>9</xdr:col>
      <xdr:colOff>163830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TATUS">
              <a:extLst>
                <a:ext uri="{FF2B5EF4-FFF2-40B4-BE49-F238E27FC236}">
                  <a16:creationId xmlns:a16="http://schemas.microsoft.com/office/drawing/2014/main" id="{76235EA2-EED2-452A-AD36-55C367636B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24865"/>
              <a:ext cx="13289280" cy="821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708660</xdr:colOff>
      <xdr:row>30</xdr:row>
      <xdr:rowOff>34290</xdr:rowOff>
    </xdr:from>
    <xdr:to>
      <xdr:col>8</xdr:col>
      <xdr:colOff>702360</xdr:colOff>
      <xdr:row>44</xdr:row>
      <xdr:rowOff>1590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E80CE5-80D0-416F-A9E5-EF510DB01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708660</xdr:colOff>
      <xdr:row>14</xdr:row>
      <xdr:rowOff>41910</xdr:rowOff>
    </xdr:from>
    <xdr:to>
      <xdr:col>8</xdr:col>
      <xdr:colOff>702360</xdr:colOff>
      <xdr:row>28</xdr:row>
      <xdr:rowOff>1590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D0B71B-ECFC-4C3A-B4E2-1968AF99D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716280</xdr:colOff>
      <xdr:row>46</xdr:row>
      <xdr:rowOff>41910</xdr:rowOff>
    </xdr:from>
    <xdr:to>
      <xdr:col>8</xdr:col>
      <xdr:colOff>709980</xdr:colOff>
      <xdr:row>60</xdr:row>
      <xdr:rowOff>1590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D4FE72-9D80-4A9C-9E27-1775752E9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708660</xdr:colOff>
      <xdr:row>62</xdr:row>
      <xdr:rowOff>41910</xdr:rowOff>
    </xdr:from>
    <xdr:to>
      <xdr:col>8</xdr:col>
      <xdr:colOff>702360</xdr:colOff>
      <xdr:row>76</xdr:row>
      <xdr:rowOff>1590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C82CEB-03A6-4E53-970F-BBFB7CD5A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15240</xdr:colOff>
      <xdr:row>2</xdr:row>
      <xdr:rowOff>38100</xdr:rowOff>
    </xdr:to>
    <xdr:sp macro="" textlink="">
      <xdr:nvSpPr>
        <xdr:cNvPr id="7" name="Rectángulo: una sola esquina cortada 6">
          <a:extLst>
            <a:ext uri="{FF2B5EF4-FFF2-40B4-BE49-F238E27FC236}">
              <a16:creationId xmlns:a16="http://schemas.microsoft.com/office/drawing/2014/main" id="{1551BAB9-111E-46C6-A2A0-46A733420ECA}"/>
            </a:ext>
          </a:extLst>
        </xdr:cNvPr>
        <xdr:cNvSpPr/>
      </xdr:nvSpPr>
      <xdr:spPr>
        <a:xfrm>
          <a:off x="0" y="0"/>
          <a:ext cx="10911840" cy="40386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400" b="1">
              <a:solidFill>
                <a:schemeClr val="bg2"/>
              </a:solidFill>
            </a:rPr>
            <a:t>TECNOTREE CUTOMER SUPPORT - MONTHLY REPORT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ston Pacciaroni" refreshedDate="44808.505624305559" createdVersion="6" refreshedVersion="7" minRefreshableVersion="3" recordCount="102" xr:uid="{00000000-000A-0000-FFFF-FFFF84000000}">
  <cacheSource type="worksheet">
    <worksheetSource name="Tabla1"/>
  </cacheSource>
  <cacheFields count="14">
    <cacheField name="CASEID" numFmtId="0">
      <sharedItems containsSemiMixedTypes="0" containsString="0" containsNumber="1" containsInteger="1" minValue="385057" maxValue="403516" count="2029">
        <n v="403516"/>
        <n v="403509"/>
        <n v="403499"/>
        <n v="403498"/>
        <n v="403493"/>
        <n v="403489"/>
        <n v="403486"/>
        <n v="403481"/>
        <n v="403478"/>
        <n v="403476"/>
        <n v="403469"/>
        <n v="403467"/>
        <n v="403460"/>
        <n v="403453"/>
        <n v="403452"/>
        <n v="403451"/>
        <n v="403446"/>
        <n v="403433"/>
        <n v="403426"/>
        <n v="403415"/>
        <n v="403413"/>
        <n v="403409"/>
        <n v="403396"/>
        <n v="403394"/>
        <n v="403391"/>
        <n v="403388"/>
        <n v="403387"/>
        <n v="403386"/>
        <n v="403378"/>
        <n v="403371"/>
        <n v="403366"/>
        <n v="403356"/>
        <n v="403337"/>
        <n v="403336"/>
        <n v="403327"/>
        <n v="403326"/>
        <n v="403311"/>
        <n v="403301"/>
        <n v="403298"/>
        <n v="403296"/>
        <n v="403288"/>
        <n v="403287"/>
        <n v="403286"/>
        <n v="403278"/>
        <n v="403277"/>
        <n v="403276"/>
        <n v="403273"/>
        <n v="403272"/>
        <n v="403271"/>
        <n v="403247"/>
        <n v="403243"/>
        <n v="403239"/>
        <n v="403237"/>
        <n v="403233"/>
        <n v="403224"/>
        <n v="403222"/>
        <n v="403219"/>
        <n v="403218"/>
        <n v="403213"/>
        <n v="403212"/>
        <n v="403209"/>
        <n v="403208"/>
        <n v="403207"/>
        <n v="403204"/>
        <n v="403199"/>
        <n v="403198"/>
        <n v="403197"/>
        <n v="403194"/>
        <n v="403192"/>
        <n v="403186"/>
        <n v="403181"/>
        <n v="403169"/>
        <n v="403165"/>
        <n v="403161"/>
        <n v="403159"/>
        <n v="403157"/>
        <n v="403153"/>
        <n v="403148"/>
        <n v="403131"/>
        <n v="403125"/>
        <n v="403124"/>
        <n v="403118"/>
        <n v="403106"/>
        <n v="403102"/>
        <n v="403101"/>
        <n v="403100"/>
        <n v="403098"/>
        <n v="403097"/>
        <n v="403096"/>
        <n v="403095"/>
        <n v="403093"/>
        <n v="403092"/>
        <n v="403089"/>
        <n v="403088"/>
        <n v="403086"/>
        <n v="403085"/>
        <n v="403078"/>
        <n v="403074"/>
        <n v="403065"/>
        <n v="403062"/>
        <n v="403058"/>
        <n v="403055"/>
        <n v="401433" u="1"/>
        <n v="387680" u="1"/>
        <n v="401437" u="1"/>
        <n v="393185" u="1"/>
        <n v="393186" u="1"/>
        <n v="393187" u="1"/>
        <n v="393188" u="1"/>
        <n v="393189" u="1"/>
        <n v="401442" u="1"/>
        <n v="398695" u="1"/>
        <n v="401447" u="1"/>
        <n v="398699" u="1"/>
        <n v="398700" u="1"/>
        <n v="393201" u="1"/>
        <n v="398703" u="1"/>
        <n v="401454" u="1"/>
        <n v="390452" u="1"/>
        <n v="390453" u="1"/>
        <n v="398708" u="1"/>
        <n v="398709" u="1"/>
        <n v="393208" u="1"/>
        <n v="401461" u="1"/>
        <n v="398713" u="1"/>
        <n v="401465" u="1"/>
        <n v="393213" u="1"/>
        <n v="401466" u="1"/>
        <n v="401468" u="1"/>
        <n v="387715" u="1"/>
        <n v="390469" u="1"/>
        <n v="393222" u="1"/>
        <n v="401475" u="1"/>
        <n v="393223" u="1"/>
        <n v="393224" u="1"/>
        <n v="401477" u="1"/>
        <n v="387727" u="1"/>
        <n v="398730" u="1"/>
        <n v="401481" u="1"/>
        <n v="401483" u="1"/>
        <n v="398733" u="1"/>
        <n v="393232" u="1"/>
        <n v="387735" u="1"/>
        <n v="387738" u="1"/>
        <n v="390490" u="1"/>
        <n v="401493" u="1"/>
        <n v="398744" u="1"/>
        <n v="390492" u="1"/>
        <n v="401495" u="1"/>
        <n v="398745" u="1"/>
        <n v="390493" u="1"/>
        <n v="401496" u="1"/>
        <n v="390494" u="1"/>
        <n v="398747" u="1"/>
        <n v="401499" u="1"/>
        <n v="390499" u="1"/>
        <n v="398752" u="1"/>
        <n v="401503" u="1"/>
        <n v="401504" u="1"/>
        <n v="390503" u="1"/>
        <n v="393254" u="1"/>
        <n v="390504" u="1"/>
        <n v="387754" u="1"/>
        <n v="398760" u="1"/>
        <n v="401514" u="1"/>
        <n v="393262" u="1"/>
        <n v="401523" u="1"/>
        <n v="401529" u="1"/>
        <n v="401531" u="1"/>
        <n v="401532" u="1"/>
        <n v="390532" u="1"/>
        <n v="401537" u="1"/>
        <n v="401538" u="1"/>
        <n v="398790" u="1"/>
        <n v="390538" u="1"/>
        <n v="390539" u="1"/>
        <n v="396041" u="1"/>
        <n v="390540" u="1"/>
        <n v="401543" u="1"/>
        <n v="396044" u="1"/>
        <n v="396045" u="1"/>
        <n v="390544" u="1"/>
        <n v="387796" u="1"/>
        <n v="393298" u="1"/>
        <n v="393299" u="1"/>
        <n v="390551" u="1"/>
        <n v="393302" u="1"/>
        <n v="398804" u="1"/>
        <n v="398805" u="1"/>
        <n v="385057" u="1"/>
        <n v="401562" u="1"/>
        <n v="387811" u="1"/>
        <n v="398817" u="1"/>
        <n v="390568" u="1"/>
        <n v="390571" u="1"/>
        <n v="401574" u="1"/>
        <n v="393322" u="1"/>
        <n v="385070" u="1"/>
        <n v="393324" u="1"/>
        <n v="398829" u="1"/>
        <n v="401580" u="1"/>
        <n v="385076" u="1"/>
        <n v="393329" u="1"/>
        <n v="387828" u="1"/>
        <n v="385078" u="1"/>
        <n v="387829" u="1"/>
        <n v="393331" u="1"/>
        <n v="398833" u="1"/>
        <n v="401587" u="1"/>
        <n v="393335" u="1"/>
        <n v="398837" u="1"/>
        <n v="401588" u="1"/>
        <n v="393340" u="1"/>
        <n v="401594" u="1"/>
        <n v="398847" u="1"/>
        <n v="398849" u="1"/>
        <n v="398850" u="1"/>
        <n v="398851" u="1"/>
        <n v="398853" u="1"/>
        <n v="393354" u="1"/>
        <n v="390609" u="1"/>
        <n v="390611" u="1"/>
        <n v="390612" u="1"/>
        <n v="385111" u="1"/>
        <n v="385112" u="1"/>
        <n v="385118" u="1"/>
        <n v="390622" u="1"/>
        <n v="393373" u="1"/>
        <n v="390623" u="1"/>
        <n v="385123" u="1"/>
        <n v="385125" u="1"/>
        <n v="398879" u="1"/>
        <n v="393379" u="1"/>
        <n v="385127" u="1"/>
        <n v="393381" u="1"/>
        <n v="393382" u="1"/>
        <n v="387881" u="1"/>
        <n v="398884" u="1"/>
        <n v="393383" u="1"/>
        <n v="393384" u="1"/>
        <n v="387885" u="1"/>
        <n v="387886" u="1"/>
        <n v="393389" u="1"/>
        <n v="385137" u="1"/>
        <n v="393390" u="1"/>
        <n v="398894" u="1"/>
        <n v="390645" u="1"/>
        <n v="390647" u="1"/>
        <n v="387897" u="1"/>
        <n v="398902" u="1"/>
        <n v="393401" u="1"/>
        <n v="390651" u="1"/>
        <n v="401655" u="1"/>
        <n v="401656" u="1"/>
        <n v="401660" u="1"/>
        <n v="393408" u="1"/>
        <n v="398910" u="1"/>
        <n v="401662" u="1"/>
        <n v="393410" u="1"/>
        <n v="401663" u="1"/>
        <n v="393411" u="1"/>
        <n v="401664" u="1"/>
        <n v="393413" u="1"/>
        <n v="398916" u="1"/>
        <n v="393417" u="1"/>
        <n v="396170" u="1"/>
        <n v="385170" u="1"/>
        <n v="396175" u="1"/>
        <n v="401677" u="1"/>
        <n v="396176" u="1"/>
        <n v="396177" u="1"/>
        <n v="390677" u="1"/>
        <n v="396179" u="1"/>
        <n v="398930" u="1"/>
        <n v="393429" u="1"/>
        <n v="398932" u="1"/>
        <n v="398933" u="1"/>
        <n v="398934" u="1"/>
        <n v="393437" u="1"/>
        <n v="387937" u="1"/>
        <n v="390688" u="1"/>
        <n v="393439" u="1"/>
        <n v="396190" u="1"/>
        <n v="398941" u="1"/>
        <n v="401692" u="1"/>
        <n v="390690" u="1"/>
        <n v="401694" u="1"/>
        <n v="393442" u="1"/>
        <n v="387941" u="1"/>
        <n v="398944" u="1"/>
        <n v="398945" u="1"/>
        <n v="398947" u="1"/>
        <n v="387946" u="1"/>
        <n v="393448" u="1"/>
        <n v="387947" u="1"/>
        <n v="387948" u="1"/>
        <n v="398951" u="1"/>
        <n v="401703" u="1"/>
        <n v="393453" u="1"/>
        <n v="396204" u="1"/>
        <n v="393454" u="1"/>
        <n v="396205" u="1"/>
        <n v="387953" u="1"/>
        <n v="393455" u="1"/>
        <n v="396206" u="1"/>
        <n v="401708" u="1"/>
        <n v="393456" u="1"/>
        <n v="393457" u="1"/>
        <n v="401710" u="1"/>
        <n v="398964" u="1"/>
        <n v="387963" u="1"/>
        <n v="393465" u="1"/>
        <n v="390715" u="1"/>
        <n v="398968" u="1"/>
        <n v="393467" u="1"/>
        <n v="401722" u="1"/>
        <n v="401723" u="1"/>
        <n v="401724" u="1"/>
        <n v="393473" u="1"/>
        <n v="393474" u="1"/>
        <n v="393478" u="1"/>
        <n v="385226" u="1"/>
        <n v="390728" u="1"/>
        <n v="398981" u="1"/>
        <n v="390729" u="1"/>
        <n v="390730" u="1"/>
        <n v="390731" u="1"/>
        <n v="401734" u="1"/>
        <n v="390732" u="1"/>
        <n v="393485" u="1"/>
        <n v="398987" u="1"/>
        <n v="393486" u="1"/>
        <n v="387985" u="1"/>
        <n v="398988" u="1"/>
        <n v="385235" u="1"/>
        <n v="398989" u="1"/>
        <n v="393488" u="1"/>
        <n v="385237" u="1"/>
        <n v="385238" u="1"/>
        <n v="385240" u="1"/>
        <n v="390743" u="1"/>
        <n v="393495" u="1"/>
        <n v="393496" u="1"/>
        <n v="387996" u="1"/>
        <n v="393502" u="1"/>
        <n v="393504" u="1"/>
        <n v="393510" u="1"/>
        <n v="399024" u="1"/>
        <n v="399029" u="1"/>
        <n v="401780" u="1"/>
        <n v="388029" u="1"/>
        <n v="390780" u="1"/>
        <n v="390782" u="1"/>
        <n v="401786" u="1"/>
        <n v="390784" u="1"/>
        <n v="388034" u="1"/>
        <n v="401789" u="1"/>
        <n v="390788" u="1"/>
        <n v="388038" u="1"/>
        <n v="388039" u="1"/>
        <n v="388041" u="1"/>
        <n v="388042" u="1"/>
        <n v="388043" u="1"/>
        <n v="385296" u="1"/>
        <n v="399050" u="1"/>
        <n v="388049" u="1"/>
        <n v="401804" u="1"/>
        <n v="388053" u="1"/>
        <n v="385303" u="1"/>
        <n v="401808" u="1"/>
        <n v="388055" u="1"/>
        <n v="401812" u="1"/>
        <n v="399062" u="1"/>
        <n v="388062" u="1"/>
        <n v="401817" u="1"/>
        <n v="396316" u="1"/>
        <n v="399075" u="1"/>
        <n v="399076" u="1"/>
        <n v="385324" u="1"/>
        <n v="399079" u="1"/>
        <n v="390834" u="1"/>
        <n v="390835" u="1"/>
        <n v="401838" u="1"/>
        <n v="390836" u="1"/>
        <n v="401839" u="1"/>
        <n v="390841" u="1"/>
        <n v="385346" u="1"/>
        <n v="399100" u="1"/>
        <n v="388098" u="1"/>
        <n v="399101" u="1"/>
        <n v="388100" u="1"/>
        <n v="388105" u="1"/>
        <n v="401859" u="1"/>
        <n v="385355" u="1"/>
        <n v="401860" u="1"/>
        <n v="385356" u="1"/>
        <n v="385357" u="1"/>
        <n v="401862" u="1"/>
        <n v="385358" u="1"/>
        <n v="399112" u="1"/>
        <n v="388110" u="1"/>
        <n v="399113" u="1"/>
        <n v="401864" u="1"/>
        <n v="388111" u="1"/>
        <n v="401865" u="1"/>
        <n v="385361" u="1"/>
        <n v="388112" u="1"/>
        <n v="399116" u="1"/>
        <n v="388114" u="1"/>
        <n v="399117" u="1"/>
        <n v="388115" u="1"/>
        <n v="385365" u="1"/>
        <n v="388118" u="1"/>
        <n v="399125" u="1"/>
        <n v="399128" u="1"/>
        <n v="390879" u="1"/>
        <n v="399133" u="1"/>
        <n v="390883" u="1"/>
        <n v="390886" u="1"/>
        <n v="390887" u="1"/>
        <n v="390889" u="1"/>
        <n v="390890" u="1"/>
        <n v="385389" u="1"/>
        <n v="390891" u="1"/>
        <n v="399144" u="1"/>
        <n v="390892" u="1"/>
        <n v="390893" u="1"/>
        <n v="390894" u="1"/>
        <n v="385394" u="1"/>
        <n v="399150" u="1"/>
        <n v="385399" u="1"/>
        <n v="390904" u="1"/>
        <n v="385403" u="1"/>
        <n v="385404" u="1"/>
        <n v="390916" u="1"/>
        <n v="385415" u="1"/>
        <n v="388168" u="1"/>
        <n v="388171" u="1"/>
        <n v="388173" u="1"/>
        <n v="399176" u="1"/>
        <n v="388175" u="1"/>
        <n v="399178" u="1"/>
        <n v="390927" u="1"/>
        <n v="385427" u="1"/>
        <n v="390929" u="1"/>
        <n v="385428" u="1"/>
        <n v="396431" u="1"/>
        <n v="396432" u="1"/>
        <n v="396433" u="1"/>
        <n v="399185" u="1"/>
        <n v="390933" u="1"/>
        <n v="390934" u="1"/>
        <n v="385433" u="1"/>
        <n v="390935" u="1"/>
        <n v="390936" u="1"/>
        <n v="385436" u="1"/>
        <n v="399194" u="1"/>
        <n v="385444" u="1"/>
        <n v="385446" u="1"/>
        <n v="390949" u="1"/>
        <n v="390951" u="1"/>
        <n v="390952" u="1"/>
        <n v="390953" u="1"/>
        <n v="396455" u="1"/>
        <n v="399209" u="1"/>
        <n v="396460" u="1"/>
        <n v="396461" u="1"/>
        <n v="390972" u="1"/>
        <n v="388225" u="1"/>
        <n v="388226" u="1"/>
        <n v="385476" u="1"/>
        <n v="388228" u="1"/>
        <n v="388229" u="1"/>
        <n v="399233" u="1"/>
        <n v="401989" u="1"/>
        <n v="385487" u="1"/>
        <n v="388239" u="1"/>
        <n v="401994" u="1"/>
        <n v="399245" u="1"/>
        <n v="401998" u="1"/>
        <n v="396507" u="1"/>
        <n v="396511" u="1"/>
        <n v="399263" u="1"/>
        <n v="402015" u="1"/>
        <n v="396514" u="1"/>
        <n v="402017" u="1"/>
        <n v="399267" u="1"/>
        <n v="402018" u="1"/>
        <n v="391018" u="1"/>
        <n v="399272" u="1"/>
        <n v="388270" u="1"/>
        <n v="391021" u="1"/>
        <n v="399275" u="1"/>
        <n v="402027" u="1"/>
        <n v="388274" u="1"/>
        <n v="402033" u="1"/>
        <n v="391034" u="1"/>
        <n v="402042" u="1"/>
        <n v="391041" u="1"/>
        <n v="402046" u="1"/>
        <n v="402049" u="1"/>
        <n v="402050" u="1"/>
        <n v="388298" u="1"/>
        <n v="399303" u="1"/>
        <n v="391054" u="1"/>
        <n v="399307" u="1"/>
        <n v="399309" u="1"/>
        <n v="399310" u="1"/>
        <n v="399313" u="1"/>
        <n v="402065" u="1"/>
        <n v="391064" u="1"/>
        <n v="402068" u="1"/>
        <n v="391066" u="1"/>
        <n v="385565" u="1"/>
        <n v="391067" u="1"/>
        <n v="402070" u="1"/>
        <n v="402071" u="1"/>
        <n v="402072" u="1"/>
        <n v="402073" u="1"/>
        <n v="385569" u="1"/>
        <n v="402074" u="1"/>
        <n v="391072" u="1"/>
        <n v="402075" u="1"/>
        <n v="402076" u="1"/>
        <n v="385572" u="1"/>
        <n v="388323" u="1"/>
        <n v="391074" u="1"/>
        <n v="385573" u="1"/>
        <n v="391075" u="1"/>
        <n v="391076" u="1"/>
        <n v="402084" u="1"/>
        <n v="399340" u="1"/>
        <n v="391090" u="1"/>
        <n v="388342" u="1"/>
        <n v="399346" u="1"/>
        <n v="402097" u="1"/>
        <n v="399347" u="1"/>
        <n v="388346" u="1"/>
        <n v="399350" u="1"/>
        <n v="388349" u="1"/>
        <n v="399358" u="1"/>
        <n v="399360" u="1"/>
        <n v="402115" u="1"/>
        <n v="402118" u="1"/>
        <n v="402119" u="1"/>
        <n v="399370" u="1"/>
        <n v="402121" u="1"/>
        <n v="399371" u="1"/>
        <n v="402123" u="1"/>
        <n v="402124" u="1"/>
        <n v="402125" u="1"/>
        <n v="402127" u="1"/>
        <n v="385623" u="1"/>
        <n v="399377" u="1"/>
        <n v="399379" u="1"/>
        <n v="396635" u="1"/>
        <n v="396636" u="1"/>
        <n v="399387" u="1"/>
        <n v="402142" u="1"/>
        <n v="388389" u="1"/>
        <n v="402143" u="1"/>
        <n v="396643" u="1"/>
        <n v="396644" u="1"/>
        <n v="396648" u="1"/>
        <n v="399400" u="1"/>
        <n v="388400" u="1"/>
        <n v="388401" u="1"/>
        <n v="396655" u="1"/>
        <n v="388403" u="1"/>
        <n v="391154" u="1"/>
        <n v="396657" u="1"/>
        <n v="402159" u="1"/>
        <n v="402160" u="1"/>
        <n v="396660" u="1"/>
        <n v="396661" u="1"/>
        <n v="402163" u="1"/>
        <n v="399413" u="1"/>
        <n v="399416" u="1"/>
        <n v="399417" u="1"/>
        <n v="402168" u="1"/>
        <n v="399418" u="1"/>
        <n v="396668" u="1"/>
        <n v="396669" u="1"/>
        <n v="399420" u="1"/>
        <n v="402171" u="1"/>
        <n v="396671" u="1"/>
        <n v="399423" u="1"/>
        <n v="391171" u="1"/>
        <n v="402174" u="1"/>
        <n v="385670" u="1"/>
        <n v="396675" u="1"/>
        <n v="396676" u="1"/>
        <n v="391176" u="1"/>
        <n v="388427" u="1"/>
        <n v="388428" u="1"/>
        <n v="391179" u="1"/>
        <n v="388429" u="1"/>
        <n v="402184" u="1"/>
        <n v="388431" u="1"/>
        <n v="385688" u="1"/>
        <n v="402193" u="1"/>
        <n v="388441" u="1"/>
        <n v="388443" u="1"/>
        <n v="388446" u="1"/>
        <n v="385699" u="1"/>
        <n v="402209" u="1"/>
        <n v="388456" u="1"/>
        <n v="402210" u="1"/>
        <n v="402212" u="1"/>
        <n v="388459" u="1"/>
        <n v="402216" u="1"/>
        <n v="388463" u="1"/>
        <n v="388464" u="1"/>
        <n v="402218" u="1"/>
        <n v="388468" u="1"/>
        <n v="402222" u="1"/>
        <n v="388469" u="1"/>
        <n v="402224" u="1"/>
        <n v="391230" u="1"/>
        <n v="402239" u="1"/>
        <n v="402240" u="1"/>
        <n v="388488" u="1"/>
        <n v="402242" u="1"/>
        <n v="385738" u="1"/>
        <n v="391240" u="1"/>
        <n v="388492" u="1"/>
        <n v="388494" u="1"/>
        <n v="388497" u="1"/>
        <n v="391251" u="1"/>
        <n v="385751" u="1"/>
        <n v="388503" u="1"/>
        <n v="385753" u="1"/>
        <n v="388504" u="1"/>
        <n v="399511" u="1"/>
        <n v="388509" u="1"/>
        <n v="388511" u="1"/>
        <n v="388512" u="1"/>
        <n v="388513" u="1"/>
        <n v="388515" u="1"/>
        <n v="402269" u="1"/>
        <n v="402272" u="1"/>
        <n v="402276" u="1"/>
        <n v="402278" u="1"/>
        <n v="399528" u="1"/>
        <n v="399529" u="1"/>
        <n v="399530" u="1"/>
        <n v="388529" u="1"/>
        <n v="399536" u="1"/>
        <n v="385784" u="1"/>
        <n v="399542" u="1"/>
        <n v="399544" u="1"/>
        <n v="385791" u="1"/>
        <n v="399545" u="1"/>
        <n v="385792" u="1"/>
        <n v="391294" u="1"/>
        <n v="391295" u="1"/>
        <n v="399549" u="1"/>
        <n v="399550" u="1"/>
        <n v="391298" u="1"/>
        <n v="399551" u="1"/>
        <n v="391299" u="1"/>
        <n v="385799" u="1"/>
        <n v="391301" u="1"/>
        <n v="402304" u="1"/>
        <n v="402305" u="1"/>
        <n v="402306" u="1"/>
        <n v="391304" u="1"/>
        <n v="391307" u="1"/>
        <n v="399560" u="1"/>
        <n v="391308" u="1"/>
        <n v="399568" u="1"/>
        <n v="396820" u="1"/>
        <n v="399571" u="1"/>
        <n v="396821" u="1"/>
        <n v="399574" u="1"/>
        <n v="388572" u="1"/>
        <n v="402326" u="1"/>
        <n v="402327" u="1"/>
        <n v="388575" u="1"/>
        <n v="385826" u="1"/>
        <n v="399580" u="1"/>
        <n v="402331" u="1"/>
        <n v="396830" u="1"/>
        <n v="399581" u="1"/>
        <n v="402332" u="1"/>
        <n v="388579" u="1"/>
        <n v="385830" u="1"/>
        <n v="388581" u="1"/>
        <n v="399587" u="1"/>
        <n v="402338" u="1"/>
        <n v="385834" u="1"/>
        <n v="402339" u="1"/>
        <n v="385835" u="1"/>
        <n v="399589" u="1"/>
        <n v="399590" u="1"/>
        <n v="385837" u="1"/>
        <n v="402342" u="1"/>
        <n v="402343" u="1"/>
        <n v="399593" u="1"/>
        <n v="402344" u="1"/>
        <n v="399595" u="1"/>
        <n v="396845" u="1"/>
        <n v="402347" u="1"/>
        <n v="388594" u="1"/>
        <n v="388595" u="1"/>
        <n v="388597" u="1"/>
        <n v="388600" u="1"/>
        <n v="391353" u="1"/>
        <n v="399607" u="1"/>
        <n v="396857" u="1"/>
        <n v="385855" u="1"/>
        <n v="399611" u="1"/>
        <n v="399612" u="1"/>
        <n v="391364" u="1"/>
        <n v="399618" u="1"/>
        <n v="402370" u="1"/>
        <n v="396873" u="1"/>
        <n v="396874" u="1"/>
        <n v="396875" u="1"/>
        <n v="396877" u="1"/>
        <n v="396878" u="1"/>
        <n v="385876" u="1"/>
        <n v="396880" u="1"/>
        <n v="396882" u="1"/>
        <n v="402389" u="1"/>
        <n v="396888" u="1"/>
        <n v="396889" u="1"/>
        <n v="396890" u="1"/>
        <n v="402392" u="1"/>
        <n v="396891" u="1"/>
        <n v="388642" u="1"/>
        <n v="388644" u="1"/>
        <n v="402398" u="1"/>
        <n v="396897" u="1"/>
        <n v="388645" u="1"/>
        <n v="396901" u="1"/>
        <n v="388652" u="1"/>
        <n v="402411" u="1"/>
        <n v="402412" u="1"/>
        <n v="402413" u="1"/>
        <n v="388660" u="1"/>
        <n v="402417" u="1"/>
        <n v="391418" u="1"/>
        <n v="385918" u="1"/>
        <n v="396921" u="1"/>
        <n v="396924" u="1"/>
        <n v="385922" u="1"/>
        <n v="396926" u="1"/>
        <n v="402428" u="1"/>
        <n v="388675" u="1"/>
        <n v="388677" u="1"/>
        <n v="402431" u="1"/>
        <n v="388681" u="1"/>
        <n v="385932" u="1"/>
        <n v="402438" u="1"/>
        <n v="385934" u="1"/>
        <n v="402440" u="1"/>
        <n v="385936" u="1"/>
        <n v="402442" u="1"/>
        <n v="396941" u="1"/>
        <n v="396953" u="1"/>
        <n v="388702" u="1"/>
        <n v="396955" u="1"/>
        <n v="396956" u="1"/>
        <n v="388708" u="1"/>
        <n v="385959" u="1"/>
        <n v="396962" u="1"/>
        <n v="396966" u="1"/>
        <n v="388716" u="1"/>
        <n v="402480" u="1"/>
        <n v="391480" u="1"/>
        <n v="402484" u="1"/>
        <n v="402485" u="1"/>
        <n v="391483" u="1"/>
        <n v="402486" u="1"/>
        <n v="396985" u="1"/>
        <n v="391485" u="1"/>
        <n v="396987" u="1"/>
        <n v="391489" u="1"/>
        <n v="402492" u="1"/>
        <n v="402493" u="1"/>
        <n v="402494" u="1"/>
        <n v="391492" u="1"/>
        <n v="402495" u="1"/>
        <n v="396995" u="1"/>
        <n v="402498" u="1"/>
        <n v="396997" u="1"/>
        <n v="396999" u="1"/>
        <n v="391499" u="1"/>
        <n v="397004" u="1"/>
        <n v="397006" u="1"/>
        <n v="388756" u="1"/>
        <n v="402513" u="1"/>
        <n v="402514" u="1"/>
        <n v="402519" u="1"/>
        <n v="386015" u="1"/>
        <n v="388769" u="1"/>
        <n v="397022" u="1"/>
        <n v="397025" u="1"/>
        <n v="397026" u="1"/>
        <n v="402537" u="1"/>
        <n v="402540" u="1"/>
        <n v="397039" u="1"/>
        <n v="402541" u="1"/>
        <n v="386037" u="1"/>
        <n v="391544" u="1"/>
        <n v="386045" u="1"/>
        <n v="391548" u="1"/>
        <n v="386047" u="1"/>
        <n v="388798" u="1"/>
        <n v="386048" u="1"/>
        <n v="397051" u="1"/>
        <n v="391551" u="1"/>
        <n v="386051" u="1"/>
        <n v="402556" u="1"/>
        <n v="402557" u="1"/>
        <n v="386053" u="1"/>
        <n v="388804" u="1"/>
        <n v="402560" u="1"/>
        <n v="397059" u="1"/>
        <n v="391559" u="1"/>
        <n v="402562" u="1"/>
        <n v="402563" u="1"/>
        <n v="402565" u="1"/>
        <n v="397064" u="1"/>
        <n v="402568" u="1"/>
        <n v="402569" u="1"/>
        <n v="397068" u="1"/>
        <n v="397072" u="1"/>
        <n v="388824" u="1"/>
        <n v="402578" u="1"/>
        <n v="402580" u="1"/>
        <n v="402581" u="1"/>
        <n v="386080" u="1"/>
        <n v="386081" u="1"/>
        <n v="386082" u="1"/>
        <n v="386083" u="1"/>
        <n v="402588" u="1"/>
        <n v="386084" u="1"/>
        <n v="397091" u="1"/>
        <n v="397092" u="1"/>
        <n v="402594" u="1"/>
        <n v="402595" u="1"/>
        <n v="402597" u="1"/>
        <n v="402598" u="1"/>
        <n v="397098" u="1"/>
        <n v="397099" u="1"/>
        <n v="391600" u="1"/>
        <n v="391603" u="1"/>
        <n v="397105" u="1"/>
        <n v="397108" u="1"/>
        <n v="402611" u="1"/>
        <n v="397114" u="1"/>
        <n v="397116" u="1"/>
        <n v="391615" u="1"/>
        <n v="388865" u="1"/>
        <n v="391616" u="1"/>
        <n v="402619" u="1"/>
        <n v="391618" u="1"/>
        <n v="391619" u="1"/>
        <n v="397122" u="1"/>
        <n v="391621" u="1"/>
        <n v="402624" u="1"/>
        <n v="391622" u="1"/>
        <n v="386122" u="1"/>
        <n v="397125" u="1"/>
        <n v="397128" u="1"/>
        <n v="402633" u="1"/>
        <n v="397132" u="1"/>
        <n v="386130" u="1"/>
        <n v="391635" u="1"/>
        <n v="402639" u="1"/>
        <n v="386135" u="1"/>
        <n v="388888" u="1"/>
        <n v="388889" u="1"/>
        <n v="397143" u="1"/>
        <n v="397146" u="1"/>
        <n v="397147" u="1"/>
        <n v="402654" u="1"/>
        <n v="397153" u="1"/>
        <n v="397154" u="1"/>
        <n v="391656" u="1"/>
        <n v="388909" u="1"/>
        <n v="402665" u="1"/>
        <n v="397168" u="1"/>
        <n v="402670" u="1"/>
        <n v="386166" u="1"/>
        <n v="397170" u="1"/>
        <n v="388918" u="1"/>
        <n v="388919" u="1"/>
        <n v="391672" u="1"/>
        <n v="388922" u="1"/>
        <n v="391673" u="1"/>
        <n v="402676" u="1"/>
        <n v="388923" u="1"/>
        <n v="391674" u="1"/>
        <n v="402677" u="1"/>
        <n v="391675" u="1"/>
        <n v="391677" u="1"/>
        <n v="402681" u="1"/>
        <n v="386178" u="1"/>
        <n v="397182" u="1"/>
        <n v="391684" u="1"/>
        <n v="397186" u="1"/>
        <n v="391686" u="1"/>
        <n v="402690" u="1"/>
        <n v="386188" u="1"/>
        <n v="402693" u="1"/>
        <n v="402694" u="1"/>
        <n v="397194" u="1"/>
        <n v="402697" u="1"/>
        <n v="397198" u="1"/>
        <n v="402700" u="1"/>
        <n v="388949" u="1"/>
        <n v="402703" u="1"/>
        <n v="402704" u="1"/>
        <n v="397203" u="1"/>
        <n v="397204" u="1"/>
        <n v="397205" u="1"/>
        <n v="388953" u="1"/>
        <n v="397206" u="1"/>
        <n v="397209" u="1"/>
        <n v="397211" u="1"/>
        <n v="397212" u="1"/>
        <n v="397213" u="1"/>
        <n v="402715" u="1"/>
        <n v="397214" u="1"/>
        <n v="402718" u="1"/>
        <n v="397220" u="1"/>
        <n v="397222" u="1"/>
        <n v="402732" u="1"/>
        <n v="386231" u="1"/>
        <n v="388982" u="1"/>
        <n v="402737" u="1"/>
        <n v="388984" u="1"/>
        <n v="388985" u="1"/>
        <n v="402742" u="1"/>
        <n v="388990" u="1"/>
        <n v="402747" u="1"/>
        <n v="386243" u="1"/>
        <n v="402755" u="1"/>
        <n v="386252" u="1"/>
        <n v="386253" u="1"/>
        <n v="402765" u="1"/>
        <n v="386262" u="1"/>
        <n v="402767" u="1"/>
        <n v="386264" u="1"/>
        <n v="402769" u="1"/>
        <n v="386266" u="1"/>
        <n v="402781" u="1"/>
        <n v="391782" u="1"/>
        <n v="397285" u="1"/>
        <n v="391784" u="1"/>
        <n v="391785" u="1"/>
        <n v="391787" u="1"/>
        <n v="389043" u="1"/>
        <n v="389044" u="1"/>
        <n v="389045" u="1"/>
        <n v="386299" u="1"/>
        <n v="389052" u="1"/>
        <n v="389056" u="1"/>
        <n v="386308" u="1"/>
        <n v="386311" u="1"/>
        <n v="386312" u="1"/>
        <n v="397318" u="1"/>
        <n v="389072" u="1"/>
        <n v="397325" u="1"/>
        <n v="397326" u="1"/>
        <n v="397327" u="1"/>
        <n v="397328" u="1"/>
        <n v="397329" u="1"/>
        <n v="389077" u="1"/>
        <n v="397336" u="1"/>
        <n v="389093" u="1"/>
        <n v="389094" u="1"/>
        <n v="386344" u="1"/>
        <n v="397348" u="1"/>
        <n v="386348" u="1"/>
        <n v="391852" u="1"/>
        <n v="386351" u="1"/>
        <n v="386352" u="1"/>
        <n v="389104" u="1"/>
        <n v="386354" u="1"/>
        <n v="386355" u="1"/>
        <n v="386357" u="1"/>
        <n v="389108" u="1"/>
        <n v="389111" u="1"/>
        <n v="389112" u="1"/>
        <n v="386362" u="1"/>
        <n v="386363" u="1"/>
        <n v="386364" u="1"/>
        <n v="397367" u="1"/>
        <n v="402871" u="1"/>
        <n v="389118" u="1"/>
        <n v="389119" u="1"/>
        <n v="386369" u="1"/>
        <n v="397372" u="1"/>
        <n v="397374" u="1"/>
        <n v="402877" u="1"/>
        <n v="386375" u="1"/>
        <n v="386378" u="1"/>
        <n v="397384" u="1"/>
        <n v="389132" u="1"/>
        <n v="397385" u="1"/>
        <n v="397388" u="1"/>
        <n v="397389" u="1"/>
        <n v="389137" u="1"/>
        <n v="400140" u="1"/>
        <n v="400142" u="1"/>
        <n v="402896" u="1"/>
        <n v="391895" u="1"/>
        <n v="402898" u="1"/>
        <n v="391896" u="1"/>
        <n v="397399" u="1"/>
        <n v="389147" u="1"/>
        <n v="391898" u="1"/>
        <n v="397400" u="1"/>
        <n v="391901" u="1"/>
        <n v="386400" u="1"/>
        <n v="391902" u="1"/>
        <n v="397404" u="1"/>
        <n v="389153" u="1"/>
        <n v="400156" u="1"/>
        <n v="391905" u="1"/>
        <n v="400158" u="1"/>
        <n v="402913" u="1"/>
        <n v="389162" u="1"/>
        <n v="402916" u="1"/>
        <n v="400169" u="1"/>
        <n v="386418" u="1"/>
        <n v="389169" u="1"/>
        <n v="386419" u="1"/>
        <n v="397423" u="1"/>
        <n v="389172" u="1"/>
        <n v="397425" u="1"/>
        <n v="389173" u="1"/>
        <n v="400178" u="1"/>
        <n v="397428" u="1"/>
        <n v="386427" u="1"/>
        <n v="389178" u="1"/>
        <n v="386428" u="1"/>
        <n v="397432" u="1"/>
        <n v="386430" u="1"/>
        <n v="397433" u="1"/>
        <n v="386431" u="1"/>
        <n v="400185" u="1"/>
        <n v="389183" u="1"/>
        <n v="389184" u="1"/>
        <n v="400189" u="1"/>
        <n v="389190" u="1"/>
        <n v="400193" u="1"/>
        <n v="389193" u="1"/>
        <n v="400196" u="1"/>
        <n v="402947" u="1"/>
        <n v="389194" u="1"/>
        <n v="402948" u="1"/>
        <n v="402949" u="1"/>
        <n v="400199" u="1"/>
        <n v="402952" u="1"/>
        <n v="400202" u="1"/>
        <n v="400205" u="1"/>
        <n v="402958" u="1"/>
        <n v="402965" u="1"/>
        <n v="386461" u="1"/>
        <n v="402966" u="1"/>
        <n v="402967" u="1"/>
        <n v="400217" u="1"/>
        <n v="391965" u="1"/>
        <n v="402968" u="1"/>
        <n v="386464" u="1"/>
        <n v="386465" u="1"/>
        <n v="397468" u="1"/>
        <n v="397469" u="1"/>
        <n v="400220" u="1"/>
        <n v="397470" u="1"/>
        <n v="400221" u="1"/>
        <n v="397472" u="1"/>
        <n v="400223" u="1"/>
        <n v="402975" u="1"/>
        <n v="389222" u="1"/>
        <n v="402978" u="1"/>
        <n v="400229" u="1"/>
        <n v="389228" u="1"/>
        <n v="400231" u="1"/>
        <n v="402982" u="1"/>
        <n v="389229" u="1"/>
        <n v="391980" u="1"/>
        <n v="389230" u="1"/>
        <n v="400233" u="1"/>
        <n v="386481" u="1"/>
        <n v="397484" u="1"/>
        <n v="391983" u="1"/>
        <n v="391984" u="1"/>
        <n v="391985" u="1"/>
        <n v="389237" u="1"/>
        <n v="386490" u="1"/>
        <n v="400244" u="1"/>
        <n v="402995" u="1"/>
        <n v="400246" u="1"/>
        <n v="400248" u="1"/>
        <n v="400249" u="1"/>
        <n v="403000" u="1"/>
        <n v="403001" u="1"/>
        <n v="386497" u="1"/>
        <n v="403002" u="1"/>
        <n v="403003" u="1"/>
        <n v="397503" u="1"/>
        <n v="400254" u="1"/>
        <n v="397504" u="1"/>
        <n v="386502" u="1"/>
        <n v="386503" u="1"/>
        <n v="386504" u="1"/>
        <n v="403009" u="1"/>
        <n v="403010" u="1"/>
        <n v="386507" u="1"/>
        <n v="403012" u="1"/>
        <n v="397511" u="1"/>
        <n v="397512" u="1"/>
        <n v="397514" u="1"/>
        <n v="403016" u="1"/>
        <n v="397515" u="1"/>
        <n v="400266" u="1"/>
        <n v="397516" u="1"/>
        <n v="389264" u="1"/>
        <n v="397517" u="1"/>
        <n v="389266" u="1"/>
        <n v="389268" u="1"/>
        <n v="400273" u="1"/>
        <n v="389273" u="1"/>
        <n v="400276" u="1"/>
        <n v="403027" u="1"/>
        <n v="403030" u="1"/>
        <n v="403031" u="1"/>
        <n v="403034" u="1"/>
        <n v="392032" u="1"/>
        <n v="403035" u="1"/>
        <n v="397534" u="1"/>
        <n v="403036" u="1"/>
        <n v="403037" u="1"/>
        <n v="400288" u="1"/>
        <n v="394787" u="1"/>
        <n v="397539" u="1"/>
        <n v="394789" u="1"/>
        <n v="394790" u="1"/>
        <n v="394791" u="1"/>
        <n v="389291" u="1"/>
        <n v="400297" u="1"/>
        <n v="386544" u="1"/>
        <n v="397547" u="1"/>
        <n v="400300" u="1"/>
        <n v="389301" u="1"/>
        <n v="400304" u="1"/>
        <n v="397554" u="1"/>
        <n v="386552" u="1"/>
        <n v="397556" u="1"/>
        <n v="397557" u="1"/>
        <n v="400310" u="1"/>
        <n v="400311" u="1"/>
        <n v="386561" u="1"/>
        <n v="400315" u="1"/>
        <n v="386562" u="1"/>
        <n v="394815" u="1"/>
        <n v="386563" u="1"/>
        <n v="394816" u="1"/>
        <n v="386564" u="1"/>
        <n v="400319" u="1"/>
        <n v="392072" u="1"/>
        <n v="392073" u="1"/>
        <n v="394824" u="1"/>
        <n v="392074" u="1"/>
        <n v="397577" u="1"/>
        <n v="392076" u="1"/>
        <n v="400330" u="1"/>
        <n v="400332" u="1"/>
        <n v="397586" u="1"/>
        <n v="397587" u="1"/>
        <n v="397588" u="1"/>
        <n v="397589" u="1"/>
        <n v="400341" u="1"/>
        <n v="400343" u="1"/>
        <n v="386590" u="1"/>
        <n v="400344" u="1"/>
        <n v="400349" u="1"/>
        <n v="397599" u="1"/>
        <n v="400351" u="1"/>
        <n v="386601" u="1"/>
        <n v="392103" u="1"/>
        <n v="386602" u="1"/>
        <n v="400362" u="1"/>
        <n v="386610" u="1"/>
        <n v="397614" u="1"/>
        <n v="386613" u="1"/>
        <n v="400371" u="1"/>
        <n v="400373" u="1"/>
        <n v="389372" u="1"/>
        <n v="400376" u="1"/>
        <n v="392125" u="1"/>
        <n v="386624" u="1"/>
        <n v="400378" u="1"/>
        <n v="389377" u="1"/>
        <n v="400380" u="1"/>
        <n v="400381" u="1"/>
        <n v="392130" u="1"/>
        <n v="400383" u="1"/>
        <n v="392131" u="1"/>
        <n v="397633" u="1"/>
        <n v="386631" u="1"/>
        <n v="397634" u="1"/>
        <n v="389382" u="1"/>
        <n v="389386" u="1"/>
        <n v="392137" u="1"/>
        <n v="389388" u="1"/>
        <n v="392139" u="1"/>
        <n v="392140" u="1"/>
        <n v="400395" u="1"/>
        <n v="386642" u="1"/>
        <n v="397645" u="1"/>
        <n v="392144" u="1"/>
        <n v="397646" u="1"/>
        <n v="400397" u="1"/>
        <n v="397647" u="1"/>
        <n v="389395" u="1"/>
        <n v="400398" u="1"/>
        <n v="392146" u="1"/>
        <n v="386645" u="1"/>
        <n v="389397" u="1"/>
        <n v="397650" u="1"/>
        <n v="386649" u="1"/>
        <n v="397653" u="1"/>
        <n v="400404" u="1"/>
        <n v="400405" u="1"/>
        <n v="389404" u="1"/>
        <n v="389407" u="1"/>
        <n v="400410" u="1"/>
        <n v="397660" u="1"/>
        <n v="397661" u="1"/>
        <n v="386659" u="1"/>
        <n v="397662" u="1"/>
        <n v="386661" u="1"/>
        <n v="397665" u="1"/>
        <n v="386663" u="1"/>
        <n v="397668" u="1"/>
        <n v="389420" u="1"/>
        <n v="400423" u="1"/>
        <n v="397675" u="1"/>
        <n v="386674" u="1"/>
        <n v="389425" u="1"/>
        <n v="386676" u="1"/>
        <n v="386677" u="1"/>
        <n v="397680" u="1"/>
        <n v="386678" u="1"/>
        <n v="397682" u="1"/>
        <n v="392181" u="1"/>
        <n v="386680" u="1"/>
        <n v="397685" u="1"/>
        <n v="389433" u="1"/>
        <n v="397689" u="1"/>
        <n v="392188" u="1"/>
        <n v="389438" u="1"/>
        <n v="392189" u="1"/>
        <n v="389439" u="1"/>
        <n v="389440" u="1"/>
        <n v="394942" u="1"/>
        <n v="400445" u="1"/>
        <n v="397696" u="1"/>
        <n v="394946" u="1"/>
        <n v="397697" u="1"/>
        <n v="400448" u="1"/>
        <n v="397698" u="1"/>
        <n v="392198" u="1"/>
        <n v="394951" u="1"/>
        <n v="394954" u="1"/>
        <n v="397707" u="1"/>
        <n v="400458" u="1"/>
        <n v="394957" u="1"/>
        <n v="394958" u="1"/>
        <n v="397716" u="1"/>
        <n v="400467" u="1"/>
        <n v="394966" u="1"/>
        <n v="397718" u="1"/>
        <n v="400469" u="1"/>
        <n v="397719" u="1"/>
        <n v="397724" u="1"/>
        <n v="400476" u="1"/>
        <n v="392224" u="1"/>
        <n v="397726" u="1"/>
        <n v="400477" u="1"/>
        <n v="392226" u="1"/>
        <n v="392227" u="1"/>
        <n v="386726" u="1"/>
        <n v="397734" u="1"/>
        <n v="400489" u="1"/>
        <n v="400493" u="1"/>
        <n v="400495" u="1"/>
        <n v="386744" u="1"/>
        <n v="392246" u="1"/>
        <n v="386745" u="1"/>
        <n v="386746" u="1"/>
        <n v="386747" u="1"/>
        <n v="400501" u="1"/>
        <n v="386748" u="1"/>
        <n v="397751" u="1"/>
        <n v="397752" u="1"/>
        <n v="386750" u="1"/>
        <n v="397755" u="1"/>
        <n v="400506" u="1"/>
        <n v="400508" u="1"/>
        <n v="392256" u="1"/>
        <n v="397758" u="1"/>
        <n v="386756" u="1"/>
        <n v="389507" u="1"/>
        <n v="397762" u="1"/>
        <n v="397763" u="1"/>
        <n v="392263" u="1"/>
        <n v="397765" u="1"/>
        <n v="389514" u="1"/>
        <n v="389516" u="1"/>
        <n v="397771" u="1"/>
        <n v="400522" u="1"/>
        <n v="386769" u="1"/>
        <n v="397772" u="1"/>
        <n v="392271" u="1"/>
        <n v="397776" u="1"/>
        <n v="392279" u="1"/>
        <n v="392281" u="1"/>
        <n v="400537" u="1"/>
        <n v="400538" u="1"/>
        <n v="400539" u="1"/>
        <n v="386786" u="1"/>
        <n v="400540" u="1"/>
        <n v="392289" u="1"/>
        <n v="397791" u="1"/>
        <n v="400545" u="1"/>
        <n v="397797" u="1"/>
        <n v="389545" u="1"/>
        <n v="386797" u="1"/>
        <n v="386798" u="1"/>
        <n v="386801" u="1"/>
        <n v="397805" u="1"/>
        <n v="392304" u="1"/>
        <n v="400557" u="1"/>
        <n v="397808" u="1"/>
        <n v="400561" u="1"/>
        <n v="397811" u="1"/>
        <n v="397812" u="1"/>
        <n v="389560" u="1"/>
        <n v="400563" u="1"/>
        <n v="397818" u="1"/>
        <n v="389567" u="1"/>
        <n v="392322" u="1"/>
        <n v="392323" u="1"/>
        <n v="400576" u="1"/>
        <n v="392324" u="1"/>
        <n v="392325" u="1"/>
        <n v="400579" u="1"/>
        <n v="389578" u="1"/>
        <n v="392329" u="1"/>
        <n v="397831" u="1"/>
        <n v="397832" u="1"/>
        <n v="386830" u="1"/>
        <n v="397833" u="1"/>
        <n v="400584" u="1"/>
        <n v="397834" u="1"/>
        <n v="400585" u="1"/>
        <n v="400586" u="1"/>
        <n v="397836" u="1"/>
        <n v="400587" u="1"/>
        <n v="400588" u="1"/>
        <n v="395087" u="1"/>
        <n v="397839" u="1"/>
        <n v="392338" u="1"/>
        <n v="386837" u="1"/>
        <n v="392339" u="1"/>
        <n v="395094" u="1"/>
        <n v="400597" u="1"/>
        <n v="386844" u="1"/>
        <n v="389597" u="1"/>
        <n v="397850" u="1"/>
        <n v="397853" u="1"/>
        <n v="400606" u="1"/>
        <n v="397856" u="1"/>
        <n v="386854" u="1"/>
        <n v="397857" u="1"/>
        <n v="397858" u="1"/>
        <n v="386856" u="1"/>
        <n v="386857" u="1"/>
        <n v="386859" u="1"/>
        <n v="392364" u="1"/>
        <n v="389614" u="1"/>
        <n v="386864" u="1"/>
        <n v="397867" u="1"/>
        <n v="389617" u="1"/>
        <n v="392369" u="1"/>
        <n v="392370" u="1"/>
        <n v="400623" u="1"/>
        <n v="392372" u="1"/>
        <n v="397875" u="1"/>
        <n v="397876" u="1"/>
        <n v="389624" u="1"/>
        <n v="389625" u="1"/>
        <n v="397881" u="1"/>
        <n v="400634" u="1"/>
        <n v="400635" u="1"/>
        <n v="397885" u="1"/>
        <n v="392384" u="1"/>
        <n v="386883" u="1"/>
        <n v="400637" u="1"/>
        <n v="386885" u="1"/>
        <n v="400639" u="1"/>
        <n v="392387" u="1"/>
        <n v="386886" u="1"/>
        <n v="400640" u="1"/>
        <n v="397891" u="1"/>
        <n v="397893" u="1"/>
        <n v="386892" u="1"/>
        <n v="386895" u="1"/>
        <n v="400650" u="1"/>
        <n v="386897" u="1"/>
        <n v="397900" u="1"/>
        <n v="397901" u="1"/>
        <n v="386899" u="1"/>
        <n v="392401" u="1"/>
        <n v="392402" u="1"/>
        <n v="392404" u="1"/>
        <n v="392405" u="1"/>
        <n v="386904" u="1"/>
        <n v="400658" u="1"/>
        <n v="392407" u="1"/>
        <n v="389657" u="1"/>
        <n v="400662" u="1"/>
        <n v="397914" u="1"/>
        <n v="392413" u="1"/>
        <n v="389663" u="1"/>
        <n v="400666" u="1"/>
        <n v="397916" u="1"/>
        <n v="392415" u="1"/>
        <n v="397917" u="1"/>
        <n v="400668" u="1"/>
        <n v="392417" u="1"/>
        <n v="386918" u="1"/>
        <n v="397921" u="1"/>
        <n v="386920" u="1"/>
        <n v="400675" u="1"/>
        <n v="397927" u="1"/>
        <n v="397929" u="1"/>
        <n v="386928" u="1"/>
        <n v="400687" u="1"/>
        <n v="400688" u="1"/>
        <n v="397938" u="1"/>
        <n v="400689" u="1"/>
        <n v="397939" u="1"/>
        <n v="400691" u="1"/>
        <n v="400692" u="1"/>
        <n v="386941" u="1"/>
        <n v="389694" u="1"/>
        <n v="400698" u="1"/>
        <n v="392446" u="1"/>
        <n v="397949" u="1"/>
        <n v="389699" u="1"/>
        <n v="392450" u="1"/>
        <n v="389700" u="1"/>
        <n v="400703" u="1"/>
        <n v="400705" u="1"/>
        <n v="386953" u="1"/>
        <n v="389705" u="1"/>
        <n v="392456" u="1"/>
        <n v="389706" u="1"/>
        <n v="389707" u="1"/>
        <n v="392458" u="1"/>
        <n v="389708" u="1"/>
        <n v="400711" u="1"/>
        <n v="392459" u="1"/>
        <n v="400714" u="1"/>
        <n v="389712" u="1"/>
        <n v="400715" u="1"/>
        <n v="397965" u="1"/>
        <n v="392464" u="1"/>
        <n v="397966" u="1"/>
        <n v="397967" u="1"/>
        <n v="395218" u="1"/>
        <n v="386967" u="1"/>
        <n v="395221" u="1"/>
        <n v="400723" u="1"/>
        <n v="400725" u="1"/>
        <n v="395225" u="1"/>
        <n v="395226" u="1"/>
        <n v="400729" u="1"/>
        <n v="400730" u="1"/>
        <n v="395229" u="1"/>
        <n v="400731" u="1"/>
        <n v="386979" u="1"/>
        <n v="395232" u="1"/>
        <n v="395233" u="1"/>
        <n v="389732" u="1"/>
        <n v="392483" u="1"/>
        <n v="392484" u="1"/>
        <n v="395235" u="1"/>
        <n v="392485" u="1"/>
        <n v="389735" u="1"/>
        <n v="392486" u="1"/>
        <n v="389740" u="1"/>
        <n v="392492" u="1"/>
        <n v="389742" u="1"/>
        <n v="400747" u="1"/>
        <n v="392495" u="1"/>
        <n v="397997" u="1"/>
        <n v="389745" u="1"/>
        <n v="386996" u="1"/>
        <n v="389748" u="1"/>
        <n v="400752" u="1"/>
        <n v="400753" u="1"/>
        <n v="398003" u="1"/>
        <n v="400755" u="1"/>
        <n v="398005" u="1"/>
        <n v="387003" u="1"/>
        <n v="400757" u="1"/>
        <n v="387004" u="1"/>
        <n v="389759" u="1"/>
        <n v="387009" u="1"/>
        <n v="398012" u="1"/>
        <n v="400763" u="1"/>
        <n v="398013" u="1"/>
        <n v="387022" u="1"/>
        <n v="387023" u="1"/>
        <n v="387024" u="1"/>
        <n v="398027" u="1"/>
        <n v="398029" u="1"/>
        <n v="398030" u="1"/>
        <n v="400781" u="1"/>
        <n v="387028" u="1"/>
        <n v="398031" u="1"/>
        <n v="387029" u="1"/>
        <n v="398032" u="1"/>
        <n v="387031" u="1"/>
        <n v="389782" u="1"/>
        <n v="387032" u="1"/>
        <n v="398045" u="1"/>
        <n v="389793" u="1"/>
        <n v="398048" u="1"/>
        <n v="392548" u="1"/>
        <n v="392550" u="1"/>
        <n v="387053" u="1"/>
        <n v="400807" u="1"/>
        <n v="400808" u="1"/>
        <n v="398058" u="1"/>
        <n v="400809" u="1"/>
        <n v="398059" u="1"/>
        <n v="389807" u="1"/>
        <n v="400811" u="1"/>
        <n v="400812" u="1"/>
        <n v="400813" u="1"/>
        <n v="387060" u="1"/>
        <n v="398065" u="1"/>
        <n v="400816" u="1"/>
        <n v="398066" u="1"/>
        <n v="398067" u="1"/>
        <n v="389817" u="1"/>
        <n v="389820" u="1"/>
        <n v="400823" u="1"/>
        <n v="400824" u="1"/>
        <n v="387075" u="1"/>
        <n v="398084" u="1"/>
        <n v="392584" u="1"/>
        <n v="392586" u="1"/>
        <n v="392589" u="1"/>
        <n v="387091" u="1"/>
        <n v="387093" u="1"/>
        <n v="398099" u="1"/>
        <n v="392598" u="1"/>
        <n v="395349" u="1"/>
        <n v="389851" u="1"/>
        <n v="389853" u="1"/>
        <n v="389854" u="1"/>
        <n v="398108" u="1"/>
        <n v="398109" u="1"/>
        <n v="387107" u="1"/>
        <n v="398110" u="1"/>
        <n v="395360" u="1"/>
        <n v="398114" u="1"/>
        <n v="389863" u="1"/>
        <n v="387116" u="1"/>
        <n v="392618" u="1"/>
        <n v="392619" u="1"/>
        <n v="392620" u="1"/>
        <n v="400873" u="1"/>
        <n v="400875" u="1"/>
        <n v="400876" u="1"/>
        <n v="400879" u="1"/>
        <n v="387126" u="1"/>
        <n v="400880" u="1"/>
        <n v="392628" u="1"/>
        <n v="395380" u="1"/>
        <n v="387128" u="1"/>
        <n v="392630" u="1"/>
        <n v="395381" u="1"/>
        <n v="398132" u="1"/>
        <n v="395382" u="1"/>
        <n v="395383" u="1"/>
        <n v="387131" u="1"/>
        <n v="395384" u="1"/>
        <n v="387133" u="1"/>
        <n v="398136" u="1"/>
        <n v="395387" u="1"/>
        <n v="395388" u="1"/>
        <n v="398139" u="1"/>
        <n v="400890" u="1"/>
        <n v="398141" u="1"/>
        <n v="400894" u="1"/>
        <n v="398144" u="1"/>
        <n v="392643" u="1"/>
        <n v="392644" u="1"/>
        <n v="387144" u="1"/>
        <n v="392646" u="1"/>
        <n v="387146" u="1"/>
        <n v="392650" u="1"/>
        <n v="398153" u="1"/>
        <n v="400904" u="1"/>
        <n v="400905" u="1"/>
        <n v="387152" u="1"/>
        <n v="398155" u="1"/>
        <n v="400907" u="1"/>
        <n v="400908" u="1"/>
        <n v="400909" u="1"/>
        <n v="389909" u="1"/>
        <n v="400912" u="1"/>
        <n v="398162" u="1"/>
        <n v="400915" u="1"/>
        <n v="400918" u="1"/>
        <n v="392666" u="1"/>
        <n v="398168" u="1"/>
        <n v="398169" u="1"/>
        <n v="389917" u="1"/>
        <n v="398172" u="1"/>
        <n v="389920" u="1"/>
        <n v="398173" u="1"/>
        <n v="392674" u="1"/>
        <n v="392677" u="1"/>
        <n v="398179" u="1"/>
        <n v="389927" u="1"/>
        <n v="389928" u="1"/>
        <n v="392679" u="1"/>
        <n v="400932" u="1"/>
        <n v="400935" u="1"/>
        <n v="398185" u="1"/>
        <n v="392685" u="1"/>
        <n v="387185" u="1"/>
        <n v="400939" u="1"/>
        <n v="387192" u="1"/>
        <n v="400946" u="1"/>
        <n v="387193" u="1"/>
        <n v="387194" u="1"/>
        <n v="400948" u="1"/>
        <n v="400950" u="1"/>
        <n v="392702" u="1"/>
        <n v="392703" u="1"/>
        <n v="387203" u="1"/>
        <n v="392705" u="1"/>
        <n v="387204" u="1"/>
        <n v="387205" u="1"/>
        <n v="400962" u="1"/>
        <n v="392712" u="1"/>
        <n v="400966" u="1"/>
        <n v="400972" u="1"/>
        <n v="398222" u="1"/>
        <n v="398223" u="1"/>
        <n v="400974" u="1"/>
        <n v="400975" u="1"/>
        <n v="389973" u="1"/>
        <n v="400976" u="1"/>
        <n v="392724" u="1"/>
        <n v="398226" u="1"/>
        <n v="400977" u="1"/>
        <n v="400978" u="1"/>
        <n v="392726" u="1"/>
        <n v="387225" u="1"/>
        <n v="389976" u="1"/>
        <n v="387226" u="1"/>
        <n v="400980" u="1"/>
        <n v="392728" u="1"/>
        <n v="387227" u="1"/>
        <n v="387228" u="1"/>
        <n v="387229" u="1"/>
        <n v="389980" u="1"/>
        <n v="400983" u="1"/>
        <n v="398234" u="1"/>
        <n v="400985" u="1"/>
        <n v="398239" u="1"/>
        <n v="387241" u="1"/>
        <n v="392744" u="1"/>
        <n v="395495" u="1"/>
        <n v="392745" u="1"/>
        <n v="387245" u="1"/>
        <n v="387247" u="1"/>
        <n v="392750" u="1"/>
        <n v="395503" u="1"/>
        <n v="398254" u="1"/>
        <n v="395504" u="1"/>
        <n v="392757" u="1"/>
        <n v="401012" u="1"/>
        <n v="401013" u="1"/>
        <n v="392762" u="1"/>
        <n v="395513" u="1"/>
        <n v="390012" u="1"/>
        <n v="401015" u="1"/>
        <n v="401016" u="1"/>
        <n v="395515" u="1"/>
        <n v="390017" u="1"/>
        <n v="398270" u="1"/>
        <n v="392770" u="1"/>
        <n v="395521" u="1"/>
        <n v="398272" u="1"/>
        <n v="398273" u="1"/>
        <n v="392772" u="1"/>
        <n v="387271" u="1"/>
        <n v="390024" u="1"/>
        <n v="392775" u="1"/>
        <n v="392776" u="1"/>
        <n v="392777" u="1"/>
        <n v="390030" u="1"/>
        <n v="401033" u="1"/>
        <n v="390031" u="1"/>
        <n v="401036" u="1"/>
        <n v="401038" u="1"/>
        <n v="392786" u="1"/>
        <n v="401041" u="1"/>
        <n v="401044" u="1"/>
        <n v="401045" u="1"/>
        <n v="392793" u="1"/>
        <n v="401047" u="1"/>
        <n v="401048" u="1"/>
        <n v="398299" u="1"/>
        <n v="387304" u="1"/>
        <n v="387305" u="1"/>
        <n v="387306" u="1"/>
        <n v="390058" u="1"/>
        <n v="401061" u="1"/>
        <n v="390059" u="1"/>
        <n v="392810" u="1"/>
        <n v="401063" u="1"/>
        <n v="401064" u="1"/>
        <n v="390062" u="1"/>
        <n v="392815" u="1"/>
        <n v="392819" u="1"/>
        <n v="387319" u="1"/>
        <n v="390070" u="1"/>
        <n v="401073" u="1"/>
        <n v="398323" u="1"/>
        <n v="401076" u="1"/>
        <n v="398326" u="1"/>
        <n v="387325" u="1"/>
        <n v="387327" u="1"/>
        <n v="392829" u="1"/>
        <n v="387333" u="1"/>
        <n v="401087" u="1"/>
        <n v="392837" u="1"/>
        <n v="401093" u="1"/>
        <n v="392841" u="1"/>
        <n v="387340" u="1"/>
        <n v="398344" u="1"/>
        <n v="398349" u="1"/>
        <n v="398350" u="1"/>
        <n v="401102" u="1"/>
        <n v="387349" u="1"/>
        <n v="398352" u="1"/>
        <n v="392852" u="1"/>
        <n v="390105" u="1"/>
        <n v="390109" u="1"/>
        <n v="392862" u="1"/>
        <n v="390113" u="1"/>
        <n v="392865" u="1"/>
        <n v="390119" u="1"/>
        <n v="392870" u="1"/>
        <n v="398372" u="1"/>
        <n v="401124" u="1"/>
        <n v="401125" u="1"/>
        <n v="398376" u="1"/>
        <n v="401128" u="1"/>
        <n v="401130" u="1"/>
        <n v="395629" u="1"/>
        <n v="395630" u="1"/>
        <n v="398381" u="1"/>
        <n v="401132" u="1"/>
        <n v="401133" u="1"/>
        <n v="401135" u="1"/>
        <n v="392887" u="1"/>
        <n v="395638" u="1"/>
        <n v="398389" u="1"/>
        <n v="387387" u="1"/>
        <n v="398390" u="1"/>
        <n v="398391" u="1"/>
        <n v="401142" u="1"/>
        <n v="398396" u="1"/>
        <n v="401148" u="1"/>
        <n v="398398" u="1"/>
        <n v="401149" u="1"/>
        <n v="392898" u="1"/>
        <n v="387397" u="1"/>
        <n v="392900" u="1"/>
        <n v="392901" u="1"/>
        <n v="398403" u="1"/>
        <n v="401154" u="1"/>
        <n v="392902" u="1"/>
        <n v="392906" u="1"/>
        <n v="392907" u="1"/>
        <n v="401162" u="1"/>
        <n v="387409" u="1"/>
        <n v="398412" u="1"/>
        <n v="392911" u="1"/>
        <n v="392912" u="1"/>
        <n v="390163" u="1"/>
        <n v="398417" u="1"/>
        <n v="398418" u="1"/>
        <n v="390166" u="1"/>
        <n v="401169" u="1"/>
        <n v="392919" u="1"/>
        <n v="398422" u="1"/>
        <n v="390170" u="1"/>
        <n v="401174" u="1"/>
        <n v="387421" u="1"/>
        <n v="401177" u="1"/>
        <n v="401179" u="1"/>
        <n v="387426" u="1"/>
        <n v="392928" u="1"/>
        <n v="390179" u="1"/>
        <n v="392930" u="1"/>
        <n v="390180" u="1"/>
        <n v="401184" u="1"/>
        <n v="401185" u="1"/>
        <n v="392933" u="1"/>
        <n v="401186" u="1"/>
        <n v="398437" u="1"/>
        <n v="398438" u="1"/>
        <n v="390186" u="1"/>
        <n v="401189" u="1"/>
        <n v="390187" u="1"/>
        <n v="392939" u="1"/>
        <n v="398442" u="1"/>
        <n v="401193" u="1"/>
        <n v="392941" u="1"/>
        <n v="387443" u="1"/>
        <n v="401197" u="1"/>
        <n v="392945" u="1"/>
        <n v="387444" u="1"/>
        <n v="398448" u="1"/>
        <n v="398450" u="1"/>
        <n v="401203" u="1"/>
        <n v="401204" u="1"/>
        <n v="387451" u="1"/>
        <n v="401205" u="1"/>
        <n v="387452" u="1"/>
        <n v="392954" u="1"/>
        <n v="392956" u="1"/>
        <n v="392957" u="1"/>
        <n v="401212" u="1"/>
        <n v="392962" u="1"/>
        <n v="401216" u="1"/>
        <n v="401218" u="1"/>
        <n v="392967" u="1"/>
        <n v="401220" u="1"/>
        <n v="398470" u="1"/>
        <n v="392970" u="1"/>
        <n v="398472" u="1"/>
        <n v="398475" u="1"/>
        <n v="392974" u="1"/>
        <n v="398477" u="1"/>
        <n v="398478" u="1"/>
        <n v="401231" u="1"/>
        <n v="392979" u="1"/>
        <n v="401235" u="1"/>
        <n v="392983" u="1"/>
        <n v="398485" u="1"/>
        <n v="392984" u="1"/>
        <n v="392985" u="1"/>
        <n v="392986" u="1"/>
        <n v="398488" u="1"/>
        <n v="401239" u="1"/>
        <n v="392987" u="1"/>
        <n v="401240" u="1"/>
        <n v="392989" u="1"/>
        <n v="401242" u="1"/>
        <n v="390242" u="1"/>
        <n v="387493" u="1"/>
        <n v="401249" u="1"/>
        <n v="401251" u="1"/>
        <n v="398501" u="1"/>
        <n v="393000" u="1"/>
        <n v="390251" u="1"/>
        <n v="395753" u="1"/>
        <n v="395755" u="1"/>
        <n v="390254" u="1"/>
        <n v="390259" u="1"/>
        <n v="401262" u="1"/>
        <n v="390260" u="1"/>
        <n v="401263" u="1"/>
        <n v="390261" u="1"/>
        <n v="390262" u="1"/>
        <n v="390265" u="1"/>
        <n v="393016" u="1"/>
        <n v="390267" u="1"/>
        <n v="393020" u="1"/>
        <n v="398524" u="1"/>
        <n v="398525" u="1"/>
        <n v="398526" u="1"/>
        <n v="401278" u="1"/>
        <n v="401280" u="1"/>
        <n v="398530" u="1"/>
        <n v="398532" u="1"/>
        <n v="398534" u="1"/>
        <n v="393035" u="1"/>
        <n v="398537" u="1"/>
        <n v="398539" u="1"/>
        <n v="401291" u="1"/>
        <n v="393039" u="1"/>
        <n v="401292" u="1"/>
        <n v="393040" u="1"/>
        <n v="401293" u="1"/>
        <n v="401294" u="1"/>
        <n v="390293" u="1"/>
        <n v="393044" u="1"/>
        <n v="398546" u="1"/>
        <n v="390295" u="1"/>
        <n v="398551" u="1"/>
        <n v="393050" u="1"/>
        <n v="398552" u="1"/>
        <n v="393051" u="1"/>
        <n v="393054" u="1"/>
        <n v="398558" u="1"/>
        <n v="401309" u="1"/>
        <n v="393057" u="1"/>
        <n v="401310" u="1"/>
        <n v="398560" u="1"/>
        <n v="401311" u="1"/>
        <n v="390309" u="1"/>
        <n v="398562" u="1"/>
        <n v="401313" u="1"/>
        <n v="390311" u="1"/>
        <n v="401314" u="1"/>
        <n v="401315" u="1"/>
        <n v="398565" u="1"/>
        <n v="390313" u="1"/>
        <n v="398566" u="1"/>
        <n v="401318" u="1"/>
        <n v="393070" u="1"/>
        <n v="387570" u="1"/>
        <n v="393073" u="1"/>
        <n v="401328" u="1"/>
        <n v="390326" u="1"/>
        <n v="393082" u="1"/>
        <n v="393083" u="1"/>
        <n v="401336" u="1"/>
        <n v="398587" u="1"/>
        <n v="398588" u="1"/>
        <n v="387586" u="1"/>
        <n v="401340" u="1"/>
        <n v="401341" u="1"/>
        <n v="398593" u="1"/>
        <n v="398594" u="1"/>
        <n v="390342" u="1"/>
        <n v="398595" u="1"/>
        <n v="387593" u="1"/>
        <n v="387594" u="1"/>
        <n v="387596" u="1"/>
        <n v="387598" u="1"/>
        <n v="390350" u="1"/>
        <n v="393101" u="1"/>
        <n v="387600" u="1"/>
        <n v="398603" u="1"/>
        <n v="387601" u="1"/>
        <n v="390352" u="1"/>
        <n v="390358" u="1"/>
        <n v="393109" u="1"/>
        <n v="401362" u="1"/>
        <n v="393110" u="1"/>
        <n v="390360" u="1"/>
        <n v="390362" u="1"/>
        <n v="398615" u="1"/>
        <n v="398616" u="1"/>
        <n v="395866" u="1"/>
        <n v="401369" u="1"/>
        <n v="390367" u="1"/>
        <n v="393119" u="1"/>
        <n v="398622" u="1"/>
        <n v="398624" u="1"/>
        <n v="395874" u="1"/>
        <n v="398625" u="1"/>
        <n v="395881" u="1"/>
        <n v="401383" u="1"/>
        <n v="398634" u="1"/>
        <n v="401385" u="1"/>
        <n v="401386" u="1"/>
        <n v="393135" u="1"/>
        <n v="393137" u="1"/>
        <n v="395890" u="1"/>
        <n v="401392" u="1"/>
        <n v="398642" u="1"/>
        <n v="395892" u="1"/>
        <n v="395893" u="1"/>
        <n v="398645" u="1"/>
        <n v="395896" u="1"/>
        <n v="398651" u="1"/>
        <n v="401402" u="1"/>
        <n v="401406" u="1"/>
        <n v="398656" u="1"/>
        <n v="395907" u="1"/>
        <n v="390406" u="1"/>
        <n v="395908" u="1"/>
        <n v="401410" u="1"/>
        <n v="395910" u="1"/>
        <n v="398662" u="1"/>
        <n v="401413" u="1"/>
        <n v="398664" u="1"/>
        <n v="390413" u="1"/>
        <n v="401419" u="1"/>
        <n v="401421" u="1"/>
        <n v="395921" u="1"/>
        <n v="387669" u="1"/>
        <n v="393171" u="1"/>
        <n v="401424" u="1"/>
        <n v="401425" u="1"/>
        <n v="390424" u="1"/>
        <n v="390425" u="1"/>
        <n v="395927" u="1"/>
        <n v="398678" u="1"/>
        <n v="387676" u="1"/>
        <n v="398680" u="1"/>
        <n v="393179" u="1"/>
        <n v="398681" u="1"/>
        <n v="390429" u="1"/>
        <n v="395931" u="1"/>
      </sharedItems>
    </cacheField>
    <cacheField name="CUSTOMER" numFmtId="0">
      <sharedItems/>
    </cacheField>
    <cacheField name="DATETIME" numFmtId="22">
      <sharedItems containsSemiMixedTypes="0" containsNonDate="0" containsDate="1" containsString="0" minDate="2021-01-02T22:59:00" maxDate="2022-08-31T16:49:00" count="1454">
        <d v="2022-08-31T16:49:00"/>
        <d v="2022-08-31T11:13:00"/>
        <d v="2022-08-30T17:31:00"/>
        <d v="2022-08-30T17:27:00"/>
        <d v="2022-08-30T13:47:00"/>
        <d v="2022-08-30T12:26:00"/>
        <d v="2022-08-30T11:39:00"/>
        <d v="2022-08-30T00:17:00"/>
        <d v="2022-08-29T17:46:00"/>
        <d v="2022-08-29T17:12:00"/>
        <d v="2022-08-29T10:17:00"/>
        <d v="2022-08-29T09:54:00"/>
        <d v="2022-08-28T22:19:00"/>
        <d v="2022-08-26T17:02:00"/>
        <d v="2022-08-26T16:59:00"/>
        <d v="2022-08-26T16:51:00"/>
        <d v="2022-08-26T10:11:00"/>
        <d v="2022-08-25T15:55:00"/>
        <d v="2022-08-25T10:21:00"/>
        <d v="2022-08-24T12:10:00"/>
        <d v="2022-08-24T11:36:00"/>
        <d v="2022-08-24T09:52:00"/>
        <d v="2022-08-23T17:12:00"/>
        <d v="2022-08-23T14:21:00"/>
        <d v="2022-08-23T12:00:00"/>
        <d v="2022-08-23T11:04:00"/>
        <d v="2022-08-23T09:49:00"/>
        <d v="2022-08-23T09:41:00"/>
        <d v="2022-08-22T17:24:00"/>
        <d v="2022-08-22T10:36:00"/>
        <d v="2022-08-21T21:34:00"/>
        <d v="2022-08-19T16:39:00"/>
        <d v="2022-08-19T04:55:00"/>
        <d v="2022-08-19T03:38:00"/>
        <d v="2022-08-17T23:23:00"/>
        <d v="2022-08-17T22:46:00"/>
        <d v="2022-08-17T14:14:00"/>
        <d v="2022-08-17T11:42:00"/>
        <d v="2022-08-17T11:27:00"/>
        <d v="2022-08-17T10:18:00"/>
        <d v="2022-08-16T17:25:00"/>
        <d v="2022-08-16T16:59:00"/>
        <d v="2022-08-16T15:05:00"/>
        <d v="2022-08-16T12:57:00"/>
        <d v="2022-08-16T12:52:00"/>
        <d v="2022-08-16T12:28:00"/>
        <d v="2022-08-16T11:41:00"/>
        <d v="2022-08-16T10:52:00"/>
        <d v="2022-08-16T10:27:00"/>
        <d v="2022-08-12T18:59:00"/>
        <d v="2022-08-12T11:17:00"/>
        <d v="2022-08-12T09:56:00"/>
        <d v="2022-08-12T07:00:00"/>
        <d v="2022-08-12T03:42:00"/>
        <d v="2022-08-11T17:07:00"/>
        <d v="2022-08-11T14:31:00"/>
        <d v="2022-08-11T11:26:00"/>
        <d v="2022-08-11T11:05:00"/>
        <d v="2022-08-10T18:45:00"/>
        <d v="2022-08-10T18:33:00"/>
        <d v="2022-08-10T16:42:00"/>
        <d v="2022-08-10T15:58:00"/>
        <d v="2022-08-10T14:56:00"/>
        <d v="2022-08-10T14:15:00"/>
        <d v="2022-08-10T11:05:00"/>
        <d v="2022-08-10T10:15:00"/>
        <d v="2022-08-10T09:00:00"/>
        <d v="2022-08-09T20:40:00"/>
        <d v="2022-08-09T18:06:00"/>
        <d v="2022-08-09T15:32:00"/>
        <d v="2022-08-08T18:47:00"/>
        <d v="2022-08-08T16:39:00"/>
        <d v="2022-08-08T15:08:00"/>
        <d v="2022-08-08T14:14:00"/>
        <d v="2022-08-08T13:06:00"/>
        <d v="2022-08-08T09:50:00"/>
        <d v="2022-08-08T08:03:00"/>
        <d v="2022-08-05T17:56:00"/>
        <d v="2022-08-05T09:37:00"/>
        <d v="2022-08-05T06:01:00"/>
        <d v="2022-08-04T18:04:00"/>
        <d v="2022-08-04T06:45:00"/>
        <d v="2022-08-03T18:18:00"/>
        <d v="2022-08-03T16:39:00"/>
        <d v="2022-08-03T15:56:00"/>
        <d v="2022-08-03T14:31:00"/>
        <d v="2022-08-03T14:21:00"/>
        <d v="2022-08-03T13:39:00"/>
        <d v="2022-08-03T13:00:00"/>
        <d v="2022-08-03T11:39:00"/>
        <d v="2022-08-03T11:07:00"/>
        <d v="2022-08-03T09:10:00"/>
        <d v="2022-08-03T09:02:00"/>
        <d v="2022-08-02T22:13:00"/>
        <d v="2022-08-02T21:38:00"/>
        <d v="2022-08-02T12:00:00"/>
        <d v="2022-08-02T10:15:00"/>
        <d v="2022-08-01T17:49:00"/>
        <d v="2022-08-01T14:13:00"/>
        <d v="2022-08-01T11:51:00"/>
        <d v="2022-08-01T10:48:00"/>
        <d v="2021-03-22T15:53:00" u="1"/>
        <d v="2021-10-06T01:05:00" u="1"/>
        <d v="2022-03-23T14:49:00" u="1"/>
        <d v="2021-11-10T08:36:00" u="1"/>
        <d v="2021-03-09T10:42:00" u="1"/>
        <d v="2021-05-07T09:18:00" u="1"/>
        <d v="2022-01-17T16:42:00" u="1"/>
        <d v="2021-12-01T12:56:00" u="1"/>
        <d v="2022-04-02T11:54:00" u="1"/>
        <d v="2021-03-05T18:58:00" u="1"/>
        <d v="2022-03-15T17:18:00" u="1"/>
        <d v="2022-04-05T15:42:00" u="1"/>
        <d v="2022-05-10T13:06:00" u="1"/>
        <d v="2021-02-07T14:03:00" u="1"/>
        <d v="2021-01-08T17:15:00" u="1"/>
        <d v="2021-02-01T15:27:00" u="1"/>
        <d v="2022-04-01T18:58:00" u="1"/>
        <d v="2021-01-07T20:19:00" u="1"/>
        <d v="2022-04-20T01:53:00" u="1"/>
        <d v="2022-04-28T09:21:00" u="1"/>
        <d v="2021-03-08T08:54:00" u="1"/>
        <d v="2021-09-07T04:25:00" u="1"/>
        <d v="2021-03-16T09:22:00" u="1"/>
        <d v="2022-01-24T12:22:00" u="1"/>
        <d v="2021-03-10T10:46:00" u="1"/>
        <d v="2022-01-10T06:15:00" u="1"/>
        <d v="2021-08-11T10:25:00" u="1"/>
        <d v="2022-05-16T16:53:00" u="1"/>
        <d v="2021-01-12T11:07:00" u="1"/>
        <d v="2021-02-01T10:35:00" u="1"/>
        <d v="2021-02-09T12:03:00" u="1"/>
        <d v="2021-05-05T14:34:00" u="1"/>
        <d v="2022-03-15T22:26:00" u="1"/>
        <d v="2022-06-03T18:26:00" u="1"/>
        <d v="2022-03-31T05:33:00" u="1"/>
        <d v="2021-03-31T08:33:00" u="1"/>
        <d v="2022-07-28T10:44:00" u="1"/>
        <d v="2022-04-29T10:25:00" u="1"/>
        <d v="2022-03-28T14:45:00" u="1"/>
        <d v="2021-03-12T08:46:00" u="1"/>
        <d v="2022-01-19T12:50:00" u="1"/>
        <d v="2022-03-29T16:41:00" u="1"/>
        <d v="2021-11-11T10:48:00" u="1"/>
        <d v="2022-07-12T09:45:00" u="1"/>
        <d v="2021-02-04T05:31:00" u="1"/>
        <d v="2022-03-11T10:50:00" u="1"/>
        <d v="2021-01-22T16:38:00" u="1"/>
        <d v="2022-07-16T11:29:00" u="1"/>
        <d v="2021-01-18T17:54:00" u="1"/>
        <d v="2021-01-08T10:31:00" u="1"/>
        <d v="2021-04-05T12:58:00" u="1"/>
        <d v="2021-06-10T08:06:00" u="1"/>
        <d v="2021-02-18T17:38:00" u="1"/>
        <d v="2022-04-07T12:50:00" u="1"/>
        <d v="2021-02-26T18:06:00" u="1"/>
        <d v="2021-07-09T17:57:00" u="1"/>
        <d v="2021-12-09T16:40:00" u="1"/>
        <d v="2022-03-22T17:06:00" u="1"/>
        <d v="2021-09-04T16:45:00" u="1"/>
        <d v="2021-07-05T16:10:00" u="1"/>
        <d v="2021-03-29T04:49:00" u="1"/>
        <d v="2021-03-30T08:45:00" u="1"/>
        <d v="2021-10-09T00:17:00" u="1"/>
        <d v="2021-02-24T11:22:00" u="1"/>
        <d v="2021-11-11T11:56:00" u="1"/>
        <d v="2022-05-27T14:25:00" u="1"/>
        <d v="2021-01-15T08:11:00" u="1"/>
        <d v="2021-04-10T12:46:00" u="1"/>
        <d v="2022-05-26T17:29:00" u="1"/>
        <d v="2021-03-31T23:41:00" u="1"/>
        <d v="2022-07-18T15:29:00" u="1"/>
        <d v="2022-07-11T16:57:00" u="1"/>
        <d v="2021-03-11T18:58:00" u="1"/>
        <d v="2022-05-10T13:30:00" u="1"/>
        <d v="2022-06-06T11:30:00" u="1"/>
        <d v="2021-04-05T10:03:00" u="1"/>
        <d v="2021-10-05T14:33:00" u="1"/>
        <d v="2021-01-04T17:55:00" u="1"/>
        <d v="2021-12-02T11:13:00" u="1"/>
        <d v="2021-12-05T11:01:00" u="1"/>
        <d v="2021-11-07T14:09:00" u="1"/>
        <d v="2021-10-05T17:33:00" u="1"/>
        <d v="2021-07-07T19:10:00" u="1"/>
        <d v="2022-07-29T15:56:00" u="1"/>
        <d v="2022-05-21T13:57:00" u="1"/>
        <d v="2022-07-29T17:56:00" u="1"/>
        <d v="2022-05-23T15:49:00" u="1"/>
        <d v="2021-12-15T11:32:00" u="1"/>
        <d v="2021-04-10T12:54:00" u="1"/>
        <d v="2021-01-15T11:19:00" u="1"/>
        <d v="2021-03-26T15:06:00" u="1"/>
        <d v="2021-04-05T05:11:00" u="1"/>
        <d v="2022-07-06T06:22:00" u="1"/>
        <d v="2021-01-06T12:55:00" u="1"/>
        <d v="2022-01-17T12:11:00" u="1"/>
        <d v="2022-03-18T17:38:00" u="1"/>
        <d v="2022-04-20T15:14:00" u="1"/>
        <d v="2022-05-06T14:54:00" u="1"/>
        <d v="2021-03-09T12:11:00" u="1"/>
        <d v="2021-02-09T17:27:00" u="1"/>
        <d v="2021-02-10T18:23:00" u="1"/>
        <d v="2022-03-08T15:15:00" u="1"/>
        <d v="2021-12-07T16:01:00" u="1"/>
        <d v="2022-07-11T18:02:00" u="1"/>
        <d v="2021-06-10T23:22:00" u="1"/>
        <d v="2022-07-26T06:13:00" u="1"/>
        <d v="2022-01-27T11:42:00" u="1"/>
        <d v="2022-06-30T11:13:00" u="1"/>
        <d v="2022-03-18T10:46:00" u="1"/>
        <d v="2021-01-18T08:15:00" u="1"/>
        <d v="2022-01-26T15:46:00" u="1"/>
        <d v="2021-03-10T08:15:00" u="1"/>
        <d v="2021-12-15T14:40:00" u="1"/>
        <d v="2021-03-27T17:10:00" u="1"/>
        <d v="2021-06-09T11:34:00" u="1"/>
        <d v="2022-04-18T14:30:00" u="1"/>
        <d v="2021-12-21T16:16:00" u="1"/>
        <d v="2022-07-05T09:34:00" u="1"/>
        <d v="2021-03-01T11:51:00" u="1"/>
        <d v="2021-09-11T15:41:00" u="1"/>
        <d v="2021-12-22T17:12:00" u="1"/>
        <d v="2022-03-07T11:27:00" u="1"/>
        <d v="2022-05-20T15:06:00" u="1"/>
        <d v="2021-02-05T15:51:00" u="1"/>
        <d v="2021-02-05T16:51:00" u="1"/>
        <d v="2022-03-09T13:19:00" u="1"/>
        <d v="2021-03-10T16:15:00" u="1"/>
        <d v="2022-06-13T17:18:00" u="1"/>
        <d v="2021-05-04T13:07:00" u="1"/>
        <d v="2021-04-05T17:19:00" u="1"/>
        <d v="2021-12-09T22:01:00" u="1"/>
        <d v="2021-02-10T04:39:00" u="1"/>
        <d v="2022-05-11T05:50:00" u="1"/>
        <d v="2021-03-17T11:58:00" u="1"/>
        <d v="2021-01-19T08:19:00" u="1"/>
        <d v="2021-01-20T08:15:00" u="1"/>
        <d v="2021-02-26T16:38:00" u="1"/>
        <d v="2022-04-13T11:58:00" u="1"/>
        <d v="2022-01-23T10:03:00" u="1"/>
        <d v="2021-01-11T12:51:00" u="1"/>
        <d v="2021-02-17T10:11:00" u="1"/>
        <d v="2021-03-09T08:27:00" u="1"/>
        <d v="2021-03-07T09:35:00" u="1"/>
        <d v="2021-12-14T15:52:00" u="1"/>
        <d v="2021-12-24T15:12:00" u="1"/>
        <d v="2022-03-08T11:31:00" u="1"/>
        <d v="2021-05-04T10:15:00" u="1"/>
        <d v="2022-06-08T15:46:00" u="1"/>
        <d v="2022-05-09T18:58:00" u="1"/>
        <d v="2021-02-04T10:00:00" u="1"/>
        <d v="2022-03-03T16:51:00" u="1"/>
        <d v="2022-03-09T17:27:00" u="1"/>
        <d v="2022-05-05T17:11:00" u="1"/>
        <d v="2021-01-05T19:12:00" u="1"/>
        <d v="2021-07-10T00:30:00" u="1"/>
        <d v="2022-01-28T15:54:00" u="1"/>
        <d v="2022-04-18T09:46:00" u="1"/>
        <d v="2022-07-10T06:30:00" u="1"/>
        <d v="2021-10-11T10:41:00" u="1"/>
        <d v="2022-04-21T13:34:00" u="1"/>
        <d v="2021-03-16T09:07:00" u="1"/>
        <d v="2021-07-07T10:42:00" u="1"/>
        <d v="2021-01-21T15:19:00" u="1"/>
        <d v="2021-12-19T17:40:00" u="1"/>
        <d v="2021-10-09T14:49:00" u="1"/>
        <d v="2022-03-09T14:35:00" u="1"/>
        <d v="2022-03-07T17:43:00" u="1"/>
        <d v="2021-12-10T17:13:00" u="1"/>
        <d v="2021-08-06T18:30:00" u="1"/>
        <d v="2021-12-10T18:13:00" u="1"/>
        <d v="2022-03-04T21:55:00" u="1"/>
        <d v="2022-04-07T23:27:00" u="1"/>
        <d v="2021-01-29T08:58:00" u="1"/>
        <d v="2021-03-22T09:54:00" u="1"/>
        <d v="2021-12-27T11:16:00" u="1"/>
        <d v="2022-03-31T12:18:00" u="1"/>
        <d v="2021-08-06T05:38:00" u="1"/>
        <d v="2021-03-30T16:22:00" u="1"/>
        <d v="2021-11-06T09:53:00" u="1"/>
        <d v="2021-03-15T11:19:00" u="1"/>
        <d v="2021-03-11T12:35:00" u="1"/>
        <d v="2022-06-23T13:02:00" u="1"/>
        <d v="2021-01-13T17:59:00" u="1"/>
        <d v="2021-02-09T16:59:00" u="1"/>
        <d v="2021-02-03T09:20:00" u="1"/>
        <d v="2022-03-18T15:07:00" u="1"/>
        <d v="2021-04-10T15:23:00" u="1"/>
        <d v="2021-01-20T23:31:00" u="1"/>
        <d v="2021-09-04T17:30:00" u="1"/>
        <d v="2022-06-06T15:07:00" u="1"/>
        <d v="2022-06-27T11:57:00" u="1"/>
        <d v="2021-12-29T09:16:00" u="1"/>
        <d v="2022-03-25T10:50:00" u="1"/>
        <d v="2022-04-25T10:34:00" u="1"/>
        <d v="2021-12-05T04:49:00" u="1"/>
        <d v="2022-04-25T11:34:00" u="1"/>
        <d v="2021-02-23T09:11:00" u="1"/>
        <d v="2021-12-29T14:16:00" u="1"/>
        <d v="2021-03-18T09:15:00" u="1"/>
        <d v="2021-01-27T14:11:00" u="1"/>
        <d v="2022-04-23T15:42:00" u="1"/>
        <d v="2021-12-11T10:25:00" u="1"/>
        <d v="2022-04-22T17:46:00" u="1"/>
        <d v="2022-01-03T09:44:00" u="1"/>
        <d v="2022-04-07T11:43:00" u="1"/>
        <d v="2022-05-05T09:35:00" u="1"/>
        <d v="2021-01-13T12:04:00" u="1"/>
        <d v="2021-07-07T16:58:00" u="1"/>
        <d v="2021-08-09T15:34:00" u="1"/>
        <d v="2021-12-05T15:49:00" u="1"/>
        <d v="2021-12-05T16:49:00" u="1"/>
        <d v="2021-12-13T16:17:00" u="1"/>
        <d v="2021-02-07T13:12:00" u="1"/>
        <d v="2021-03-03T11:12:00" u="1"/>
        <d v="2021-12-15T17:09:00" u="1"/>
        <d v="2021-03-02T14:16:00" u="1"/>
        <d v="2021-10-05T16:18:00" u="1"/>
        <d v="2021-02-01T20:36:00" u="1"/>
        <d v="2022-01-28T03:15:00" u="1"/>
        <d v="2021-03-12T04:47:00" u="1"/>
        <d v="2021-09-09T00:26:00" u="1"/>
        <d v="2022-07-26T14:53:00" u="1"/>
        <d v="2022-03-29T15:42:00" u="1"/>
        <d v="2021-11-04T01:14:00" u="1"/>
        <d v="2022-03-15T08:35:00" u="1"/>
        <d v="2022-03-29T16:42:00" u="1"/>
        <d v="2022-06-29T18:57:00" u="1"/>
        <d v="2021-04-05T09:59:00" u="1"/>
        <d v="2021-05-11T09:19:00" u="1"/>
        <d v="2022-06-18T14:38:00" u="1"/>
        <d v="2021-01-07T10:36:00" u="1"/>
        <d v="2021-12-06T13:53:00" u="1"/>
        <d v="2021-02-05T10:28:00" u="1"/>
        <d v="2021-02-07T10:20:00" u="1"/>
        <d v="2022-07-06T07:07:00" u="1"/>
        <d v="2021-01-05T14:44:00" u="1"/>
        <d v="2021-04-10T16:39:00" u="1"/>
        <d v="2021-12-06T16:53:00" u="1"/>
        <d v="2022-05-12T13:15:00" u="1"/>
        <d v="2021-04-11T17:35:00" u="1"/>
        <d v="2021-05-04T16:47:00" u="1"/>
        <d v="2021-01-15T18:04:00" u="1"/>
        <d v="2021-09-09T18:26:00" u="1"/>
        <d v="2022-06-08T17:15:00" u="1"/>
        <d v="2021-03-01T17:28:00" u="1"/>
        <d v="2022-04-01T18:12:00" u="1"/>
        <d v="2022-04-28T09:38:00" u="1"/>
        <d v="2021-03-29T13:50:00" u="1"/>
        <d v="2021-01-25T13:35:00" u="1"/>
        <d v="2021-03-25T09:03:00" u="1"/>
        <d v="2022-01-19T13:59:00" u="1"/>
        <d v="2021-03-11T12:59:00" u="1"/>
        <d v="2021-12-10T10:45:00" u="1"/>
        <d v="2022-04-07T09:59:00" u="1"/>
        <d v="2022-05-30T16:14:00" u="1"/>
        <d v="2022-07-13T14:50:00" u="1"/>
        <d v="2021-01-18T12:00:00" u="1"/>
        <d v="2022-01-10T11:32:00" u="1"/>
        <d v="2022-05-03T11:59:00" u="1"/>
        <d v="2022-03-15T16:43:00" u="1"/>
        <d v="2022-03-25T17:03:00" u="1"/>
        <d v="2021-01-18T15:00:00" u="1"/>
        <d v="2022-04-11T17:43:00" u="1"/>
        <d v="2021-01-12T17:24:00" u="1"/>
        <d v="2021-02-20T23:39:00" u="1"/>
        <d v="2021-12-04T19:06:00" u="1"/>
        <d v="2022-03-30T10:54:00" u="1"/>
        <d v="2022-05-29T11:26:00" u="1"/>
        <d v="2021-07-10T02:07:00" u="1"/>
        <d v="2022-01-28T13:31:00" u="1"/>
        <d v="2021-03-15T11:51:00" u="1"/>
        <d v="2021-01-12T08:32:00" u="1"/>
        <d v="2021-12-20T10:13:00" u="1"/>
        <d v="2021-03-06T08:24:00" u="1"/>
        <d v="2022-06-28T18:14:00" u="1"/>
        <d v="2022-07-18T17:38:00" u="1"/>
        <d v="2021-07-04T11:31:00" u="1"/>
        <d v="2021-12-11T17:49:00" u="1"/>
        <d v="2021-01-08T16:48:00" u="1"/>
        <d v="2021-06-09T18:27:00" u="1"/>
        <d v="2022-05-02T12:08:00" u="1"/>
        <d v="2021-02-10T21:24:00" u="1"/>
        <d v="2021-04-06T17:08:00" u="1"/>
        <d v="2022-05-26T01:46:00" u="1"/>
        <d v="2021-02-19T09:59:00" u="1"/>
        <d v="2021-12-27T13:56:00" u="1"/>
        <d v="2021-03-15T08:59:00" u="1"/>
        <d v="2021-08-11T09:58:00" u="1"/>
        <d v="2021-12-14T09:45:00" u="1"/>
        <d v="2022-01-25T16:51:00" u="1"/>
        <d v="2021-03-19T14:43:00" u="1"/>
        <d v="2021-07-07T10:27:00" u="1"/>
        <d v="2021-12-14T17:45:00" u="1"/>
        <d v="2021-12-21T17:17:00" u="1"/>
        <d v="2022-04-25T16:03:00" u="1"/>
        <d v="2021-07-11T12:11:00" u="1"/>
        <d v="2021-12-09T11:02:00" u="1"/>
        <d v="2021-06-07T16:43:00" u="1"/>
        <d v="2021-03-05T15:36:00" u="1"/>
        <d v="2021-12-07T14:10:00" u="1"/>
        <d v="2022-03-14T15:00:00" u="1"/>
        <d v="2021-06-07T19:43:00" u="1"/>
        <d v="2021-08-09T15:03:00" u="1"/>
        <d v="2022-03-14T17:00:00" u="1"/>
        <d v="2021-08-09T17:03:00" u="1"/>
        <d v="2021-02-01T16:05:00" u="1"/>
        <d v="2021-05-04T18:08:00" u="1"/>
        <d v="2022-07-18T02:54:00" u="1"/>
        <d v="2021-01-23T01:04:00" u="1"/>
        <d v="2021-01-26T18:55:00" u="1"/>
        <d v="2021-02-08T08:48:00" u="1"/>
        <d v="2021-02-12T08:32:00" u="1"/>
        <d v="2021-11-04T06:46:00" u="1"/>
        <d v="2021-06-07T10:51:00" u="1"/>
        <d v="2022-05-17T11:27:00" u="1"/>
        <d v="2022-06-18T09:07:00" u="1"/>
        <d v="2022-03-22T16:39:00" u="1"/>
        <d v="2021-03-15T10:04:00" u="1"/>
        <d v="2021-07-09T10:27:00" u="1"/>
        <d v="2021-03-11T11:20:00" u="1"/>
        <d v="2021-12-21T17:25:00" u="1"/>
        <d v="2022-01-19T16:20:00" u="1"/>
        <d v="2021-03-15T15:04:00" u="1"/>
        <d v="2021-05-07T12:04:00" u="1"/>
        <d v="2022-07-01T15:59:00" u="1"/>
        <d v="2022-04-11T14:04:00" u="1"/>
        <d v="2022-07-01T16:59:00" u="1"/>
        <d v="2022-04-26T23:07:00" u="1"/>
        <d v="2022-04-06T16:24:00" u="1"/>
        <d v="2022-04-08T16:16:00" u="1"/>
        <d v="2021-12-07T18:18:00" u="1"/>
        <d v="2022-06-03T13:04:00" u="1"/>
        <d v="2021-03-22T08:47:00" u="1"/>
        <d v="2022-07-25T10:34:00" u="1"/>
        <d v="2021-03-25T12:35:00" u="1"/>
        <d v="2021-02-13T08:36:00" u="1"/>
        <d v="2021-02-26T17:47:00" u="1"/>
        <d v="2021-03-29T15:19:00" u="1"/>
        <d v="2022-03-15T06:12:00" u="1"/>
        <d v="2022-04-22T12:31:00" u="1"/>
        <d v="2022-07-28T14:22:00" u="1"/>
        <d v="2021-12-15T14:57:00" u="1"/>
        <d v="2022-05-12T11:55:00" u="1"/>
        <d v="2022-06-21T09:03:00" u="1"/>
        <d v="2022-04-28T15:07:00" u="1"/>
        <d v="2022-01-06T06:17:00" u="1"/>
        <d v="2022-03-28T19:23:00" u="1"/>
        <d v="2021-06-09T15:51:00" u="1"/>
        <d v="2021-05-10T10:00:00" u="1"/>
        <d v="2021-01-09T11:05:00" u="1"/>
        <d v="2022-01-19T18:28:00" u="1"/>
        <d v="2021-03-09T17:36:00" u="1"/>
        <d v="2022-04-04T16:40:00" u="1"/>
        <d v="2021-08-09T18:19:00" u="1"/>
        <d v="2021-11-06T20:46:00" u="1"/>
        <d v="2021-09-09T17:03:00" u="1"/>
        <d v="2022-06-01T14:20:00" u="1"/>
        <d v="2021-05-09T18:04:00" u="1"/>
        <d v="2021-12-07T21:26:00" u="1"/>
        <d v="2021-05-07T22:12:00" u="1"/>
        <d v="2021-01-31T10:51:00" u="1"/>
        <d v="2021-12-17T05:57:00" u="1"/>
        <d v="2021-07-10T02:39:00" u="1"/>
        <d v="2021-03-29T11:27:00" u="1"/>
        <d v="2021-03-26T13:39:00" u="1"/>
        <d v="2022-05-23T10:19:00" u="1"/>
        <d v="2021-01-25T13:12:00" u="1"/>
        <d v="2021-02-11T11:52:00" u="1"/>
        <d v="2022-03-25T16:43:00" u="1"/>
        <d v="2022-04-06T08:40:00" u="1"/>
        <d v="2021-01-20T16:32:00" u="1"/>
        <d v="2021-04-06T10:40:00" u="1"/>
        <d v="2021-12-03T10:50:00" u="1"/>
        <d v="2021-12-10T10:22:00" u="1"/>
        <d v="2022-01-17T15:44:00" u="1"/>
        <d v="2021-11-05T14:58:00" u="1"/>
        <d v="2022-01-26T17:08:00" u="1"/>
        <d v="2022-04-04T11:48:00" u="1"/>
        <d v="2021-01-11T11:05:00" u="1"/>
        <d v="2021-07-05T15:59:00" u="1"/>
        <d v="2021-07-06T15:55:00" u="1"/>
        <d v="2021-12-05T15:42:00" u="1"/>
        <d v="2022-01-12T12:01:00" u="1"/>
        <d v="2022-04-08T15:32:00" u="1"/>
        <d v="2022-03-17T18:12:00" u="1"/>
        <d v="2021-03-04T13:01:00" u="1"/>
        <d v="2022-03-04T12:01:00" u="1"/>
        <d v="2021-03-28T06:39:00" u="1"/>
        <d v="2022-06-29T18:50:00" u="1"/>
        <d v="2021-01-18T15:48:00" u="1"/>
        <d v="2022-01-26T15:16:00" u="1"/>
        <d v="2022-05-17T16:51:00" u="1"/>
        <d v="2021-03-08T15:56:00" u="1"/>
        <d v="2021-05-07T11:28:00" u="1"/>
        <d v="2021-01-12T12:09:00" u="1"/>
        <d v="2022-05-11T11:12:00" u="1"/>
        <d v="2022-06-06T09:16:00" u="1"/>
        <d v="2021-02-07T11:13:00" u="1"/>
        <d v="2021-08-06T15:47:00" u="1"/>
        <d v="2021-12-09T16:34:00" u="1"/>
        <d v="2021-05-10T15:16:00" u="1"/>
        <d v="2021-12-05T17:50:00" u="1"/>
        <d v="2021-08-06T18:47:00" u="1"/>
        <d v="2022-05-09T17:20:00" u="1"/>
        <d v="2022-01-12T18:09:00" u="1"/>
        <d v="2022-06-06T17:16:00" u="1"/>
        <d v="2021-12-07T23:42:00" u="1"/>
        <d v="2021-02-07T21:13:00" u="1"/>
        <d v="2022-04-27T06:35:00" u="1"/>
        <d v="2022-07-28T10:46:00" u="1"/>
        <d v="2021-08-07T03:51:00" u="1"/>
        <d v="2021-03-25T17:59:00" u="1"/>
        <d v="2022-03-28T16:47:00" u="1"/>
        <d v="2022-03-17T09:28:00" u="1"/>
        <d v="2021-12-17T10:10:00" u="1"/>
        <d v="2022-01-20T16:48:00" u="1"/>
        <d v="2022-05-24T16:31:00" u="1"/>
        <d v="2022-07-13T12:43:00" u="1"/>
        <d v="2021-01-04T11:49:00" u="1"/>
        <d v="2021-02-10T09:09:00" u="1"/>
        <d v="2022-04-12T12:32:00" u="1"/>
        <d v="2021-03-23T16:04:00" u="1"/>
        <d v="2022-03-23T15:04:00" u="1"/>
        <d v="2022-05-04T12:48:00" u="1"/>
        <d v="2022-01-30T22:08:00" u="1"/>
        <d v="2021-02-01T18:45:00" u="1"/>
        <d v="2021-12-01T15:11:00" u="1"/>
        <d v="2021-03-04T22:17:00" u="1"/>
        <d v="2022-01-26T04:32:00" u="1"/>
        <d v="2022-07-29T09:50:00" u="1"/>
        <d v="2021-12-27T11:41:00" u="1"/>
        <d v="2022-06-23T10:27:00" u="1"/>
        <d v="2021-02-19T12:44:00" u="1"/>
        <d v="2021-02-27T13:12:00" u="1"/>
        <d v="2021-12-14T09:30:00" u="1"/>
        <d v="2022-06-22T12:31:00" u="1"/>
        <d v="2021-03-09T04:05:00" u="1"/>
        <d v="2021-02-01T08:53:00" u="1"/>
        <d v="2021-09-09T11:35:00" u="1"/>
        <d v="2022-04-22T14:00:00" u="1"/>
        <d v="2021-03-03T10:29:00" u="1"/>
        <d v="2022-04-18T15:16:00" u="1"/>
        <d v="2021-03-01T12:37:00" u="1"/>
        <d v="2021-04-10T18:48:00" u="1"/>
        <d v="2022-05-05T15:52:00" u="1"/>
        <d v="2021-05-04T17:56:00" u="1"/>
        <d v="2022-03-10T15:01:00" u="1"/>
        <d v="2021-03-09T17:05:00" u="1"/>
        <d v="2022-07-05T17:20:00" u="1"/>
        <d v="2022-07-06T17:16:00" u="1"/>
        <d v="2021-12-04T17:07:00" u="1"/>
        <d v="2022-04-01T16:21:00" u="1"/>
        <d v="2021-11-06T20:15:00" u="1"/>
        <d v="2022-03-06T23:17:00" u="1"/>
        <d v="2022-04-25T11:59:00" u="1"/>
        <d v="2022-05-27T09:35:00" u="1"/>
        <d v="2022-03-18T09:40:00" u="1"/>
        <d v="2021-02-07T08:37:00" u="1"/>
        <d v="2022-05-23T17:51:00" u="1"/>
        <d v="2022-07-13T15:59:00" u="1"/>
        <d v="2021-03-04T09:33:00" u="1"/>
        <d v="2021-03-09T09:13:00" u="1"/>
        <d v="2021-07-05T09:28:00" u="1"/>
        <d v="2022-03-16T16:48:00" u="1"/>
        <d v="2022-03-23T16:20:00" u="1"/>
        <d v="2022-07-18T16:39:00" u="1"/>
        <d v="2021-01-12T15:33:00" u="1"/>
        <d v="2021-01-13T16:29:00" u="1"/>
        <d v="2021-07-10T12:08:00" u="1"/>
        <d v="2021-01-04T09:02:00" u="1"/>
        <d v="2021-01-15T17:21:00" u="1"/>
        <d v="2022-06-06T16:40:00" u="1"/>
        <d v="2022-07-04T14:32:00" u="1"/>
        <d v="2022-06-08T17:32:00" u="1"/>
        <d v="2021-04-06T15:09:00" u="1"/>
        <d v="2021-07-10T17:08:00" u="1"/>
        <d v="2021-12-07T15:03:00" u="1"/>
        <d v="2021-12-05T17:11:00" u="1"/>
        <d v="2021-01-27T08:44:00" u="1"/>
        <d v="2022-06-27T11:27:00" u="1"/>
        <d v="2021-12-21T09:18:00" u="1"/>
        <d v="2022-01-19T06:13:00" u="1"/>
        <d v="2022-07-25T10:19:00" u="1"/>
        <d v="2022-06-30T14:15:00" u="1"/>
        <d v="2021-03-23T16:28:00" u="1"/>
        <d v="2021-08-07T06:12:00" u="1"/>
        <d v="2022-03-17T15:52:00" u="1"/>
        <d v="2022-06-29T17:19:00" u="1"/>
        <d v="2021-03-10T09:17:00" u="1"/>
        <d v="2021-06-05T11:52:00" u="1"/>
        <d v="2021-01-12T16:41:00" u="1"/>
        <d v="2021-03-02T14:49:00" u="1"/>
        <d v="2021-12-04T12:23:00" u="1"/>
        <d v="2021-02-02T09:02:00" u="1"/>
        <d v="2021-02-09T17:37:00" u="1"/>
        <d v="2021-10-11T18:27:00" u="1"/>
        <d v="2022-07-14T17:00:00" u="1"/>
        <d v="2022-04-07T16:13:00" u="1"/>
        <d v="2021-12-07T20:11:00" u="1"/>
        <d v="2022-01-06T17:02:00" u="1"/>
        <d v="2021-02-23T09:52:00" u="1"/>
        <d v="2021-03-12T03:17:00" u="1"/>
        <d v="2021-10-07T05:51:00" u="1"/>
        <d v="2022-01-28T14:48:00" u="1"/>
        <d v="2022-05-30T14:39:00" u="1"/>
        <d v="2022-07-19T10:51:00" u="1"/>
        <d v="2021-05-10T08:56:00" u="1"/>
        <d v="2021-12-21T10:26:00" u="1"/>
        <d v="2022-04-19T10:36:00" u="1"/>
        <d v="2021-01-21T10:13:00" u="1"/>
        <d v="2021-02-23T17:52:00" u="1"/>
        <d v="2021-07-10T08:24:00" u="1"/>
        <d v="2021-03-26T17:24:00" u="1"/>
        <d v="2021-03-29T17:12:00" u="1"/>
        <d v="2021-01-19T17:21:00" u="1"/>
        <d v="2022-01-20T16:17:00" u="1"/>
        <d v="2022-05-11T16:52:00" u="1"/>
        <d v="2021-03-10T14:25:00" u="1"/>
        <d v="2021-12-07T12:19:00" u="1"/>
        <d v="2022-07-13T13:12:00" u="1"/>
        <d v="2021-09-06T11:08:00" u="1"/>
        <d v="2021-03-11T16:21:00" u="1"/>
        <d v="2021-12-07T18:19:00" u="1"/>
        <d v="2021-08-07T19:20:00" u="1"/>
        <d v="2021-01-06T21:10:00" u="1"/>
        <d v="2021-02-01T20:14:00" u="1"/>
        <d v="2022-06-17T00:20:00" u="1"/>
        <d v="2021-03-25T09:36:00" u="1"/>
        <d v="2021-03-29T09:20:00" u="1"/>
        <d v="2021-08-07T01:28:00" u="1"/>
        <d v="2022-03-30T11:16:00" u="1"/>
        <d v="2021-02-11T08:45:00" u="1"/>
        <d v="2021-02-17T10:21:00" u="1"/>
        <d v="2021-01-10T05:02:00" u="1"/>
        <d v="2021-01-06T08:18:00" u="1"/>
        <d v="2021-11-05T12:51:00" u="1"/>
        <d v="2021-01-21T17:21:00" u="1"/>
        <d v="2022-04-06T10:33:00" u="1"/>
        <d v="2021-03-10T14:33:00" u="1"/>
        <d v="2021-07-07T14:44:00" u="1"/>
        <d v="2021-07-05T15:52:00" u="1"/>
        <d v="2022-04-04T12:41:00" u="1"/>
        <d v="2022-06-22T17:00:00" u="1"/>
        <d v="2021-04-11T17:13:00" u="1"/>
        <d v="2021-05-07T15:13:00" u="1"/>
        <d v="2021-03-01T13:06:00" u="1"/>
        <d v="2022-05-29T10:59:00" u="1"/>
        <d v="2021-11-07T02:51:00" u="1"/>
        <d v="2022-06-28T11:47:00" u="1"/>
        <d v="2021-01-22T08:25:00" u="1"/>
        <d v="2021-01-27T09:05:00" u="1"/>
        <d v="2021-03-19T09:05:00" u="1"/>
        <d v="2021-03-29T17:28:00" u="1"/>
        <d v="2022-07-06T09:56:00" u="1"/>
        <d v="2021-01-07T08:22:00" u="1"/>
        <d v="2021-03-11T12:37:00" u="1"/>
        <d v="2021-01-10T09:10:00" u="1"/>
        <d v="2022-04-05T10:45:00" u="1"/>
        <d v="2022-03-18T13:09:00" u="1"/>
        <d v="2021-02-05T11:14:00" u="1"/>
        <d v="2021-03-08T17:49:00" u="1"/>
        <d v="2022-03-16T17:17:00" u="1"/>
        <d v="2021-06-07T13:05:00" u="1"/>
        <d v="2021-12-10T17:23:00" u="1"/>
        <d v="2022-05-07T14:21:00" u="1"/>
        <d v="2021-02-04T15:18:00" u="1"/>
        <d v="2022-07-28T08:39:00" u="1"/>
        <d v="2021-03-30T10:32:00" u="1"/>
        <d v="2022-07-26T09:47:00" u="1"/>
        <d v="2021-01-26T08:17:00" u="1"/>
        <d v="2021-12-20T10:54:00" u="1"/>
        <d v="2022-01-24T10:25:00" u="1"/>
        <d v="2022-04-28T14:24:00" u="1"/>
        <d v="2021-03-09T11:53:00" u="1"/>
        <d v="2022-04-11T10:29:00" u="1"/>
        <d v="2021-01-04T10:42:00" u="1"/>
        <d v="2022-01-04T09:42:00" u="1"/>
        <d v="2022-01-14T10:02:00" u="1"/>
        <d v="2022-04-13T12:21:00" u="1"/>
        <d v="2022-05-03T10:45:00" u="1"/>
        <d v="2021-02-08T10:10:00" u="1"/>
        <d v="2021-04-07T14:45:00" u="1"/>
        <d v="2021-03-15T17:29:00" u="1"/>
        <d v="2022-06-02T10:33:00" u="1"/>
        <d v="2021-12-09T16:35:00" u="1"/>
        <d v="2022-03-17T18:21:00" u="1"/>
        <d v="2022-01-20T23:41:00" u="1"/>
        <d v="2021-01-13T17:06:00" u="1"/>
        <d v="2022-07-05T12:05:00" u="1"/>
        <d v="2021-02-10T16:02:00" u="1"/>
        <d v="2021-05-11T18:13:00" u="1"/>
        <d v="2021-12-01T13:04:00" u="1"/>
        <d v="2022-06-03T18:29:00" u="1"/>
        <d v="2022-06-08T18:09:00" u="1"/>
        <d v="2022-04-15T23:13:00" u="1"/>
        <d v="2021-12-08T03:47:00" u="1"/>
        <d v="2022-01-24T12:33:00" u="1"/>
        <d v="2022-07-29T16:43:00" u="1"/>
        <d v="2022-04-06T09:57:00" u="1"/>
        <d v="2022-04-25T17:44:00" u="1"/>
        <d v="2021-01-26T17:25:00" u="1"/>
        <d v="2021-08-06T11:56:00" u="1"/>
        <d v="2022-01-26T17:25:00" u="1"/>
        <d v="2022-04-20T11:01:00" u="1"/>
        <d v="2022-01-24T18:33:00" u="1"/>
        <d v="2022-03-02T07:26:00" u="1"/>
        <d v="2022-03-05T07:14:00" u="1"/>
        <d v="2022-04-18T14:09:00" u="1"/>
        <d v="2022-03-10T18:57:00" u="1"/>
        <d v="2022-05-16T14:01:00" u="1"/>
        <d v="2021-01-11T16:22:00" u="1"/>
        <d v="2021-02-11T15:06:00" u="1"/>
        <d v="2021-06-10T15:09:00" u="1"/>
        <d v="2022-06-06T16:25:00" u="1"/>
        <d v="2022-07-07T18:05:00" u="1"/>
        <d v="2022-03-03T20:22:00" u="1"/>
        <d v="2022-04-28T11:40:00" u="1"/>
        <d v="2021-03-26T10:01:00" u="1"/>
        <d v="2021-12-28T16:38:00" u="1"/>
        <d v="2022-06-16T11:56:00" u="1"/>
        <d v="2022-05-04T09:57:00" u="1"/>
        <d v="2021-01-10T11:34:00" u="1"/>
        <d v="2021-02-12T09:10:00" u="1"/>
        <d v="2022-06-28T16:08:00" u="1"/>
        <d v="2021-03-25T16:05:00" u="1"/>
        <d v="2021-03-16T18:41:00" u="1"/>
        <d v="2022-04-12T17:41:00" u="1"/>
        <d v="2022-04-18T17:17:00" u="1"/>
        <d v="2021-01-11T17:30:00" u="1"/>
        <d v="2021-02-01T15:54:00" u="1"/>
        <d v="2021-02-09T15:22:00" u="1"/>
        <d v="2022-05-12T16:25:00" u="1"/>
        <d v="2021-01-18T18:02:00" u="1"/>
        <d v="2021-06-10T16:17:00" u="1"/>
        <d v="2021-07-04T14:25:00" u="1"/>
        <d v="2022-01-07T17:46:00" u="1"/>
        <d v="2022-04-04T11:10:00" u="1"/>
        <d v="2021-01-15T19:14:00" u="1"/>
        <d v="2022-03-08T14:10:00" u="1"/>
        <d v="2022-06-13T18:05:00" u="1"/>
        <d v="2022-07-08T18:09:00" u="1"/>
        <d v="2021-01-27T01:37:00" u="1"/>
        <d v="2021-12-06T20:00:00" u="1"/>
        <d v="2021-01-26T10:41:00" u="1"/>
        <d v="2021-02-28T11:17:00" u="1"/>
        <d v="2021-01-22T14:57:00" u="1"/>
        <d v="2022-03-30T17:56:00" u="1"/>
        <d v="2021-02-02T05:58:00" u="1"/>
        <d v="2022-04-26T16:56:00" u="1"/>
        <d v="2022-04-28T17:48:00" u="1"/>
        <d v="2021-01-14T09:26:00" u="1"/>
        <d v="2021-02-22T17:41:00" u="1"/>
        <d v="2022-04-12T12:49:00" u="1"/>
        <d v="2022-06-10T10:25:00" u="1"/>
        <d v="2022-06-08T11:33:00" u="1"/>
        <d v="2021-08-11T17:52:00" u="1"/>
        <d v="2021-12-20T17:15:00" u="1"/>
        <d v="2022-03-08T12:18:00" u="1"/>
        <d v="2021-08-06T12:09:00" u="1"/>
        <d v="2022-01-17T17:14:00" u="1"/>
        <d v="2021-06-04T17:49:00" u="1"/>
        <d v="2022-03-07T15:22:00" u="1"/>
        <d v="2022-07-19T23:36:00" u="1"/>
        <d v="2021-12-02T16:24:00" u="1"/>
        <d v="2022-04-07T16:06:00" u="1"/>
        <d v="2022-01-24T13:57:00" u="1"/>
        <d v="2021-01-27T15:45:00" u="1"/>
        <d v="2022-01-28T17:41:00" u="1"/>
        <d v="2022-03-21T15:37:00" u="1"/>
        <d v="2021-03-05T10:38:00" u="1"/>
        <d v="2021-03-09T10:22:00" u="1"/>
        <d v="2021-05-04T06:10:00" u="1"/>
        <d v="2022-03-03T10:46:00" u="1"/>
        <d v="2022-03-12T11:10:00" u="1"/>
        <d v="2022-03-10T12:18:00" u="1"/>
        <d v="2021-12-17T00:43:00" u="1"/>
        <d v="2021-12-29T12:58:00" u="1"/>
        <d v="2022-01-31T10:37:00" u="1"/>
        <d v="2022-03-21T08:45:00" u="1"/>
        <d v="2022-07-21T09:44:00" u="1"/>
        <d v="2021-02-07T06:54:00" u="1"/>
        <d v="2021-08-07T02:21:00" u="1"/>
        <d v="2022-01-27T15:53:00" u="1"/>
        <d v="2022-05-30T16:40:00" u="1"/>
        <d v="2022-06-18T09:09:00" u="1"/>
        <d v="2022-04-27T14:05:00" u="1"/>
        <d v="2021-09-11T16:52:00" u="1"/>
        <d v="2022-07-08T13:33:00" u="1"/>
        <d v="2021-02-12T17:34:00" u="1"/>
        <d v="2022-03-08T14:34:00" u="1"/>
        <d v="2021-01-06T14:11:00" u="1"/>
        <d v="2022-04-08T17:18:00" u="1"/>
        <d v="2022-04-12T17:02:00" u="1"/>
        <d v="2021-01-08T01:11:00" u="1"/>
        <d v="2021-12-25T12:19:00" u="1"/>
        <d v="2022-04-21T11:37:00" u="1"/>
        <d v="2021-03-06T08:50:00" u="1"/>
        <d v="2022-07-27T15:28:00" u="1"/>
        <d v="2021-12-22T15:31:00" u="1"/>
        <d v="2022-06-14T12:33:00" u="1"/>
        <d v="2021-01-26T17:02:00" u="1"/>
        <d v="2021-04-11T11:14:00" u="1"/>
        <d v="2022-01-10T08:03:00" u="1"/>
        <d v="2022-03-18T12:02:00" u="1"/>
        <d v="2022-06-21T15:05:00" u="1"/>
        <d v="2021-01-05T12:23:00" u="1"/>
        <d v="2021-02-04T10:11:00" u="1"/>
        <d v="2021-05-07T13:14:00" u="1"/>
        <d v="2021-12-06T15:32:00" u="1"/>
        <d v="2021-12-11T17:12:00" u="1"/>
        <d v="2022-01-05T17:23:00" u="1"/>
        <d v="2022-06-21T00:13:00" u="1"/>
        <d v="2021-03-31T10:21:00" u="1"/>
        <d v="2021-01-28T09:02:00" u="1"/>
        <d v="2021-03-22T14:57:00" u="1"/>
        <d v="2022-03-22T14:57:00" u="1"/>
        <d v="2021-03-06T08:58:00" u="1"/>
        <d v="2022-03-25T15:45:00" u="1"/>
        <d v="2021-03-11T09:38:00" u="1"/>
        <d v="2022-07-25T16:44:00" u="1"/>
        <d v="2022-05-09T05:14:00" u="1"/>
        <d v="2021-07-10T11:41:00" u="1"/>
        <d v="2021-08-04T09:49:00" u="1"/>
        <d v="2021-12-21T17:43:00" u="1"/>
        <d v="2022-01-25T15:14:00" u="1"/>
        <d v="2022-05-20T15:33:00" u="1"/>
        <d v="2021-08-07T11:37:00" u="1"/>
        <d v="2021-12-03T12:52:00" u="1"/>
        <d v="2022-04-02T11:58:00" u="1"/>
        <d v="2022-04-21T19:45:00" u="1"/>
        <d v="2021-01-12T12:03:00" u="1"/>
        <d v="2021-12-06T14:40:00" u="1"/>
        <d v="2022-03-10T16:42:00" u="1"/>
        <d v="2021-08-11T16:21:00" u="1"/>
        <d v="2021-01-07T16:23:00" u="1"/>
        <d v="2021-06-07T14:06:00" u="1"/>
        <d v="2021-02-02T16:27:00" u="1"/>
        <d v="2022-01-05T17:31:00" u="1"/>
        <d v="2022-06-08T16:02:00" u="1"/>
        <d v="2022-06-30T12:48:00" u="1"/>
        <d v="2021-02-04T02:27:00" u="1"/>
        <d v="2021-03-09T09:54:00" u="1"/>
        <d v="2021-02-13T13:54:00" u="1"/>
        <d v="2021-12-10T10:32:00" u="1"/>
        <d v="2022-04-05T09:54:00" u="1"/>
        <d v="2021-09-11T10:13:00" u="1"/>
        <d v="2021-01-09T11:23:00" u="1"/>
        <d v="2021-01-20T19:42:00" u="1"/>
        <d v="2021-07-10T15:49:00" u="1"/>
        <d v="2021-01-13T12:07:00" u="1"/>
        <d v="2021-03-16T17:26:00" u="1"/>
        <d v="2021-05-04T15:42:00" u="1"/>
        <d v="2022-04-12T17:26:00" u="1"/>
        <d v="2022-03-15T22:30:00" u="1"/>
        <d v="2021-06-10T18:02:00" u="1"/>
        <d v="2022-07-05T15:06:00" u="1"/>
        <d v="2021-02-09T22:07:00" u="1"/>
        <d v="2022-03-29T15:45:00" u="1"/>
        <d v="2021-03-22T11:10:00" u="1"/>
        <d v="2022-06-16T12:49:00" u="1"/>
        <d v="2021-07-06T04:10:00" u="1"/>
        <d v="2022-06-24T14:17:00" u="1"/>
        <d v="2022-05-20T17:49:00" u="1"/>
        <d v="2022-01-07T10:39:00" u="1"/>
        <d v="2022-01-31T18:06:00" u="1"/>
        <d v="2022-05-15T10:06:00" u="1"/>
        <d v="2021-03-23T18:06:00" u="1"/>
        <d v="2021-07-07T10:06:00" u="1"/>
        <d v="2022-05-09T14:30:00" u="1"/>
        <d v="2021-02-11T15:07:00" u="1"/>
        <d v="2021-07-07T13:06:00" u="1"/>
        <d v="2021-01-15T18:07:00" u="1"/>
        <d v="2021-08-04T12:02:00" u="1"/>
        <d v="2022-04-04T11:03:00" u="1"/>
        <d v="2021-06-05T17:30:00" u="1"/>
        <d v="2021-03-05T16:15:00" u="1"/>
        <d v="2021-07-06T16:10:00" u="1"/>
        <d v="2021-12-04T15:01:00" u="1"/>
        <d v="2021-01-02T22:59:00" u="1"/>
        <d v="2022-01-24T12:42:00" u="1"/>
        <d v="2021-03-23T10:14:00" u="1"/>
        <d v="2021-03-26T10:02:00" u="1"/>
        <d v="2022-03-29T18:53:00" u="1"/>
        <d v="2021-01-25T17:38:00" u="1"/>
        <d v="2021-01-04T12:59:00" u="1"/>
        <d v="2021-01-05T13:55:00" u="1"/>
        <d v="2021-01-28T21:26:00" u="1"/>
        <d v="2021-05-07T17:46:00" u="1"/>
        <d v="2021-02-05T16:39:00" u="1"/>
        <d v="2022-01-13T17:23:00" u="1"/>
        <d v="2022-04-05T12:07:00" u="1"/>
        <d v="2022-07-05T15:22:00" u="1"/>
        <d v="2021-05-11T21:30:00" u="1"/>
        <d v="2021-02-25T01:30:00" u="1"/>
        <d v="2021-03-30T11:57:00" u="1"/>
        <d v="2022-05-24T08:49:00" u="1"/>
        <d v="2021-02-26T08:26:00" u="1"/>
        <d v="2022-03-30T13:57:00" u="1"/>
        <d v="2021-12-07T00:05:00" u="1"/>
        <d v="2022-03-23T10:22:00" u="1"/>
        <d v="2022-06-23T13:37:00" u="1"/>
        <d v="2022-07-25T12:13:00" u="1"/>
        <d v="2021-02-03T08:55:00" u="1"/>
        <d v="2021-02-07T10:39:00" u="1"/>
        <d v="2021-04-10T17:58:00" u="1"/>
        <d v="2021-08-11T17:53:00" u="1"/>
        <d v="2021-01-10T16:43:00" u="1"/>
        <d v="2021-03-07T12:23:00" u="1"/>
        <d v="2022-04-04T11:19:00" u="1"/>
        <d v="2022-05-06T18:58:00" u="1"/>
        <d v="2022-07-10T17:10:00" u="1"/>
        <d v="2022-04-08T16:03:00" u="1"/>
        <d v="2022-06-25T09:37:00" u="1"/>
        <d v="2022-04-24T07:10:00" u="1"/>
        <d v="2021-03-01T03:55:00" u="1"/>
        <d v="2022-06-22T12:49:00" u="1"/>
        <d v="2022-07-21T10:37:00" u="1"/>
        <d v="2021-03-29T14:06:00" u="1"/>
        <d v="2021-02-08T10:43:00" u="1"/>
        <d v="2021-03-06T08:35:00" u="1"/>
        <d v="2022-03-21T16:38:00" u="1"/>
        <d v="2022-03-07T10:31:00" u="1"/>
        <d v="2022-03-27T19:14:00" u="1"/>
        <d v="2022-05-11T15:46:00" u="1"/>
        <d v="2021-06-09T15:38:00" u="1"/>
        <d v="2022-01-05T10:08:00" u="1"/>
        <d v="2022-01-13T19:39:00" u="1"/>
        <d v="2021-03-09T18:23:00" u="1"/>
        <d v="2021-08-06T17:18:00" u="1"/>
        <d v="2021-12-06T17:17:00" u="1"/>
        <d v="2022-07-13T19:06:00" u="1"/>
        <d v="2021-06-07T23:46:00" u="1"/>
        <d v="2022-01-05T16:08:00" u="1"/>
        <d v="2021-03-29T03:14:00" u="1"/>
        <d v="2021-01-26T09:58:00" u="1"/>
        <d v="2021-02-26T16:42:00" u="1"/>
        <d v="2021-03-12T07:19:00" u="1"/>
        <d v="2021-03-06T08:43:00" u="1"/>
        <d v="2022-06-03T01:07:00" u="1"/>
        <d v="2021-03-09T09:31:00" u="1"/>
        <d v="2021-03-31T18:06:00" u="1"/>
        <d v="2022-04-19T15:38:00" u="1"/>
        <d v="2021-12-10T10:09:00" u="1"/>
        <d v="2021-02-19T16:07:00" u="1"/>
        <d v="2021-07-06T14:42:00" u="1"/>
        <d v="2022-05-12T18:50:00" u="1"/>
        <d v="2021-12-02T14:41:00" u="1"/>
        <d v="2022-03-04T15:51:00" u="1"/>
        <d v="2022-05-03T12:23:00" u="1"/>
        <d v="2022-03-11T18:23:00" u="1"/>
        <d v="2021-02-01T19:16:00" u="1"/>
        <d v="2021-02-26T10:50:00" u="1"/>
        <d v="2022-06-30T11:33:00" u="1"/>
        <d v="2022-03-31T12:14:00" u="1"/>
        <d v="2022-04-19T10:46:00" u="1"/>
        <d v="2021-03-26T14:34:00" u="1"/>
        <d v="2021-12-28T13:08:00" u="1"/>
        <d v="2021-03-11T10:31:00" u="1"/>
        <d v="2021-06-04T06:11:00" u="1"/>
        <d v="2021-08-05T10:38:00" u="1"/>
        <d v="2022-07-06T12:50:00" u="1"/>
        <d v="2022-03-10T13:35:00" u="1"/>
        <d v="2021-07-05T15:54:00" u="1"/>
        <d v="2022-01-17T18:39:00" u="1"/>
        <d v="2022-06-14T17:34:00" u="1"/>
        <d v="2022-04-08T14:27:00" u="1"/>
        <d v="2022-03-16T18:11:00" u="1"/>
        <d v="2021-06-04T14:11:00" u="1"/>
        <d v="2022-05-02T16:35:00" u="1"/>
        <d v="2021-09-07T19:14:00" u="1"/>
        <d v="2021-03-25T09:46:00" u="1"/>
        <d v="2022-01-27T04:07:00" u="1"/>
        <d v="2022-06-30T12:41:00" u="1"/>
        <d v="2021-03-25T13:46:00" u="1"/>
        <d v="2021-01-20T10:35:00" u="1"/>
        <d v="2021-12-27T14:20:00" u="1"/>
        <d v="2021-02-24T11:03:00" u="1"/>
        <d v="2021-02-17T12:31:00" u="1"/>
        <d v="2022-03-15T09:23:00" u="1"/>
        <d v="2021-01-14T15:59:00" u="1"/>
        <d v="2021-01-08T08:20:00" u="1"/>
        <d v="2021-01-22T16:27:00" u="1"/>
        <d v="2021-04-10T10:27:00" u="1"/>
        <d v="2022-04-09T10:31:00" u="1"/>
        <d v="2022-04-29T18:14:00" u="1"/>
        <d v="2021-08-09T12:30:00" u="1"/>
        <d v="2021-02-11T17:55:00" u="1"/>
        <d v="2021-12-13T13:13:00" u="1"/>
        <d v="2022-01-26T18:11:00" u="1"/>
        <d v="2021-02-09T10:00:00" u="1"/>
        <d v="2021-12-04T15:49:00" u="1"/>
        <d v="2022-05-10T16:11:00" u="1"/>
        <d v="2022-03-31T00:30:00" u="1"/>
        <d v="2022-07-15T23:22:00" u="1"/>
        <d v="2022-04-21T10:54:00" u="1"/>
        <d v="2022-06-24T07:10:00" u="1"/>
        <d v="2021-02-24T12:11:00" u="1"/>
        <d v="2021-03-05T02:08:00" u="1"/>
        <d v="2021-03-16T10:27:00" u="1"/>
        <d v="2021-12-07T10:45:00" u="1"/>
        <d v="2021-04-05T11:55:00" u="1"/>
        <d v="2022-01-06T09:36:00" u="1"/>
        <d v="2021-03-11T16:47:00" u="1"/>
        <d v="2021-04-10T14:35:00" u="1"/>
        <d v="2021-05-05T12:39:00" u="1"/>
        <d v="2021-05-10T13:19:00" u="1"/>
        <d v="2021-12-07T15:45:00" u="1"/>
        <d v="2021-03-12T18:43:00" u="1"/>
        <d v="2021-05-04T14:43:00" u="1"/>
        <d v="2022-07-14T17:34:00" u="1"/>
        <d v="2021-01-13T18:08:00" u="1"/>
        <d v="2022-05-04T17:43:00" u="1"/>
        <d v="2022-03-04T15:12:00" u="1"/>
        <d v="2022-04-01T15:08:00" u="1"/>
        <d v="2021-02-19T08:39:00" u="1"/>
        <d v="2021-12-09T04:45:00" u="1"/>
        <d v="2021-02-17T10:47:00" u="1"/>
        <d v="2021-07-05T01:15:00" u="1"/>
        <d v="2021-01-22T14:43:00" u="1"/>
        <d v="2022-01-14T06:12:00" u="1"/>
        <d v="2021-01-21T16:47:00" u="1"/>
        <d v="2021-01-27T16:23:00" u="1"/>
        <d v="2021-12-10T10:41:00" u="1"/>
        <d v="2022-05-06T07:43:00" u="1"/>
        <d v="2021-01-12T10:20:00" u="1"/>
        <d v="2021-01-06T12:44:00" u="1"/>
        <d v="2022-07-19T17:22:00" u="1"/>
        <d v="2022-04-08T16:51:00" u="1"/>
        <d v="2021-12-02T11:10:00" u="1"/>
        <d v="2022-05-09T17:31:00" u="1"/>
        <d v="2022-04-05T12:00:00" u="1"/>
        <d v="2022-07-04T17:19:00" u="1"/>
        <d v="2021-02-16T05:59:00" u="1"/>
        <d v="2021-03-30T11:50:00" u="1"/>
        <d v="2021-03-29T12:54:00" u="1"/>
        <d v="2021-03-12T08:59:00" u="1"/>
        <d v="2021-10-06T05:34:00" u="1"/>
        <d v="2021-12-27T17:44:00" u="1"/>
        <d v="2022-01-24T14:43:00" u="1"/>
        <d v="2021-02-05T08:40:00" u="1"/>
        <d v="2021-01-10T11:36:00" u="1"/>
        <d v="2021-03-17T15:39:00" u="1"/>
        <d v="2022-04-18T13:19:00" u="1"/>
        <d v="2022-01-27T21:31:00" u="1"/>
        <d v="2021-12-11T17:45:00" u="1"/>
        <d v="2021-12-21T18:05:00" u="1"/>
        <d v="2021-03-05T15:24:00" u="1"/>
        <d v="2021-12-02T13:18:00" u="1"/>
        <d v="2022-04-21T20:07:00" u="1"/>
        <d v="2021-03-01T16:40:00" u="1"/>
        <d v="2021-08-04T17:11:00" u="1"/>
        <d v="2022-04-05T16:08:00" u="1"/>
        <d v="2022-05-24T09:50:00" u="1"/>
        <d v="2022-06-21T10:46:00" u="1"/>
        <d v="2022-04-29T15:46:00" u="1"/>
        <d v="2022-04-27T16:54:00" u="1"/>
        <d v="2021-12-11T13:53:00" u="1"/>
        <d v="2021-06-05T10:47:00" u="1"/>
        <d v="2021-02-06T11:44:00" u="1"/>
        <d v="2022-03-24T18:19:00" u="1"/>
        <d v="2021-10-05T14:46:00" u="1"/>
        <d v="2022-05-12T15:35:00" u="1"/>
        <d v="2021-01-21T18:00:00" u="1"/>
        <d v="2022-07-05T14:31:00" u="1"/>
        <d v="2021-03-09T16:16:00" u="1"/>
        <d v="2022-04-01T13:32:00" u="1"/>
        <d v="2022-06-01T10:00:00" u="1"/>
        <d v="2021-04-06T17:12:00" u="1"/>
        <d v="2021-09-04T15:03:00" u="1"/>
        <d v="2022-03-11T18:08:00" u="1"/>
        <d v="2021-10-09T01:38:00" u="1"/>
        <d v="2022-04-19T05:31:00" u="1"/>
        <d v="2021-06-10T06:35:00" u="1"/>
        <d v="2021-12-15T12:45:00" u="1"/>
        <d v="2021-07-10T10:19:00" u="1"/>
        <d v="2022-03-21T17:39:00" u="1"/>
        <d v="2022-04-12T15:59:00" u="1"/>
        <d v="2021-06-09T13:39:00" u="1"/>
        <d v="2021-12-14T17:49:00" u="1"/>
        <d v="2021-01-22T17:04:00" u="1"/>
        <d v="2021-02-01T07:09:00" u="1"/>
        <d v="2021-02-01T09:09:00" u="1"/>
        <d v="2022-07-04T15:43:00" u="1"/>
        <d v="2022-04-06T17:20:00" u="1"/>
        <d v="2021-03-10T22:20:00" u="1"/>
        <d v="2021-12-31T11:52:00" u="1"/>
        <d v="2021-01-28T11:51:00" u="1"/>
        <d v="2021-03-23T08:39:00" u="1"/>
        <d v="2022-05-27T11:54:00" u="1"/>
        <d v="2022-07-22T09:42:00" u="1"/>
        <d v="2021-03-07T03:40:00" u="1"/>
        <d v="2022-01-28T14:51:00" u="1"/>
        <d v="2021-03-29T12:15:00" u="1"/>
        <d v="2021-02-10T08:44:00" u="1"/>
        <d v="2021-12-08T06:18:00" u="1"/>
        <d v="2022-01-20T12:20:00" u="1"/>
        <d v="2022-03-03T08:56:00" u="1"/>
        <d v="2022-04-27T16:07:00" u="1"/>
        <d v="2021-02-12T17:36:00" u="1"/>
        <d v="2021-03-15T15:08:00" u="1"/>
        <d v="2022-01-05T10:17:00" u="1"/>
        <d v="2022-03-11T17:24:00" u="1"/>
        <d v="2022-06-01T12:16:00" u="1"/>
        <d v="2022-01-03T15:25:00" u="1"/>
        <d v="2021-12-03T20:38:00" u="1"/>
        <d v="2021-07-05T02:55:00" u="1"/>
        <d v="2022-05-30T14:50:00" u="1"/>
        <d v="2022-04-21T10:39:00" u="1"/>
        <d v="2021-01-19T10:32:00" u="1"/>
        <d v="2021-03-22T16:51:00" u="1"/>
        <d v="2022-03-23T15:47:00" u="1"/>
        <d v="2021-03-17T09:08:00" u="1"/>
        <d v="2021-07-11T11:31:00" u="1"/>
        <d v="2022-06-16T12:27:00" u="1"/>
        <d v="2021-03-18T14:04:00" u="1"/>
        <d v="2022-01-20T17:28:00" u="1"/>
        <d v="2022-01-04T11:29:00" u="1"/>
        <d v="2022-03-21T23:55:00" u="1"/>
        <d v="2022-07-05T16:55:00" u="1"/>
        <d v="2021-04-10T16:20:00" u="1"/>
        <d v="2022-04-14T15:04:00" u="1"/>
        <d v="2022-01-04T14:29:00" u="1"/>
        <d v="2022-06-13T22:39:00" u="1"/>
        <d v="2021-03-01T15:09:00" u="1"/>
        <d v="2021-03-05T23:56:00" u="1"/>
        <d v="2021-06-04T18:12:00" u="1"/>
        <d v="2022-06-01T19:24:00" u="1"/>
        <d v="2021-01-20T02:36:00" u="1"/>
        <d v="2022-06-27T12:54:00" u="1"/>
        <d v="2021-02-24T09:04:00" u="1"/>
        <d v="2022-07-25T15:46:00" u="1"/>
        <d v="2022-07-27T15:38:00" u="1"/>
        <d v="2021-06-10T13:59:00" u="1"/>
        <d v="2021-10-06T05:11:00" u="1"/>
        <d v="2021-11-11T11:38:00" u="1"/>
        <d v="2021-03-16T12:20:00" u="1"/>
        <d v="2022-01-25T15:16:00" u="1"/>
        <d v="2022-01-27T15:08:00" u="1"/>
        <d v="2022-05-26T15:11:00" u="1"/>
        <d v="2021-12-09T11:30:00" u="1"/>
        <d v="2022-05-20T16:35:00" u="1"/>
        <d v="2021-02-18T16:28:00" u="1"/>
        <d v="2021-03-08T15:52:00" u="1"/>
        <d v="2021-06-04T09:20:00" u="1"/>
        <d v="2022-03-02T10:13:00" u="1"/>
        <d v="2021-01-12T16:05:00" u="1"/>
        <d v="2022-05-10T15:12:00" u="1"/>
        <d v="2021-03-07T22:56:00" u="1"/>
        <d v="2021-05-07T18:24:00" u="1"/>
        <d v="2022-06-06T15:12:00" u="1"/>
        <d v="2022-07-05T16:00:00" u="1"/>
        <d v="2021-03-11T08:48:00" u="1"/>
        <d v="2022-07-29T15:38:00" u="1"/>
        <d v="2022-06-21T10:23:00" u="1"/>
        <d v="2021-03-05T02:09:00" u="1"/>
        <d v="2021-03-22T10:04:00" u="1"/>
        <d v="2021-07-10T10:51:00" u="1"/>
        <d v="2021-12-15T12:14:00" u="1"/>
        <d v="2021-03-23T15:00:00" u="1"/>
        <d v="2021-02-26T18:04:00" u="1"/>
        <d v="2021-08-09T14:39:00" u="1"/>
        <d v="2021-01-07T14:33:00" u="1"/>
        <d v="2021-05-05T14:40:00" u="1"/>
        <d v="2022-04-08T15:44:00" u="1"/>
        <d v="2022-07-16T17:27:00" u="1"/>
        <d v="2021-02-10T13:05:00" u="1"/>
        <d v="2021-03-03T11:17:00" u="1"/>
        <d v="2021-01-11T16:17:00" u="1"/>
        <d v="2021-03-03T14:17:00" u="1"/>
        <d v="2021-01-10T19:21:00" u="1"/>
        <d v="2021-12-05T21:54:00" u="1"/>
        <d v="2021-01-12T20:13:00" u="1"/>
        <d v="2021-11-05T18:07:00" u="1"/>
        <d v="2021-12-17T00:14:00" u="1"/>
        <d v="2021-12-27T10:37:00" u="1"/>
        <d v="2021-12-27T13:37:00" u="1"/>
        <d v="2021-03-16T08:36:00" u="1"/>
        <d v="2021-11-07T01:07:00" u="1"/>
        <d v="2022-05-31T14:07:00" u="1"/>
        <d v="2021-01-13T08:17:00" u="1"/>
        <d v="2021-01-22T16:44:00" u="1"/>
        <d v="2022-03-23T11:08:00" u="1"/>
        <d v="2022-04-19T13:08:00" u="1"/>
        <d v="2022-04-21T16:00:00" u="1"/>
        <d v="2021-01-04T16:53:00" u="1"/>
        <d v="2021-03-02T13:29:00" u="1"/>
        <d v="2022-04-04T13:05:00" u="1"/>
        <d v="2021-03-01T17:33:00" u="1"/>
        <d v="2021-07-06T17:12:00" u="1"/>
        <d v="2022-04-09T03:56:00" u="1"/>
        <d v="2021-12-29T15:37:00" u="1"/>
        <d v="2022-03-15T08:48:00" u="1"/>
        <d v="2022-03-13T09:56:00" u="1"/>
        <d v="2022-07-13T09:55:00" u="1"/>
        <d v="2021-12-13T10:38:00" u="1"/>
        <d v="2021-01-09T09:41:00" u="1"/>
        <d v="2021-04-10T11:52:00" u="1"/>
        <d v="2022-07-12T13:59:00" u="1"/>
        <d v="2021-12-10T13:50:00" u="1"/>
        <d v="2022-06-16T17:59:00" u="1"/>
        <d v="2022-06-16T18:59:00" u="1"/>
        <d v="2021-04-09T16:56:00" u="1"/>
        <d v="2022-03-09T09:09:00" u="1"/>
        <d v="2022-03-15T17:48:00" u="1"/>
        <d v="2022-06-24T19:27:00" u="1"/>
        <d v="2021-04-11T17:48:00" u="1"/>
        <d v="2022-04-05T10:09:00" u="1"/>
        <d v="2022-04-21T18:08:00" u="1"/>
        <d v="2022-06-08T14:28:00" u="1"/>
        <d v="2021-09-09T20:39:00" u="1"/>
        <d v="2022-03-04T16:29:00" u="1"/>
        <d v="2021-04-06T17:05:00" u="1"/>
        <d v="2022-07-01T19:40:00" u="1"/>
        <d v="2021-09-09T10:47:00" u="1"/>
        <d v="2021-12-21T13:14:00" u="1"/>
        <d v="2021-03-15T16:56:00" u="1"/>
        <d v="2021-11-06T08:27:00" u="1"/>
        <d v="2021-01-29T21:32:00" u="1"/>
        <d v="2021-08-07T07:08:00" u="1"/>
        <d v="2022-07-27T16:07:00" u="1"/>
        <d v="2022-06-29T19:15:00" u="1"/>
        <d v="2022-03-11T10:09:00" u="1"/>
        <d v="2022-07-11T10:08:00" u="1"/>
        <d v="2021-01-21T17:01:00" u="1"/>
        <d v="2021-08-06T11:12:00" u="1"/>
        <d v="2022-01-10T17:45:00" u="1"/>
        <d v="2022-06-06T15:44:00" u="1"/>
        <d v="2022-07-06T13:28:00" u="1"/>
        <d v="2021-06-09T17:32:00" u="1"/>
        <d v="2021-08-09T13:00:00" u="1"/>
        <d v="2021-12-05T13:15:00" u="1"/>
        <d v="2021-12-13T21:46:00" u="1"/>
        <d v="2021-02-04T18:53:00" u="1"/>
        <d v="2021-03-10T16:13:00" u="1"/>
        <d v="2021-01-05T13:02:00" u="1"/>
        <d v="2021-09-07T22:55:00" u="1"/>
        <d v="2021-12-04T17:19:00" u="1"/>
        <d v="2022-04-28T02:59:00" u="1"/>
        <d v="2021-03-31T09:00:00" u="1"/>
        <d v="2022-01-26T12:52:00" u="1"/>
        <d v="2022-04-15T07:48:00" u="1"/>
        <d v="2021-02-25T13:40:00" u="1"/>
        <d v="2021-08-07T01:16:00" u="1"/>
        <d v="2021-12-23T10:14:00" u="1"/>
        <d v="2021-05-10T09:52:00" u="1"/>
        <d v="2022-04-22T10:20:00" u="1"/>
        <d v="2021-02-28T16:28:00" u="1"/>
        <d v="2022-05-31T17:31:00" u="1"/>
        <d v="2022-06-22T15:51:00" u="1"/>
        <d v="2021-03-26T15:20:00" u="1"/>
        <d v="2022-05-11T10:48:00" u="1"/>
        <d v="2022-06-21T16:55:00" u="1"/>
        <d v="2021-01-12T12:45:00" u="1"/>
        <d v="2021-01-12T15:45:00" u="1"/>
        <d v="2021-03-02T11:53:00" u="1"/>
        <d v="2022-07-12T10:12:00" u="1"/>
        <d v="2021-12-07T10:15:00" u="1"/>
        <d v="2021-09-04T09:12:00" u="1"/>
        <d v="2021-12-05T14:23:00" u="1"/>
        <d v="2021-09-04T14:12:00" u="1"/>
        <d v="2022-05-04T18:13:00" u="1"/>
        <d v="2022-04-04T21:29:00" u="1"/>
        <d v="2021-02-25T08:48:00" u="1"/>
        <d v="2022-06-23T12:55:00" u="1"/>
        <d v="2022-03-28T11:20:00" u="1"/>
        <d v="2022-03-31T11:08:00" u="1"/>
        <d v="2021-12-27T11:06:00" u="1"/>
        <d v="2021-02-17T09:17:00" u="1"/>
        <d v="2022-06-28T16:35:00" u="1"/>
        <d v="2021-12-27T14:06:00" u="1"/>
        <d v="2021-03-06T09:45:00" u="1"/>
        <d v="2021-03-26T17:28:00" u="1"/>
        <d v="2022-03-16T11:05:00" u="1"/>
        <d v="2022-04-08T09:21:00" u="1"/>
        <d v="2021-04-10T11:13:00" u="1"/>
        <d v="2021-12-09T11:15:00" u="1"/>
        <d v="2021-08-04T12:36:00" u="1"/>
        <d v="2022-05-20T17:20:00" u="1"/>
        <d v="2021-10-06T17:59:00" u="1"/>
        <d v="2021-12-05T14:31:00" u="1"/>
        <d v="2021-03-16T17:05:00" u="1"/>
        <d v="2021-12-05T15:31:00" u="1"/>
        <d v="2021-05-04T14:21:00" u="1"/>
        <d v="2022-07-06T17:44:00" u="1"/>
        <d v="2022-06-07T20:56:00" u="1"/>
        <d v="2022-07-05T22:48:00" u="1"/>
        <d v="2021-03-31T08:16:00" u="1"/>
        <d v="2022-05-27T03:00:00" u="1"/>
        <d v="2022-07-26T09:35:00" u="1"/>
        <d v="2022-03-28T12:28:00" u="1"/>
        <d v="2022-03-30T12:20:00" u="1"/>
        <d v="2021-02-22T09:05:00" u="1"/>
        <d v="2021-01-27T12:01:00" u="1"/>
        <d v="2021-12-16T14:58:00" u="1"/>
        <d v="2022-03-21T15:56:00" u="1"/>
        <d v="2021-01-26T15:05:00" u="1"/>
        <d v="2022-04-06T10:37:00" u="1"/>
        <d v="2022-05-20T17:28:00" u="1"/>
        <d v="2021-03-05T15:57:00" u="1"/>
        <d v="2022-04-13T12:09:00" u="1"/>
        <d v="2021-02-22T18:05:00" u="1"/>
        <d v="2021-06-05T10:09:00" u="1"/>
        <d v="2021-01-06T13:22:00" u="1"/>
        <d v="2021-12-03T17:47:00" u="1"/>
        <d v="2022-04-13T16:09:00" u="1"/>
        <d v="2022-06-22T21:04:00" u="1"/>
        <d v="2021-07-07T21:48:00" u="1"/>
        <d v="2021-03-01T15:10:00" u="1"/>
        <d v="2022-01-31T11:56:00" u="1"/>
        <d v="2021-12-11T00:23:00" u="1"/>
        <d v="2021-02-18T09:29:00" u="1"/>
        <d v="2022-03-23T15:56:00" u="1"/>
        <d v="2022-03-29T15:32:00" u="1"/>
        <d v="2022-05-17T11:48:00" u="1"/>
        <d v="2022-07-26T15:43:00" u="1"/>
        <d v="2021-04-05T09:49:00" u="1"/>
        <d v="2021-04-10T10:29:00" u="1"/>
        <d v="2021-12-03T11:55:00" u="1"/>
        <d v="2021-01-27T18:09:00" u="1"/>
        <d v="2021-12-16T12:03:00" u="1"/>
        <d v="2021-03-21T15:01:00" u="1"/>
        <d v="2021-03-11T17:41:00" u="1"/>
        <d v="2022-01-11T13:10:00" u="1"/>
        <d v="2021-04-05T17:49:00" u="1"/>
        <d v="2021-05-05T17:33:00" u="1"/>
        <d v="2021-12-01T11:00:00" u="1"/>
        <d v="2021-02-07T16:10:00" u="1"/>
        <d v="2022-04-04T19:53:00" u="1"/>
        <d v="2022-05-03T17:41:00" u="1"/>
        <d v="2021-03-01T15:18:00" u="1"/>
        <d v="2021-07-05T17:01:00" u="1"/>
        <d v="2022-07-22T02:04:00" u="1"/>
        <d v="2022-07-26T10:51:00" u="1"/>
        <d v="2021-01-25T08:25:00" u="1"/>
        <d v="2022-06-17T05:40:00" u="1"/>
        <d v="2021-01-10T04:22:00" u="1"/>
        <d v="2022-01-19T12:49:00" u="1"/>
        <d v="2021-01-24T14:29:00" u="1"/>
        <d v="2021-02-17T12:41:00" u="1"/>
        <d v="2022-04-12T09:29:00" u="1"/>
        <d v="2022-04-06T11:53:00" u="1"/>
        <d v="2022-05-12T09:13:00" u="1"/>
        <d v="2022-03-10T14:53:00" u="1"/>
        <d v="2022-05-05T12:41:00" u="1"/>
        <d v="2021-12-04T17:59:00" u="1"/>
        <d v="2022-04-07T17:49:00" u="1"/>
        <d v="2021-06-04T17:29:00" u="1"/>
        <d v="2021-06-09T17:09:00" u="1"/>
        <d v="2022-05-11T22:17:00" u="1"/>
        <d v="2022-07-27T13:55:00" u="1"/>
        <d v="2022-04-11T10:41:00" u="1"/>
        <d v="2021-02-09T08:18:00" u="1"/>
        <d v="2021-03-05T06:18:00" u="1"/>
        <d v="2021-02-04T09:38:00" u="1"/>
        <d v="2022-05-11T10:25:00" u="1"/>
        <d v="2021-05-07T12:41:00" u="1"/>
        <d v="2021-10-11T10:08:00" u="1"/>
        <d v="2021-07-04T09:21:00" u="1"/>
        <d v="2022-03-25T16:01:00" u="1"/>
        <d v="2021-11-05T12:16:00" u="1"/>
        <d v="2021-12-03T10:08:00" u="1"/>
        <d v="2022-04-13T17:33:00" u="1"/>
        <d v="2021-02-04T16:38:00" u="1"/>
        <d v="2021-11-06T15:12:00" u="1"/>
        <d v="2022-01-01T11:03:00" u="1"/>
        <d v="2021-06-09T20:17:00" u="1"/>
        <d v="2021-01-21T08:57:00" u="1"/>
        <d v="2022-06-23T05:32:00" u="1"/>
        <d v="2021-01-28T09:29:00" u="1"/>
        <d v="2021-02-22T11:37:00" u="1"/>
        <d v="2021-12-10T07:51:00" u="1"/>
        <d v="2021-10-06T05:36:00" u="1"/>
        <d v="2022-04-26T16:52:00" u="1"/>
        <d v="2021-01-14T09:22:00" u="1"/>
        <d v="2021-01-19T10:02:00" u="1"/>
        <d v="2021-02-04T08:46:00" u="1"/>
        <d v="2022-05-23T18:48:00" u="1"/>
        <d v="2021-02-07T10:34:00" u="1"/>
        <d v="2021-10-07T10:32:00" u="1"/>
        <d v="2022-03-17T15:41:00" u="1"/>
        <d v="2021-12-11T15:47:00" u="1"/>
        <d v="2021-12-17T15:23:00" u="1"/>
        <d v="2021-02-11T13:18:00" u="1"/>
        <d v="2021-05-05T16:57:00" u="1"/>
        <d v="2021-09-06T16:52:00" u="1"/>
        <d v="2022-06-06T14:37:00" u="1"/>
        <d v="2021-03-10T14:06:00" u="1"/>
        <d v="2021-05-11T18:33:00" u="1"/>
        <d v="2022-04-21T19:09:00" u="1"/>
        <d v="2021-03-05T23:26:00" u="1"/>
        <d v="2021-12-15T09:39:00" u="1"/>
        <d v="2021-01-11T08:42:00" u="1"/>
        <d v="2022-07-29T11:00:00" u="1"/>
        <d v="2021-02-11T08:26:00" u="1"/>
        <d v="2022-06-21T15:48:00" u="1"/>
        <d v="2021-01-21T11:02:00" u="1"/>
        <d v="2022-06-07T08:41:00" u="1"/>
        <d v="2022-06-27T17:24:00" u="1"/>
        <d v="2022-06-10T10:29:00" u="1"/>
        <d v="2021-02-17T12:02:00" u="1"/>
        <d v="2021-03-03T10:42:00" u="1"/>
        <d v="2022-07-26T18:12:00" u="1"/>
        <d v="2022-06-13T16:17:00" u="1"/>
        <d v="2022-01-05T16:03:00" u="1"/>
        <d v="2021-01-27T08:49:00" u="1"/>
        <d v="2021-02-24T09:45:00" u="1"/>
        <d v="2021-01-10T05:54:00" u="1"/>
        <d v="2022-03-15T03:02:00" u="1"/>
        <d v="2022-04-20T12:29:00" u="1"/>
        <d v="2022-05-23T10:01:00" u="1"/>
        <d v="2022-06-14T08:21:00" u="1"/>
        <d v="2022-05-12T11:45:00" u="1"/>
        <d v="2022-03-25T17:25:00" u="1"/>
        <d v="2022-03-07T10:34:00" u="1"/>
        <d v="2022-03-10T10:22:00" u="1"/>
        <d v="2021-04-11T10:02:00" u="1"/>
        <d v="2021-12-03T12:32:00" u="1"/>
        <d v="2021-12-11T12:00:00" u="1"/>
        <d v="2022-04-06T11:22:00" u="1"/>
        <d v="2022-06-08T17:45:00" u="1"/>
        <d v="2021-01-06T13:07:00" u="1"/>
        <d v="2022-03-07T16:34:00" u="1"/>
        <d v="2021-05-07T15:02:00" u="1"/>
        <d v="2021-09-06T17:05:00" u="1"/>
        <d v="2021-02-23T10:57:00" u="1"/>
        <d v="2021-03-29T10:17:00" u="1"/>
        <d v="2021-12-13T00:00:00" u="1"/>
        <d v="2022-06-28T12:36:00" u="1"/>
        <d v="2021-02-17T06:18:00" u="1"/>
        <d v="2021-02-24T14:53:00" u="1"/>
        <d v="2022-04-18T09:45:00" u="1"/>
        <d v="2022-07-29T11:16:00" u="1"/>
        <d v="2021-06-11T07:41:00" u="1"/>
        <d v="2022-06-15T06:25:00" u="1"/>
        <d v="2021-03-22T14:45:00" u="1"/>
        <d v="2021-01-12T11:54:00" u="1"/>
        <d v="2022-05-24T10:05:00" u="1"/>
        <d v="2022-03-04T07:54:00" u="1"/>
        <d v="2022-04-27T14:09:00" u="1"/>
        <d v="2022-07-27T16:24:00" u="1"/>
        <d v="2021-12-23T17:23:00" u="1"/>
        <d v="2022-03-14T12:14:00" u="1"/>
        <d v="2022-04-29T18:01:00" u="1"/>
        <d v="2021-01-09T11:03:00" u="1"/>
        <d v="2021-02-11T17:42:00" u="1"/>
        <d v="2021-12-04T14:36:00" u="1"/>
        <d v="2022-07-15T15:09:00" u="1"/>
        <d v="2021-08-06T17:29:00" u="1"/>
        <d v="2022-07-13T18:17:00" u="1"/>
        <d v="2022-05-31T10:48:00" u="1"/>
        <d v="2022-03-24T09:45:00" u="1"/>
        <d v="2021-01-14T08:54:00" u="1"/>
        <d v="2022-05-30T16:52:00" u="1"/>
      </sharedItems>
    </cacheField>
    <cacheField name="SUBJECT" numFmtId="0">
      <sharedItems containsBlank="1" count="1845">
        <s v="### Claro AUP - NOTICE LA - Support - Tariff Execution of TR sentences - 1/9/2022 - ON"/>
        <s v="CTITUY 077_2022 -WO0000003888467- CCC_8245- (Triplica 7; 8; 9 Y 12 de septiembre Tn3 UY) [SEVERITY 1"/>
        <s v="### Claro Argentina - NOTICE LA - Torcuato&amp;Cordoba ppusd binary fix and control - ON ###"/>
        <s v="CR CTIT 124_2022 - WO0000003888552- CCC_8230- AR - (AR - Triplica con todas las recargas: 05 - 09 -"/>
        <s v="ClaroAUP ? PREPAGO - Incident Report - vPPIN PY DS con comportamiento raro."/>
        <s v="ClaroAUP - CE - [Incident Report ] ? [ Cancelación de suscripciones en Paraguay ]"/>
        <s v="CTITUY 076_2022 -WO0000003888249- CCC_8239- (Triplica 2 y 5 de septiembre Tn3 UY) [SEVERITY 1]"/>
        <s v="Claro AUP - PP - [PLATAFORMA PY Degradación Success Rate ASU-ASR5K-1"/>
        <s v="### Claro AUP - NOTICE LA - Support - Tariff Execution of TR sentences - 30/8/2022 - ON"/>
        <s v="consulta cdrs tcn3 sin factor multiplicador"/>
        <s v="Caida en indicadores de Renovación de packs"/>
        <s v="TR CTIT 123_2022 - OT: WO0000003884989 - CCC 8243 (Ajuste Oferta Presta Montos y costo de servicio ["/>
        <s v="Claro AUP - PP - [PLATAFORMA claro:.Hobbit_Olleros ELEMENTO sdp-1-ssd_010092154065_db_dump] [INC0000"/>
        <s v="CTITPY 059_2022_ALTA_IP_ROAM WO0000003885762 (ALTA DE IP)"/>
        <s v="CTITUY 075_2022_ALTA_IP_ROAM WO0000003885761 (ALTA DE IP)"/>
        <s v="CR CTIT 122_2022_ALTA_IP_ROAM WO0000003885379 (ALTA DE IP)"/>
        <s v="PMC - ce-db-01/02/03/04 - disk"/>
        <s v="alta de abonado en tn3 ctp1"/>
        <s v="Inconsistencia linea 3884862095 delete_subscriber"/>
        <s v="CR CTIT 121_2022 - WO0000003884915- CCC_8226- AR - (AR - Triplica con todas las recargas: 02 de Sept"/>
        <s v="CTITUY 074_2022 -WO0000003882899- CCC_8063- (Triplica 30 y 31 de agosto Tn3 UY) [SEVERITY 1]"/>
        <s v="INFORMATION REQUEST - PP - MINOR: Error al emitir llamadas - PY"/>
        <s v="Abrir nuevo caso para anlizar problema de emision de llamadas desde prepaga de Paraguay"/>
        <s v="Claro AUP PP - [Incident report] [Assume positive en Claro Uruguay vPPIN ] INC000030674810"/>
        <s v="Consulta"/>
        <s v="INFORMATION REQUEST - CR - MINOR: Sin registro de llamadas :AR:"/>
        <s v="### Claro Argentina - NOTICE LA - PP 4.10.6.4 &amp; 5.6.1.0.1 upgrade - ON ###"/>
        <s v="TR CTIT 120_2022 - OT: WO0000003882553 - CCC 8216 (Modificación Precio IxD - Prepago - Septiembre)"/>
        <s v="### Claro AUP - NOTICE LA - Support - Tariff Execution of TR sentences - 23/8/2022 - ON"/>
        <s v="Solicitud de Notificaciones - Argentina"/>
        <s v="Calro AUP - PP- [Incident report] [sdp-1-region8 - db_load_transf] INC000030594979"/>
        <s v="ClaroAUP ? vPPIN - [ Incident Report ] ? [ ccp-1-py - pp_usd ]"/>
        <s v="Claro AR PY UY (O&amp;M); ID [397205]; Incident Report PLATAFORMA .Hobbit_Par_Virtual_PP ELEMENTO sdp-1"/>
        <s v="INCIDENT REPORT- PP - MAJOR: InetXDia PY"/>
        <s v="DB - ce-mr-06 - disk"/>
        <s v="INCIDENT REPORT- PP - MAJOR: Error al consultar PP_PAYMENT_INTERFACE.Account_Query"/>
        <s v="Claro AUP CE - [Incident report] [CP 2215 con alto porcentaje de bajas] INC000030496046"/>
        <s v="Claro AUP PP - [Incident report] [Hobbit_Tor_SiteA psp-1_010084056107_DB_cache] INC000030496027"/>
        <s v="### Claro Paraguay - NOTICE LA - PP 5.6.1.0.1 upgrade - ON ###"/>
        <s v="Solicitud de notificaciones - PRODUCCION PARAGUAY"/>
        <s v="Error en la implementación SMS Saldo insuficiente :: TR CTIT 109_2022 - OT: WO0000003867798 - CCC 80"/>
        <s v="### Claro AUP - NOTICE LA - DB Oracle Nodes 03 and 04 restart - UY PY - ON"/>
        <s v="Nuevo caso para analizar respuesta 5002 en Diameter - Pruebas CMG"/>
        <s v="Claro AR ? CE - [Service Request] - Problemas con la desactivacion de captcha en CE AR (RV: IP-25847"/>
        <s v="CTITUY 073_2022 -WO0000003878256- CCC_8062- (Triplica 24; 26 y 29 de agosto Tn3 UY) [SEVERITY 1]"/>
        <s v="CR CTIT 119_2022 - WO0000003877394- CCC_8144- AR - (AR - Triplica con todas las recargas: 26 - 29 de"/>
        <s v="Inconsistencia linea 2975344387"/>
        <s v="TR CTITPY 058_2022 - OT: WO0000003878249 - CCC 8177 (Tarjetas_Reales_Duplica) [SEVERITY 2]"/>
        <s v="Claro AUP - PP - [Incident Report] [sdp-1-region8 - db_load_transf - db_dump_remote] INC000030446183"/>
        <s v="### Claro AUP - NOTICE LA - Support - Tariff Execution of TR sentences - 16/8/2022 - ON ###"/>
        <s v="CTITUY 072_2022 - WO0000003876476 - CCC_8150 - (Marcaciones de AWG - UY) [SEVERITY 1]"/>
        <s v="Claro AUP - PP - [PLATAFORMA claro:.Hobbit_Tor_SiteA ELEMENTO psp-1_010084056107_ASE] [INC0000303359"/>
        <s v="SERVICE REQUEST - PP - MINOR: DUMPS[ARG]"/>
        <s v="Nuevo caso para analizar diferencia en Numero de campos en CDR de SMS Paraguay"/>
        <s v="TR CTIT 118_2022 - OT: WO0000003876767 - CCC 8172 (ALTA PACK 2GBX2D - EXCLUSIVO FACE) [SEVERITY 1]"/>
        <s v="Claro AUP - PP - [PLATAFORMA .Hobbit_Tor_SiteA ELEMENTO psp-1_010084056107_db_dump_remote] [INC00003"/>
        <s v="Claro AUP - PP - [PLATAFORMA .Hobbit_Tor_SiteA ELEMENTO psp-1_010084056107_ASE] [INC000030307444]"/>
        <s v="Consulta sobre Commerce Engine"/>
        <s v="CR CTIT 117_2022 - WO0000003877316- CCC_8142- AR - (AR - Triplica con todas las recargas: 16 19 - 2"/>
        <s v="### Claro AUP - NOTICE LA - Support - Tariff Execution of TR sentences - 11/8/2022 - ON"/>
        <s v="Consulta numeros"/>
        <s v="SERVICE REQUEST - PP - MINOR: problemas para crear linea en maqueta"/>
        <s v="CTITUY 071_2022 -WO0000003876731- CCC_8061- (Triplica 17; 19 y 22 de agosto Tn3 UY) [SEVERITY 1]"/>
        <s v="TR CTITPY 056_2022 - OT: WO0000003876413 - CCC 8167 (Promocion_Plus_Baja_Cuadruplica_Alta_Duplica)"/>
        <s v="Solicitud de notificaciones - PRODUCCION ARGENTINA"/>
        <s v="INFORMATION REQUEST - CE - MINOR: Error en suscripción Claro Parking - UY"/>
        <s v="Claro AUP - PP - [Incident Report] [sdp-1-region8 - db_load_transf]"/>
        <s v="CTITUY 070_2022 - WO0000003876704 - CCC_8117 - (BAJA 71112 - Inetworks SRL - UY) [SEVERITY 1]"/>
        <s v="PMC - ce-db-03/04 queue_PY"/>
        <s v="### Claro AUP - NOTICE LA - Support - Tariff Execution of TR sentences - 9/8/2022 - ON"/>
        <s v="PMC - ce-db-03/04 - queue_PY"/>
        <s v="Consulta respecto a saldos al suspenderse y cancelarse líneas en AUP"/>
        <s v="Claro AUP - PP - [PLATAFORMA .Hobbit_Par_Virtual_PP ELEMENTO cgw-5-py_010101007035_memory] [INC00003"/>
        <s v="CTITPY 055_2022 - WO0000003872800 - CCC_8165 - (PACKS POSTVENTA - Cambio de Precio) [SEVERITY 1]"/>
        <s v="Claro AUP - PP - [Incident Report] [ Revisión de Parámetros de Seguridad (C21) ]"/>
        <s v="Claro AUP - PP - [PLATAFORMA claro:.Hobbit_Tor_SiteA ELEMENTO cgw-10-region1_010084056123_memory] [I"/>
        <s v="TR CTIT 115_2022 - OT: WO0000003873736 - CCC 8149 (Inc. SMS Internacional - Masivo CR y CO) [SEVER"/>
        <s v="Linea para borrar"/>
        <s v="Claro AUP - PP - [Incident report] [PLATAFORMA .Hobbit_Ros_SiteD ELEMENTO sdp-1-region8_010076025187"/>
        <s v="lineas en CE de labo"/>
        <s v="CR CTIT 116_2022 - WO0000003870799- CCC_8140 - AR - (AR - Triplica con todas las recargas: 12 de Ago"/>
        <s v="TR CTIT 113_2022 - OT: WO0000003870790 - CCC 8123 (Planes 25GB : Incluir Qatar como beneficio CR) ["/>
        <s v="Consulta sobre horarios de SMS"/>
        <s v="INFORMATION REQUEST - PP - MINOR: inconveniente tarifación roaming datos UY - profile 454"/>
        <s v="CTITUY 069_2022 -WO0000003870782- CCC_8060- (Triplica 10; 11; 12 y 15 de agosto Tn3 UY) [SEVERITY 1]"/>
        <s v="CTITUY 068_2022- OT: WO0000003871923- CCC 8086 (Alta Bulk BRADITEX SA) [SEVERITY 1]"/>
        <s v="CR CTIT 114_2022 - OT: WO0000003870775- CCC 8107 (ALTA MARCACIONES - ALCASAGAR / NUEVO INTEGRADOR SM"/>
        <s v="CR CTIT 112_2022 - OT: WO0000003870769- CCC 8108 (SMS BULK A2P - Integrador MOVILGATE - Marcación 22"/>
        <s v="CTITPY 054_2022 - WO0000003870767 - CCC_8130 - (Pack noches - Modificación) [SEVERITY 1]"/>
        <s v="### Claro Argentina - NOTICE LA - PP 5.6.1.0.1 upgrade - ON ###"/>
        <s v="Release 5.6.1: Solicitud de notificaciones - PRODUCCION ARGENTINA"/>
        <s v="ce-db-03 - queue_PY"/>
        <s v="ClaroAUP ? Commerce Engine - [ Incident Report ] ? [ CP Mobilespace; Tariff 14172 - Package 9446; HE"/>
        <s v="ClaroAUP ? CE AR - Service Request[MAYOR] - Consulta por aumento de cobros escalonados (TD_REQUESTED"/>
        <s v="TR CTIT 111_2022 - OT: WO0000003870739 - CCC 8112 (Cambio de Precio SMS Internacional) [SEVERITY 2]"/>
        <s v="TR CTIT 110_2022 - OT: WO0000003869371 - CCC 8084 (Baja de beneficio en Recargas desde $400 (Masivo"/>
        <s v="PMC - ccp-1-py - notiff_smpp"/>
        <s v="Encolamiento de notificaciones PY"/>
        <s v="TR CTIT 109_2022 - OT: WO0000003867798 - CCC 8083 (SMS saldo insuficiente - Cambio PP Mensual Recar"/>
        <s v="RE: ClaroAUP ? PP - [ Incident Report ] ? [  Site C - Cordoba - psp-1 - db_capacity, master ] | INC0" u="1"/>
        <s v="Solicitud impacto en maquetas CTP-7 y CTP-3 (UY) - Quitar período de gracia para bonificación de cos" u="1"/>
        <m u="1"/>
        <s v="Claro AUP - CE - [Incident report] [Agregador Playtown AR Provider_id 452427 no puede consumir el WA" u="1"/>
        <s v="TR CTITUY 068_2021 - CTITUY 069_2021 - OT: WO0000003526321 - CCC 5805 (Modificación notificaciones T" u="1"/>
        <s v="Bloqueo del cobro en las altas que NO se realizan dentro del rango horario de 10:00 ? 20:59" u="1"/>
        <s v="TR CR CTIT 106_2021 - WO0000003527407 - CCC_5889 - (Prepago- Corregir nombre comercial P2GB7D y P2GB" u="1"/>
        <s v="### Claro Argentina - NOTICE LA - Site-1 units activation #3 - ON ###" u="1"/>
        <s v="### Claro AUP - Tariff Execution of TR sentences - 29/4/2021 - ON ###" u="1"/>
        <s v="PMC - ce-db-01/02/03/04 - asm" u="1"/>
        <s v="SiteC ELEMENTO psp-1_010048027107_db_dump" u="1"/>
        <s v="ClaroAUP ? PP - [ Incident Report ] ? [ TN3 COR CAP 3 - p7-tss100-unit01 ] : INC000028357517" u="1"/>
        <s v="ClaroAUP ? CDC - Service Request[HIGH] - Solicitud de informacion para realizar auditorias CLARO" u="1"/>
        <s v="ClaroAUP ? PP - [ Incident Report ] ? [ Site D - Rosario - psp-1-region5 - pp_usd - one or more inst" u="1"/>
        <s v="Banda Horaria packs Datos GPRS PP/CR" u="1"/>
        <s v="Soporte con API getVoucherDecision" u="1"/>
        <s v="TR CTITPY 077_2021 - OT: WO0000003602178 - CCC 6423 (PACKS POSTVENTA - Cambio de precio) [SEVERITY 1" u="1"/>
        <s v="TR CTITPY 089_2021 -WO0000003646929 - CCC_6695- (Asterisco - Tajy; Cervepar y Mapfre PY) [SEVERITY 1" u="1"/>
        <s v="TR CTITUY 012_2021 - OW: WO0000003439516 - CCC: 5169 (Modificación Notificación 1193 UY) [SEVERITY 1" u="1"/>
        <s v="TR CTITUY 113_2021 - OT: WO0000003606778 - CCC 6462 (PACKS POSTVENTA - Altas de Pack UY) [SEVERITY 1" u="1"/>
        <s v="RE: ClaroAUP ? PP - [ Incident Report ] ? [ Site A y C - cgw-11-region1 y 3; There are more than 100" u="1"/>
        <s v="CDR a destino Claro en CTP-1" u="1"/>
        <s v="TR CTITUY 054_2022 - OT: WO0000003820432 - CCC 7819 (Modificación Horario_ Pack Noche - Uruguay) [S" u="1"/>
        <s v="INCIDENT REPORT - PP - MINOR: ROA MT MEX - ACI93 NOK AR(IM00989699)" u="1"/>
        <s v="TR CR CTIT 274_2020 - OW: WO0000003400151 - CCC: 4895 (Triplica con todas las recargas - AR 04, 8 y" u="1"/>
        <s v="TR CTIT 039_2021 - WO0000003471106 - CCC_5342 (SMS BULK / MOVILGATE/ ALTA MARCACION 66855) [SEVERITY" u="1"/>
        <s v="TR CTIT 054_2021 - WO0000003485305 - ID: 5471 (ALTA ASTERISCO 333 - Cliente VISTA OIL&amp;GAS) [SEVERITY" u="1"/>
        <s v="TR CTIT 096_2021 - OT: WO0000003519665 - CCC 5804 (PACKS POSTVENTA - ALTA Pack 10GB x 30D) [SEVERITY" u="1"/>
        <s v="TR CTITUY 026_2021 - OT: WO0000003464516 - CCC 5311 (CAMBIO EN PRESTA - PERIODO DE GRACIA) [SEVERITY" u="1"/>
        <s v="TR CTITUY 041_2021 - OT: WO0000003486242 - CCC 5489 (PACKS POSTVENTA - Altas de Packs UGY) [SEVERITY" u="1"/>
        <s v="TR CTITUY 055_2021 - OW: WO0000003513513 - CCC: 5657 (Triplica 18; 21 y 24 de mayo Tn3 UY) [SEVERITY" u="1"/>
        <s v="TR CTITUY 072_2021 - OW: WO0000003527410- CCC: 5860 (Triplica 16; 18 y 21 de Junio Tn3 UY) [SEVERITY" u="1"/>
        <s v="TR CTITUY 149_2021 - OT: WO0000003688695 - CCC 6932 (ALTA DE CARGA DIFERIDA DE DATOS UY 2) [SEVERITY" u="1"/>
        <s v="TR CTITUY 45_2021 - WO0000003492588 - CCC_5547 (Modificación precio del minuto planes CR ) [SEVERITY" u="1"/>
        <s v="PMC - ce-om-01 - cdr_AR" u="1"/>
        <s v="TR CR CTIT 197_2021 -WO0000003622492 - AR - Modificación -Se solicita modificar textos de planes: 0" u="1"/>
        <s v="TR CTIT 079_2022 - OT: WO0000003819767 - CCC 7812 (Nueva Oferta Corpo BAM CR) [SEVERITY 3]" u="1"/>
        <s v="Problemas en Password Safe en equipos Tecno3 PP" u="1"/>
        <s v="CTITUY 002_2022 - OT: WO0000003721631 - CCC_7110 (Nuevo Paquete promo diferida de datos UY) [SEVER" u="1"/>
        <s v="RE: Release 5.5 :: Solicitud de Info para Pruebas :: Producción AR" u="1"/>
        <s v="ClaroAUP - CE - Incident Report -CP Growersa PY: incremento de Status Code 1110 en los SC 1234; 1221" u="1"/>
        <s v="TR CTITPY 043_2021 - OT: WO0000003523459 - CCC 5842 (Modificación de oferta Cuadruplica) [SEVERITY 2" u="1"/>
        <s v="TR CTITUY 082_2021 - OW: WO0000003541919 - CCC: 6064 (Triplica 7;9 y 12 de Julio Tn3 UY) [SEVERITY 2" u="1"/>
        <s v="TR CTITUY 095_2021 - OW: WO0000003577276 - CCC: 6245 (Triplica 27 y 30 de agosto Tn3 UY) [SEVERITY 2" u="1"/>
        <s v="Claro AUP - PP - [Incident Report] PLATAFORMA .Hobbit_Par_SitePY ELEMENTO sdp-1_010101007106_conn" u="1"/>
        <s v="CR CTIT 019_2021 WO0000003427852 (ALTA DE IP)" u="1"/>
        <s v="CR CTIT 052_2021 WO0000003484520 (ALTA DE IP)" u="1"/>
        <s v="CR CTIT 114_2021 WO0000003533377 (ALTA DE IP)" u="1"/>
        <s v="RE: Error Flujo Suscripción // Línea Inhibida" u="1"/>
        <s v="Aprovisionar Linea" u="1"/>
        <s v="Prueba 5012 en CTP-1" u="1"/>
        <s v="Configuración de Plan PPNAC - Sin Préstamo" u="1"/>
        <s v="RV: Packs renovables no borrados" u="1"/>
        <s v="### Claro Paraguay - NOTICE LA - Hw install - ON ###" u="1"/>
        <s v="### Claro Uruguay - NOTICE LA - 5.5 upgrade - ON ###" u="1"/>
        <s v="INFORMATION REQUEST - PP -MINOR: SMS de Consulta de Saldo con costo" u="1"/>
        <s v="Claro AUP - CE - [CP Spirads PY SC 1234;1221;1213;7007 Error Delivery Failed] []" u="1"/>
        <s v="INFORMATION REQUEST - PP - MINOR: Error en API Pp_Payment_Interface.Fund_Account_Transfer" u="1"/>
        <s v="INFORMATION REQUEST - PP -MINOR: Tiempos elevados Consulta de Saldo" u="1"/>
        <s v="ce-db-03 - disk" u="1"/>
        <s v="TR CTIT 082_2021 - OT: WO0000003514070 - CCC 5731 (Alta Nueva Oferta Corpo Abono Control BAM_Junio 2" u="1"/>
        <s v="TR CTITUY 105_2020 - OW: WO0000003400150 - CCC: 4910 (Triplica 5, 8 y 11 de enero Tn3 UY) [SEVERITY" u="1"/>
        <s v="PMC - cgw-3-arg1 - disk" u="1"/>
        <s v="ClaroAUP ? PP - [ Incident Report ] ? [ Site Paraguay NEW; scp-2 - disk_status ] : INC000025142416" u="1"/>
        <s v="RE: ClaroAUP ? PP - [ Incident Report ] ? [ Site Olleros vPPIN; cgw-11-14-arg1; procs: notmgr (found" u="1"/>
        <s v="RE: PEDIDO - RTDM - Pendientes" u="1"/>
        <s v="TR CTIT 058_2022 - OT: WO0000003783852 - CCC 7519 (INC. MAYO 2022 - Incremento LDI - CR) [SEVERITY 3" u="1"/>
        <s v="TR CTIT 249_2021 - OT: WO0000003688672 - CCC 6953 (Nueva Oferta Masivo - Alta Planes CR) [SEVERITY 3" u="1"/>
        <s v="### Claro AUP - NOTICE LA - Support - Reinicio CGWs - 7/7/2021 - ON ###" u="1"/>
        <s v="TR CTIT 006_2021/ 007_2021 - WO0000003419117 - CCC_5017 (Planes 1GB y 3GB - Corrección de países in" u="1"/>
        <s v="TR CTIT 038_2021 - WO0000003464703- CCC 5313 (Triplica con todas las recargas - AR 15; 19 y 22 marzo" u="1"/>
        <s v="Cgw-2-region1&amp;SERVICE=msgs" u="1"/>
        <s v="ClaroAUP ? PREPAGO -Incident Report - PP psp de Argentina y Uruguay: NO se aplica la promo TRIPLICA" u="1"/>
        <s v="CR CTIT 068_2022 - WO0000003807155 - CCC_7691- (TELEPROM -ALTA DE MARCACIONES - SMS BULK (30006-3000" u="1"/>
        <s v="TR CTITPY 096_2021 - WO0000003664308 - CCC_6810 - (PLANES PP - Modificacion precio Internet por dia)" u="1"/>
        <s v="TR CTIT 053_2021 - OT: WO0000003484515 - CCC 5463 (Modif OOU SMS chile - Prepago) [SEVERITY 2]" u="1"/>
        <s v="TR CTIT 257_2021 - OT: WO0000003692533 - CCC 6982 (Modif Precio - Pack conectado) [SEVERITY 2]" u="1"/>
        <s v="TR CTITUY 061_2021 - OW: WO0000003519649 - CCC: 5829 (Triplica 26 de mayo Tn3 UY) [SEVERITY 2]" u="1"/>
        <s v="TR CTITUY 071_2021- OW: WO0000003527408 - CCC: 5863 (Triplica 30 de Junio Tn3 UY) [SEVERITY 2]" u="1"/>
        <s v="ClaroAUP - CE - Incident Report - PLATAFORMA .Hobbit_CE ELEMENTO ce-as-05_010048069074_disk y ce-as-" u="1"/>
        <s v="INCIDENT REPORT - PP - MAJOR : CDRs de Abonos DUPLICADOS" u="1"/>
        <s v="ClaroAUP ? PP - [ Incident Report ] ? [ IVR TECNOTREE - CGR640; Caído y con AIS en la trama ] : INC0" u="1"/>
        <s v="Claro AUP - TN3 - Auditoría Externa" u="1"/>
        <s v="Ventanas de silencio features - IMPLE Modernización PY" u="1"/>
        <s v="CTITUY 057_2022 -WO0000003828509- CCC_7762- (Triplica 28 y 29 de junio Tn3 UY) [SEVERITY" u="1"/>
        <s v="GPRS NOK UY" u="1"/>
        <s v="Claro AUP - PP - [TN3 COR CAP 3 p7-tss100-unit01]" u="1"/>
        <s v="### Claro Argentina - NOTICE LA - 2nd Subscriber migration to Olleros new cluster - ON ###" u="1"/>
        <s v="### Claro AUP - NOTICE LA - Support - Tariff Execution of TR sentences - 1/2/2021 - ON ###" u="1"/>
        <s v="### Claro AUP - NOTICE LA - Support - Tariff Execution of TR sentences - 1/6/2021 - ON ###" u="1"/>
        <s v="### Claro AUP - NOTICE LA - Support - Tariff Execution of TR sentences - 1/8/2022 - ON ###" u="1"/>
        <s v="### Claro AUP - NOTICE LA - Support - Tariff Execution of TR sentences - 3/5/2021 - ON ###" u="1"/>
        <s v="### Claro AUP - NOTICE LA - Support - Tariff Execution of TR sentences - 7/5/2021 - ON ###" u="1"/>
        <s v="Dump PY" u="1"/>
        <s v="Re: Consulta Mensajes en Error - Textos concatenados en SMS consumo 100% de Packs" u="1"/>
        <s v="TR CR CTIT 099-100_2021 - WO0000003523105 - CCC_5784 - (Modificación SC 450-Dynamo - Baja SC 453 Sen" u="1"/>
        <s v="CTITPY 044_2022_ALTA_CGI WO0000003830073 (ALTA CGI)" u="1"/>
        <s v="CTITUY 034_2022 -WO0000003788351- CCC_7459- (Triplica 27 y 29 de abril Tn3 UY) [SEVERITY 1]" u="1"/>
        <s v="CTITUY 046_2022 -WO0000003811613 - CCC_7758 - (Triplica 3 y 6 de junio Tn3 UY) [SEVERITY 1]" u="1"/>
        <s v="CTITUY 060_2022 -WO0000003847208- CCC_7897- (Triplica 13 y 15 de julio STL UY) [SEVERITY 1]" u="1"/>
        <s v="CTITUY 066_067_2022 - WO0000003866736 - CCC_8079 - (UY ---&gt; PROMO PLUS DE VOZ) [SEVERITY 1]" u="1"/>
        <s v="CTITUY 065_2022- OT: WO0000003867704- CCC 8085 (Alta Bulk Electronic Mobile SA) [SEVERITY 1]" u="1"/>
        <s v="Promociones Recargas - IMPLE Modernización PY" u="1"/>
        <s v="RE: Consulta - SMS Falta de Saldo" u="1"/>
        <s v="Digital Virgo - Revisión Call 28/5 Fuze Forge + Club Ciencias" u="1"/>
        <s v="TR CTITUY 023_2021 - WO0000003459788- CCC 5260 (Triplica 9; 11 y 15 de marzo Tn3UY)" u="1"/>
        <s v="SERVICE REQUEST - PP - MAJOR: Envío de dump OLL token" u="1"/>
        <s v="TR CTITUY 097_2021 - CTITUY 098_2021 - OT: WO0000003578370 - CCC 6208 (Promo Plus de datos - Alta p" u="1"/>
        <s v="Errores en consulta a APIS - ctp-4 PY" u="1"/>
        <s v="Claro AUP - PP - [Incident Report] [PLATAFORMA .Hobbit_scp-2_010001053002_disk_status:disk] {INC0000" u="1"/>
        <s v="TR CTIT 022_2021 - WO0000003440429 - CCC_5172 (Incremento precio IxD planes del parque corpo pasand" u="1"/>
        <s v="### Claro Uruguay - NOTICE LA - HP1950 install - ON ###" u="1"/>
        <s v="### Claro Uruguay - NOTICE LA - ppServer patch - ON ###" u="1"/>
        <s v="TR CTITPY 017_2021 - WO0000003491216- CCC_5486 - (Alta de asterisco) [SEVERITY 1]" u="1"/>
        <s v="TR CTITPY 093_2021 - OT: WO0000003653160- CCC 6754 (Alta oferta FWA) [SEVERITY 1]" u="1"/>
        <s v="### Claro AUP: NOTICE LA - DB Nodes Restart - ON" u="1"/>
        <s v="Verificar GWY de CTP-1" u="1"/>
        <s v="TR CTIT 079_2021 - TR CTIT 080_2021 - OT: WO0000003514233 - CCC 5743 (JUN2021 - ALTA de PLANES y PAC" u="1"/>
        <s v="abrir un caso para trazado camel en ctp3" u="1"/>
        <s v="CONSULTA DE TEMPLATES DISPONIBLES - NOTIFICACION 1193 - PY" u="1"/>
        <s v="### ClaroAR: NOTICE LA - Storage microcode upgrade Site C Córdoba - ON ###" u="1"/>
        <s v="TR CTIT 049_2022 - OT: WO0000003779178 - CCC 7479 (PACKS POSTVENTA: Modificaciones Pruebas RTDM) [S" u="1"/>
        <s v="TR CTIT 215_2021 - OT: WO0000003636864 - CCC 6670 (Alta de paquete Claro Pay 2GBX3DÍAS) [SEVERITY 1]" u="1"/>
        <s v="INFORMATION REQUEST - PP - MINOR: Consulta por modo de cobro de navegación en roaming :UY:" u="1"/>
        <s v="RE: ClaroAUP - CE - [Information request ] ? [ Error: 1052 - MSISDN Is Not available in whitelist ]" u="1"/>
        <s v="[ Incident Report ] ? [ ce-na-01/04 - smsgateway_UY; Error while sending ENQUIRE_LINK ] : INC0000207" u="1"/>
        <s v="ClaroAUP - CE - Incident Report - CP HANDS el SC 1019 le responde Línea inhabilitada para recibir" u="1"/>
        <s v="CR CTIT 063_2022 -WO0000003792355 - CCC_7594 - (AR - Triplica con todas las recargas: 06 - 09 de May" u="1"/>
        <s v="PMC - cgw-3-arg1 - notmgr" u="1"/>
        <s v="PMC - cgw-4-arg1 - notmgr" u="1"/>
        <s v="Release 5.6.1: Detalle configuración de promociones de recarga URUGUAY PRODUCCION" u="1"/>
        <s v="Information Request - PP - Minor - No llega sms de consumo de pack [ARG]" u="1"/>
        <s v="TR CTITUY 144_2021 - WO0000003683028- CCC_6860(UY -Triplica 29 y 31 de diciembre Tn3 UY / TN3) [SEVE" u="1"/>
        <s v="RE: TECNOTREE - Información de actividad - ON - 31/01/2021 - AR / UY" u="1"/>
        <s v="TR CTIT 239_2021 - OT: WO0000003669359 - CCC 6835 (Asociación features y cambio de vigencia) [SEVER" u="1"/>
        <s v="CR CTIT 194_2021_ALTA_IP_ROAM WO0000003620919 (ALTA DE IP)" u="1"/>
        <s v="CR CTIT 225_2021_ALTA_IP_ROAM WO0000003643135 (ALTA DE IP)" u="1"/>
        <s v="ClaroAUP - CE - Incident Report - .Hobbit_CE ELEMENTO ce-as-01_010048069070_cpu - [INC000023157050]" u="1"/>
        <s v="SERVICE REQUEST - PP - MINOR: Dump PY" u="1"/>
        <s v="### ClaroUY: NOTICE LA - Support to Customer Backbone IP Switches replacement - Uruguay - ON" u="1"/>
        <s v="CR CTIT 103_2022 -WO0000003859498 - CCC_8041 - (Modificación Precios Prepago - Agosto) [SEVERITY 2]" u="1"/>
        <s v="Claro AUP PP - [Incident report] [Alarmas en CWG y DS de UY] INC000026369723" u="1"/>
        <s v="TR CTITUY 025_2021 - WO0000003459800- CCC 5264 (Triplica 24; 26 y 29 de marzo Tn3 UY )" u="1"/>
        <s v="FW: IR - Textos del feature 1198 ARG" u="1"/>
        <s v="Información regalos profile AR-Release 5.5" u="1"/>
        <s v="### ClaroPY: NOTICE LA - Storage Controller replacement - ON" u="1"/>
        <s v="RE: Proyecto FB AutoFlex - CR" u="1"/>
        <s v="### Claro AR - NOTICE LA - Support - JON PSP HW Replacement - ON ###" u="1"/>
        <s v="### Claro Argentina - NOTICE LA - Site-2 breakers shut down - ON ###" u="1"/>
        <s v="### Claro Paraguay - NOTICE LA - SYNERGY server replacement - ON ###" u="1"/>
        <s v="INCIDENT REPORT - PP - MINOR: Dump TVMActiveVoucher (OLL)" u="1"/>
        <s v="Solicitud de soporte para trazado de API UpdateSubscriberAccount en CTP-2" u="1"/>
        <s v="INCIDENT REPORT - PP - MINOR: CDRs CE PPIN UY PY NOK" u="1"/>
        <s v="Claro AUP - PP - [Incident Report] Solicitud de Bypass PSP TOR" u="1"/>
        <s v="timer en camel 2 - EMERGENCIA" u="1"/>
        <s v="TR CR CTIT 144_2021- OW: WO0000003577290- CCC: 6233 (AR - Triplica con todas las recargas: 27 - 30 d" u="1"/>
        <s v="TR CTIT 077_2022 - OT: WO0000003820049 - CCC 7813 (JUL2022 - Nueva Oferta Masivo - Alta Planes CR)" u="1"/>
        <s v="CTITPY 080_2021_ALTA_IP_ROAM WO0000003620617 (ALTA DE IP)" u="1"/>
        <s v="CTITPY 088_2021_ALTA_IP_ROAM WO0000003643136 (ALTA DE IP)" u="1"/>
        <s v="CTITUY 129_2021_ALTA_IP_ROAM WO0000003642751 (ALTA DE IP)" u="1"/>
        <s v="Claro AUP - CE- [Incident Report] [ce-db-03 - disk] INC000024730576" u="1"/>
        <s v="TR CTIT 242_2021 - OT: WO0000003674434 - CCC 6850 (Alta de Paquetes de datos para Retención) [SEV" u="1"/>
        <s v="PMC - ce-db-01 - ce-db-02 -jobs" u="1"/>
        <s v="### Claro AUP - NOTICE LA - Support - Reinit Seerctl CGWs 3 y 4 Uy - 29/6/2022 - ON ###" u="1"/>
        <s v="### Claro Uruguay - NOTICE LA - PPIN full migration to virtualized environment - ON ###" u="1"/>
        <s v="### ClaroPY: NOTICE LA - Support - Daylight Saving time Adjustment at Paraguay - ON ###" u="1"/>
        <s v="ClaroAUP - PP ROS - [ Incident Report ] - Alta temperatura - Se solicita chequeo general" u="1"/>
        <s v="### Claro Paraguay - NOTICE LA - vParaguay MMS dry run - ON ###" u="1"/>
        <s v="### Claro Uruguay - NOTICE LA - HPE Switch replacement - ON ###" u="1"/>
        <s v="Claro AUP - CE - [PLATAFORMA .Hobbit_CE ELEMENTO ce-as-05_010048069074_disk] [INC000025595182]" u="1"/>
        <s v="TR CTITUY 101_2020 - OW: WO0000003386377 - CCC: 4757 (Triplica 24, 28 y 30 de diciembre TN3 UY) [SEV" u="1"/>
        <s v="CR CTIT 196_2021 -WO0000003622484 - CCC_6581 - (AR - Triplica con todas las recargas: 22 - 26 - 29 d" u="1"/>
        <s v="INCIDENT REPORT - PP - MAJOR : Tráfico GPRS PY" u="1"/>
        <s v="Claro AUP - PP - [PLATAFORMA .Hobbit_Tor_SiteA ELEMENTO cgw-7-region1_010084056131_notmgr] [INC00002" u="1"/>
        <s v="Prueba CMG sobre CTP-1 RG-80" u="1"/>
        <s v="ClaroAUP ? Commerce Engine - [ Incident Report ] ? [ CP Servicios Digitales de PY NO puede hacer sub" u="1"/>
        <s v="TR CTITUY 002_2021 - OW: WO0000003417356 - CCC: 4916 (Triplica 27 y 29 de enero Tn3 UY) [SEVERITY 2]" u="1"/>
        <s v="TR CTITUY 031_2021 - OW: WO0000003481521 - CCC: 5445 (Triplica 14 y 16 de abril Tn3 UY) [SEVERITY 2]" u="1"/>
        <s v="TR CTITUY 070_2021 - OW: WO0000003526787 - CCC: 5859 (Triplica 11 y 14 de Junio Tn3 UY) [SEVERITY 2]" u="1"/>
        <s v="TR CTITUY 073_2021 - OW: WO0000003527411 - CCC: 5862 (Triplica 25 y 28 de Junio Tn3 UY) [SEVERITY 2]" u="1"/>
        <s v="INFORMATION REQUEST - PP - MINOR: Error en update_pp_nim y delete_subscriber" u="1"/>
        <s v="ClaroAUP ? CE y PP - [ AVISO ] ? [ CAMBIO DE HORA EN PARAGUAY - Domingo 28 de MARZO de 2021 ]" u="1"/>
        <s v="DB - ce-db-03/04 - queue_PY" u="1"/>
        <s v="Parámetros mal configurados en TECNOTREE" u="1"/>
        <s v="Claro AUP - CE - [PLATAFORMA .Hobbit_CE ELEMENTO sdp-1-uy_010096031023_db_dump] [INC000029231660]" u="1"/>
        <s v="TR CTIT 108_2022 - OT: WO0000003869312 - CCC 8100 (Promo de Recargas : Actualización Agosto 2022) [" u="1"/>
        <s v="TR CR CTIT 261_2021 - WO0000003693639- CCC_7040(AR - Triplica con todas las recargas: 17 - 21 - 24 d" u="1"/>
        <s v="Claro AUP - PP - [PLATAFORMA .Hobbit_Ros_SiteD ELEMENTO sdp-1-region8_010076025187_disk] [INC0000289" u="1"/>
        <s v="Claro AUP - PP - [Incident Report] [PLATAFORMA .Hobbit_Uru_SiteUY ELEMENTO psp-1_010096031107_ASE] [" u="1"/>
        <s v="Claro AUP - CE - [Incident Report] [Error ESME_RX_R_APPN SMPP Bulk - CP TMOB SRL] {INC000023996972]" u="1"/>
        <s v="ClaroAUP ? PREPAGO - Incident Report - 29-10-2021 21:16:50:0:Critical:TECNOTREE_PP_OLLEROS:ccp-1-arg" u="1"/>
        <s v="CP Opratel PY SC 2027 y 2045 al redireccionar los usuarios de Claro PY al CE reciben Status Code 218" u="1"/>
        <s v="Solicitud informe" u="1"/>
        <s v="NOTI UY - ?Ingresa en claro.com.uy/packs y con tu saldo carga tu pack!?" u="1"/>
        <s v="TR CTITPY 055_2021 - OT: WO0000003540079 - CCC 6022 (Creacion de Packs Regalo- Posventa y Portabilid" u="1"/>
        <s v="TR CTITUY 108_2021 - OT: WO0000003530624 - CCC 5916 (Alta Pack 10GB x 30 días x 3 meses - Portabilid" u="1"/>
        <s v="Claro AUP - PP - [Incident Report] [psp-1 - DB_cache] INC000024652483" u="1"/>
        <s v="INCIDENT REPORT - PP - Tariff SMS MO 447786205094 (RF276868)" u="1"/>
        <s v="PMC - ce-db-01-02-03-04 -disk" u="1"/>
        <s v="Claro AUP - PP - [Problemas para recibir las notificaciónes de Promo Triplica AR]" u="1"/>
        <s v="SMS en error (TT 356)" u="1"/>
        <s v="RE: Altas fraudulentas con CAPTCHA" u="1"/>
        <s v="Claro AUP - PP - [Incident Report] PLATAFORMA .Hobbit_Olleros ELEMENTO ccp-1-arg1_010092154067_disk" u="1"/>
        <s v="Release 5.5 :: Pruebas en maqueta CTP-6 :: Solicitud de Tarifas de los servicios GPRS-VOZ-SMS-MMS" u="1"/>
        <s v="listado pack voz" u="1"/>
        <s v="Incident Report - CE AR - Error en flujo WAP-WEB y con línea que tiene Pack Inhibición" u="1"/>
        <s v="Release 5.6.1: Solicitud info notificaciones - vCTP-7 URUGUAY" u="1"/>
        <s v="TR CTITPY 004_2021 - WO0000003437407 - CCC 5125 (Modificacion Promo Plus VOZ PP)" u="1"/>
        <s v="ClaroAUP ? Commerce Engine - [ Incident Report ] ? [ ce-db-01 - 04 - disk e inode - disk - Filesyste" u="1"/>
        <s v="ClaroAUP ? PREPAGO - Incident Report - Hobbit_Ros_SiteD ELEMENTO sdp-1-region8_010076025187_db_load_" u="1"/>
        <s v="CR CTITPY 067_2021 WO0000003573140 (Actualización de precios Granel Roaming VOZ)" u="1"/>
        <s v="TR CTITUY 121_2021 -WO0000003620015 - CCC_6561 - (Triplica 27 y 29 de octubre Tn3 UY) [SEVERITY" u="1"/>
        <s v="Claro AUP - PP - [PLATAFORMA .Hobbit_Ros_SiteD ELEMENTO sdp-1-region6_010076025086_db_dump_remote] [" u="1"/>
        <s v="TR CTIT 081_2021 - OT: WO0000003514066 - CCC 5744 (JUN2021 - Promo Plus) [SEVERITY 1]" u="1"/>
        <s v="TR CTIT 138_2021 - OT: WO0000003665925 - CCC 6650 (Vencimientos Uruguay) [SEVERITY 1]" u="1"/>
        <s v="TR CTITPY 039_2021 - WO0000003519675 - CCC_5828 (Baja de SMS BULK 88172) [SEVERITY 1]" u="1"/>
        <s v="TR CTITPY 042_2022 - OT: WO0000003828516 - CCC 7846 (Alta marcación GNB) [SEVERITY 1]" u="1"/>
        <s v="TR CTITPY 094_2021 - WO0000003661421 - CCC_6804 - (Alta de asterico 151) [SEVERITY 1]" u="1"/>
        <s v="TR CTITUY 124_2021 - OT: WO0000003630091 - CCC 6622 (Alta Marcacion CMD) [SEVERITY 1]" u="1"/>
        <s v="TR CTITUY 89_2021 - WO0000003566020 - CCC_6119 (NUEVA OFERTA Masivo) [SEVERITY 3]" u="1"/>
        <s v="ClaroAUP - CE - Incident Report - CP TMOB SRL informa que la URL le da timeout . [INC000029214566 ]" u="1"/>
        <s v="Claro UY PP - [Incident report] [59896145063 no puede enviar sms a línea de Estados Unidos] INC00002" u="1"/>
        <s v="ClaroAUP ? PP - [ Incident Report ] ? [ Olleros vPPIN - sdp-1-ssd - ati - ATI Responses ] : INC00002" u="1"/>
        <s v="Claro AUP - PP - [PLATAFORMA .Hobbit_Par_SitePY ELEMENTO psp-1_010101007107_db_dump_remote] [INC0000" u="1"/>
        <s v="INFORMATION REQUEST - PP - MINOR: Renovación de abono [PY]" u="1"/>
        <s v="RE: INFORMATION REQUEST - PP -MINOR: Errores Apis - ARG" u="1"/>
        <s v="TR CTIT 004-005_2022 - OT: WO0000003696884 - CCC 7016 (INCREMENTO ENERO EMPRESAS - Excedentes Planes" u="1"/>
        <s v="Problemas TN3 - Lineas con terminacion 50 a 99 (CTP-6)" u="1"/>
        <s v="ClaroAUP ? PP - [ Incident Report ] ? Alarmas de puertos SW" u="1"/>
        <s v="TR CTIT 212_2021 - TR CTIT 213_2021 - OT: WO0000003636737 - CCC 6624 (INC. NOV2021 - Aumento de abon" u="1"/>
        <s v="### Claro Argentina - NOTICE LA - Olleros Syabse Engines - ON" u="1"/>
        <s v="Claro AUP - CE - [Incident Report] [CP Web2mil UKY SC 2000 2002 Error Invalid Trans ID] {INC00002403" u="1"/>
        <s v="INFORMATION REQUEST - PP - MINOR: Inconsistencia en subscriber [ARG]" u="1"/>
        <s v="Release 5.5 :: Solicitud de Info para Pruebas :: Producción PY" u="1"/>
        <s v="TR CTIT 176_2021 - OT: WO0000003610547 - CCC 6452 (Incremento LDI Oferta Corpo CO y CR) [SEVERITY 3]" u="1"/>
        <s v="Claro AUP - CE - [Incident Report] [CP T-Mobs - 1616 - PY - sin transacciones exitosas]" u="1"/>
        <s v="Claro AUP PP - [Incident report] [Alarmas en Hobbit_Cor_SiteC - psp-1 - db_dump_remote] INC000029325" u="1"/>
        <s v="TR CTIT 180_181_2021 - OT: WO0000003613012 - CCC 6484 (Oferta Contratos Empresas - Planes CR Octubre" u="1"/>
        <s v="Claro AUP - PP - [PLATAFORMA .Hobbit_Olleros ELEMENTO sdp-1-arg1_010092154065_cpu] [INC000025960587]" u="1"/>
        <s v="CR CTIT 009_2022 -WO0000003708857 - CCC_7090 - (Triplica con todas las recargas - AR 19 de Enero TN3" u="1"/>
        <s v="Claro AUP - PP - [Incident Report] [psp-1 - DB_cache - PY] INC000027607419" u="1"/>
        <s v="Release 5.5 :: Pruebas en OLLEROS :: Solicitud de Tarifas de los servicios GPRS-VOZ-SMS-MMS" u="1"/>
        <s v="Imple RELEASE OLLEROS - Ventana de silencio de Features - AR" u="1"/>
        <s v="Solicitud de información proyecto RELEASE 5.5" u="1"/>
        <s v="Claro AUP CE - [Incident report] [Error al intentar cambiar Allow Direct Charging en CC UY] CRQ000" u="1"/>
        <s v="ClaroAUP ? PP - [ Incident Report ] ? Intermitencia en puerto TenGB" u="1"/>
        <s v="ClaroAUP ? CEUY - Service Request[MINOR] - Solicitud de password de uycomision en base srvcedbuy" u="1"/>
        <s v="TR CTITPY 034_2021 - OT: WO0000003515008 - CCC 5754 (Solicito cambiar la capacidad del IxD de 100MB" u="1"/>
        <s v="Claro AUP - [Incident Report] [cgw-6-region1&amp;SERVICE=notmgr AR ]" u="1"/>
        <s v="PMC - ce-as-01/02/03/04/05/06 - ora_PY" u="1"/>
        <s v="Solicitud de Información" u="1"/>
        <s v="TR CTITPY 056-057_2021 - OT: WO0000003542926 - CCC 6063/6047 (Cambio de granel / tarifas de voz - PG" u="1"/>
        <s v="ClaroAUP - CE - [ Incident Report ] - Error en la consulta de suscripciones desde Stealth" u="1"/>
        <s v="TR CTITUY 187_2021 - OT: WO0000003615964 - CCC 6521 (Alta Packs renovables 2gbx7 y 4gbx7 - PP) [SEVE" u="1"/>
        <s v="INFO CTP-2 y CTP6 - Pruebas para Release 5.6.1" u="1"/>
        <s v="TR CR CTIT 179_2021 -WO0000003610597- CCC_6366 - AR - Triplica con todas las recargas: 24 - 30 de Se" u="1"/>
        <s v="ClaroAUP - CE - [information request] ? [umbrales de alarmas de sms_ws]" u="1"/>
        <s v="CTITUY 025_2022 - WO0000003773327 - CCC_7456 - (Triplica 4; 6; 8 y 11 de abril Tn3 UY) [SEVERITY 1]" u="1"/>
        <s v="CTITUY 047_2022 -WO0000003814023 - CCC_7759 - (Triplica 8; 9; 10 y 13 de junio Tn3 UY) [SEVERITY 1]" u="1"/>
        <s v="Release 5.6.1: Solicitud info notificaciones - vCTP-8 PARAGUAY" u="1"/>
        <s v="ClaroAUP - CE PY - [Incident Report] ? logs de notificaciones" u="1"/>
        <s v="TR CR CTIT 091_2021 - OW: WO0000003518409- CCC: 5761 (Triplica con todas las recargas AR 28 y 31 May" u="1"/>
        <s v="Claro AUP CE - [Incident report] Playtown - SC 2090 no están recibiendo notificaciones tanto de Arge" u="1"/>
        <s v="RE: ClaroAUP ? PP - [ Incident Report ] ? [ Site Olleros vPPIN; dgw-5-arg1 - procs - Processes NOT o" u="1"/>
        <s v="### Claro AUP - NOTICE LA - Support - Tariff Execution of TR sentences - 1/3/2021 - ON" u="1"/>
        <s v="### Claro AUP - NOTICE LA - Support - Tariff Execution of TR sentences - 1/7/2021 - ON" u="1"/>
        <s v="### Claro AUP - NOTICE LA - Support - Tariff Execution of TR sentences - 2/8/2021 - ON" u="1"/>
        <s v="### Claro AUP - NOTICE LA - Support - Tariff Execution of TR sentences - 5/5/2021 - ON" u="1"/>
        <s v="### Claro AUP - NOTICE LA - Support - Tariff Execution of TR sentences - 6/4/2021 - ON" u="1"/>
        <s v="### Claro AUP - NOTICE LA - Support - Tariff Execution of TR sentences - 6/7/2021 - ON" u="1"/>
        <s v="### Claro AUP - NOTICE LA - Support - Tariff Execution of TR sentences - 7/9/2021 - ON" u="1"/>
        <s v="### Claro AUP - NOTICE LA - Support - Tariff Execution of TR sentences - 8/6/2021 - ON" u="1"/>
        <s v="### Claro AUP - NOTICE LA - Support - Tariff Execution of TR sentences - 9/3/2021 - ON" u="1"/>
        <s v="### Claro Paraguay - NOTICE LA - vPPIN full migration - ON" u="1"/>
        <s v="TR CTITUY 004_2021 - TCK: WO0000003427120 - CCC: 5070 (Notificación de saldo insuficiente UY) [SEVE" u="1"/>
        <s v="RE: 5G/DSS: Pruebas Prepago (TN3)" u="1"/>
        <s v="Claro AUP - PP - [PLATAFORMA ." u="1"/>
        <s v="ClaroAUP - PP - [ Incident Report ] - Delay CAMEL - SITIO de OLLEROS" u="1"/>
        <s v="INCIDENT REPORT - PP - MINOR: Exomi Text Recharge NOK (IM01007593)" u="1"/>
        <s v="TCN3 - Maqueta de UY" u="1"/>
        <s v="PMC - ce-om-01 - cdr_sequences_AR" u="1"/>
        <s v="CTP2 : Linea:3512024000 PROFILE:675:Testing Argentina" u="1"/>
        <s v="ClaroAUP ? PP - [ Incident Report ] ?PLATAFORMA .Hobbit_Tor; Jon; Cor; Uy y Py ELEMENTO ASE" u="1"/>
        <s v="RE: Inconvenientes packs renovables - no borra flag de renovación ante saldo insuficiente" u="1"/>
        <s v="TR CTIT 074_2021 - OT: WO0000003508558 - CCC 5698 (Modf Precios PP - Est Llamada) [SEVERITY 3]" u="1"/>
        <s v="TR CTIT 240-241_2021 - OT: WO0000003671632 - CCC 6831 (Solicitud Plan Prueba FWA) [SEVERITY 3]" u="1"/>
        <s v="ClaroAUP ? PP-PY virtualizado - Service Request[MINOR] - Solicitud de acceso a los servidores sdp y" u="1"/>
        <s v="Claro Argentina - NOTICE LA - Site-1 units activation #2 - ON ###" u="1"/>
        <s v="PMC - Site Olleros vPPIN - adm-1-arg1 - disk" u="1"/>
        <s v="Claro AUP - PP - [Incident Report] [ problema VOZ prepago Cordoba ]" u="1"/>
        <s v="### Claro AUP - NOTICE LA - Support - Tariff Execution of TR sentences - 2/5/2022 - ON" u="1"/>
        <s v="### Claro AUP - NOTICE LA - Support - Tariff Execution of TR sentences - 4/4/2022 - ON" u="1"/>
        <s v="### Claro AUP - NOTICE LA - Support - Tariff Execution of TR sentences - 4/5/2022 - ON" u="1"/>
        <s v="### Claro AUP - NOTICE LA - Support - Tariff Execution of TR sentences - 7/6/2022 - ON" u="1"/>
        <s v="### Claro AUP - NOTICE LA - Support - Tariff Execution of TR sentences - 8/3/2022 - ON" u="1"/>
        <s v="INFORMATION REQUEST - PP - MINOR: Template id 394 - Service Cost Param (RF261094)" u="1"/>
        <s v="Consulta tablas CTP-2" u="1"/>
        <s v="ClaroAUP ? PP - [ Incident Report ] ? [  Paraguay NEW - psp-1 - ASE, Transfer ] | INC000022019571" u="1"/>
        <s v="INFORMATION REQUEST - PP - MINOR: SENDER en exomi notiffications" u="1"/>
        <s v="ClaroAUP ? PP - [ Incident Report ] ? [ Site D - Rosario - scp-4-region4 - cpu_use ] : INC0000220195" u="1"/>
        <s v="ClaroAUP - CE - Incident Report - .Hobbit_Uru_Virtual_PP ELEMENTO ce-na-01_010048069102_ora_UY [ INC" u="1"/>
        <s v="Packs postventa renovables :: Pruebas maqueta CTP-2 :: Renovación de pack PPUSD - pp_update_sub_data" u="1"/>
        <s v="Claro AUP - PP - [PLATAFORMA claro:.Hobbit_Jte_SiteB ELEMENTO psp-1_010092002107_ttapi] [INC00002422" u="1"/>
        <s v="TR CTIT 223_2021 - OT: WO0000003642719 - CCC 6624 (Habilitación 1193- Packs Recargas - Campaña RTDM" u="1"/>
        <s v="TR CTIT 227_2021 - OT: WO0000003643176 - CCC 6679 (Habilitación 1193- Packs Recargas - Campaña RTDM" u="1"/>
        <s v="INFORMATION REQUEST - PP - MINOR: Error al crear una línea" u="1"/>
        <s v="Claro AR PY UY (O&amp;M); Incident Report : PLATAFORMA .Hobbit_CE ELEMENTO ce-as-04_010048069073_disk" u="1"/>
        <s v="CR CTIT 011_2021 WO0000003420417 (Actualización tabla CurrencyConversionRate)" u="1"/>
        <s v="CR CTIT 012_2022 WO0000003716085 (Actualización tabla CurrencyConversionRate)" u="1"/>
        <s v="CR CTIT 065_2022 WO0000003793801 (Actualización tabla CurrencyConversionRate)" u="1"/>
        <s v="CR CTIT 071_2021 WO0000003504970 (Actualización tabla CurrencyConversionRate)" u="1"/>
        <s v="CR CTIT 107_2022 WO0000003867718 (Actualización tabla CurrencyConversionRate)" u="1"/>
        <s v="troncal SIP contra IVR para 2 MSS nuevos" u="1"/>
        <s v="TR CR CTIT 077_2021 - WO0000003511594 - CCC_5629 - (SMS BULK / PLUS MOBILE/ ALTA MARCACION 22421)" u="1"/>
        <s v="CTITUY 024_2022 -WO0000003768590 - CCC_7436 - (Baja Marcación 2700 METROPOLITAN LIFE SA - UY) [SEVER" u="1"/>
        <s v="Error en recargas con promo Segmentada - Líneas de AR Testing" u="1"/>
        <s v="Solicitud de Aprovisionamiento de Líneas" u="1"/>
        <s v="TR CTIT 048_2021 - WO0000003479241 - CCC 5437 (Triplica con todas las recargas - AR 5; 9; 14 abril T" u="1"/>
        <s v="CR CTIT 067_2022 -WO0000003802628- CCC_7665 - (Creación Pack Capacidad FWA - AR) [SEVERITY 17" u="1"/>
        <s v="TR CTIT 053_2022 - OT: WO0000003783041 - CCC 7547 (Modificación Precios Prepago - Mayo) [SEVERITY 1" u="1"/>
        <s v="TR CTITUY 050_2022 - OT: WO0000003814090 - CCC 7778 (Alta nuevo pack emple - MASIVO CR) [SEVERITY 1" u="1"/>
        <s v="TR CTITUY 111_2021 - OT: WO0000003606729 - CCC 6466 (PACKS POSTVENTA - Alta de Pack UY) [SEVERITY 1" u="1"/>
        <s v="ClaroAUP ? CE - Incident Report[MAYOR] - Texto erroneo al renovar suscripcion paquete 77441 en Argen" u="1"/>
        <s v="ClaroAUP ? Commerce Engine - [ Incident Report ] ? [ ce-om-01 - cdr_PY - CDRs ERROR LOG CHECK ] : IN" u="1"/>
        <s v="TR CTIT 075_2021 - WO0000003509619 - CCC 5693 (Triplica con todas las recargas ¿ AR 14;17 y 21 Mayo" u="1"/>
        <s v="ClaroAUP ? Commerce Engine - [ Incident Report ] ? [ CP SPIRADS S.A. de PY; SCs 7007; Aumento de Sta" u="1"/>
        <s v="Certificacion 2.1 Gy - 3.16.13 OCS. Multiple RGs. RG 5 y RG 80 (FREE si $ x Dia) - Documentacion de" u="1"/>
        <s v="ClaroAUP - PP AR - [Incident Report] ? Abonado no recibe respuesta al sms de la consulta de saldo al" u="1"/>
        <s v="Pruebas imple - RELEASE OLLEROS" u="1"/>
        <s v="TR CTIT 082_2022 - OT: WO0000003825439 - CCC 7853 (Cambio de Precio IxD y Pack Conectado PP) [SEVER" u="1"/>
        <s v="TR CTITPY 009_2021 - WO0000003462705 - CCC_5274 (PACKS POSTVENTA - Nuevos Packs de datos PP) [SEVER" u="1"/>
        <s v="peers de OCS paraguay" u="1"/>
        <s v="Error al aprovisionar línea en maqueta - CTP-2" u="1"/>
        <s v="ClaroAUP ? PP - [ Incident Report ] ? [ Site Paraguay NEW; scp-2 - disk_status - d11 : Needs mainten" u="1"/>
        <s v="Claro AUP - PP - [Incident Report] PLATAFORMA .Hobbit_Tor" u="1"/>
        <s v="TR CR CTITUY 090_2021 - WO0000003569173- CCC_6164 - (Alta marcación Bulk para la empresa FINDARIN) [" u="1"/>
        <s v="TR CTIT 043_2021 - WO0000003471269 - CCC 5315 (Triplica con todas las recargas - AR 26 y 29 marzo T" u="1"/>
        <s v="TR CR CTIT 049_2021 - WO0000003481279 - CCC_5392 - (SMS BULK A2P / T-MOB / Alta de Marcaciones) [SEV" u="1"/>
        <s v="PMC - ce-mr-06 - disk" u="1"/>
        <s v="CR CTIT 051_2021 WO0000003483548(ALTA DE PREFIJOS" u="1"/>
        <s v="TR CTIT 141_2021 - OT: WO0000003574163 - CCC 6194 (Alta de Paquetes de datos Retención ( Campaña Pin" u="1"/>
        <s v="ClaroAUP ? PREPAGO -Incident Report -" u="1"/>
        <s v="INCIDENT REPORT - PP - MAJOR: ppServer updateSubscriberDetail - Error 1122 UY" u="1"/>
        <s v="INFORMATION REQUEST - PP - MINOR: Consulta por Pack Noche" u="1"/>
        <s v="TR CTIT 202_2021 - OT: WO0000003627815 - CCC 6619 (Corrección SMS Acreditación PRESTA - por cambio C" u="1"/>
        <s v="CONSULTA CODIGOS DE TEMPLATES DISPONIBLES 1193 y 1368" u="1"/>
        <s v="TR CTIT 120_2021 - OT: WO0000003536853 - CCC 5977 (Incremento SMS Internacional - Planes CR Corpo) [" u="1"/>
        <s v="TR CR CTIT 261_2020 - OW: WO0000003386159 - CCC: 4812 (PACKS POSTVENTA ARG - ALTA Packs PP Internet" u="1"/>
        <s v="CR CTIT 224_2021 -WO0000003651574 - CCC_6700 - (AR - Triplica con todas las recargas: 15 - 19 - 23 d" u="1"/>
        <s v="TR CTITUY 112_2021 -WO0000003606957- CCC_6399 - UY - Triplica 15; 17 y 20 de septiembre STL UY / TN3" u="1"/>
        <s v="TR CTITUY 115_2021 -WO0000003612218- CCC_6400 - UY - Triplica 22; 24 y 27 de septiembre Tn3 UY / TN3" u="1"/>
        <s v="ClaroAUP ? PP - [ Incident Report ] PLATAFORMA claro:.Hobbit_Ros_SiteD ELEMENTO sdp-1-region8_010076" u="1"/>
        <s v="INFORMATION REQUEST - PP - MINOR: Llamada Internacional" u="1"/>
        <s v="INCIDENT REPORT - MAJOR: SIN COBROS IxD PY" u="1"/>
        <s v="TR CTIT 258_2021 - OT: WO0000003692534 - CCC 6984 (INC. ENE2022 MASIVO - IxD + Pack Conectado CR) [" u="1"/>
        <s v="Claro AUP - PP - [Incident Report] [PLATAFORMA .Hobbit_Jte_SiteB ELEMENTO p29-tss100-unit06_01002901" u="1"/>
        <s v="INFORMATION REQUEST - PP - MINOR: Cliente en Arg cobrado como ROA :AR:" u="1"/>
        <s v="CR CTIT 041_2022 - WO0000003768402 - CCC_7409 - (PACKS POSTVENTA - Incremento 04/04/22 Packs CR (Mas" u="1"/>
        <s v="CR CTIT 256_2021 - WO0000003692532 - CCC_6977 - (PACKS POSTVENTA - Incremento 10/01/22 Packs CR (Mas" u="1"/>
        <s v="Pruebas en Maquetas TN3 - UY - CTP-3" u="1"/>
        <s v="TR CTIT 125_2021 - OT: WO0000003540775 - CCC 6018 (Pack Porta 10GB x 3 meses - Agregar beneficio paí" u="1"/>
        <s v="RE: Pedido de Alta de lineas de pruebas (CMG Nokia en CTP-1)" u="1"/>
        <s v="Claro AUP - PP [Incident Report] [cgw-10-region1 - (notmgr) - Site A] INC000026524562" u="1"/>
        <s v="CR CTIT 061_2022 - WO0000003788897 - CCC_7557 - (CYCLELOGIC-ALTA DE MARCACIONES-SMS BULK-75526; 7552" u="1"/>
        <s v="PMC - ce-as-02 - as_charging_PY" u="1"/>
        <s v="Claro AUP - CE - [CP Servicios Digitales Paraguay SC 2210;2215;2212;2222 No se realizan cobros efect" u="1"/>
        <s v="PMC - sdp-1-arg1 - InetDia" u="1"/>
        <s v="Solicitud de Apertura de Service Request" u="1"/>
        <s v="Solicitud de informacion Release 5.5 regalos de profile" u="1"/>
        <s v="INFORMATION REQUEST - PP - MINOR: Consulta profileId 675[ARG]" u="1"/>
        <s v="TR CR CTIT 199_2021 - WO0000003627801 - CCC_6530 (SMS BULK A2P / T-MOB / Baja de Marcaciones) [SEVER" u="1"/>
        <s v="ClaroAUP ? CE - [ Service Request ] ? [ Solicitud de acceso a BD de CE-AUP ]" u="1"/>
        <s v="INFORMATION REQUEST - PP - MINOR: Consulta de packs" u="1"/>
        <s v="TR CTIT 092_2022 - TR CTIT 093_2022 - OT: WO0000003836550 - CCC 7939 (INC. AGOSTO 2022 - Inc. Excede" u="1"/>
        <s v="TR CR CTIT 013_2021 - OW: WO0000003426304 - CCC: 5048 (Actualización Precio Pack Prestado + SMS PRE" u="1"/>
        <s v="PMC - vgw-1-arg1 - voicecall" u="1"/>
        <s v="PMC - vgw-2-arg1 - voicecall" u="1"/>
        <s v="ClaroAUP - CE - [Incident Report ] ? [ Cobros y Refund dia 02/06 ]" u="1"/>
        <s v="ClaroAUP ? Commerce Engine - [ Incident Report ] ? [ ce-mr-01 - disk - Filesystems NOT ok ] : INC000" u="1"/>
        <s v="ClaroAUP ? Commerce Engine - [ Incident Report ] ? [ ce-mr-03 - disk - Filesystems NOT ok ] : INC000" u="1"/>
        <s v="ClaroAUP ? PP - [ Incident Report ] ? [ Site Olleros vPPIN; Delay CAMEL x GT inexistentes ] : INC000" u="1"/>
        <s v="Error al intentar aprovisionar linea en TN3" u="1"/>
        <s v="INFORMATION REQUEST - PP - MINOR: CE" u="1"/>
        <s v="TR CTIT 130_2021 - OT: WO0000003549250 - CCC 6105 (Alta Pack 10GB x 30 días x 6 meses - Portabilidad" u="1"/>
        <s v="Reiniciar proceso NA del CP 1616 - Account ID:13052 en ce-na-01 al 04" u="1"/>
        <s v="TR CTITUY 046_2021 - TCK: WO0000003495060 - CCC (Cambio notificación TN3 ante acreditación recarga" u="1"/>
        <s v="cambios en packs de voz" u="1"/>
        <s v="INCIDENT REPORT - CE - MINOR: Tax NOK AR" u="1"/>
        <s v="TR CTITUY 017_2021 - CTITUY 018_2021 - CTITUY 019_2021 -OT: WO0000003458764 - CCC 5240 (Aumento reco" u="1"/>
        <s v="Mensajes en Error - Textos concatenados en SMS consumo 100% de Packs" u="1"/>
        <s v="Error al intentar aprovisionar línea en TN3 - CTP-2" u="1"/>
        <s v="Diameter CTP-1" u="1"/>
        <s v="### Claro AUP - NOTICE LA - Support - Tariff Execution of TR sentences - 22/6/2021 Noche - ON" u="1"/>
        <s v="TR CR CTIT 086_2021 -WO0000003515043 - CCC_5701 - (SMS BULK / TELEPROM/ ALTA MARCACION 70007) [SEVE" u="1"/>
        <s v="Claro AUP - CE - [Incident Report] [ce-as - ora_PY] INC000026613732" u="1"/>
        <s v="INFORMATION REQUEST -PP -MINOR: Errores Apis" u="1"/>
        <s v="PMC - ce-as-05 - disk" u="1"/>
        <s v="RE: Backup Status Tecnotree" u="1"/>
        <s v="### Claro AUP - NOTICE LA - Performance Enhancements Olleros - ON" u="1"/>
        <s v="CR CTIT 072_2022 - WO0000003814346 - CCC_7732 - (AR - Triplica con todas las recargas: 09 - 13 de Ju" u="1"/>
        <s v="TR CTITUY 137_2021 - OT: WO0000003658643 - CCC_6796 (Nuevos pack datos de regalo - MASIVO CR) [SEVE" u="1"/>
        <s v="Consulta - Pack adicional" u="1"/>
        <s v="CTP IVR : MSSCOR04 CGR 641 contra ECO34CO4" u="1"/>
        <s v="### Claro AR - NOTICE LA - Support - SDP-1 Power ON - ON" u="1"/>
        <s v="Claro AUP CE - [Incident report] Reclamo CP Retraso en las notificaciones PY" u="1"/>
        <s v="Claro AUP - CE - [PLATAFORMA .Hobbit_CE ELEMENTO ce-om-01_010048069068_cdr_PY] [INC000024962879]" u="1"/>
        <s v="PMC - disk - ce-db-01-02-03-04" u="1"/>
        <s v="### Claro AR - NOTICE LA - PPIN DB Re-index - ON" u="1"/>
        <s v="CR CTIT 066_2022 -WO0000003797351- CCC_7596 - (AR - Triplica con todas las recargas: 13 - 17 - 20 de" u="1"/>
        <s v="CR CTIT 220_2021-WO0000003640556-CCC_6674- AR - SMS BULK/ INTERTRON / Modificación SC 78887 26 de Oc" u="1"/>
        <s v="ClaroAUP ? Commerce Engine - [ Incident Report ] ? [ ce-om-01 - snap_PS_AR - SNAPSHOTS ALARMADOS ] :" u="1"/>
        <s v="ClaroAUP ? Commerce Engine - [ Incident Report ] ? [ ce-om-01 - snap_PS_PY - SNAPSHOTS ALARMADOS ] :" u="1"/>
        <s v="ClaroAUP ? Commerce Engine - [ Incident Report ] ? [ ce-om-01 - snap_PS_UY - SNAPSHOTS ALARMADOS ] :" u="1"/>
        <s v="Claro AUP - PP - [PLATAFORMA .Hobbit_Par_SitePY ELEMENTO psp-1_010101007107_DB_cache] [INC0000277127" u="1"/>
        <s v="TR CR CTIT 010_2021 - WO0000003418460 - CCC_4995 (BAJA MARCACIONES SMS BULK) [SEVERITY 1]" u="1"/>
        <s v="ClaroAUP ? PP - [ Incident Report ] ? [ Abonado de UY; 59896821990; no obtiene respuesta a su Consul" u="1"/>
        <s v="TR CTIT 105_2021 - OT: WO0000003526725 - CCC 5812 (Oferta Contratos Empresas - Planes CR Julio 2021)" u="1"/>
        <s v="CTITPY 017_2022 -WO0000003768589 - CCC_7444 - (Marcación - Catatrepa - PY) [SEVERITY 1]" u="1"/>
        <s v="CTITUY 020_2022 -WO0000003759660- CCC_7305 - (Triplica 30 de marzo Tn3 UY) [SEVERITY 1]" u="1"/>
        <s v="CTITUY 021_2022 -WO0000003765304 - CCC_7381- (PACKS POSVENTA UY Alta Pack) [SEVERITY 1]" u="1"/>
        <s v="CTITUY 023_2022 -WO0000003768496 - CCC_7449 - (Triplica 1 de abril Tn3 UY) [SEVERITY 1]" u="1"/>
        <s v="Claro AUP - PP - [PLATAFORMA .Hobbit_Olleros ELEMENTO cgw-9-arg1_010092154097_procs] [INC00002601033" u="1"/>
        <s v="TNE3 OLLEROS - TIMER SMS" u="1"/>
        <s v="INCIDENT REPORT - PP - MINOR: TT382 TINCdr_InvalidCriteria AR (IM01035208)" u="1"/>
        <s v="TR CTIT 119_2021 - OT: WO0000003537049 - CCC 5852 (incremento ldi corpo) [SEVERITY 3]" u="1"/>
        <s v="TR CTITPY 023/024_2021 - WO0000003504063 - CCC_5667 - (Modificación IxD) [SEVERITY 3]" u="1"/>
        <s v="CTITPY 052_2022 - OT: WO0000003857662- CCC 7954 (Alta de dos marcaciones BULK) [SEVERITY 1" u="1"/>
        <s v="TR CTITPY 001_2021 - WO0000003422419 - CCC_5052 (Cambio de tarifa GPRS Granel - POS CR) [SEVERITY 3" u="1"/>
        <s v="TR CTITUY 33-34-35_2021 - WO0000003483001 - CCC_5431 (Alta packs; planes Nueva oferta corpo 2021) [S" u="1"/>
        <s v="ClaroAUP ? PP - [ Incident Report ] ? PLATAFORMA .Hobbit_Cor_SiteC ELEMENTO notmgr" u="1"/>
        <s v="TR CTIT 207_2021 - OT: WO0000003631840 - CCC 6595 (SMS BULK / MOVILGATE/ ALTA MARCACION 78870) [SEV" u="1"/>
        <s v="SERVICE REQUEST - PP - MAJOR: Reenvío de archivos [ARG]" u="1"/>
        <s v="TR CTITPY 024_2022 - OT: WO0000003777295 - CCC 7489 (PACKS POSTVENTA - Nuevos packs con descuento)" u="1"/>
        <s v="TR CTIT 070_2021 - OT: WO0000003504969 - CCC 5619 (POSPAGO :: INCREMENTO PLANES (CR)_Impacto 12.05.2" u="1"/>
        <s v="RE: [PSP-4722] - Migración EDRs USAD" u="1"/>
        <s v="### Support to Customer Backbone IP Switches maintenance at ARG SiteB- ON ###" u="1"/>
        <s v="INFORMATION REQUEST - PP - MINOR: Error en API update_pp_min" u="1"/>
        <s v="ClaroAUP ? PP - [ Incident Report ] ? PLATAFORMA .Hobbit_Cor_SiteC ELEMENTO psp-1_010048027107_DB_ca" u="1"/>
        <s v="Ajuste de alarma InetxDia - Control Timestamp pp_update_sub_data Counter_6" u="1"/>
        <s v="PP - MINOR: Packs renovables; no se borra flag [ARG]" u="1"/>
        <s v="Release 5.5 :: Pruebas en maqueta CTP-6 :: Renovación de abonos PPUSD -pp_update_sub_data" u="1"/>
        <s v="CE ELEMENTO ce-mr-01_010048069076_pe_charging_statusCode_UY" u="1"/>
        <s v="Claro AUP - Prepago - [Incident Report] [psp-1 - ASE PP Uruguay] INC000023987592" u="1"/>
        <s v="TR CTITPY 011/012_2021 - WO0000003471207 - CCC_5345 (Modificacion Pack PosVenta y Baja Promo Plus) [" u="1"/>
        <s v="ClaroAUP - CE - Incident Report -PLATAFORMA .Hobbit_CE ELEMENTO ce-as-06_010048069075_as_charging_st" u="1"/>
        <s v="ClaroAUP - CE - Incident Report -PLATAFORMA .Hobbit_CE ELEMENTO ce-mr-02_010048069077_pe_charging_st" u="1"/>
        <s v="ClaroAUP - CE UY- [ Incident Report ] - Suscripciones sin consentimiento en UY" u="1"/>
        <s v="PMC - ce-as-04 - disk" u="1"/>
        <s v="PMC - ce-db-04 - disk" u="1"/>
        <s v="Claro AUP - PP - [PLATAFORMA .Hobbit_CE ELEMENTO ce-om-01_010048069068_cdr_PY] [INC000025685156]" u="1"/>
        <s v="TR CTITUY 086_2021 - OT: WO0000003563535 - CCC 6128 (ALTA Carga diferida y Pack de datos UY) [SEVER" u="1"/>
        <s v="SiteC - sessions" u="1"/>
        <s v="Alta de línea en maqueta CTP5" u="1"/>
        <s v="cobros triplicados ClaroVideo" u="1"/>
        <s v="INCIDENT REPORT - PP - MINOR: MO Call - Pack ID 497 NOK PY (IM00987717)" u="1"/>
        <s v="ClaroAUP ? Commerce Engine - [ Incident Report ] ? [ CP Grower SA - SPIRADS; SCs 1210;1213;1221;1234" u="1"/>
        <s v="CR CTIT 070_2022 -WO0000003807781 - CCC_7734 - (INFOBIP-ALTA DE MARCACIONES - SMS BULK (29008-29012)" u="1"/>
        <s v="Claro AUP - PP - [Incident Report] PLATAFORMA .Hobbit_Olleros ELEMENTO ccp-1-arg1_010092154067_notif" u="1"/>
        <s v="TR CR CTIT 002_2021 - OW: WO0000003408134 - CCC: 4975 (Triplica con todas las recargas - AR 15;18 y" u="1"/>
        <s v="TR CTITPY 010_2021 - OT: WO0000003462867 - CCC 5302 (Cambio de tarifas Granel e ixd CR Emple y celeb" u="1"/>
        <s v="PMC - ce-db-01 - ce-db-02 - ce-db-03 - ce-db-04 - inode" u="1"/>
        <s v="prueba de nueva configuración SWs TN3" u="1"/>
        <s v="RE: Digital Virgo - Integración Fuze Forge + Club Ciencias" u="1"/>
        <s v="CTITUY 055_2022 -WO0000003821760 - CCC_7835 - (Alta marcaciones Perez Scremini - suscripcion y on de" u="1"/>
        <s v="CR CTIT 044_2022 - WO0000003766593- CCC_7362 - (AR -CYCLELOGIC-ALTA DE MARCACIONES - SMS BULK/ TN3)" u="1"/>
        <s v="Claro AUP - PP - [Incident Report] [Alarmas intermitentes en los SCP de Olleros]" u="1"/>
        <s v="ClaroAUP - CE - Incident Report - Hobbit_CE ELEMENTO ce-db-04_010048069092_inode [ INC000026842997 ]" u="1"/>
        <s v="CR CTIT 007_2022 - WO0000003702638 - CCC_7081 - (Creación paquete de datos Claro Pay 4GB) [SEVERITY" u="1"/>
        <s v="ClaroAUP - CE - Incident Report - Hobbit_CE ELEMENTO ce-na-04_010048069105_ora_PY [ INC000026171080" u="1"/>
        <s v="INFORMATION REQUEST - PP - MINOR: Destino gratuito 141 [ARG]" u="1"/>
        <s v="TR CTIT 094_2021 - OT: WO0000003519608 - CCC 5832 (PACKS RENOVABLES ARG - ALTA PP 1GBx3d y 2GBx30d-P" u="1"/>
        <s v="Visualización canales promo plus voz off" u="1"/>
        <s v="ClaroAUP - CE - [Incident Report ] ? [ Demoras en Notificación de ALTAS de Suscripción PYCE ]" u="1"/>
        <s v="TR CTIT 060_2021 - OT: WO0000003496346 - CCC 5530 (incremento ldi corpo + migración de planes) [SEV" u="1"/>
        <s v="TR CTITPY 011_2022 - OT: WO0000003756176 - CCC 7342 (Corrección Triplica en recargas menos de 5mil)" u="1"/>
        <s v="PMC - ce-db-03-04 - queue_PY / ce-db-01-02-03-04 - inode" u="1"/>
        <s v="CTITPY 047_2022 - WO0000003849027 - CCC_7900 - (Alta de packs de datos Pospago - PY) [SEVERITY 1]" u="1"/>
        <s v="CTITUY 033_2022 - WO0000003784337- CCC_7458 - (Triplica 20; 22 y 25 de abril Tn3 UY) [SEVERITY 1]" u="1"/>
        <s v="CTITUY 152_2021 -WO0000003694025 - CCC_7028 - (Triplica 12; 14 y 17 de enero Tn3 UY) [SEVERITY 1]" u="1"/>
        <s v="CTITUY 153_2021 -WO0000003693646 - CCC_7029 - (Triplica 19; 21 y 24 de enero Tn3 UY) [SEVERITY 1]" u="1"/>
        <s v="CTITUY 154_2021 -WO0000003693371 - CCC_7030 - (Triplica 26; 28 y 31 de enero Tn3 UY) [SEVERITY 1]" u="1"/>
        <s v="SERVICE REQUEST - PP - MINOR: Copia de CDRs VOZ" u="1"/>
        <s v="TR CTITUY 056_2021 - OT: WO0000003515035 - CCC 5753 (Alta de packs posventa promo - MASIVO CR) [SEV" u="1"/>
        <s v="TR CTITUY 146_2021 - OT: WO0000003685216 - CCC 6891 (Ata 5 pack regalo activacion - MASIVO CR) [SEV" u="1"/>
        <s v="Consulta tarifación profile 1275" u="1"/>
        <s v="ClaroAUP ? Commerce Engine - [ Incident Report ] ? [ CP Servicios Digitales (PY; 302900) NO recibe n" u="1"/>
        <s v="CR CTIT 091_2022 -WO0000003835373- CCC_7947 - (Alta Pack Posventa:: 2GBx15D - AR) [SEVERITY 1]" u="1"/>
        <s v="CR CTITUY 114_2021 - WO0000003610833 - CCC_6477 - (Alta de Marcaciones Nipoworld) [SEVERITY 1]" u="1"/>
        <s v="CR CTIT 071_2022 -WO0000003807682 - CCC_7730 - (AR - Triplica con todas las recargas: 03 - 07 de Jun" u="1"/>
        <s v="TR CTIT 032_2021 - TCK: WO0000003454314 - CCC: 5236 (PACKS DE INTERNET - Asociacion nuevos Feature R" u="1"/>
        <s v="ClaroAUP ? PP - [ Incident Report ] ? [ Site A - Torcuato; psp-1 - disk :4:PP:0; Filesystems NOT ok" u="1"/>
        <s v="reclamo suscripciones no pedidas en uruguay" u="1"/>
        <s v="CP SPIRADS - SC 220 - NO procesa la solicitud seleccionada ] : INC000026475025" u="1"/>
        <s v="ClaroAUP - CE - Incident Report - Incident Report - CP Blue movile de Paraguay SC 2028 y SC 2048 Len" u="1"/>
        <s v="URG! Textos de notificación de TN3 recortados a 140 caracteres" u="1"/>
        <s v="Claro AUP - PP - [Service Request] [NEWNET - IDPSMS HACIA TN3 OLLEROS NO PROGRESAN - timer]" u="1"/>
        <s v="SERVICE REQUEST - PP - MINOR: Activacion feature renovacion pack por consumo" u="1"/>
        <s v="TR CR CTIT 177_2021 -WO0000003611161- CCC_6496- AR - Triplica con todas las recargas: 27 de Septiem" u="1"/>
        <s v="PMC - Claro AUP - Data Base CE - ce-db-01 ce-db-02 ce-db-03 ce-db-04 - asm" u="1"/>
        <s v="TR CR CTIT 137_2021- OW: WO0000003569834 - CCC: 6156 (Triplica con todas las recargas ¿ AR 21; 23 y" u="1"/>
        <s v="PMC - ce-db-03 - disk" u="1"/>
        <s v="ClaroAUP - PP - [Incident Report ] ? [ Alarma de p2-tss100-unit03 - sessions ]" u="1"/>
        <s v="Claro AUP - PP- [Incident Report] PLATAFORMA .Hobbit_Uru_SiteUY ELEMENTO p2-tss100-unit03_0100960022" u="1"/>
        <s v="RE: IP -10239 verificacion de DUMP de ase" u="1"/>
        <s v="psp-1 - PY - DB_cache INC000025104935" u="1"/>
        <s v="### Claro AUP - NOTICE LA - Support - Tariff Execution of TR sentences - 10/2/2021 ARG - ON ###" u="1"/>
        <s v="ClaroAUP ? PP - [ Incident Report ] ? Alarmas de FANs en server DGW-3" u="1"/>
        <s v="TR CTIT 132-133_2021 - OT: WO0000003566388 - CCC 6160 (Prepago - Pack 2GB en recargas a partir de $3" u="1"/>
        <s v="INFORMATION REQUEST - PP - MINOR: Inconvenientes con las APIs" u="1"/>
        <s v="IP-10239 TN3 olleros - verificacion de corte de ciclo despues de ventana 19/4" u="1"/>
        <s v="Claro AUP PP - [Incident report] [Alarmas de cgw-3-py_010001056003_notmgr] INC000027945032" u="1"/>
        <s v="Claro AUP - CE - PLATAFORMA .Hobbit_CE ELEMENTO ce-db-03_010048069089_disk" u="1"/>
        <s v="Consulta planes PGY" u="1"/>
        <s v="Vencimiento de Planes de Tarifa a nivel sistema" u="1"/>
        <s v="ClaroAUP ? CE ARG - Service Request[MINOR] - Consulta por mensajes de altas de suscripciones WAP - S" u="1"/>
        <s v="RE: Consulta para configuración de nuevo SIEM de registros de logs - Equipos Tecno3" u="1"/>
        <s v="Solicitud archivos DUMP ctp2 y ctp6 - Release 5.5" u="1"/>
        <s v="Solicitud información promos Proyecto Release 5.5" u="1"/>
        <s v="Claro AUP - CE - [Peticiones de Consulta de Suscripciones quedan en Error en AR]" u="1"/>
        <s v="RE: Maqueta ctp-2 y ctp-6 : Error invocando a la API: Fund Account Transfer" u="1"/>
        <s v="### Claro AUP - NOTICE LA - Support - Tariff Execution of TR sentences - 04/7/2022 - ON" u="1"/>
        <s v="### Claro AUP - NOTICE LA - Support - Tariff Execution of TR sentences - 10/1/2022 - ON" u="1"/>
        <s v="### Claro AUP - NOTICE LA - Support - Tariff Execution of TR sentences - 10/5/2022 - ON" u="1"/>
        <s v="### Claro AUP - NOTICE LA - Support - Tariff Execution of TR sentences - 12/4/2022 - ON" u="1"/>
        <s v="### Claro AUP - NOTICE LA - Support - Tariff Execution of TR sentences - 12/7/2022 - ON" u="1"/>
        <s v="### Claro AUP - NOTICE LA - Support - Tariff Execution of TR sentences - 14/4/2022 - ON" u="1"/>
        <s v="### Claro AUP - NOTICE LA - Support - Tariff Execution of TR sentences - 14/6/2022 - ON" u="1"/>
        <s v="### Claro AUP - NOTICE LA - Support - Tariff Execution of TR sentences - 15/3/2022 - ON" u="1"/>
        <s v="### Claro AUP - NOTICE LA - Support - Tariff Execution of TR sentences - 17/5/2022 - ON" u="1"/>
        <s v="### Claro AUP - NOTICE LA - Support - Tariff Execution of TR sentences - 19/4/2022 - ON" u="1"/>
        <s v="### Claro AUP - NOTICE LA - Support - Tariff Execution of TR sentences - 19/7/2022 - ON" u="1"/>
        <s v="### Claro AUP - NOTICE LA - Support - Tariff Execution of TR sentences - 20/1/2022 - ON" u="1"/>
        <s v="### Claro AUP - NOTICE LA - Support - Tariff Execution of TR sentences - 24/5/2022 - ON" u="1"/>
        <s v="### Claro AUP - NOTICE LA - Support - Tariff Execution of TR sentences - 25/1/2022 - ON" u="1"/>
        <s v="### Claro AUP - NOTICE LA - Support - Tariff Execution of TR sentences - 26/4/2022 - ON" u="1"/>
        <s v="### Claro AUP - NOTICE LA - Support - Tariff Execution of TR sentences - 26/7/2022 - ON" u="1"/>
        <s v="### Claro AUP - NOTICE LA - Support - Tariff Execution of TR sentences - 27/7/2022 - ON" u="1"/>
        <s v="### Claro AUP - NOTICE LA - Support - Tariff Execution of TR sentences - 28/6/2022 - ON" u="1"/>
        <s v="### Claro AUP - NOTICE LA - Support - Tariff Execution of TR sentences - 31/3/2022 - ON" u="1"/>
        <s v="### Claro AUP - NOTICE LA - Support - Tariff Execution of TR sentences - 31/5/2022 - ON" u="1"/>
        <s v="ClaroAUP - CE - Incident Report - .Hobbit_CE ELEMENTO ce-as-01_010048069070_cpu [ INC000023734297 ]" u="1"/>
        <s v="TR CR CTIT 262_2020 - OW: WO0000003386376 - CCC: 4808 (ALTA DE PQUETE ON-NET (MONNET)) [SEVERITY 1]" u="1"/>
        <s v="Archivos PPDB_static_dump de UY y PY" u="1"/>
        <s v="TR CTIT 116_2021 - OT: WO0000003536805 - CCC 5979 (PACKS POSTVENTA - PACK PORTIN 10GB x 30 dias x 3M" u="1"/>
        <s v="Claro AUP - PP [Incident Report] [Alarmas de Procesos en CGW Olleros] INC000026226369" u="1"/>
        <s v="TR CTITUY 100_2020 - WO0000003386059 - CCC_4810  (Alta nuevo pack min on net - UY) [SEVERITY 1]" u="1"/>
        <s v="TR CTIT 263_2020 / CTIT 264_2020 -  WO0000003391528 - CCC_4844  (Nueva Oferta Masivo - Enero 2021 -" u="1"/>
        <s v="CR CTIT 033_2022 -WO0000003761105 - CCC_7366 - (Reactivación de Pack porventa y Configuración para R" u="1"/>
        <s v="TR CTIT 059_2022 - OT: WO0000003783055 - CCC 7499 (Incremento LDI Oferta Corpo CO y CR - Mayo 4; 202" u="1"/>
        <s v="TR CTIT 208_2021 - OT: WO0000003630393 - CCC 6611 (ALTA MARCACION 60104 y 60105 - Campaña OTA) [SEVE" u="1"/>
        <s v="TR CTITUY 150_2021 - WO0000003691827- CCC_6992(UY -Baja de Marcaciones 15018 y 8880 Tn3 UY / TN3) [S" u="1"/>
        <s v="AUP - CE - Revisión Alarmas CloudControl" u="1"/>
        <s v="Validar Líneas PY - CTP-4" u="1"/>
        <s v="INFORMATION REQUEST - PP - MINOR: Limpieza de Slots" u="1"/>
        <s v="PMC - psp-1-region5 - cap3cr" u="1"/>
        <s v="Promo Plus de VOZ y DATOS vigente actualmente para los planes de la oferta PE90R/ PE91R/ PE92R/ PE93" u="1"/>
        <s v="ClaroAUP ? PREPAGO - Incident Report - Hobbit_Par_Virtual_PP ELEMENTO ccp-1-py_010101007026_inode [I" u="1"/>
        <s v="Pedido de feedback | Tarifación Banderazo + pack con bloqueo" u="1"/>
        <s v="Claro AUP PP - [Incident report] [Cliente PY 595982125334 no puede enviar SMS desde Argentina] INC00" u="1"/>
        <s v="Claro AUP - CE - [CP Servicios Digitales PY sin notificaciones de cobro SC 2010; 2015; 2212; 2222] [" u="1"/>
        <s v="Claro AUP - CE - [PLATAFORMA Hobbit CE MR PROCENGINE-SMS-CP-MTROUTER ERROR LOG CHECK] [INC0000249382" u="1"/>
        <s v="PMC - ce-db-03 - queue_PY / ce-db-04 - queue_PY" u="1"/>
        <s v="ClaroAUP ? PP - [ Incident Report ] ? [ Site A - Torcuato - psp-1 - DB_cache; SubscriberRechargeCoun" u="1"/>
        <s v="TR CTIT 078_2022 - OT: WO0000003819765 - CCC 7815 (JUL2022 - Nueva Oferta Masivo - Promo Plus) [SEV" u="1"/>
        <s v="Solicitud promoplus UY-PY" u="1"/>
        <s v="ClaroAUP ? Commerce Engine - [ Incident Report ] ? [ ce-mr-03/06 - pe_charging_AR - PE DO_CHARGE tim" u="1"/>
        <s v="Solicitud chequeo de líneas UY - CTP-3 - para pruebas de carga en maqueta" u="1"/>
        <s v="TR CTITPY 050_2022 - TR CTITPY 051_2022 - OT: WO0000003850352 - CCC 7986 (Promo Plus Voz - Modifica" u="1"/>
        <s v="PMC - ce-as-02 - disk" u="1"/>
        <s v="PMC - ce-db-02 - disk" u="1"/>
        <s v="RE: CISCO TOR JO ASU [VPN Ga] Diameter Peer 10.101.8.8" u="1"/>
        <s v="### Claro Paraguay - Management Switches replacement - ON ###" u="1"/>
        <s v="### Claro Uruguay - NOTICE LA - PP 5.6.1.0.1 upgrade - ON ###" u="1"/>
        <s v="TR CR CTITPY 035_2021 - WO0000003515045 - CCC_5706 - (Alta marcación para SAT push) [SEVERITY 1]" u="1"/>
        <s v="TR CR CTITPY 082_2021 - WO0000003623854 - CCC_6548 - (Alta marcación SVA Moviclips) [SEVERITY 1]" u="1"/>
        <s v="TR CTIT 011_2022 - OT: WO0000003716185 - CCC 7101 (Modif Precios Prepago - Febrero) [SEVERITY 1]" u="1"/>
        <s v="TR CTIT 052_2022 - OT: WO0000003780671 - CCC 7526 (Planes a Vencer Corpo - CO y CR) [SEVERITY 1]" u="1"/>
        <s v="TR CTIT 228_2021 - OT: WO0000003645589 - CCC 6678 (Apagado SMS PRESTA - Pago total) [SEVERITY 1]" u="1"/>
        <s v="TR CTIT 229_2021 - OT: WO0000003646840 - CCC 6691 (Modif de precios PP - Noviembre) [SEVERITY 1]" u="1"/>
        <s v="TR CTITPY 043_2022 - OT: WO0000003829669 - CCC 7876 (Alta asteriso 157 para el MEC) [SEVERITY 1]" u="1"/>
        <s v="TR CTITPY 060_2021 - OT: WO0000003557523 - CCC 6116 (Alta asterisco para Claro SCL) [SEVERITY 1]" u="1"/>
        <s v="TR CTITUY 029_2021 - WO0000003477557 - CCC_5380 - (Alta Marcacion Prueba Promobile) [SEVERITY 1]" u="1"/>
        <s v="TR CTITUY 045_2022 - OT: WO0000003807649 - CCC 7727 (PACK PRESTADO CATEGORIA 5 y 6) [SEVERITY 1]" u="1"/>
        <s v="Foto promo plus datos plan A009C ARG" u="1"/>
        <s v="CP Blue Movile Paraguay SC 2028 - Header en el atributo HTTP_X_NOKIA_MSISDN viene vacio para algunos" u="1"/>
        <s v="CTITPY 103_2021 - WO0000003683700 - CCC_6926 (Asterisco - Cadena Farmacenter) [SEVERITY 1]" u="1"/>
        <s v="CTITUY 058_2022 -WO0000003830055- CCC_7894 - (Triplica 1 y 4 de julio Tn3 UY) [SEVERITY 1]" u="1"/>
        <s v="TR CR CTIT 168_2021 -WO0000003602609- CCC_6363 - AR - Triplica con todas las recargas: 13 - 17 - 20" u="1"/>
        <s v="Consulta Api Grant emergency loan Release 5.5" u="1"/>
        <s v="ClaroAUP - CE - Incident Report - .Hobbit_CE ELEMENTO ce-as-01_010048069070_cpu" u="1"/>
        <s v="ClaroAUP ? CE_PY - Service Request[MAYOR] - IP-21850 Implementar UPDATES CAPCHA en Comercial E" u="1"/>
        <s v="caso abonado 595993308856" u="1"/>
        <s v="INFORMATION REQUEST - PP - PI FAT &amp; NofailonInsuficcientFunds (RF217820)" u="1"/>
        <s v="INFORMATION REQUEST - CE - MINOR: Charge Code 85382 - Tax AR" u="1"/>
        <s v="### Claro Argentina - NOTICE LA - SDP Failback : Olleros - ON" u="1"/>
        <s v="### Claro Argentina - NOTICE LA - SDP Failover : Olleros - ON" u="1"/>
        <s v="ClaroAUP - PREPAGO - [incident report] - [ Hobbit_Cor_SiteC / Hobbit_Jte_SiteB / Hobbit_Tor_SiteA" u="1"/>
        <s v="TR CTIT 195_2021 -WO0000003620945 - CCC_6578 - (AR - Triplica con todas las recargas: 12 - 15 - 20 d" u="1"/>
        <s v="CR CTIT 097_2022 - WO0000003850873- CCC_7928- AR - (Triplica con todas las recargas: 22 - 25 -" u="1"/>
        <s v="TR CTIT 034_2021 - WO0000003454374 - CCC 5231 (Triplica con todas las recargas - AR 1;5 y 10 marzo T" u="1"/>
        <s v="TR CTIT 037_2021 - WO0000003459786 - CCC_5278 (INFOBIP - ALTA NUEVA MARCACIONES 39009 y 39010) [SEVE" u="1"/>
        <s v="INFORMATION REQUEST - PP - MINOR: Estado de casos abiertos" u="1"/>
        <s v="ClaroAUP ? PP - [ Incident Report ] ? [  Site D - Rosario - p9-tss100-unit01 - fuera de servicio ]" u="1"/>
        <s v="ClaroAUP - CE - Service Request[MAYOR] - Cambio de parametro en tabla ce_charge_code_master de Com" u="1"/>
        <s v="PMC - ce-mr-01/04 - procengine_PY // ce-mr-01/04 - process_PY" u="1"/>
        <s v="TR CTIT 126_2021 - OT: WO0000003542402 - CCC 6043 (Apagado SMS PRESTA - Pago total) [SEVERITY 2]" u="1"/>
        <s v="TR CTIT 185_2021 - OT: WO0000003614105 - CCC 6492 (Incremento Pack Conectado Corpo) [SEVERITY 2]" u="1"/>
        <s v="TR CTITPY 066_2021 - OW: WO0000003572920 - CCC: 6191 (ALTA DE ASTERISCO 134 - TSJE) [SEVERITY 2]" u="1"/>
        <s v="SiteC ELEMENTO psp-1_010048027107_DB_cache" u="1"/>
        <s v="### Claro AR - NOTICE LA - Support - JON CGW-5 HW Replacement - ON" u="1"/>
        <s v="ClaroAUP ? PREPAGO - Site Olleros - Hobbit_Olleros ELEMENTO cgw-8-arg1_010092154096_procs" u="1"/>
        <s v="CTITPY 022_2021 - WO0000003503267 - CCC_5613 - (Marcación para Carrer billing con Huawei) [SEVERITY" u="1"/>
        <s v="CTITUY 049_2022 -WO0000003814077 - CCC_7784 - (CAMBIO EN PRESTA - AUMENTO COSTO SERVICIO) [SEVERITY" u="1"/>
        <s v="Release 5.5 :: Pruebas en maqueta CTP-6 :: Solicitud de Orden de Uso GPRS-VOZ-SMS" u="1"/>
        <s v="TR CTIT 037_2022 - OT: WO0000003764195 - CCC 7387 (ABR2022 - Nueva Oferta Masivo - Autogestionada y" u="1"/>
        <s v="TR CTITUY 078_2021 - OW: WO0000003537949 - CCC: 6020 (Triplica 23 de junio UY - Tn3) [SEVERITY 2]" u="1"/>
        <s v="Claro AR PY UY (O&amp;M); Incident Report [Mayor] : PLATAFORMA .Hobbit_CE ELEMENTO ce-om-01_01004806906" u="1"/>
        <s v="Configuración Profile 1048 y 1050 - Testing AR" u="1"/>
        <s v="INCIDENT REPORT - PP - MINOR: Call MO ONNET - Account Balance Delta NOK AR (IM00999323)" u="1"/>
        <s v="TR CTITUY 106_2020 - OW: WO0000003404223 - CCC: 4912 (Triplica 13 y 15 de enero Tn3 UY) [SEVERITY 2]" u="1"/>
        <s v="TR CTIT 265_2020 - OT: WO0000003391114 - CCC 4821 (MOdif Precios Prepago - Enero 2021)  [SEVERITY 2]" u="1"/>
        <s v="TR CTIT 271_2020 -  WO0000003394941- CCC_4876  (Nueva Oferta Masivo - Promo Plus Datos) [SEVERITY 2]" u="1"/>
        <s v="Claro - AUP - PP [Incident Report] [Problemas en el GW de Señalización]" u="1"/>
        <s v="TR CTITPY 016_2022 - OT: WO0000003761137 - CCC 7379 (PACKS POSTVENTA - nuevos Packs de datos PP) [S" u="1"/>
        <s v="TR CTITPY 030_2021 - OT: WO0000003511584 - CCC 5705 (PACKS POSTVENTA - Nuevos Packs de datos PP) [S" u="1"/>
        <s v="TR CTITPY 049_2021 - OT: WO0000003528862 - CCC 5913 (PACKS POSTVENTA - Nuevos Packs de datos PP) [S" u="1"/>
        <s v="TR CTITPY 058_2021 - OT: WO0000003542971 - CCC 6070 (PACKS POSTVENTA - Nuevos Packs de datos PP) [S" u="1"/>
        <s v="Claro AUP PP - [Incident report] [PLATAFORMA claro:.Hobbit_Olleros ELEMENTO ccp-1-arg1_010092154067_" u="1"/>
        <s v="ClaroAUP ? PP - [ Incident Report ] ? [PLATAFORMA .Hobbit_Cor_SiteC ELEMENTO psp-1_010048027107_DB_c" u="1"/>
        <s v="RE: ### Claro Uruguay - NOTICE LA - MNP Activation 2nd MW - ON" u="1"/>
        <s v="INFORMATION REQUEST - PP -MINOR: Abonados duplicados en los DUMPS" u="1"/>
        <s v="CR CTIT 074_2022 - WO0000003816689 - CCC_7745 - (AR - Triplica con todas las recargas: 16 - 21 de Ju" u="1"/>
        <s v="TR CTIT 002-003_2022 - OT: WO0000003696877 - CCC 7020 (INC. ENE2022 MASIVO - Inc. Excedentes Voz; SM" u="1"/>
        <s v="INFORMATION REQUEST - PP - MINOR: CONTEO ASIGNACION DE PAQUETES PY" u="1"/>
        <s v="RE: ClaroAUP ? PP - [ Incident Report ] ? [ Site A; C y D - psp-1 - exomi_nok y APIs_Ports ] : INC00" u="1"/>
        <s v="CTITUY 050_2021 - WO0000003503277- CCC_5624 - (Marcación para Carrer billing con Huawei) [SEVERITY" u="1"/>
        <s v="RE: TR CTITUY 140_2021 -WO0000003677114- CCC_6856(UY - Triplica 3 y 6 de diciembre Tn3 Diciembre /" u="1"/>
        <s v="CTITUY 139_2021 - WO0000003668100 - CCC_6797 - (2 marcaciones para proyecto COTA) [SEVERITY 1]" u="1"/>
        <s v="CR CTIT 075_2022 - WO0000003816497 - CCC_7748 - (AR - Triplica con todas las recargas: 23 - 27 de Ju" u="1"/>
        <s v="Nuevo caso para verificar Configuración de GWY #2 de Voz en UY que no le funcionaba el Bypass" u="1"/>
        <s v="ClaroAUP ? PP - [ Incident Report ] ? [ Site A - Torcuato; cgw-10/11-region1 - notmgr - NOK - Sin no" u="1"/>
        <s v="TR CTIT 279_2020 - OT: WO0000003408101 - CCC 4955 (Alta Packs PBU) [SEVERITY 1]" u="1"/>
        <s v="Acceso DGW Maquetas vCTP-6 / 7 / 8" u="1"/>
        <s v="TR CTIT 063_2021 - OT: WO0000003499650 - CCC 5561 (Cambio de precios Prepago 03.05) [SEVERITY 3]" u="1"/>
        <s v="PMC - ce-db-03 - ce-db-04 - queue_PY" u="1"/>
        <s v="Solicitud información de Promociones Proyecto Release 5.5" u="1"/>
        <s v="pac 2074 y plan 1332" u="1"/>
        <s v="### Claro AUP - NOTICE LA - Support - PSP Failover Site B - ON" u="1"/>
        <s v="ClaroAUP ? PP - [ Incident Report ] ? Reset de contraseña root" u="1"/>
        <s v="### Claro ARG - NOTICE LA - 1494 Feature Activation - ON" u="1"/>
        <s v="ClaroAUP - CE - Incident Report - Hobbit_CE ELEMENTO ce-db-01_010048069083_disk [ INC000025048068 ]" u="1"/>
        <s v="CR CTIT 043_2022 -WO0000003768526 - CCC_7414 - (AR - Triplica con todas las recargas: 01 - 04 de Abr" u="1"/>
        <s v="TR CTITUY 145_2021 - OT: WO0000003683195 - CCC 6922 (ALTA PACK POSVENTA NOCHE PARA PRUEBAS - MASIVO" u="1"/>
        <s v="Noches ilimitadas" u="1"/>
        <s v="ClaroAUP ? PP - [ Incident Report ] ? Puertos Down" u="1"/>
        <s v="ClaroAUP - CE - Incident Report - PLATAFORMA .Hobbit_CE ELEMENTO ce-as-04 y ce-mr-02 disk" u="1"/>
        <s v="TR CTIT 033_2021 - OT: WO0000003454354 - CCC 5233 (Costo de servicio PRESTA) [SEVERITY 2]" u="1"/>
        <s v="TR CTIT 219_2021 - OT: WO0000003640554 - CCC 6677 (Endendido SMS PRESTA - Pago total) [SEVERITY 1]" u="1"/>
        <s v="TR CTIT 236_2021 - OT: WO0000003652798 - CCC 6649 (Vencimientos Y Feriados Argentina) [SEVERITY 1]" u="1"/>
        <s v="TR CTIT 263_2021 - OT: WO0000003695555 - CCC 7055 - (Modificacion parametro pack voz) [SEVERITY 1]" u="1"/>
        <s v="TR CTITPY 045_2022 - OT: WO0000003847244 - CCC 7975 (Packs COMBO - Alta nuevos packs) [SEVERITY 1]" u="1"/>
        <s v="TR CTITPY 59_2021 - WO0000003549307 - CCC_6117 (Modificacion Texto notificacion 1368) [SEVERITY 1]" u="1"/>
        <s v="TR CTITUY 035_2022 - OT: WO0000003792334 - CCC 7581 (Pack Retención R8GB12 MAS CR UY) [SEVERITY 1]" u="1"/>
        <s v="TR CTITUY 042_2021 - OT: WO0000003491497 - CCC 5522 (Alta de Pack de minutos PP - UY) [SEVERITY 1]" u="1"/>
        <s v="TR CTITUY 118_2021 -WO0000003612346- CCC_6476 - UY - Alta de Marcaciones Mitto UY TN3 [SEVERITY 1]" u="1"/>
        <s v="TR CTITUY 147_2021 - OT: WO0000003685219 - CCC 6894 (Creación packs para CAMPAÑA PIN) [SEVERITY 1]" u="1"/>
        <s v="TR CTITPY 105_2021 - OT: WO0000003690021 - CCC 6920 (Creación de planes CR - Influencers)" u="1"/>
        <s v="TR CR CTIT 008_2021 - OW: WO0000003419124 - CCC: 5019 (Triplica con todas las recargas - AR 25 y 29" u="1"/>
        <s v="Claro AUP - PP - [Incident Report] [PLATAFORMA .Hobbit_Uru_SiteUY ELEMENTO: p2-tss100-unit01]" u="1"/>
        <s v="ClaroAUP ? PREPAGO - [Incident Report] [Chargin Gateway Refund] INC000024158638" u="1"/>
        <s v="TR CTITUY 113_2021 - OT: WO0000003533208 - CCC 5967 (Prepago - Beneficio de Fidelización 5GB x 30D x" u="1"/>
        <s v="INFORMATION REQUEST - PP - MINOR: Error en API" u="1"/>
        <s v="TR CTITPY 108_2020 - WO0000003388572 - CCC_4840 (Cambio de tarifas - Internet por día - POS)  [SEVER" u="1"/>
        <s v="TR CTITPY 084_2021 -WO0000003623881- CCC_6547- PY - Alta marcación SVA - Bluemobile / TN3 PY [SEVER" u="1"/>
        <s v="ClaroAUP ? PREPAGO - Incident Report - Prepago de Paraguay" u="1"/>
        <s v="Solicitud Configuracion de Promocion de Plata Bonus" u="1"/>
        <s v="SERVICE REQUEST - PP - MINOR : CONTEO CDRS Y ARCHIVOS EMERGENCYLOAN PY" u="1"/>
        <s v="CR CTIT 008_2022 - WO0000003707710 - CCC_7040 (AR - Triplica con todas las recargas: 21 - 24 de Ener" u="1"/>
        <s v="TR CTIT 122_2021 - OT: WO0000003540451 - CCC 6016 (PACK POSTVENTA - ALTA PACK 10G x 1M x 3M - PORTAB" u="1"/>
        <s v="ClaroAUP ? PP - [ Incident Report ] ? PLATAFORMA .Hobbit_Cor_SiteC ELEMENTO cgw-4-region3_0100480271" u="1"/>
        <s v="CR CTIT 088_2022 -WO0000003833819- CCC_7301 - (Cambio de Precio Packs PP - Renovables- AR) [SEVERITY" u="1"/>
        <s v="CR CTIT 248_2021 - WO0000003685144 - CCC_6927 - (TELEPROM -ALTA DE MARCACIONES - SMS BULK) [SEVERITY" u="1"/>
        <s v="### Claro AUP - NOTICE LA - Support - SDP FailBack Site C - ON" u="1"/>
        <s v="Inconsistencia abonado 1178883673 API delete_subscriber." u="1"/>
        <s v="AUP - CE - Revisión Alarmas CloudControl" u="1"/>
        <s v="db - cedb-2/3/4 - disk" u="1"/>
        <s v="TR CTITPY 068_2021 - CTITPY 069_2021 - OT: WO0000003574540 - CCC 6174 (Promo Plus Voz - Alta nuevos" u="1"/>
        <s v="TR CTITPY 046_2021 - OT: WO0000003525864 - CCC 5901 (Modificación de saldo incluido y Precio de pack" u="1"/>
        <s v="notificaciones por pack y tears" u="1"/>
        <s v="INCIDENT REPORT - PP - MINOR: sin trafico MMS AR - PY" u="1"/>
        <s v="INFORMATION REQUEST - PP - MINOR: Devolución de saldo en contenido/suscripción no entregado - PY" u="1"/>
        <s v="SERVICE REQUEST - PP - MINOR: Delete Subscriber NOK (RF261409)" u="1"/>
        <s v="TR CTITUY 040_2022 - OT: WO0000003798412 - CCC 7650 (Modificación costo minutos a Claro planes CR Co" u="1"/>
        <s v="TR CR CTIT 259_2020 - OW: WO0000003386025 - CCC: 4768 (Modificación Mensajería Pago PRESTA) [SEVERIT" u="1"/>
        <s v="Packs renovables :: Pruebas maqueta CTP-2 :: Renovación de pack PPUSD - pp_update_sub_data" u="1"/>
        <s v="alta de peers CMG en PY produccion y ctp4" u="1"/>
        <s v="Agregado en lista de correo TN3 de Torcuato" u="1"/>
        <s v="CR CTIT 103_2021 WO0000003524429 (MODIFICACION DE PREFIJOS)" u="1"/>
        <s v="CR CTIT 104_2021 WO0000003529301 (MODIFICACION DE PREFIJOS)" u="1"/>
        <s v="CR CTIT 121_2021 WO0000003537651 (MODIFICACION DE PREFIJOS)" u="1"/>
        <s v="CR CTIT 238_2021 - WO0000003664367 - CCC_6703 - (AR - Triplica con todas las recargas: 26 - 29 de No" u="1"/>
        <s v="INCIDENT REPORT - PP - MINOR: Dump VoMS NOK - SCP Failed AUP" u="1"/>
        <s v="Pruebas Assume positive" u="1"/>
        <s v="INFORMATION REQUEST - PP - MINOR: Lineas que no fueron borradas [ARG]" u="1"/>
        <s v="Abrir nuevo caso informativo Nuevo PGW Nokia - Gy Orig Realm" u="1"/>
        <s v="TR CTITPY 020_2021 - WO0000003494659 - CCC_5548 - (Alta Asterisco 138) [SEVERITY 1]" u="1"/>
        <s v="ClaroAUP ? Commerce Engine - [ Incident Report ] ? [ Hobbit_CE ELEMENTO ce-na-04_010048069105_smsgat" u="1"/>
        <s v="TR CTITPY 063_2021 - WO0000003562231- CCC_6114 - (Alta marcaciones SVA) [SEVERITY 1]" u="1"/>
        <s v="TR CR CTIT 107_2021- OW: WO0000003527192 - CCC: 5939 (Triplica con todas las recargas ¿ AR 11;14 y 1" u="1"/>
        <s v="Claro - AUP - [Incident Report] [ psp-1-region5 - ASE] INC000028095586" u="1"/>
        <s v="ClaroAUP - CE - Incident Report - CP Telinfor AR: SC 90100 no se pueden sucribir vis WAP." u="1"/>
        <s v="Claro AUP - CE - [Incident Report] [PLATAFORMA .Hobbit_CE ELEMENTO ce-om-01_010048069068_cdr_AR] [IN" u="1"/>
        <s v="ClaroAUP - PP - [ Incident Report ] - Alertas de recurrentes notmgr" u="1"/>
        <s v="ClaroAUP - PP - [Incident Report] ? [PSP Uruguay ] - Archivos de CDRs de SMS no son copiados al path" u="1"/>
        <s v="INFORMATION REQUEST - PP - MINOR: Inconsistencias en abonados :AR:" u="1"/>
        <s v="Claro AUP - CE - [Incident Report] [Usuario deshabilitado en CE - AUP]" u="1"/>
        <s v="Inciden Report - CE - Minor: Error 9999 en cobro PY" u="1"/>
        <s v="FW: Revisar con el proveedor TECNOTREE que puertos deberían estar permitidos y cuales no sobre las V" u="1"/>
        <s v="INFORMATION REQUEST - CE - Free Period Duration UY" u="1"/>
        <s v="INFORMATION REQUEST - PP - MINOR: Envio de notificaciones [íUY]" u="1"/>
        <s v="Incident Report : PLATAFORMA .Hobbit_CE ELEMENTO ce-mr-01_010048069076_disk" u="1"/>
        <s v="INTER X DIA BANDERAZOS DUPLICADOS [AR]" u="1"/>
        <s v="INFORMATION REQUEST - PP - MINOR: Inconsistencias en abonados" u="1"/>
        <s v="UMBRALES SUSPENCION POR FRAUDE" u="1"/>
        <s v="PMC - Claro AUP - ce-db-04 - disk" u="1"/>
        <s v="TR CR CTIT 015_2021 - WO0000003427132 - CCC_5062 Cambio Precio Granel Planes Abono Control Corpo) [S" u="1"/>
        <s v="TR CTIT 088_2021 - OT: WO0000003518401 - CCC 5796 (PACKS POSTVENTA - Alta Pack 10G x 30D (Full y Pro" u="1"/>
        <s v="TR CTIT 198_2021 - OT: WO0000003623634 - CCC 6600 (Actualizar packs de roaming - Incluir Brasil) [SE" u="1"/>
        <s v="RE: ClaroAUP ? PP - [ Incident Report ] ? [ Site C - Cordoba - psp-1 - db_capacity ] : INC0000229906" u="1"/>
        <s v="Verificar GWY de VOZ de CTP-1" u="1"/>
        <s v="Babysitting después de 2021_V.010 30/3/2021 IP-6177 UY UPGRADE RELEASE 5.5 - CRQ000004561161" u="1"/>
        <s v="Claro AUP CE - [Incident report] [Alarmas de ce-om-01 - cdr_PY]" u="1"/>
        <s v="TR CR CTIT 136_2021- OW: WO0000003569656- CCC: 6158 (Triplica con todas las recargas ¿ AR 30 Julio T" u="1"/>
        <s v="TR CTIT 028_2021 - OW: WO0000003446222 - CCC: 5201 (Triplica con todas las recargas - AR 26 febrero" u="1"/>
        <s v="TR CTIT 046_2022 - OT: WO0000003773219 - CCC 7410 (SMS saldo insuficiente - Cambio PP Mensual Recarg" u="1"/>
        <s v="TR CTIT 221_2021 - OT: WO0000003641066 - CCC 6681 (SMS saldo insuficiente - Cambio PP Mensual Recarg" u="1"/>
        <s v="TR CR CTIT 016_2021 - OW: WO0000003427140 - CCC: 5076 (Triplica con todas las recargas - AR 1; 5 y 8" u="1"/>
        <s v="INFO TECNOTREE- IMPLE MIGRA AR de ROS a OLL" u="1"/>
        <s v="Solicitud Replicas de tablas" u="1"/>
        <s v="Solicitud configuración profile" u="1"/>
        <s v="ClaroAUP - CE - Incident Report -PLATAFORMA .Hobbit_CE ELEMENTO ce-db-01; 02; 03 y 04 _inode" u="1"/>
        <s v="Claro AUP - CE - [incident Report] [CP 38035 Digital Virgo AR excesivo error 218]" u="1"/>
        <s v="ClaroAUP - CE PY - [Incident Report ] ? [ Baja masiva de suscripciones PY ]" u="1"/>
        <s v="ClaroAUP - CE - [Incident Report ] ? [ Error: 1052 - MSISDN Is Not available in whitelist ]" u="1"/>
        <s v="TR CR CTIT 056_2021 - WO0000003491758- CCC_5508 - (SMS BULK / MOVILGATE/ MODIFICACION MARCACION 6685" u="1"/>
        <s v="Cobro revertido de SMS - Prepago PY" u="1"/>
        <s v="Sitio Rosario 3 DS Down" u="1"/>
        <s v="TR CTIT 061_2021 - WO0000003496060 - CCC 5571 (Triplica con todas las recargas - AR 21 abril TN3)" u="1"/>
        <s v="TR CTIT 062_2021 - WO0000003500327 - CCC 5585 (Triplica con todas las recargas - AR 30 abril TN3)" u="1"/>
        <s v="INCIDENT REPORT- PP - MAJOR: SMS Saldo Insuficiente UY" u="1"/>
        <s v="RE: INFORMATION REQUEST - PP -MINOR: SMS de confirmación de recarga de saldo" u="1"/>
        <s v="Claro AUP - PP - [Incident Report] [ IDPs en TIMER por LINKS TN3 VOZ Olleros ]" u="1"/>
        <s v="Claro AUP - PP - [Incident Report] [PLATAFORMA .Hobbit_Cor_SiteC ELEMENTO psp-1_010048027107_db_capa" u="1"/>
        <s v="Claro AUP - PP - [Incident Report] [PLATAFORMA .Hobbit_Tor_SiteA ELEMENTO psp-1_010084056107_db_capa" u="1"/>
        <s v="Claro AUP - PP - [Incident Report] [PLATAFORMA .Hobbit_Tor_SiteA ELEMENTO psp-1_010084056107_db_capa" u="1"/>
        <s v="CTITUY 077_2021 WO0000003538020 (ALTA Y MODIFICACION DE PREFIJOS)" u="1"/>
        <s v="Claro AUP - PP - [PLATAFORMA .Hobbit_Tor_SiteA ELEMENTO psp-1_010084056107_db_capacity] [INC00002487" u="1"/>
        <s v="CR CTIT 069_2021 - WO0000003504059 - CCC_5647 - (Alta Marcacion; Reason; SerID y Cargo COFA) [SEVER" u="1"/>
        <s v="INCIDENT REPORT - PP - MINOR: EMERGENCY LOAN [AR]" u="1"/>
        <s v="TR CTITPY 018_2021 - WO0000003492202 - CCC_5523 - (Alta de asterisco SIT) [SEVERITY 1]" u="1"/>
        <s v="TR CTITUY 008_2021 - WO0000003432944- CCC_5120 (Alta de Marcación - 2289) [SEVERITY 1]" u="1"/>
        <s v="ClaroAUP ? PP - [ Incident Report ] ? Alarmas de puertos SW PY" u="1"/>
        <s v="INFORMATION REQUEST - PP - MINOR: Información sobre counter6" u="1"/>
        <s v="CTITPY 095_2021 - WO0000003661432 - CCC_6791 - (PACKS POSTVENTA - Nuevos Pack Renovable) [SEVERITY 1" u="1"/>
        <s v="CTITUY 005_2022 -WO0000003729124 - CCC_7150 - (Triplica 2; 4 y 7 de febrero Tn3 UY/ TN3) [SEVERITY 1" u="1"/>
        <s v="CTITUY 132_2021 -WO0000003650570 - CCC_6723 - (Triplica 10; 12 y 15 de noviembre Tn3 UY) [SEVERITY 1" u="1"/>
        <s v="CTITUY 133_2021 -WO0000003653615 - CCC_6724 - (Triplica 17; 19 y 22 de noviembre Tn3 UY) [SEVERITY 1" u="1"/>
        <s v="CTITUY 134_2021 -WO0000003653616 - CCC_6725 - (Triplica 24; 26 y 29 de noviembre Tn3 UY) [SEVERITY 1" u="1"/>
        <s v="CTITUY 136_2021 -WO0000003653283 - CCC_6776 - (Notificación - Pedido de modificación UY) [SEVERITY 1" u="1"/>
        <s v="PMC - cedb 3 - disk" u="1"/>
        <s v="Consulta actualización lastRechargeDate" u="1"/>
        <s v="TR CR CTITPY 083_2021 - WO0000003623854 - CCC_6546 - (Alta marcación BULK Infobip) [SEVERITY 1]" u="1"/>
        <s v="TR CTIT 039_2022 - OT: WO0000003766523 - CCC_7401 (Promo de Recargas : Abril 2022) [SEVERITY 1]" u="1"/>
        <s v="TR CTITPY 047_2021 - WO0000003527138- CCC_5840 - (alta de packs de datos para CVP) [SEVERITY 1]" u="1"/>
        <s v="TR CTITPY 070_2021 - OT: WO0000003578256 - CCC 6253 (Packs Renovables - Alta pack) [SEVERITY 1]" u="1"/>
        <s v="TR CTITPY 100_2021 - WO0000003677323 - CCC_6887 - (Modificación notificación 1193) [SEVERITY 1]" u="1"/>
        <s v="RE: ClaroAUP ? PP - [ Incident Report ] ? [ Site A - Torcuato; scp-2-region1 - procs - Processes NOT" u="1"/>
        <s v="INFORMATION REQUEST - PP - MINOR: Cobro de llamadas en roaming :UY:" u="1"/>
        <s v="INFORMATION REQUEST - PP - MINOR: Formato fechas *_subscriberaccount.txt" u="1"/>
        <s v="TR CTITUY 036_2021 - OW: WO0000003482887 - CCC: 5449 (Triplica 30 de abril Tn3 UY) [SEVERITY 2]" u="1"/>
        <s v="TR CTIT 083_2022 - OT: WO0000003828568 - CCC 7861 (PACKS POSTVENTA - Incremento 04/07/22 Packs CR (M" u="1"/>
        <s v="TR CTIT 186_2021 - OT: WO0000003613056 - CCC 6494 (PACKS POSTVENTA - Incremento 04/10/21 Packs CR (M" u="1"/>
        <s v="TR CTIT 090_2021 - WO0000003518249 - CCC_5783 (Plan BAM CR 10GB - Gobierno Correo) [SEVERITY 3]" u="1"/>
        <s v="CR CTITPY 003_2021 WO0000003427857 (ALTA DE IP)" u="1"/>
        <s v="CR CTITPY 050_2021 WO0000003533260 (ALTA DE IP)" u="1"/>
        <s v="CR CTITUY 005_2021 WO0000003427197 (ALTA DE IP)" u="1"/>
        <s v="CR CTITUY 037_2021 WO0000003484200 (ALTA DE IP)" u="1"/>
        <s v="CR CTITUY 075_2021 WO0000003533259 (ALTA DE IP)" u="1"/>
        <s v="TR CTITUY 048_2022 - OT: WO0000003814032 - CCC 7773 (Pruebas para el proyecto RTDM en Uruguay [SEV" u="1"/>
        <s v="Claro AUP CE - [Incident Report - PLATAFORMA .Hobbit_Uru_Virtual_PP ELEMENTO ce-om-01_010048069068_s" u="1"/>
        <s v="TR CTIT 076_2022 - OT: WO0000003819763 - CCC 7817 (Modificación de horario Pack Noche en TN3) [SEVE" u="1"/>
        <s v="ClaroAUP ? PREPAGO - [Incident Report] ? [psp-1 - db_dump_remote _ Córdoba] INC000022680354" u="1"/>
        <s v="### ClaroAR: NOTICE LA - Support to Customer Backbone IP Switches maintenance at ARG SiteB- ON ###" u="1"/>
        <s v="TR CTIT 210_2021 - OT: WO0000003636504 - CCC 6628 (INCREMENTO NOVIEMBRE EMPRESAS-Abonos y excedentes" u="1"/>
        <s v="TR CTITUY 047_2021 - WO0000003501445 - CCC_5591 (Pedido modificacion Ixd y notificaciones PP) [SEVER" u="1"/>
        <s v="ClaroAUP ? CE - Service Request[MAYOR] - [Titulo del Ticket]" u="1"/>
        <s v="RE: IP-10239 Babysitting de Plataforma Prepaga Virtualizada Olleros - Migracion de rangos 43-65 de" u="1"/>
        <s v="CTITUY 004_2022 -WO0000003729309 - CCC_7157 - (UY - Modificación marcación 911 en plataforma prepago" u="1"/>
        <s v="CTITUY 056_2022 -WO0000003825440- CCC_7847- (Packs COMBO - Alta de packs Uruguay para Friendly User" u="1"/>
        <s v="ClaroAUP - CE - [Incident Report ] ? [No se genera CDR en /data1/arce/data/cdr/fixed/success ]" u="1"/>
        <s v="RE: Solicitud promo plus" u="1"/>
        <s v="TR CTITUY 016_2021 - WO0000003457146 - CCC 5258 (Triplica 2 y 4 de marzo Tn3 UY)" u="1"/>
        <s v="INCIDENT REPORT - PP - MINOR: Claro Drive 300GB - Charge Code 85302 - NOK - AR (RF212493)" u="1"/>
        <s v="TR CTITUY 024_2021 - WO0000003459872 - CCC 5262 (Triplica 19 y 22 de marzo Tn3 UY)" u="1"/>
        <s v="Pedido de replicar línea 5493512344443 de Prod AR en Maqueta AR" u="1"/>
        <s v="Consulta relación IMSI-Línea en base de datos AUP Tecnotree" u="1"/>
        <s v="Maqueta - Troncales de red inteligente fuera de servicio. MSSCOR04" u="1"/>
        <s v="TR CTITPY 042_2021 - OT: WO0000003523637 - CCC 5844 (Modificacion vigencia Pack Promo Plus VOZ) [SEV" u="1"/>
        <s v="CTITUY 042_2022 -WO0000003802252- CCC_7653- (Marcacion 2701 CLaro Apps - Marcacion 99910 Claro VR -" u="1"/>
        <s v="Restricciones excesivas en cambi de claves de algunos equipos" u="1"/>
        <s v="INCIDENT REPORT -PP - MINOR: Baja Servico SMS Roam Int [PY]" u="1"/>
        <s v="Claro AUP - PP- [Incident Report] PLATAFORMA .Hobbit_Par_SitePY ELEMENTO psp-1_010101007107_diamcr" u="1"/>
        <s v="CONSULTA ROAMING" u="1"/>
        <s v="ClaroAUP ? Commerce Engine - [ Incident Report ] ? [ wsChargingManager - 229 ErrorDescription:No pac" u="1"/>
        <s v="ClaroAUP ? PREPAGO - [incident report] ? [site A cgw11 refund - site C cgw 10 &amp; 11 refund] : INC0000" u="1"/>
        <s v="TR CTITUY 043_2021 - OT: WO0000003492399 - CCC 5542 (Pack promo plus de voz - Modificar umbral minut" u="1"/>
        <s v="ClaroAUP - CE - Incident Report -PLATAFORMA .Hobbit_CE ELEMENTO ce-db-0X_010048069092_inode" u="1"/>
        <s v="Claro AUP - PP - [Incident Report] [PLATAFORMA .Hobbit_Tor_SiteA ELEMENTO psp-1_010084056107_ASE] [I" u="1"/>
        <s v="Claro AUP - PP - [PLATAFORMA .Hobbit_CE]" u="1"/>
        <s v="Foto promo plus Datos" u="1"/>
        <s v="INFORMATION REQUEST - PP - MINOR: Roaming en EURUOPA pack ID924" u="1"/>
        <s v="ClaroAUP ? PP - [ Incident Report ] ? [ Site Uruguay NEW; psp-1 - ASE ] : INC000025142416" u="1"/>
        <s v="ClaroAUP - CE - [Incident Report ] ? [ Sin conectividad a CE-SS-01 ]" u="1"/>
        <s v="TR CTIT 034_2022 - OT: WO0000003763781 - CCC 7385 (ABR2022 - Nueva Oferta Masivo - Alta Planes CR) [" u="1"/>
        <s v="TR CTIT 171_2021 - OT: WO0000003606546 - CCC 6455 (OCT2021 - Nueva Oferta Masivo - Alta planes CR) [" u="1"/>
        <s v="Solicitud de Vouchers - UY (ctp-3) y PY (ctp-4)" u="1"/>
        <s v="Claro PY ? CE - [Service Request] - Problemas con la creacion de keyword en CE PY" u="1"/>
        <s v="Solicitud info Promos por Recargas- UY CTP-3" u="1"/>
        <s v="TR CTIT 017_2021 - WO0000003426968 - CCC_5086 (PACKS POSTVENTA - Incremento 01/02/21 Packs CR (Masi" u="1"/>
        <s v="Claro AUP CE - [Incident report] [Alarmas en ce-om-01 - cdr_PY ] INC000026638297" u="1"/>
        <s v="TR CTIT 012_2021 - OT: WO0000003420621 - CCC 5012 (Modif- Pack Conectado) [SEVERITY 2]" u="1"/>
        <s v="TR CTIT 182_2021 - OT: WO0000003612614 - CCC 6502 (Modif- Pack Conectado) [SEVERITY 2]" u="1"/>
        <s v="TR CTITPY 008_2021 - OT: WO0000003459737 - CCC 5287 (Modificación Presta) [SEVERITY 2]" u="1"/>
        <s v="TR CTIT 188_2021 - OT: WO0000003616749 - CCC 6521 (Modif Packs FULL y Promocional - PP) [SEVERITY" u="1"/>
        <s v="TR CTITUY 013_2021 - OW: WO0000003440151- CCC: 5115 (Modificación Notificación 1193 UY) [SEVERITY" u="1"/>
        <s v="TR CTITPY 090_2021 - WO0000003649990 - CCC_6746 - (PACKS POSTVENTA - Cambio de Precio (Renovables))" u="1"/>
        <s v="RE: Solicitud información Ventana Olleros" u="1"/>
        <s v="TR CR CTIT 109_2021- OW: WO0000003530655- CCC: 5949 (Triplica con todas las recargas ¿ AR 18 Junio T" u="1"/>
        <s v="TR CR CTIT 109_2021- OW: WO0000003535822- CCC: 5949 (Triplica con todas las recargas ¿ AR 18 Junio T" u="1"/>
        <s v="timeouts voz olleros" u="1"/>
        <s v="Claro AUP_CE -[Incident Report] [Charging UY] INC000024181567" u="1"/>
        <s v="SitePY ELEMENTO psp-1_010101007107_ASE] [INC000025102376] - Disk" u="1"/>
        <s v="INFORMATION REQUEST - PP - MINOR: Consulta por pack de minutos [ARG]" u="1"/>
        <s v="TR CTITPY 064_2021 - CTITPY 065_2021 - OT: WO0000003569068 - CCC 6134 (Nueva Oferta Pospago Masivo P" u="1"/>
        <s v="TR CR CTIT 050_2021 - WO0000003482871 - CCC_5410 - (SMS BULK / TELEPROM/ ALTA MARCACION 30999) [SEVE" u="1"/>
        <s v="TR CR CTIT 015_2022 - WO0000003726196- CCC_7131(AR - Triplica con todas las recargas: 02 - 04 - 08 d" u="1"/>
        <s v="Maqueta ctp-2 y ctp-6 : Error invocando a la API: Fund Account Transfer" u="1"/>
        <s v="ClaroAUP ? PP - [ Incident Report ] ?PLATAFORMA .Hobbit_Uru_SiteUY ELEMENTO psp-1_010096031107_ASE" u="1"/>
        <s v="PMC - ce-om-01 - snap_PS_AR / snap_PS_UY" u="1"/>
        <s v="ClaroAUP ? CDC - [ Incident Report ] ? Suscripción no solicitada" u="1"/>
        <s v="Claro AUP - PP - [Incident Report] [No hay respuesta a la Consulta de saldo 888 UY]" u="1"/>
        <s v="Regalos Packs Datos Recargas" u="1"/>
        <s v="TR CR CTIT 260_2021 - WO0000003694014- CCC_7038(AR - Triplica con todas las recargas: 07 - 10 - 14 d" u="1"/>
        <s v="RV: Listado de TRs aplicados - 15/03/2022" u="1"/>
        <s v="TR CTIT 230_2021 - OT: WO0000003647176 - CCC 6749 (Nombre comercial pack FWA50G) [SEVERITY 1]" u="1"/>
        <s v="TR CTIT 237_2021 - OT: WO0000003655479 - CCC 6789 (Alta Pack Turista - 10GBx30d) [SEVERITY 1]" u="1"/>
        <s v="TR CTITPY 029_2022 - OT: WO0000003788453 - CCC 7586 (Modificación capacidad FWA) [SEVERITY 1]" u="1"/>
        <s v="TR CTITPY 040_2021 - OT: WO0000003522509 - CCC 5827 (Alta de packs 3GB x 3 días) [SEVERITY 1]" u="1"/>
        <s v="TR CTITUY 022_2022 - OT: WO0000003768430 - CCC 7406 (Alta promo Carga Diferida.) [SEVERITY 1]" u="1"/>
        <s v="ClaroAUP ? PP - [ Incident Report ] ? [ Site D - Rosario - sdp-1-region6 - db_load_transf; dump.dat" u="1"/>
        <s v="RE: Claro AUP PP - [Incident report] [PP Argentina - Evento en gráficas de servicios 18:00hs ]" u="1"/>
        <s v="ClaroAUP ? CE - [ Incident Report ] ? Errores 217 en MR PY" u="1"/>
        <s v="Claro AUP CE - [Incident report] [Hobbit_CE - ce-om-01 - cdr_UY] INC000028645398" u="1"/>
        <s v="PMC - ccp-1-uy - notiff_smpp" u="1"/>
        <s v="cambio de sender en 1 notificacion especifica" u="1"/>
        <s v="TR CTITUY 103_2020 - WO0000003390035 - CCC_4850 (Cambio precios Sinch) [SEVERITY 1]" u="1"/>
        <s v="TR CTIT 193_2021 - OT: WO0000003620905 - CCC 6575 (Cambio periodicidad pack de datos de prueba PP)" u="1"/>
        <s v="Payment Interfaces : consulta FAT:OFT" u="1"/>
        <s v="ClaroAUP ? CE - Incident Report[MAYOR] - Marcación 2090 - CE - Cobros / Devoluciones que hacen engor" u="1"/>
        <s v="INFORMATION REQUEST - PP - MINOR: Packs renovables [ARG]" u="1"/>
        <s v="ClaroAUP - CE - Incident Report - Uruguay; no figuran transacciones en TRANSACTION_DETAILS" u="1"/>
        <s v="TR CTIT 205_2021 - TR CTIT 206_2021 - OT: WO0000003630377 - CCC 6633 (Habilitación 1193 (Packs PP) y" u="1"/>
        <s v="INFORMATION REQUEST - PP - MINOR: Reiterados SMS recibidos por acreditación inexistente" u="1"/>
        <s v="PP - MINOR: Inconsistencias en abonados" u="1"/>
        <s v="Reporte automático - Suma Saldo ROSARIO" u="1"/>
        <s v="PMC - AUP CE - Data Base CE - ce-db-01/02/03/04 - disk" u="1"/>
        <s v="PMC - ce-db-01 - ce-db-02 - ce-db-03 - ce-db-04 - disk" u="1"/>
        <s v="TR CTIT 089_2021 - OT: WO0000003518242 - CCC 5751 (Modif Precios PP - Junio) [SEVERITY 3]" u="1"/>
        <s v="TR CTITPY 002_2021 - WO0000003422131 - CCC_5051 (Cambio de Precio Granel PP) [SEVERITY 3]" u="1"/>
        <s v="### Claro AUP - NOTICE LA - Support - CGW10 Torcuato - ON" u="1"/>
        <s v="RE: ClaroAUP ? PP - [ Incident Report ] ? Site C - Cordoba; COR-PP-VPN-02; Sensor Power Supply 2 Fan" u="1"/>
        <s v="Falla en renovación de packs 10JUL2022 :AR:" u="1"/>
        <s v="TR CTITPY 053_2021 - OT: WO0000003535974 - CCC 5975 (Alta nuevos paquetes de datos CR) [SEVERITY 1" u="1"/>
        <s v="CTITPY 038_2022 -WO0000003807726- CCC_7301 - (ALTA ASTERISCO Tn3 PY) [SEVERITY 1]" u="1"/>
        <s v="CTITUY 061_2022 -WO0000003850858- CCC_8006 - (ALTA PAQUETE SAS - UY) [SEVERITY 1]" u="1"/>
        <s v="TR CR CTIT 143_2021- OW: WO0000003574846 - CCC: 6205 (AR - Triplica con todas las recargas: 02 - 06" u="1"/>
        <s v="PP - MAJOR: Envío de dump URU" u="1"/>
        <s v="ClaroAUP ? PP - [ Incident Report ] ? [ Site A - Torcuato - psp-1 - db_capacity ] : INC000000000" u="1"/>
        <s v="ClaroAUP ? PP - [ Inormation Request ] ? [ Site Uruguay vPPIN; cap3cr y diamcr : INC000000000000" u="1"/>
        <s v="TR CTIT 054_2022 - OT: WO0000003783732 - CCC 7525 (INCREMENTO MAYO EMPRESAS - Abonos Planes / Exc (C" u="1"/>
        <s v="TR CR CTIT 145_2021- OW: WO0000003577644- CCC: 6229 (AR - Triplica con todas las recargas: 13 - 17 -" u="1"/>
        <s v="PMC - sdp-1-arg1 - db_dump" u="1"/>
        <s v="TR ampliacion de limite bolsa main" u="1"/>
        <s v="TR CTIT 018_2021 - WO0000003426999 - CCC_5085 (Alta de paquete Claro Pay) [SEVERITY 3]" u="1"/>
        <s v="TR CTITPY 091-092_2021 - OT: WO0000003650585 - CCC 6754 (Alta oferta FWA) [SEVERITY 3]" u="1"/>
        <s v="Claro AUP - PP - [PLATAFORMA claro:.Hobbit_Ros_SiteD ELEMENTO sdp-1-region5_010076025056_db_load_tra" u="1"/>
        <s v="Claro AUP - PP - [PLATAFORMA claro:.Hobbit_Ros_SiteD ELEMENTO sdp-1-region8_010076025187_db_load_tra" u="1"/>
        <s v="PMC - ce-om-01 - snap_PS_AR" u="1"/>
        <s v="TR CTITUY 087 - 088_2021 - OT: WO0000003562267 - CCC 6120 (CCC - NUEVA OFERTA Masivo - Packs y otro" u="1"/>
        <s v="ClaroAUP - CE - Incident Report - Hobbit_CE ELEMENTO ce-mr-01_010048069076_mt_router_PY mt_router_PY" u="1"/>
        <s v="Claro AUP - PP - [PLATAFORMA .Hobbit_Olleros ELEMENTO scp-5-arg1_010092154001_disk] [INC000026205155" u="1"/>
        <s v="CTITUY 029_2022 - WO0000003777263 - CCC_7486 - (UY Alta Pack promo plus de voz OFF net) [SEVERITY 1]" u="1"/>
        <s v="consulta de alta de suscripciones CE" u="1"/>
        <s v="Fallan por el TT 382: cliente 5491136853766 de Argentina en Roaming NO envía sms a destinos de EEUU" u="1"/>
        <s v="RE: IP-2005 - CMG - Abrir Nuevo caso para informar si via Gy soportan pedido de cuota en el CCR-I" u="1"/>
        <s v="### Claro Uruguay - ppServer patch - ON ###" u="1"/>
        <s v="CR CTIT 068_2021 - WO0000003503643 - CCC_5645 - (Alta de Marcacion; Ser ID y Reason + Cargo COFA) [" u="1"/>
        <s v="TR CTITPY 034_2022 - OT: WO0000003799788 - CCC 7671 (PACKS POSTVENTA - Alta nuevos packs de suscripc" u="1"/>
        <s v="RE: Error en interfacesService UY testing" u="1"/>
        <s v="CR CTIT 013_2022 -WO0000003722880 - CCC_7119 - (AR - SVA / DESARROLLOS Y TELECOMUNICACIONES S.R.L." u="1"/>
        <s v="TR CTITPY 098_2021 - OT: WO0000003671930 - CCC 6834 (PACKS POSTVENTA - Alta/baja de packs de datos)" u="1"/>
        <s v="ClaroAUP ? PP - [ Incident Report ] ? [ Site D - Rosario; sdp-1-region8 - db_load_transf - TRANSLOGS" u="1"/>
        <s v="ClaroAUP ? PP - [ Incident Report ] ? [ Paraguay vPPIN - ccp-1-py - pp_usd - Number of CDRs generate" u="1"/>
        <s v="PMC - ce-db-01-02-03-04 - disk" u="1"/>
        <s v="TR CTIT 199_2021 - OT: WO0000003623690 - CCC 6607 (Habilitación 1193- Packs Prepago - Campaña RTDM -" u="1"/>
        <s v="TR CTIT 218_2021 - OT: WO0000003636891 - CCC 6662 (Habilitación 1193- Packs Prepago - Campaña RTDM -" u="1"/>
        <s v="Claro AUP - PP - [PLATAFORMA .Hobbit_CE ELEMENTO ce-om-01_010048069068_cdr_PY] [INC000025858644]" u="1"/>
        <s v="SERVICE REQUEST - PP - MINOR: DUMP JON" u="1"/>
        <s v="PMC - Claro Paraguay - srp-1 - db_dump_remote" u="1"/>
        <s v="PMC - ce-db-01/02 - disk" u="1"/>
        <s v="ClaroAUP - PYCE - [Incident Report ] ? [ Errores 1201 - 1202 ]" u="1"/>
        <s v="TR CR CTITUY 063_2021 - WO0000003522432 - CCC_5814 - (Pack conectado Notificaciones 1368 - UY) [SEVE" u="1"/>
        <s v="### Claro Paraguay - NOTICE LA - VTP Transparent Mode - ON ###" u="1"/>
        <s v="ClaroAUP ? PREPAGO - Incident Report - Hobbit_Cor_SiteC p6-tss100-unit09_010006013099_memory [INC000" u="1"/>
        <s v="Pruebas Banda horaria en paquetes de datos" u="1"/>
        <s v="INFORMATION REQUEST - PP - MINOR: EmergencyLoan AR" u="1"/>
        <s v="SitePY ELEMENTO scp-2_010001053002_disk" u="1"/>
        <s v="Claro AUP - PP - [PLATAFORMA .Hobbit_Par_SitePY ELEMENTO psp-1_010101007107_ASE] [INC000024973172]" u="1"/>
        <s v="### Claro Arg-Site1 - NOTICE LA - 5.5 upgrade - ON ###" u="1"/>
        <s v="### Claro Arg-Site2 - NOTICE LA - 5.5 upgrade - ON ###" u="1"/>
        <s v="### Claro Arg-Site3 - NOTICE LA - 5.5 upgrade - ON ###" u="1"/>
        <s v="### Commerce Engine AUP - Diskgroup Rebalance - ON ###" u="1"/>
        <s v="INCIDENT REPORT - PP - MAJOR : Errores 503 Capa de Servicio - Site Olleros" u="1"/>
        <s v="Claro AUP - PP - [Incident Report] PLATAFORMA .Hobbit_Par_SitePY No estamos pudiendo ingresar al di" u="1"/>
        <s v="ClaroAUP ? CEUY - Service Request[MINOR] - Errores de ORACLE de scrip usado por Sistemas mediante us" u="1"/>
        <s v="INCIDENT REPORT - CE - MINOR: Refund&gt;Debits PY" u="1"/>
        <s v="INFORMATION REQUEST - PP - MINOR: MAX BLANACE ACCOUNT" u="1"/>
        <s v="ClaroAUP - CE - Incident Report - Uruguay; servicio LoL clientes PP les cobra a precio 0" u="1"/>
        <s v="TR CTITUY 028_2021 - OT: WO0000003477612 - CCC 5403 (Alta de pack posventa de regalo - MASIVO CR) [S" u="1"/>
        <s v="Claro AUP CE - [Incident report] [Bluemovil - SC 2028/2048 PY - Demoras en las notificaciones de las" u="1"/>
        <s v="RE: Claro AUP - PP - [PLATAFORMA claro:.Hobbit_Ros_SiteD ELEMENTO sdp-1-region8_010076025187_db_load" u="1"/>
        <s v="Claro AUP - CE - [PLATAFORMA claro:.Hobbit_CE ELEMENTO ce-mr-03_010048069078_pe_charging_PY] [INC000" u="1"/>
        <s v="Claro AUP - PP - [Incident Report] [PLATAFORMA .Hobbit_Uru_SiteUY ELEMENTO psp-1_010096031107_ASE] {" u="1"/>
        <s v="ClaroAUP ? PP - [ Incident Report ] ? [ Site D - Rosario; sdp-1-region8 - DB_tran.dat20210906_1600 N" u="1"/>
        <s v="RE: Replica en ctp2 y ctp6" u="1"/>
        <s v="TR CTITUY 135_2021 - OT: WO0000003653284 - CCC 6781 (PACKS POSTVENTA- ALTA NUEVO PACKS POR SUSCRIPCI" u="1"/>
        <s v="INFORMATION REQUEST - PP - MINOR: Configuración de ProfileID [AR]" u="1"/>
        <s v="Error en Apis - aprovisionar lineas - ctp-2 y ctp-6" u="1"/>
        <s v="Release 5.5 :: Solicitud de Info para Pruebas :: Producción AR" u="1"/>
        <s v="RE: 595993384308 Linea de Paraguay" u="1"/>
        <s v="### Claro AR - NOTICE LA - Support - CGW Activation - ON ###" u="1"/>
        <s v="### Claro Paraguay - NOTICE LA - Old EOL HW unmount - ON ###" u="1"/>
        <s v="### Claro Uruguay - NOTICE LA - Imperva instalation - ON ###" u="1"/>
        <s v="Pedido de Datos configurados en ambientes de Test" u="1"/>
        <s v="### Claro AUP - NOTICE LA - Support - Tariff Execution of TR sentences - 01/02/2022 - ON ###" u="1"/>
        <s v="### Claro AUP - NOTICE LA - Support - Tariff Execution of TR sentences - 05/10/2021 - ON ###" u="1"/>
        <s v="### Claro AUP - NOTICE LA - Support - Tariff Execution of TR sentences - 12/10/2021 - ON ###" u="1"/>
        <s v="### Claro AUP - NOTICE LA - Support - Tariff Execution of TR sentences - 15/10/2021 - ON ###" u="1"/>
        <s v="### Claro AUP - NOTICE LA - Support - Tariff Execution of TR sentences - 21/12/2021 - ON ###" u="1"/>
        <s v="### Claro AUP - NOTICE LA - Support - Tariff Execution of TR sentences - 26/10/2021 - ON ###" u="1"/>
        <s v="### Claro AUP - NOTICE LA - Support - Tariff Execution of TR sentences - 27/12/2021 - ON ###" u="1"/>
        <s v="INFORMATION REQUEST - PP - MINOR: Exomi - Big Data AR (RF255618)" u="1"/>
        <s v="TN3 Maqueta TEST - Link STP COR Down" u="1"/>
        <s v="Claro AUP PP - [Incident report] - Aumento de sesiones en assumed positive" u="1"/>
        <s v="TR CTITPY 044_2021 - OT: WO0000003524411 - CCC 5876 (Packs Renovables - Alta packs y Habilitación C" u="1"/>
        <s v="reporte de subscribers tn3 rosario-particion olleros" u="1"/>
        <s v="TR CTIT 099-100_2022 - OT: WO0000003858234 - CCC 8008 (Oferta Contratos Empresas - Planes CR Agosto" u="1"/>
        <s v="TR CTITUY 122_2021_ALTA_IP_ROAM WO0000003621212 (ALTA DE IP)" u="1"/>
        <s v="CTITUY 003_2022 -WO0000003728502 - CCC_6700 - (UY - PACKS POSVENTA - Nueva Oferta de Packs PP/ TN3)" u="1"/>
        <s v="INCIDENT REPORT - PP - MINOR: Failover Site B Jonte - CDRs Recharge NOK (IM00898920)" u="1"/>
        <s v="INCIDENT REPORT - CE - MINOR: CHARGE_CODE_ID 11593 &amp; 11595 NOK UY (IM00889055)" u="1"/>
        <s v="### Claro AUP - Support - Tariff Execution of TR sentences - 10/6/2021 - ON ###" u="1"/>
        <s v="### Claro AUP - Support - Tariff Execution of TR sentences - 13/7/2021 - ON ###" u="1"/>
        <s v="### Claro AUP - Support - Tariff Execution of TR sentences - 22/6/2021 - ON ###" u="1"/>
        <s v="### Claro AUP - Support - Tariff Execution of TR sentences - 27/7/2021 - ON ###" u="1"/>
        <s v="### Claro AUP - Support - Tariff Execution of TR sentences - 28/5/2021 - ON ###" u="1"/>
        <s v="Claro AUP - CE - [Incident Report] [PLATAFORMA .Hobbit_CE ELEMENTO ce-as-04_010048069073_as_charging" u="1"/>
        <s v="Solicitud impacto en maqueta CTP-4 (PY) - Quitar período de gracia para bonificación de costo de ser" u="1"/>
        <s v="TR CTIT 078_2021 - WO0000003513512 - CCC 5741 (Triplica con todas las recargas ¿ AR 19; Mayo TN3)" u="1"/>
        <s v="TR CTIT 104_2022 - TR CTIT 105_2022 - OT: WO0000003867421 - CCC 8081 (Altas y Bajas de Montos de Rec" u="1"/>
        <s v="Solicitud configuración período de gracia en 0 (cero) en maquetas de AR - CTP-2 y CTP-6" u="1"/>
        <s v="ClaroAUP ? PP - [ Incident Report ] ? [ Site C - Cordoba; psp-1 - ASE - Crontab script NOT Found ] :" u="1"/>
        <s v="Claro AUP - PP - [Incident Report] [ Alarmas varias en el sitio de Olleros] INC000025958695" u="1"/>
        <s v="Service Request - Usuario de Sybase" u="1"/>
        <s v="ClaroAUP - PP PY - [ Incident Report ] - Claro Prepago 991813606 no emite a contacto frecuente 99438" u="1"/>
        <s v="INCIDENT REPORT - PP - Dump Site B - Jonte" u="1"/>
        <s v="ClaroAUP - PP - [information request] ? Listado de hosts" u="1"/>
        <s v="CR CTIT 062_2022 - WO0000003790680 - CCC_7592 - (AR - Triplica con todas las recargas: 02 de Mayo /" u="1"/>
        <s v="TR CTIT 190_2021 - OT: WO0000003617811 - CCC 6520 (Alta Pack 3GB x 7 dias - Prepago)" u="1"/>
        <s v="INCIDENT REPORT - PP - MINOR: GSM Tariff PPP18 VMAstersX (Sedronar) NOK AR (IM01015470)" u="1"/>
        <s v="Solicitud de configuracion maqueta" u="1"/>
        <s v="Claro AUP - CE [Incdent Report] [ce-om-01 - snap_PS_PY] INC000024250393" u="1"/>
        <s v="ClaroAUP - PP - Problemas de acceso a equipos TN3" u="1"/>
        <s v="ClaroAUP ? CE-PY - Service Request[MAYOR] - SMS de bienvenida - CRQ000004596623" u="1"/>
        <s v="Claro AUP - PP - [Incident Report] PLATAFORMA .Hobbit_Par_SitePY ELEMENTO scp-2_010001053002_disk_st" u="1"/>
        <s v="Claro AUP - PP - [Incident Report] PLATAFORMA .Hobbit_Par_SitePY ELEMENTO scp-2_010001053002_disk_st" u="1"/>
        <s v="PMC - ce-db-04 disk" u="1"/>
        <s v="### Claro AUP - NOTICE LA - Support - Tariff Execution of TR sentences - 05/01/2021 - ON" u="1"/>
        <s v="### Claro AUP - NOTICE LA - Support - Tariff Execution of TR sentences - 14/12/2021 - ON" u="1"/>
        <s v="### Claro AUP - NOTICE LA - Support - Tariff Execution of TR sentences - 15/11/2021 - ON" u="1"/>
        <s v="### Claro AUP - NOTICE LA - Support - Tariff Execution of TR sentences - 23/11/2021 - ON" u="1"/>
        <s v="### Claro AUP - NOTICE LA - Support - Tariff Execution of TR sentences - 30/11/2021 - ON" u="1"/>
        <s v="### Claro AUP - NOTICE LA - Support - Tariff Execution of TR sentences - 30/12/2021 - ON" u="1"/>
        <s v="TR CR CTIT 262_2021 - WO0000003693367- CCC_7040(AR - Triplica con todas las recargas: 28 - 31 de Ene" u="1"/>
        <s v="ClaroAUP ? PP - [ Incident Report ] ? [ Site C - Cordoba; P6 DS9 (T3); Puerto 3872 ; There are more" u="1"/>
        <s v="TR CTIT 072_2021 - OT: WO0000003505485 - CCC 5626 (INCREMENTO MAYO - Excedentes Planes CR Empresas)" u="1"/>
        <s v="### Claro AUP - NOTICE LA - Support - Tariff Execution of TR sentences - 04/01/2022 - ON" u="1"/>
        <s v="### Claro AUP - NOTICE LA - Support - Tariff Execution of TR sentences - 10/03/2022 - ON" u="1"/>
        <s v="### Claro AUP - NOTICE LA - Support - Tariff Execution of TR sentences - 17/03/2022 - ON" u="1"/>
        <s v="Alarma en p29-tss100-unit10 - 10.29.13.110 is unreachable" u="1"/>
        <s v="CR CTIT 084_2022 - WO0000003829629 - CCC_7750 - (AR - Triplica con todas las recargas: 29 de Junio /" u="1"/>
        <s v="ampliacion de limite bolsa main" u="1"/>
        <s v="Claro AUP - CE - [Incident Report] [ ce-om-01 - snap_PS_UY ]" u="1"/>
        <s v="PLATAFORMA .Hobbit_Tor_SiteA ELEMENTO cgw-4-region1_010084056128_procs" u="1"/>
        <s v="RV: NEWNET - IDPSMS HACIA TN3 OLLEROS NO PROGRESAN - timer" u="1"/>
        <s v="psp-1_010084056107_ASE" u="1"/>
        <s v="TR CTIT 090_2022 - OT: WO0000003839208 - CCC 7911 (Incremento LDI Oferta Corpo CO y CR - Agosto 20;" u="1"/>
        <s v="### Claro PY - NOTICE LA - Support - SDP Fail Back - ON" u="1"/>
        <s v="RV: Cierre Auditoría Enacom dto 311/20 ( planes de pago + servicios reducidos) - telefonía móvil EX-" u="1"/>
        <s v="### Claro TOR/COR - NOTICE LA - VTP Transparent Mode - ON" u="1"/>
        <s v="TR CTIT 146_2021 - OT: WO0000003577494 - CCC 6218 (POSPAGO :: INCREMENTO PLANES (CR)_VOZ; MMS; SMS_I" u="1"/>
        <s v="PP - MAJOR: Renovación de packs [ARG]" u="1"/>
        <s v="INFORMATION REQUEST - PP - MINOR: Inconsistencia en abonado" u="1"/>
        <s v="Links IVR Tecnotree Córdoba 3" u="1"/>
        <s v="Solicitud de abrir un caso para Sacar redirección CTP-1" u="1"/>
        <s v="ClaroAUP - CE - Incident Report - Hobbit_CE ELEMENTO ce-om-01_010048069068_snap_PS_AR [INC0000250480" u="1"/>
        <s v="TR CTIT 021_2021 - WO0000003440122 - CCC_5177 (POSPAGO :: INCREMENTO PLANES (CR)_Impacto 10.02.21)" u="1"/>
        <s v="INFORMATION REQUEST - CE - MINOR; TD_REQUESTED_ACTION" u="1"/>
        <s v="INFORMATION REQUEST - MINOR - PP: ARG - Consulta profileId" u="1"/>
        <s v="Claro AUP - PP - [Incident Report] [PLATAFORMA .Hobbit_CE ELEMENTO ce-as-04_010048069073_disk] {INC0" u="1"/>
        <s v="Foto 1368 PARAGUAY" u="1"/>
        <s v="pmc - ce-db-03 disk 80%" u="1"/>
        <s v="Consulta Api ccard.pp_pp_server.update_subscriber" u="1"/>
        <s v="Solicitud de borrado de 2 Short Code Tariff" u="1"/>
        <s v="ClaroAUP ? PREPAGO - Incident Report - sdp-1-arg1 - tt8" u="1"/>
        <s v="Claro AUP - PP - [PLATAFORMA .Hobbit_Olleros ELEMENTO cgw-7-arg1_010092154095_refund] [INC0000259411" u="1"/>
        <s v="Claro Argentina : Olleros : Revision U2C" u="1"/>
        <s v="TR CTITUY 038-039_2021 - WO0000003483596 - ID:5480 (Cambio notif. TN3 planes con recompra - UY [SEVE" u="1"/>
        <s v="reenvio DUMP UY" u="1"/>
        <s v="### Claro Argentina - NOTICE LA - Site-1 units activation - ON ###" u="1"/>
        <s v="### Claro AUP - NOTICE LA - Support - SRP FailBack Site B - ON ###" u="1"/>
        <s v="### Claro PY - NOTICE LA - Support - PSP-1 HW Replacement - ON ###" u="1"/>
        <s v="Claro AUP - PP - [Incident Report] [PLATAFORMA .Hobbit_Uru_SiteUY ELEMENTO cgw-3-uy_010096031014_dis" u="1"/>
        <s v="Consulta CDRs LOAN en CTP-3 (UY)" u="1"/>
        <s v="CR CTITPY 045_2021 WO0000003524426 (ALTA Y MODIFICACION DE PREFIJOS)" u="1"/>
        <s v="CR CTITPY 048_2021 WO0000003528822 (ALTA Y MODIFICACION DE PREFIJOS)" u="1"/>
        <s v="CR CTITPY 054_2021 WO0000003538023 (ALTA Y MODIFICACION DE PREFIJOS)" u="1"/>
        <s v="CR CTITPY 078_2021 WO0000003604142 (ALTA Y MODIFICACION DE PREFIJOS)" u="1"/>
        <s v="CR CTITUY 066_2021 WO0000003524428 (ALTA Y MODIFICACION DE PREFIJOS)" u="1"/>
        <s v="CR CTITUY 110_2021 WO0000003604439 (ALTA Y MODIFICACION DE PREFIJOS)" u="1"/>
        <s v="REVISION PACK VOZ VOZCOT" u="1"/>
        <s v="IP-21870 Implementar UPDATES CAPCHA en Comercial Engine Paraguay" u="1"/>
        <s v="TR CR CTIT 045_2021 - WO0000003472819 - CCC_5361 (Baja del servicio sms Bulk - COOP.SERV.PUBLICOS" u="1"/>
        <s v="Permisos SUDO para agentim en CBA" u="1"/>
        <s v="Solicitud de líneas en maqueta CTP-2" u="1"/>
        <s v="TR CTIT 006_2022 - OT: WO0000003696699 - CCC 7058 (Oferta Contratos Empresas - Planes CR Enero 2022)" u="1"/>
        <s v="Promociones para las maquetas ctp2 y ctp6" u="1"/>
        <s v="CR CTIT 036_2022 -WO0000003765307- CCC_7368 - (AR - Suscripción Norton / Cykadas - Creación de Insum" u="1"/>
        <s v="max volumen y diferencia en registracion de datos consumidos entre tn3 y pgw" u="1"/>
        <s v="INFORMATION REQUEST - PP -MINOR: SMS de confirmación de recarga de saldo NO ENVIADO" u="1"/>
        <s v="INCIDENT REPORT - PP - MAJOR: APISs CORBA.COMM_FAILURE PY" u="1"/>
        <s v="Claro AUP - CE - [PLATAFORMA claro:.Hobbit_CE ELEMENTO ce-om-01_010048069068_cpu] [INC000026985601]" u="1"/>
        <s v="TR CTIT 016_2022 - OT: WO0000003728585- CCC 7140 (Nuevo Pack Turista- 25GBX30) [SEVERITY 1]" u="1"/>
        <s v="TR CTITPY 104_2021 - OT: WO0000003685254 - CCC 6943 (Packs Noches Gigantes CR) [SEVERITY 1]" u="1"/>
        <s v="TR CR CTIT 143_2021 - WO0000003577282- CCC_6235 - (Cambio del nombre comercial) [SEVERITY 1]" u="1"/>
        <s v="TR CTITUY 018_2022 - OT: WO0000003759832 - CCC_7347 (PACK PRESTADO CATEGORIA 4) [SEVERITY 1]" u="1"/>
        <s v="TR CTITUY 026_2022 - OT: WO0000003772927 - CCC 7468 (Packs Retención MAS CR UY) [SEVERITY 1]" u="1"/>
        <s v="TR CTITUY 079_2021 - OT: WO0000003540413 - CCC 6023 (PACK PRESTADO CATEGORIA 3) [SEVERITY 1]" u="1"/>
        <s v="TR CTITUY 123_2021 - TCK: WO0000003629738 - CCC_6621 (Alta nuevo asterisco FNC) [SEVERITY 1]" u="1"/>
        <s v="Hobbit_Ros_SiteD - refund" u="1"/>
        <s v="ClaroAUP ? PREPAGO - Incident Report - Hobbit_Jte_SiteB ELEMENTO psp-1_010092002107_db_dump [INC0000" u="1"/>
        <s v="TR CTIT 277_2020 - OT: WO0000003404332 - CCC 4930 (CUP Enero Empresas 2021 - Planes CR aumento Inter" u="1"/>
        <s v="Claro AUP - Prepago - [Incident Report] [scp-2 - disk_status PY] INC000024095602" u="1"/>
        <s v="RE: Release 5.5 :: Pruebas en maqueta CTP-6 :: Solicitud de Orden de Uso GPRS-VOZ-SMS" u="1"/>
        <s v="TR CTITPY 025_2021 - OT: WO0000003505135 - CCC 5674 (Modificacion Costo del Prestamo) [SEVERITY 2]" u="1"/>
        <s v="TR CTITUY 060_2021 - OW: WO0000003516785- CCC: 5665 (Triplica 28 y 31 de mayo Tn3 UY) [SEVERITY 2]" u="1"/>
        <s v="TR CTITUY 081_2021 - OW: WO0000003541294 - CCC: 6061 (Triplica 2 y 5 de Julio Tn3 UY) [SEVERITY 2]" u="1"/>
        <s v="TR CTITUY 084_2021 - OW: WO0000003544186- CCC: 6066 (Triplica 23 y 26 de Julio Tn3 UY [SEVERITY 2]" u="1"/>
        <s v="Consulta Notificación ROAM" u="1"/>
        <s v="Claro AUP - PP - .PLATAFORMA .Hobbit_Par_SitePY ELEMENTO srp-1_010101007108_ASE" u="1"/>
        <s v="ClaroAUP ? PREPAGO - Incident Report - Hobbit_Cor_SiteC ELEMENTO psp-1_010048027107_db_capacity" u="1"/>
        <s v="INCIDENT REPORT - CE - MINOR: Charge_code_id 84222 NOK AR (IM00895803)" u="1"/>
        <s v="[PLATAFORMA .Hobbit_Cor_SiteC ELEMENTO cgw-6-region3_010048027130_refund] {INC000023586741]" u="1"/>
        <s v="TR CTITUY 092_2021 - OW: WO0000003569879 - CCC: 6183 (Triplica 21 Julio Tn3 UY) [SEVERITY 2]" u="1"/>
        <s v="Solicitud de Bypass PSP COR" u="1"/>
        <s v="Problema en Apis - UY CTP-3" u="1"/>
        <s v="vSMAUY TN3 ATI SGW" u="1"/>
        <s v="PMC - Claro AUP - ce-db-01/02/03/04 - disk" u="1"/>
        <s v="INCIDENT REPORT - PP - CRITICAL: COR NOK" u="1"/>
        <s v="SitePY ELEMENTO scp-2_010001053002_disk_status" u="1"/>
        <s v="RE: Claro AUP - PP - [Incident Report] PLATAFORMA .Hobbit_Par_SitePY ELEMENTO scp-2_010001053002_dis" u="1"/>
        <s v="TR CR CTIT 192_2021 -WO0000003617969- CCC_6563 - AR - Triplica con todas las recargas: 04 - 07 de Oc" u="1"/>
        <s v="INFORMATION_REQUEST - PP - MINOR: Comportamiento de Slot 0 en paquetes" u="1"/>
        <s v="INFORMATION REQUEST - PP - MINOR: caida de PI AR" u="1"/>
        <s v="TR CTIT 035_2022 - OT: WO0000003763789 - CCC 7384 (Nueva Oferta Corpo CR Abril) [SEVERITY 3]" u="1"/>
        <s v="TR CTIT 128_2021 - 129_2021 - OT: WO0000003545341 - CCC 6102 (Cambios Packs de Prueba y Plan de Prue" u="1"/>
        <s v="CR CTIT 170_2021 WO0000003604430 (ALTA Y MODIFICACION DE PREFIJOS)" u="1"/>
        <s v="INFORMATION REQUEST - CE - MINOR: Result codes - Request charge HUB CE (AUP)" u="1"/>
        <s v="CR CTIT 048_2022 -WO0000003777250 - CCC_7417 - (AR - Triplica con todas las recargas: 18 - 22 de Abr" u="1"/>
        <s v="TR CTIT 020_2021 - OW: WO0000003434896 - CCC: 5154 (Triplica con todas las recargas - AR 12;19 y 22" u="1"/>
        <s v="ce-om-01_010048069068_snap_PS_UY" u="1"/>
        <s v="TR CTIT 009_2021 - WO0000003417476 - CCC_5003 (POSPAGO :: INCREMENTO PLANES (CR)_Impacto 01.02.21)" u="1"/>
        <s v="CR CTIT 232_2021_ALTA_ROUTING_NUMBER WO0000003648138 (NumberPortability)" u="1"/>
        <s v="TR CTIT 031_2021 - WO0000003452226 - CCC_5229 (POSPAGO :: INCREMENTO PLANES (CR)_Impacto 01.03.21)" u="1"/>
        <s v="Solicitud migración líneas de CTP-8 a CTP-4" u="1"/>
        <s v="Scripts para validaciones en Sitio Olleros" u="1"/>
        <s v="TR CTIT 266_2020 - TR CTIT 267_2020 - TR CTIT 268_2020 - OT: WO0000003391530 - CCC 4843 (Alta Nueva" u="1"/>
        <s v="INFORMATION REQUEST - PP - MINOR: Débitos de abono inconsistentes [PY] al corte de ciclo" u="1"/>
        <s v="[ CP MJOY - Digital Virgo; SCs 80808-1616; error:500;External User Authentication Failed ] : INC0" u="1"/>
        <s v="TR CTITUY 030_2022 - OT: WO0000003779493 - CCC 7532 (Asociar paquete Promo Plus de Voz PILI50 a la o" u="1"/>
        <s v="PMC - Claro AUP - ce-db-03/04 - queue_PY" u="1"/>
        <s v="CR CTIT 087_2022 - WO0000003833609 - CCC_7886 - (CYCLELOGIC ARGENTINA S.R.L. / SMS BULK A2P - Cambio" u="1"/>
        <s v="Falla en el CAPTCHA Uruguay" u="1"/>
        <s v="ClaroAUP ? PREPAGO - Incident Report - PP PY virtual Incremento en RespNok en CAP3" u="1"/>
        <s v="TR CTIT 251-252-253_2021 - OT: WO0000003688378 - CCC 6959 (Alta Nueva Oferta Movil Corpo Abono Contr" u="1"/>
        <s v="Consulta textos 470; 471; 472 y 473 - TR CTIT 134_2021 - OT: WO0000003568325" u="1"/>
        <s v="Information Request - Análisis de fraude CE SIA - PGY" u="1"/>
        <s v="CR CTIT 231_2021_ALTA_PREFIJO_SMS WO0000003648515 (TOCSDestinationRegion)" u="1"/>
        <s v="RE: CR CTIT 211_2021/CTITUY 125_2021/CTITPY 086_2021 - WO0000003636904 - CCC_6637 - (ALTA DE MARCACI" u="1"/>
        <s v="TR CR CTIT 131_2021 - WO0000003563525- CCC_6109 (BAJA DE MARCACION 456 - NACION SERVICIOS SA) [SEVER" u="1"/>
        <s v="Por favor de abrir un caso URGENTE para verificar respuestas Diameter en time out o congestion de" u="1"/>
        <s v="INFORMATION REQUEST - PP - MINOR: no recepción de SMS de recarga :AR:" u="1"/>
        <s v="CTITUY 027_2022 - WO0000003773257 - CCC_7408 - (UY- Modificar vigencia de llamadas on net en recarga" u="1"/>
        <s v="IMPORTANTE: Promociones" u="1"/>
        <s v="Claro AUP - PP - [Incident report] [p7-tss100-unit01 y p7-tss100-unit04 Site C alarmados] INC0000" u="1"/>
        <s v="Por favor de abrir un caso para verificar respuestas Diameter 3xxx para Terminate en algunos Peers d" u="1"/>
        <s v="INCIDENT REPORT - CE - MINOR: Cobro diario SERVICE_ID 8986 Mensual (UY)" u="1"/>
        <s v="PMC - ce-db-01 - ce-db-02 - ce-db-03 - disk" u="1"/>
        <s v="configurar respuestas Diameter para pruebas de CMG en CTP-1" u="1"/>
        <s v="Claro AUP - CE - [PLATAFORMA .Hobbit_CE ELEMENTO ce-mr-03_010048069078_mo_router_UY] [INC00002490672" u="1"/>
        <s v="TR CTITUY 027_2021 - WO0000003471270- CCC 5266 (Triplica 31 de marzo Tn3 UY)" u="1"/>
        <s v="CR CTIT 045_2022 - WO0000003772920 - CCC_7415 - (AR - Triplica con todas las recargas: 08 - 13 de Ab" u="1"/>
        <s v="PMC - Claro AUP - Data Base CE - ce-db-01/02/03/04 - disk" u="1"/>
        <s v="RE: ClaroAUP ? Commerce Engine - [ Incident Report ] ? [ ce-na-04 - tx_upload_PY - July05_SMSGateway" u="1"/>
        <s v="RE: SERVICE REQUEST - PP - MINOR: Dump [PY]" u="1"/>
        <s v="PMC - ce-db-04 - cpu" u="1"/>
        <s v="CTITUY 051_2022 WO0000003817432 (ALTA Prefijos Roaming)" u="1"/>
        <s v="Nuevo Caso para verificar Config de los RG 1001 y 2002 en CTP-1" u="1"/>
        <s v="INFORMATION REQUEST - PP - MINOR: Documentacion Renovacion de packs por consumo" u="1"/>
        <s v="Cambios de numero con error temporal" u="1"/>
        <s v="CTITPY 087_2021 - WO0000003641019 - CCC_6666 - (Alta marcaciones SVA) [SEVERITY 1]" u="1"/>
        <s v="Solicitud de líneas en maqueta CTP-6 (nueva maqueta virtual linux) + verificación líneas en CTP-3 (U" u="1"/>
        <s v="DB - ce-db-03 - disk" u="1"/>
        <s v="ClaroAUP ? PP - [ Incident Report ] ? [ Site Paraguay NEW; srp-1 - DB_cache; SubscriberDetails warni" u="1"/>
        <s v="Claro AUP CE - [Incident report] [Alarmas en plataforma CE de UY y PY - procengine ? cdr - port ]" u="1"/>
        <s v="RE: Solicitud de aprovisionamiento de líneas" u="1"/>
        <s v="ClaroAUP ? CEUY - Service Request[MINOR] - Solicito la ejecucion del siguiente delete en la base de" u="1"/>
        <s v="PP - MINOR: Inconsistencias en abonado" u="1"/>
        <s v="TR CTIT 260_2020 - WO0000003386036 - CCC 4793 (Triplica con todas las recargas - AR 14 y 18 diciembr" u="1"/>
        <s v="TR CTIT 270_2020 - WO0000003391845 - CCC 4859 (Triplica con todas las recargas - AR 23 y 28 diciembr" u="1"/>
        <s v="ClaroAUP ? PP - [ Incident Report ] ? PLATAFORMA .Hobbit_Par_SitePY ELEMENTO psp-1_010101007107_pp_" u="1"/>
        <s v="Problema Mensaje de Notificación" u="1"/>
        <s v="Solicitud información para Proyecto Release 5.5" u="1"/>
        <s v="Release 5.5 :: Pruebas en maqueta CTP-6 :: Solicitud de tarifa de voz" u="1"/>
        <s v="INFORMATION REQUEST - PP - MINOR: Consulta por configuración de pack PAOFFN :UY:" u="1"/>
        <s v="Consultas" u="1"/>
        <s v="ClaroAUP ? PREPAGO - Incident Report - TECNOTREE_PP_SITEA:cgw-2-region1_010084056126_disk_status:" u="1"/>
        <s v="Solicitud de Lineas" u="1"/>
        <s v=": Solicito CAMBIO enrutamiento entre OCS de TN3 y el nuevo CMG PY en CTP 4" u="1"/>
        <s v="ClaroAUP ? PREPAGO - [ncident Report] ? [psp-1 - db_dump_remote] - INC000022699658" u="1"/>
        <s v="Commerce Engine - [ Information Request ] ? [ ce-mr-00 - mt_router_XX - ERROR LOG CHECK ] : INC00000" u="1"/>
        <s v="TR CR CTIT 014_2021 - WO0000003426465 - CCC_5067 (POSPAGO : Cambio precio de Pack Conectado) [SEVERI" u="1"/>
        <s v="TR CTIT 035_2021 - WO0000003454992 - CCC_5235 (SMS BULK / PLUS MOBILE/ ALTA MARCACION 93788) [SEVERI" u="1"/>
        <s v="TR CTIT 140_2021 - WO0000003574839 - CCC_6175 - (SMS BULK / INFOBIP / NUEVA MARCACIÓN 29009) [SEVERI" u="1"/>
        <s v="TR CTIT 214_2021 - OT: WO0000003636771 - CCC 6671 (Modificacion Abono plan IFWAR a costo $0) [SEVERI" u="1"/>
        <s v="TR CTIT 247_2021 - OT: WO0000003683248 - CCC 6921 (Creación paquete de datos Claro Pay 10GB) [SEVERI" u="1"/>
        <s v="TR CTITPY 013_2021 - WO0000003479218 - ID:5426 (Modificación texto saldo CERO - CR Paraguay) [SEVERI" u="1"/>
        <s v="TR CTITPY 026_2022 - TR CTITPY 027_2022 - OT: WO0000003783728 - CCC 7512 (Alta Plan Conatel) [SEVERI" u="1"/>
        <s v="TR CTITUY 041_2022 - OT: WO0000003801816 - CCC 7680 (Modificación bloque roaming plan CC6GA) [SEVERI" u="1"/>
        <s v="ClaroAUP ? PP - [ Incident Report ] ? [ Site Uruguay NEW; psp-1 - cap3cr ] : INC000024396043" u="1"/>
        <s v="CR CTIT 106_2022 - WO0000003866757- CCC_8096- AR - (Triplica con todas las recargas: 01 - 05 - 08 de" u="1"/>
        <s v="Creación usuario genérico" u="1"/>
        <s v="INFORMATION REQUEST - PP - MINOR: Subscribers borrados [UY]" u="1"/>
        <s v="ClaroAUP ? CE_PY - Service Request[MAYOR] - IP-21850 Implementar UPDATES CAPCHA en Comercial Engine" u="1"/>
        <s v="RE: Solicitud configuración profile" u="1"/>
        <s v="### Claro Argentina - NOTICE LA - Olleros DS Traffic migration - ON/OFF" u="1"/>
        <s v="TR CTIT 183_2021 - TR CTIT 184_2021 - OT: WO0000003614102 - CCC 6458 (INC OCT 2021 - Incremento de p" u="1"/>
        <s v="ce-as-04_010048069073_disk" u="1"/>
        <s v="INCIDENT REPORT- PP - MAJOR: DUMPS[ARG] - OLL" u="1"/>
        <s v="SERVICE REQUEST - PP - MINOR: Dump UY" u="1"/>
        <s v="Claro AUP - PP - [Incident Report] PLATAFORMA .Hobbit_Uru_SiteUY ELEMENTO psp-1_010096031107_ASE" u="1"/>
        <s v="Vigencia de recargas de saldo PY" u="1"/>
        <s v="Claro Uruguay - NOTICE LA - New HW install - ON ###" u="1"/>
        <s v="Claro AUP - PP - PLATAFORMA .Hobbit_Par_Virtual_PP ELEMENTO cgw-2-py_010101007032_notmgr" u="1"/>
        <s v="ClaroAUP ? PP - [ Incident Report ] ? PLATAFORMA .Hobbit_Cor_SiteC ELEMENTO psp-1_010048027107_DB_c" u="1"/>
        <s v="TR CTIT 065_2021 - WO0000003500912 - CCC 5598 (Triplica con todas las recargas - AR 3;7;10 Mayo TN3" u="1"/>
        <s v="TR CTIT 275_2020 - OT: WO0000003400802 - CCC 4905 (Cambio Precio Granel Planes Abono Control Corpo)" u="1"/>
        <s v="SITE A:cgw-2-region1_010084056126_disk_status:disk_statu" u="1"/>
        <s v="Release 5.5 :: Pruebas en maqueta CTP-6 :: Soporte para pruebas de acreditación de tarjetas" u="1"/>
        <s v="SERVICE REQUEST - PP - MINOR: REENVIO DUMP [UY][PY]" u="1"/>
        <s v="FOTO feature 1368 ARGENTINA" u="1"/>
        <s v="TR CR CTIT 273_2020 - WO0000003398658 - CCC_4877 (MITTO TECHNOLOGIES SAU  - Alta de Marcaciones para" u="1"/>
        <s v="INFORMATION REQUEST - PP - MINOR: Inconsistencia en fecha de renovación de pack de datos" u="1"/>
        <s v="Claro AUP - PP - [Incident Report] PLATAFORMA .Hobbit_Olleros ELEMENTO cgw-X-arg1_010092154092_refun" u="1"/>
        <s v="TR CTITPY 21_2021 - WO0000003500946 - CCC_5583 (Alta Pack Prestado) [SEVERITY 1]" u="1"/>
        <s v="ClaroAUP ? CE - Service Request[MAYOR] - Pedido del codigo de funcion" u="1"/>
        <s v="TR CTIT 148_2021 - OT: WO0000003578709 - CCC 6215 (INCREMENTO AGOSTO EMPRESAS - Excedentes Planes (C" u="1"/>
        <s v="CR CTIT 043_2022 -WO0000003801864- CCC_7628 - (Triplica 18; 20 y 23 de mayo Tn3 UY) [SEVERITY 1]" u="1"/>
        <s v="TR CTITPY 037_2021 - OT: WO0000003518279 - CCC 5791 (Packs Renovables - Alta packs para Fliendly Us" u="1"/>
        <s v="UP - CE - Revisión Alarmas CloudControl" u="1"/>
        <s v="Claro AUP - PP - [Incident Report] [PLATAFORMA .Hobbit_Par_SitePY ELEMENTO scp-2_010001053002_disk_s" u="1"/>
        <s v="TR CTIT 046_2021 - WO0000003476704 - CCC_5385 (Solicitud de carga en Tabla del número 1141508922) [" u="1"/>
        <s v="INCIDENT REPORT - PP - MINOR: MCS68 INTER 13 NP UY NOK (IM01024844)" u="1"/>
        <s v="INCIDENT REPORT - PP - MAJOR: Error alta banda horaria PACK UY" u="1"/>
        <s v="ClaroAUP ? Commerce Engine - [ Incident Report ] ? [ cce-om-01 - cpu - Load is HIGH ] : INC000023428" u="1"/>
        <s v="Altas WAP CE - Sin landing previo" u="1"/>
        <s v="RE: Pruebas de Cobro CE Claro Paraguay" u="1"/>
        <s v="RV: Listado de TRs aplicados - 12/04/2022" u="1"/>
        <s v="INFORMATION REQUEST - PP - MINOR: Inconsistencia en Createsubscriber [ARG]" u="1"/>
        <s v="### Claro AUP - NOTICE LA - GetProfile CE PY - ON ###" u="1"/>
        <s v="### Claro Paraguay - NOTICE LA - 5.5 upgrade - ON ###" u="1"/>
        <s v="### Claro PY - NOTICE LA - Storage HW Repair - ON ###" u="1"/>
        <s v="INCIDENT REPORT - PP - MINOR: EML Pkt - Exomi NOK PY (IM00882058)" u="1"/>
        <s v="Claro AUP - CE - [PLATAFORMA .Hobbit_CE ELEMENTO ce-db-04_010048069092_asm] [INC000024580304]" u="1"/>
        <s v="TR CR CTIT 092_2021 - WO0000003518285- CCC_5715 (INFOBIP - ALTA NUEVA MARCACION 39008) [SEVERITY 1]" u="1"/>
        <s v="TR CTIT 042_2022 - OT: WO0000003768523 - CCC 7427 (Cambio de Precio Pack Conectado PP) [SEVERITY 1]" u="1"/>
        <s v="TR CTITUY 006_2021 - WO0000003431203 - CCC_5072 (Alta marcación BULK empresa Bombarda) [SEVERITY 1]" u="1"/>
        <s v="TR CTITUY 021/022_2021 - WO0000003458790 - CCC_5281 (Alta pack promo plus de voz - UY) [SEVERITY 1]" u="1"/>
        <s v="TR CTITUY 109_2021 - WO0000003601939- CCC_6398 - Triplica 10 y 13 de septiembre Tn3 UY [SEVERITY 1]" u="1"/>
        <s v="TR CTITUY 117_2021 -WO0000003620007 - CCC_6558 - (Triplica 4; 6 y 8 de octubre Tn3 UY) [SEVERITY 1]" u="1"/>
        <s v="TR CTITUY 128_2021 - OT: WO0000003640524 - CCC 6639 (CAMBIO PACK PRESTADO CATEGORIA 3) [SEVERITY 1]" u="1"/>
        <s v="TR CTITPY 006_2021 - WO0000003449855 - ID:5197 (Creación nuevos packs oferta CORPO CR) [SEVERITY 2]" u="1"/>
        <s v="TR CTITUY 051_2021 - OW: WO0000003508239 - CCC: 5663 (Triplica 12 y 14 de mayo Tn3 UY) [SEVERITY 2]" u="1"/>
        <s v="TR CTITUY 083_2021 - OW: WO0000003545013- CCC: 6067 (Triplica 28 y 30 de Julio Tn3 UY) [SEVERITY 2]" u="1"/>
        <s v="TR CTITUY 085_2021 - OW: WO0000003544187- CCC: 6065 (Triplica 16 y 19 de Julio Tn3 UY) [SEVERITY 2]" u="1"/>
        <s v="TR CTIT 057_2022 - OT: WO0000003784309 - CCC 7518 (INC. MAYO 2022 - Incremento Abonos + IxD; MB y ex" u="1"/>
        <s v="Claro AUP - CE - [Incident Report] [CP T-Mobs - PY - sin transacciones exitosas]" u="1"/>
        <s v="TR CTIT 189_2021 - OT: WO0000003616678 - CCC 6523 (Ajuste Oferta Presta - montos; costo de servicio)" u="1"/>
        <s v="INFORMATION REQUEST - PP - MINOR: Saldo negativo [AR]" u="1"/>
        <s v="Consulta Configuracion Pack noche" u="1"/>
        <s v="SERVICE REQUEST - PP - MINOR: CREATE_SUBSCRIBER" u="1"/>
        <s v="Error al realizar recargas Roaming AR-UY - CTP-2 y CTP-6" u="1"/>
        <s v="INCIDENT REPORT - PP - MINOR: Profile_id 1219 - Pack ID 858 5GBCRD - OOOU GPRS NOK (IM00988873)" u="1"/>
        <s v="RE: Claro AR PY UY (O&amp;M); Incident Report : PLATAFORMA .Hobbit_CE ELEMENTO ce-mr-01_010048069076_d" u="1"/>
        <s v="Release 5.5 :: Pruebas en maqueta CTP-6 :: Solicitud de Pines para pruebas de acreditación de tarjet" u="1"/>
        <s v="TR CR CTIT 123_2021- OW: WO0000003540755- CCC: 6026 (Triplica con todas las recargas ¿ AR 2; 5 y 8 J" u="1"/>
        <s v="Error con Voucher - ctp-3" u="1"/>
        <s v="CR CTIT 096_2022 - WO0000003847213- CCC_7926- (AR - Triplica con todas las recargas: 15 - 18 de Juli" u="1"/>
        <s v="### Claro Uruguay - NOTICE LA - Management Switches replacement - ON ###" u="1"/>
        <s v="### ClaroAR: NOTICE LA - Storage microcode upgrade Site B Jonte - ON ###" u="1"/>
        <s v="CR CTIT 085_2022 - WO0000003829073 - CCC_7878 - (AR - MOVILGATE-ALTA DE MARCACION 27115 - SMS BULK" u="1"/>
        <s v="ClaroAUP ? CE-ARGENTINA - Incident Report[MAYOR] - Confirmacion cobros // Pruebas PREPAGO" u="1"/>
        <s v="INCIDENT REPORT - PP - MAJOR: GPRS PY" u="1"/>
        <s v="Claro AUP - PP - [Incident Report] [cgw-5-region1 - disk - PY]" u="1"/>
        <s v="TR CTIT 050_2022 - OT: WO0000003780932 - CCC 7508 (Incremento IxD + Pack Conectado Parque Corpo Mayo" u="1"/>
        <s v="CTITUY 074_2021 WO0000003527200 (MODIFICACION DE PREFIJOS)" u="1"/>
        <s v="CR CTIT 014_2022 - WO0000003725261- CCC_7123 ( AR SMS BULK / INFOBIP / NUEVA MARCACIÓN 29007 TN3) [S" u="1"/>
        <s v="ClaroAUP ? CE - [ Services Request ] ? Colas de MT y Notificaciones en AUP" u="1"/>
        <s v="Release 5.6.1: Solicitud info notificaciones - PRODUCCION URUGUAY" u="1"/>
        <s v="TR CTITPY 032_2022 - OT: WO0000003794951 - CCC 7637 (Alta Packs Promo Activacion primera recarga) [" u="1"/>
        <s v="Claro AUP PP -[Incident Report ] ? [CGW6 PY - Disck] INC000022158581 .-" u="1"/>
        <s v="CR CTIT 203_2021_ALTA_PREFIJO WO0000003628007 (InternationalDestination)" u="1"/>
        <s v="CR CTIT 216_2021_ALTA_PREFIJO WO0000003636986 (InternationalDestination)" u="1"/>
        <s v="SiteUY ELEMENTO psp-1-ASE" u="1"/>
        <s v="TR CTITUY 030_2022 - OT: WO0000003779586 - CCC 7495 (Alta pack de regalo para corpo; modificació" u="1"/>
        <s v="RE: Consultas ppServer - Testing AR - Se está generando respuesta de timeout a partir de 2 ó 3 solic" u="1"/>
        <s v="## Claro Arg - NOTICE LA - DS9 service activation Site-A-B-C - ON ##" u="1"/>
        <s v="ClaroAUP ? PREPAGO - Incident Report - Hobbit_CE ELEMENTO ce-as-01_010048069070_log_error_PY" u="1"/>
        <s v="TR CTIT 044_2021 - WO0000003472761- CCC_5318/5319 (Feriados Argentina)" u="1"/>
        <s v="### Claro AUP - NOTICE LA - Support - Tariff Execution of TR sentences - 10/5/2021 - ON ###" u="1"/>
        <s v="### Claro AUP - NOTICE LA - Support - Tariff Execution of TR sentences - 12/1/2021 - ON ###" u="1"/>
        <s v="### Claro AUP - NOTICE LA - Support - Tariff Execution of TR sentences - 13/4/2021 - ON ###" u="1"/>
        <s v="### Claro AUP - NOTICE LA - Support - Tariff Execution of TR sentences - 14/1/2021 - ON ###" u="1"/>
        <s v="### Claro AUP - NOTICE LA - Support - Tariff Execution of TR sentences - 14/9/2021 - ON ###" u="1"/>
        <s v="### Claro AUP - NOTICE LA - Support - Tariff Execution of TR sentences - 15/4/2021 - ON ###" u="1"/>
        <s v="### Claro AUP - NOTICE LA - Support - Tariff Execution of TR sentences - 17/3/2021 - ON ###" u="1"/>
        <s v="### Claro AUP - NOTICE LA - Support - Tariff Execution of TR sentences - 18/1/2022 - ON ###" u="1"/>
        <s v="### Claro AUP - NOTICE LA - Support - Tariff Execution of TR sentences - 18/5/2021 - ON ###" u="1"/>
        <s v="### Claro AUP - NOTICE LA - Support - Tariff Execution of TR sentences - 20/4/2021 - ON ###" u="1"/>
        <s v="### Claro AUP - NOTICE LA - Support - Tariff Execution of TR sentences - 20/7/2021 - ON ###" u="1"/>
        <s v="### Claro AUP - NOTICE LA - Support - Tariff Execution of TR sentences - 21/6/2022 - ON ###" u="1"/>
        <s v="### Claro AUP - NOTICE LA - Support - Tariff Execution of TR sentences - 21/9/2021 - ON ###" u="1"/>
        <s v="### Claro AUP - NOTICE LA - Support - Tariff Execution of TR sentences - 22/3/2022 - ON ###" u="1"/>
        <s v="### Claro AUP - NOTICE LA - Support - Tariff Execution of TR sentences - 23/2/2021 - ON ###" u="1"/>
        <s v="### Claro AUP - NOTICE LA - Support - Tariff Execution of TR sentences - 23/3/2021 - ON ###" u="1"/>
        <s v="### Claro AUP - NOTICE LA - Support - Tariff Execution of TR sentences - 23/6/2022 - ON ###" u="1"/>
        <s v="### Claro AUP - NOTICE LA - Support - Tariff Execution of TR sentences - 23/9/2021 - ON ###" u="1"/>
        <s v="### Claro AUP - NOTICE LA - Support - Tariff Execution of TR sentences - 26/1/2021 - ON ###" u="1"/>
        <s v="### Claro AUP - NOTICE LA - Support - Tariff Execution of TR sentences - 26/5/2021 - ON ###" u="1"/>
        <s v="### Claro AUP - NOTICE LA - Support - Tariff Execution of TR sentences - 27/4/2021 - ON ###" u="1"/>
        <s v="### Claro AUP - NOTICE LA - Support - Tariff Execution of TR sentences - 28/9/2021 - ON ###" u="1"/>
        <s v="### Claro AUP - NOTICE LA - Support - Tariff Execution of TR sentences - 29/3/2022 - ON ###" u="1"/>
        <s v="### Claro AUP - NOTICE LA - Support - Tariff Execution of TR sentences - 29/6/2021 - ON ###" u="1"/>
        <s v="### Claro AUP - NOTICE LA - Support - Tariff Execution of TR sentences - 30/9/2021 - ON ###" u="1"/>
        <s v="### Claro AUP - NOTICE LA - Support - Tariff Execution of TR sentences - 9/11/2021 - ON ###" u="1"/>
        <s v="### Claro AUP - NOTICE LA - Support - Tariff Execution of TR sentences -19/10/2021 - ON ###" u="1"/>
        <s v="ClaroAUP - CE - Incident Report - PLATAFORMA .Hobbit_CE ELEMENTO ce-mr-02_010048069077_disk" u="1"/>
        <s v="ClaroAUP ? PREPAGO - Incident Report - Hobbit_Tor_SiteA ELEMENTO cgw-12-region1_010084056119_conn" u="1"/>
        <s v="Claro AUP PP - [Incident report] [Hobbit_Par_Virtual PP - revisión de cargos de cuota inicial y gran" u="1"/>
        <s v="TR CTITUY 014_2021 - TCK: WO0000003440366 - CCC: 5181 (Pedido de modificación saldo insuficiente UY" u="1"/>
        <s v="Release 5.5 :: Pruebas en maqueta CTP-6 :: Solicitud de Tarifas de los servicios GPRS-VOZ-SMS-MM" u="1"/>
        <s v="Problemas con APIs TCN3 en PYTCCARD" u="1"/>
        <s v="ClaroAUP ? PP - [ Incident Report ] ? [  Paraguay NEW - scp-2 - disk_status ] | INC000022489605" u="1"/>
        <s v="ClaroAUP ? Commerce Engine - [ Incident Report ] ? [ CP BLUE MOVILE GROUP PY SA - SC 2028; 2048 - Le" u="1"/>
        <s v="INFORMATION REQUEST - PP - MINOR: Overflow pack VOZ" u="1"/>
        <s v="### Claro Uruguay - NOTICE LA - MNP Activation 2nd MW - ON" u="1"/>
        <s v="por favor abrir caso para revisar CTP4" u="1"/>
        <s v="ClaroAUP ? CE_AUP - Information Request[MAYOR] - Consulta por supesta incorrecta habilitación de CP" u="1"/>
        <s v="PMC - ce-db-01-02-03-04 - inode" u="1"/>
        <s v="PMC - ce-db-01/02/03/04 - inode" u="1"/>
        <s v="Claro AUP - PP - .PLATAFORMA .Hobbit_AU demora en pase de archivos a global/sdp/CDRs/gsm/Old/" u="1"/>
        <s v="TR CTIT 064_2021 - WO0000003500910 - ID:5587 (PACKS POSTVENTA - Incremento 03/05/21 Packs CR (Masiv" u="1"/>
        <s v="CR CTIT 064_2022 -WO0000003792842- CCC_7590- (Alta Pack Regalo Migra 15GB x 12 Meses) [SEVERITY 1]" u="1"/>
        <s v="CR CTIT 204_2021 - WO0000003630615 - CCC_6599 - (SMS BULK/ INTERTRON / Baja SC 90309) [SEVERITY 1]" u="1"/>
        <s v="TR CTITPY 026-027_2021 - OT: WO0000003505187 - CCC 5675 (Cambio de capacidad / tarifas - CR - IxD y" u="1"/>
        <s v="psp-1 - db_capacity" u="1"/>
        <s v="ClaroAUP - PP - [ Incident Report ] - Lineas PP de Paraguay reciben sms repetitivos luego de un reca" u="1"/>
        <s v="RE: Certificacion 2.1 Gy - 3.16.11 OCS. Error Unknown session ID (5002) - Documentacion de CDRs gene" u="1"/>
        <s v="CE ELEMENTO ce-as-05_010048069074_mo_channel_PY" u="1"/>
        <s v="ClaroAUP ? CE - [ Incident Report ] ? Redirección a puerto 7071" u="1"/>
        <s v="CR CTIT 069_2022 -WO0000003807639 - CCC_7598- (AR - Triplica con todas las recargas: 24 - 27 - 30 de" u="1"/>
        <s v="CR CTIT 243_2021 -WO0000003675317 - CCC_6841 (AR - Triplica con todas las recargas: 03 - 06 - 10 de" u="1"/>
        <s v="ClaroAUP - Prepago PY - [ Incident Report ] - p4-tss100-unit01 Auth Rejected" u="1"/>
        <s v="Claro AUP - PP - [Incident report] [tcn3-ivr-se01.claro.ar - memory Site A - PY]" u="1"/>
        <s v="### Claro Argentina - NOTICE LA - Subscriber migration to Olleros new cluster - ON ###" u="1"/>
        <s v="Claro AUP PP - [Incident report] [Alarmas en Hobbit_Olleros ] INC000028302580" u="1"/>
        <s v="Error al crear una línea" u="1"/>
        <s v="ClaroAUP ? PREPAGO - [Incident Report] ? [Charging Gateway PY Fail] INC000023479764.-" u="1"/>
        <s v="Claro AUP - PP - [Incident Report] PLATAFORMA claro:.Hobbit_Olleros ELEMENTO cgw-3-arg1_010092154086" u="1"/>
        <s v="CR CTIT 245_2021 -WO0000003682029 - CCC_6845 - (AR - Triplica con todas las recargas: 27 - 31 de Dic" u="1"/>
        <s v="### Claro AR - NOTICE LA - Support - JON CGW-5 HW Replacement - ON ###" u="1"/>
        <s v="### Claro Argentina - NOTICE LA - vPPIN 1% traffic activation - ON ###" u="1"/>
        <s v="### Claro Argentina - NOTICE LA - vPPIN 9% traffic activation - ON ###" u="1"/>
        <s v="TR CTIT 001_2022 - OT: WO0000003699711 - CCC 7009 (Incremento LDI Oferta Corpo CO y CR - Enero 20;" u="1"/>
        <s v="IR - Reseteo de pass ARG" u="1"/>
        <s v="TR CTITUY 093_2021 / CTITUY 094_2021 - WO0000003573253 - CCC_6176 (Pedido de modificación de notific" u="1"/>
        <s v="Configuración de tarifas para las llamadas en roaming de los Profile Id: 440 y 454 en UY" u="1"/>
        <s v="Claro AUP - CE - [PLATAFORMA .Hobbit_CE ELEMENTO ce-om-01_010048069068_snap_PS_AR] [INC000025594749]" u="1"/>
        <s v="ClaroAUP ? PP - [ Incident Report ] ? [ Site Olleros vPPIN - STPTOR m3ip2103isgw1 : link fuera de se" u="1"/>
        <s v="CR CTIT 269_2020 - WO0000003391162 - CCC_4851 (SINCH SWEDEN AB - Modificación Precios Marcaciones Bu" u="1"/>
        <s v="CTITPY 028_2022 - WO0000003788438 - CCC_7583 - (Marcación Sinch) [SEVERITY 1]" u="1"/>
        <s v="TR CTIT 233_2021 - OT: WO0000003649986 - CCC 6762 (Agregado en WhiteList de marcacion 64472 (migra P" u="1"/>
        <s v="Cambio de hora en PY- 27 de Marzo" u="1"/>
        <s v="ClaroAUP - CE - [Incident Report ] - [ Marcación 79079 notificaciones code 288 ]" u="1"/>
        <s v="SERVICE REQUEST - PP - MINOR: Dumps Subscriber AR" u="1"/>
        <s v="INCIDENT REPORT - PP - MAYOR: DUMP EMERGENCY LOAN JONTE" u="1"/>
        <s v="ClaroAUP ? PP - [ Incident Report ] ? [ Site C - Cordoba - psp-1 - tt8 - pp_usd - Global SCPs - TT8x" u="1"/>
        <s v="ClaroAUP - CE - [ Incident Report ] - 1110-MT Queue Full" u="1"/>
        <s v="Claro AUP - PP - [Incident Report] [psp-1 - db_capacity Site A - Torcuato]" u="1"/>
        <s v="CR CTIT101_2022 -WO0000003859110 - CCC_8001 - (PACK NOCHE- POSPAGO CR) [SEVERITY 1]" u="1"/>
        <s v="CR CTIT102_2022 -WO0000003861767 - CCC_8001 - (PACK NOCHE- POSPAGO CR) [SEVERITY 1]" u="1"/>
        <s v="### Claro UY - NOTICE LA - Support - Sessions cleanup - OFF" u="1"/>
        <s v="RE: ClaroAUP - CE - [Incident Report ] ? [ LoadBalancers de CE]" u="1"/>
        <s v="Claro AUP - PP - [Incident Report] PLATAFORMA .Hobbit_Par_SitePY ELEMENTO cgw-2-5-6-region1_01000105" u="1"/>
        <s v="Site-PY psp-1_010101007107_db_dump_remote" u="1"/>
        <s v="TR CTIT 023_2021 - OT: WO0000003440186 - CCC 5168 (Alta pack de regalo y carga diferida PP) [SEVERIT" u="1"/>
        <s v="TR CTIT 117_2021 - OT: WO0000003535984 - CCC 5991 (Alta Pack 10GB x 30 días - Portabilidad) [SEVERIT" u="1"/>
        <s v="TR CTIT 118_2021 - OT: WO0000003536264 - CCC 5991 (Alta Pack 10GB x 30 días - Portabilidad) [SEVERIT" u="1"/>
        <s v="TR CTITPY 015_2022 - OT: WO0000003760647 - CCC_7324 (Planes PP - Modificacion IxD y Granel) [SEVERIT" u="1"/>
        <s v="TR CTITUY 001_2021 - OW: WO0000003408143 - CCC: 4914 (Triplica 19; 21 y 25 de enero Tn3 UY) [SEVERIT" u="1"/>
        <s v="TR CTITUY 010_2021 - OW: WO0000003434495 - CCC: 5135 (Triplica 17; 19 y 22 de febrero Tn3UY [SEVERIT" u="1"/>
        <s v="TR CTITUY 030_2021 - OW: WO0000003481516 - CCC: 5443 (Triplica 06; 09 y 12 de abril Tn3 UY) [SEVERIT" u="1"/>
        <s v="TR CTITUY 032_2021 - OW: WO0000003483541 - CCC: 5447 (Triplica 20; 23 y 26 de abril Tn3 UY) [SEVERIT" u="1"/>
        <s v="TR CTITUY 116_2021 -WO0000003612601- CCC_6401 - UY - Triplica 30 de septiembre Tn3 UY / TN3 [SEVERIT" u="1"/>
        <s v="INCIDENT REPORT - PP - MINOR: accountUpdate accountStatus NOK UY (IM00983043)" u="1"/>
        <s v="CTITPY 101_2021 -WO0000003683134 - CCC_6883 - (ALTA DE MARCACIONES - PROYECTO COTA) [SEVERITY 1]" u="1"/>
        <s v="CTITUY 006_2022 -WO0000003730806 - CCC_7171 - (UY -Alta precios marcación 112/ TN3) [SEVERITY 1]" u="1"/>
        <s v="CTITUY 019_2022 -WO0000003759646 - CCC_7304- (Triplica 23; 25 y 28 de marzo Tn3 UY) [SEVERITY 1]" u="1"/>
        <s v="CTITUY 036_2022 -WO0000003791883 - CCC_7626 - (Triplica 2; 4; 6 y 9 de mayo Tn3 UY) [SEVERITY 1]" u="1"/>
        <s v="CTITUY 039_2022 -WO0000003797413 - CCC_7627 - (Triplica 11; 12 y 13 de mayo Tn3 UY) [SEVERITY 1]" u="1"/>
        <s v="CTITUY 044_2022 - WO0000003807169 - CCC_7629- (Triplica 25; 27 y 30 de mayo Tn3 UY) [SEVERITY 1]" u="1"/>
        <s v="CTITUY 052_2022 -WO0000003817462- CCC_7760 - (Triplica 15; 17 y 20 de junio Tn3 UY) [SEVERITY 1]" u="1"/>
        <s v="CTITUY 059_2022 -WO0000003833286- CCC_7896- (Triplica 6; 7; 8 y 11 de julio Tn3 UY) [SEVERITY 1]" u="1"/>
        <s v="Claro AUP PP - [Incident report] - Posible problema Gy TN3 Cordoba" u="1"/>
        <s v="TR CTITUY 127_2021 - OT: WO0000003636597 - CCC 6659 (Alta de nuevos Packs en el Ciclo de vida) [SEV" u="1"/>
        <s v="ClaroAUP ? PP - [ Incident Report ] ? [ Paraguay vPPIN - sgw-1 y cgw-2 - ntp ] : INC0000000000" u="1"/>
        <s v="Claro AUP - CE - [Servicios Digitales PY SC 2210;2215;2212;2222 Retraso en las notificaciones] [INC0" u="1"/>
        <s v="PMC - sdp-1-arg1 - diamcr/cap3cr" u="1"/>
        <s v="SERVICE REQUEST - PP - MINOR: Generación dumps voucher AUP" u="1"/>
        <s v="ClaroAUP ? PREPAGO - Incident Report - TECNOTREE_PP_SITED:psp-1-region5_010076025057_ASE [INC000027" u="1"/>
        <s v="CR CTIT 209_2021 -WO0000003634340 - CCC_6581 - (AR - Triplica con todas las recargas: 29 de Octubre" u="1"/>
        <s v="CR CTIT 222_2021 -WO0000003642349 - CCC_6698 - (AR - Triplica con todas las recargas: 5 - 8 - 12 de" u="1"/>
        <s v="INFORMATION REQUEST - PP - MINOR: Textos disponibles PP1368" u="1"/>
        <s v="INCIDENT REPORT - PP - MINOR: error en transferencias de CDRs" u="1"/>
        <s v="CR CTIT 060_2022 - WO0000003784389 - CCC_7418 - (AR - Triplica con todas las recargas: 26 - 29 de Ab" u="1"/>
        <s v="Consulta cambio estado de la línea de 1 a 2" u="1"/>
        <s v="### Claro Uruguay - NOTICE LA - Old EOL HW unmount - ON ###" u="1"/>
        <s v="### Claro Uruguay - NOTICE LA - SYNERGY power test - ON ###" u="1"/>
        <s v="[PSP-4722] - Migración EDRs USAD" u="1"/>
        <s v="CR CTIT 073_2022 WO0000003816660 (ALTA Prefijos Roaming)" u="1"/>
        <s v="TR CR CTIT 110_2021- OW: WO0000003529394- CCC: 5942 (Triplica con todas las recargas ¿ AR 25 y 28 Ju" u="1"/>
        <s v="TR CTIT 029_2021 - TCK: WO0000003446560 - CCC: 5211 (Mensaje Saldo insuf - Cambio en PP Mensual y RR" u="1"/>
        <s v="Information Request - PP - Minor: Transferencia AR - CCP_URU . Sin Trafico [ARG]" u="1"/>
        <s v="Consulta sobre pack PPL001 en PY PROD." u="1"/>
        <s v="CP Digital Virgo CP 80808; 1616 Suscripción WAP; error en Landing Page post suscripción" u="1"/>
        <s v="TR CTIT 055-056_2022 - OT: WO0000003784306 - CCC 7552 (Oferta Contratos Empresas - Planes CR Mayo 20" u="1"/>
        <s v="Lineas inconsistentes" u="1"/>
        <s v="Solicitud de info de features de notificaciones - UY Producción" u="1"/>
        <s v="Claro AUP - PP - [PLATAFORMA .Hobbit_Par_SitePY ELEMENTO psp-1_010101007107_ASE] [INC000024939447]" u="1"/>
        <s v="ClaroAUP ? CE Uruguay - Incident Report[MAYOR] - Problema al sollicitar contenido default hacia el s" u="1"/>
        <s v="PMC - cgw-8-arg1 - procs" u="1"/>
        <s v="RV: Listado de TRs aplicados - 03/05/2021" u="1"/>
        <s v="INFORMATION REQUEST - CE - Response Codes CE &amp; DS (RF212493)" u="1"/>
        <s v="TR CTITUY 126_2021 - OT: WO0000003636832 - CCC 6652 (PACKS POSVENTA - Nueva Oferta de Packs PP UY)" u="1"/>
        <s v="INFORMATION REQUEST - PP - MINOR: restrictedTimeBandTierNotif AR" u="1"/>
        <s v="RE: Consulta por equipos Tecno3 sin recepción de Logs" u="1"/>
        <s v="SitePY ELEMENTO psp-1_010101007107_DB_cache" u="1"/>
        <s v="PMC - cgw-10-arg1 - notmgr" u="1"/>
        <s v="PMC - cgw-12-arg1 - notmgr" u="1"/>
        <s v="PMC - ce-db-03 - memory" u="1"/>
        <s v="IP-2005 - CMG - Abrir Nuevo caso asignación y uso de cuotas" u="1"/>
        <s v="ClaroAUP - CE - Incident Report - PLATAFORMA .Hobbit_CE ELEMENTO ce-om-01_010048069068_cdr_UY" u="1"/>
        <s v="Solicitud de promos plus" u="1"/>
        <s v="ClaroAUP ? PREPAGO - Incident Report - Hobbit_Par_Virtual_PP ELEMENTO ccp-1-py_010101007026_cluste" u="1"/>
        <s v="### Claro AUP - NOTICE LA - Support - Tariff Execution of TR sentences - 10/2/2021 UY/PY - ON ###" u="1"/>
        <s v="TR CTIT 098_2021 - OT: WO0000003522535 - CCC 5849 (Alta Pack 10GB 30 DIAS) [SEVERITY 1]" u="1"/>
        <s v="TR CTIT 169_2021 - OT: WO0000003603506 - CCC 6453 (Modificacion de planes) [SEVERITY 1]" u="1"/>
        <s v="TR CTITPY 097_2021 - OT: WO0000003665927 - CCC 6651 (Vencimientos Uruguay) [SEVERITY 1]" u="1"/>
        <s v="TR CTITUY 003_2021 - WO0000003422423 - CCC_5047 (Alta de Marcación - 2289) [SEVERITY 1]" u="1"/>
        <s v="TR CTIT 167_2021 - OT: WO0000003601434 - CCC 6357 (PACK POSTVENTA - ALTA PACK 15G x 30D x 6M - PORTA" u="1"/>
        <s v="TR CTITPY 014_2021 - OT: WO0000003481536 - CCC 5452 (Paquete 5GB Retencion) [SEVERITY 1]" u="1"/>
        <s v="TR CTITUY 053_2021 - TCK: WO0000003510234 - CCC_5712 (Alta nuevo asterisco) [SEVERITY 1]" u="1"/>
        <s v="Claro AUP - PP - [Incident report] [sdp-1-region8 - db_load_transf - Site D - Rosario]" u="1"/>
        <s v="TR CTIT 030_2021 - OT: WO0000003449754 - CCC 5175 (Incremento IxD + Granel Planes Corpo CR) [SEVERI" u="1"/>
        <s v="TR CTIT 217_2021 - OT: WO0000003638713 - CCC 6663 (Feature 1368 Plan PPPSR -RTDM - Etapa 3) [SEVERI" u="1"/>
        <s v="TR CTITPY 079_2021 - OT: WO0000003606941 - CCC 6465 (Alta de pack de datos de retencion PP) [SEVERI" u="1"/>
        <s v="TR CTITUY 037_038_2022 - OT: WO0000003793897 - CCC 7555 (Alta Nueva Oferta Corpo Mayo 2022) [SEVERI" u="1"/>
        <s v="ClaroAUP ? PP - [ Incident Report ] ? [ Site A - Torcuato - scp-3-region1 - conn; 10.84.56.117 is un" u="1"/>
        <s v="INFORMATION REQUEST - PP - MINOR: Error en cambio de número" u="1"/>
        <s v="TR CTIT 047_2022 - OT: WO0000003774878 - CCC 7466 (Ajuste Oferta Presta Montos y costo de servicio)" u="1"/>
        <s v="ampliacion de limite bolsa main - posibles mejoras mas alla de los 21000$" u="1"/>
        <s v="INFORMATION REQUEST - PP - MINOR: SMS en Roaming no enviados" u="1"/>
        <s v="INCIDENT REPORT - PP - MINOR: EmergencyLoan Profile_id 1275 NOK AR (IM00890572)" u="1"/>
        <s v="ClaroAUP ? PP - [ Incident Report ] ? [ Site Uruguay NEW; p2-tss100-unit03 - sessions - Session6: 23" u="1"/>
        <s v="Solicitud PGY" u="1"/>
        <s v="RE: Reporte Dump Tecnotree - Paraguay" u="1"/>
        <s v="CTITPY 046_2022 -WO0000003844189- CCC_7944- (Campaña Cluspac - Modificacion 1193 1ra) [SEVERITY 1]" u="1"/>
        <s v="CTITPY 053_2022 - WO0000003855569 - CCC_7953 - (Modificación - precio asterisco - PY) [SEVERITY 1]" u="1"/>
        <s v="CTITUY 131_2021 -WO0000003646261 - CCC_6558 - (Triplica 3; 5 y 8 de noviembre Tn3 UY) [SEVERITY 1]" u="1"/>
        <s v="TR CTIT 036_2021 - WO0000003457152 - CCC_5267 (Cambio de precios - Prepago) [SEVERITY 3]" u="1"/>
        <s v="TR CTITPY 013_2022 - OT: WO0000003759328 - CCC_7324 (Aumento tarifa granel) [SEVERITY 3]" u="1"/>
        <s v="INCIDENT REPORT - PP - MINOR : Archivo Token dump [UY]" u="1"/>
        <s v="### Tariff Request Execution ###" u="1"/>
        <s v="ClaroAUP ? CE PY - Service Request[Clasificación del Caso] - Solicitamos trazado tdpdump en brocade" u="1"/>
        <s v="ClaroAUP ? Commerce Engine - [ Incident Report ] ? [ ce-db-03 - memory - Memory low ] : INC000023191" u="1"/>
        <s v="ClaroAUP ? PREPAGO - Incident Report - Hobbit_Uru_SiteUY ELEMENTO psp-1_010096031107_ASE ASE http://" u="1"/>
        <s v="ClaroAUP - CE - Incident Report - CP Playtown: URLs para Lanzamiento de los Servicios con Error [ IN" u="1"/>
        <s v="### Claro AUP - NOTICE LA - Support - Tariff Execution of TR sentences - 1/11/2021 - ON" u="1"/>
        <s v="### Claro AUP - NOTICE LA - Support - Tariff Execution of TR sentences - 12/5/2021 - ON" u="1"/>
        <s v="### Claro AUP - NOTICE LA - Support - Tariff Execution of TR sentences - 15/6/2021 - ON" u="1"/>
        <s v="### Claro AUP - NOTICE LA - Support - Tariff Execution of TR sentences - 16/3/2021 - ON" u="1"/>
        <s v="### Claro AUP - NOTICE LA - Support - Tariff Execution of TR sentences - 16/6/2021 - ON" u="1"/>
        <s v="### Claro AUP - NOTICE LA - Support - Tariff Execution of TR sentences - 17/2/2021 - ON" u="1"/>
        <s v="### Claro AUP - NOTICE LA - Support - Tariff Execution of TR sentences - 19/1/2021 - ON" u="1"/>
        <s v="### Claro AUP - NOTICE LA - Support - Tariff Execution of TR sentences - 29/7/2021 - ON" u="1"/>
        <s v="### Claro AUP - NOTICE LA - Support - Tariff Execution of TR sentences - 30/3/2021 - ON" u="1"/>
        <s v="### Claro AUP - NOTICE LA - Support - Tariff Execution of TR sentences - 4/10/2021 - ON" u="1"/>
        <s v="### Claro AUP - NOTICE LA - Support - Tariff Execution of TR sentences - 7/12/2021 - ON" u="1"/>
        <s v="Problemas en CTP-3 - Lentitud en scripts" u="1"/>
        <s v="Abrir nuevo caso para configuración de nuevos peers. sitios Argentina TORCUATO; CORDOBA y ROSARIO" u="1"/>
        <s v="RV: AVISO DE ACTIVIDADES - Switches CO008-SW-01 y CO008-SW-02 de Córdoba" u="1"/>
        <s v="RE: Packs de voz TT 228" u="1"/>
        <s v="ClaroAUP -PP UY - [information request] ? Consulta de cap3cr" u="1"/>
        <s v="Claro AUP - PP - [Incident Report] [ Problemas en Sitio Olleros]" u="1"/>
        <s v="Información sobre los flujos del CE para nuevos agregadores" u="1"/>
        <s v="Claro AUP - PP - PLATAFORMA .Hobbit_Ros_SiteD ELEMENTO psp-1-region5_010076025057_disk" u="1"/>
        <s v="RE: Error asignación Promo Triplica UY" u="1"/>
        <s v="Claro AUP - PP - [Hardware issues in PP AUP] [INC000024028582]" u="1"/>
        <s v="ClaroAUP - CE PY - [ Incident Report ] - Cobros y Refund en Paraguay" u="1"/>
        <s v="Hobbit PY No se recibieron alarmas del equipo en los ultimos 40 minutos" u="1"/>
        <s v="Claro AUP - PP [Incident Report] [cgw-3-uy - disk] INC000026030214" u="1"/>
        <s v="TR CR CTIT 097_2021 - OW: WO0000003522416 - CCC: 5819 (Triplica con todas las recargas ¿ AR 4; 7 y 9" u="1"/>
        <s v="PMC - ce-db-03-04 - jobs" u="1"/>
        <s v="CR CTIT 027_2021 - WO0000003444577 - CCC: 5209 (Asignación SC para Atención al cliente Arg - 777) [S" u="1"/>
        <s v="Telinfor - reclamo no anda WAP" u="1"/>
        <s v="DB - ce-db-01/02/03/04 - /backup" u="1"/>
        <s v="Foto promo_plus Datos ARGENTINA" u="1"/>
        <s v="RE: IP-10239 para revisar en olleros" u="1"/>
        <s v="INCIDENT REPORT - CE - MINOR: Refunds 59897952917 (UY)" u="1"/>
        <s v="CR CTIT 095_2022 -WO0000003839249- CCC_7945 - (PACK POSTVENTA - Alta pack 2GB x 15D Full y Promo Cor" u="1"/>
        <s v="Replicar en CTP-3 info de CTP-7" u="1"/>
        <s v="CR CTITPY 019_2021 WO0000003493059 (ALTA DE PREFIJOS)" u="1"/>
        <s v="CR CTITPY 028_2021 WO0000003507156 (ALTA DE PREFIJOS)" u="1"/>
        <s v="CR CTITPY 029_2021 WO0000003510186 (ALTA DE PREFIJOS)" u="1"/>
        <s v="CR CTITPY 036_2021 WO0000003515264 (ALTA DE PREFIJOS)" u="1"/>
        <s v="CR CTITPY 038_2021 WO0000003519842 (ALTA DE PREFIJOS)" u="1"/>
        <s v="CR CTITUY 044_2021 WO0000003493057 (ALTA DE PREFIJOS)" u="1"/>
        <s v="CR CTITUY 052_2021 WO0000003508295 (ALTA DE PREFIJOS)" u="1"/>
        <s v="CR CTITUY 054_2021 WO0000003511221 (ALTA DE PREFIJOS)" u="1"/>
        <s v="CR CTITUY 058_2021 WO0000003515619 (ALTA DE PREFIJOS)" u="1"/>
        <s v="CR CTITUY 062_2021 WO0000003519841 (ALTA DE PREFIJOS)" u="1"/>
        <s v="INFORMATION REQUEST - PP - MINOR: Débito de abono [PY]" u="1"/>
        <s v="Consulta Vouchers TN3 - AR Producción" u="1"/>
        <s v="Consulta Vouchers TN3 - UY Producción" u="1"/>
        <s v="TR CR CTIT 201_2021 - WO0000003623871 - CCC_6531 (SMS BULK / INTERTRON/ NUEVA MARCACIÓN 3732) [SEVER" u="1"/>
        <s v="IT Comisiones - SCG" u="1"/>
        <s v="PPPBU - Plan exceptuado ¿está en la tabla?" u="1"/>
        <s v="CTITPY 039_2022 -WO0000003807167- CCC_7301 - (ALTA MARCACIONES Tn3 PY) [SEVERITY 1]" u="1"/>
        <s v="ClaroAUP ? Commerce Engine - [ Incident Report ] ? [ ce-as-03/06 - ora_PY - ORACLE ERRORS LOG CHECK" u="1"/>
        <s v="Claro AUP - CE - [Incident Report][Alarmas intermitentes en CE - PY]" u="1"/>
        <s v="TR CR CTITUY 040_2021 - WO0000003484547- CCC_5485 - (Alta marcación Bulk Nummi S.A.) [SEVERITY 1]" u="1"/>
        <s v="TR CTIT 047_2021 - OT: WO0000003478846 - CCC 5413 (Alta Pack Y1GB3D - Pack Prestado) [SEVERITY 1]" u="1"/>
        <s v="TR CTIT 134_2021 - OT: WO0000003568325 - CCC 6154 (Actualización mensaje 1368 - ARG) [SEVERITY 1]" u="1"/>
        <s v="TR CTIT 250_2021 - OT: WO0000003688674 - CCC 6955 (Nueva Oferta Masivo - Promo Plus) [SEVERITY 1]" u="1"/>
        <s v="TR CTITPY 036_2022 - OT: WO0000003805938 - CCC 7702 (Modificación pack posventa FWA) [SEVERITY 1]" u="1"/>
        <s v="TR CTITPY 098_2021 - WO0000003668083 - CCC_6838 - (Modificación feature 1193 en FWA) [SEVERITY 1]" u="1"/>
        <s v="TR CTITUY 067_2021 - OT: WO0000003525860 - CCC 5815 (Modificación notificación 1193) [SEVERITY 1]" u="1"/>
        <s v="Baja Promo Triplica NO ha ejecutado" u="1"/>
        <s v="Permisos CTP-6" u="1"/>
        <s v="TR CTIT 004_2021 / 005_2021 - WO0000003417418 - CCC_4999 (CUP Empresas Enero 2021 - Excedentes - WA" u="1"/>
        <s v="por favor abrir caso por ROaming volte URUGUAY" u="1"/>
        <s v="Replicar en maquetas TN3 TESTING" u="1"/>
        <s v="### Claro Paraguay - NOTICE LA - DGW2 PS Replacement- ON ###" u="1"/>
        <s v="Solicitud de Información regalos profile Release 5.5 PY" u="1"/>
        <s v="PMC - cedb - 01 - 02 - 03 - 04 - inode" u="1"/>
        <s v="TR CTIT 278_2020 - OT: WO0000003406016 - CCC 4961 (Alta Plan PBU) [SEVERITY 3]" u="1"/>
        <s v="TR CTIT 235_2021 - OT: WO0000003653229 - CCC 6758 (Prepago - Cambio en beneficio de recargas y Wapp" u="1"/>
        <s v="TR CTITPY 107_2020 - WO0000003389253 - CCC_4839 (Cambio de precio IxD PP)  [SEVERITY 2]" u="1"/>
        <s v="Claro AUP - PP - [Power Supply 1 Fan: Fan is in critical state (TOR-PP-VPN-02)]" u="1"/>
        <s v="ClaroAUP ? PREPAGO - [Incident Report] ? [psp-1 - ASE - Site A-B-C]" u="1"/>
        <s v="Configuración de bonificación sobre suscripciones en CE" u="1"/>
        <s v="Tarifación MT ROA PP - PY" u="1"/>
        <s v="PMC - ce-om-01 - cdr_sequences_PY" u="1"/>
        <s v="RE: Solicitud información Regalos release 5.5" u="1"/>
        <s v="INCIDENT REPORT - PP - MAJOR : Tx 222 (Compras de packs) no generadas en OLL" u="1"/>
        <s v="TR CTITUY 141_2021 - WO0000003681933 - CCC_6857(UY -Triplica 8; 10 y 13 de diciembre Tn3 UY / TN3) [" u="1"/>
        <s v="TR CTITUY 142_2021 - WO0000003682252- CCC_6858(UY -Triplica 15; 17 y 20 de diciembre Tn3 UY / TN3) [" u="1"/>
        <s v="Claro AUP - PP - [PLATAFORMA .Hobbit_Olleros ELEMENTO cgw-14-arg1_010092154102_procs] [INC0000259975" u="1"/>
        <s v="Claro AUP CE - [Incident report] [CP 303069 PY Error 1110 MT Queue is Full] INC000028367986" u="1"/>
        <s v="Banda Horaria Nocturna" u="1"/>
        <s v="CR CTIT 259_2021 - WO0000003692481 - CCC_7014 - (Alta Pack Rete 12GB x 12 Meses) [SEVERITY 1]" u="1"/>
        <s v="PMC - ce-db-01 - ce-db-02 - ce-db-03 - - ce-db-04 - inode" u="1"/>
        <s v="ClaroAUP ? PP - [ Incident Report ] ? [ Site C - Cordoba; psp-1 - db_conn - 6412 Connections ] : INC" u="1"/>
        <s v="Claro AUP - PP - [PLATAFORMA .Hobbit_Olleros ELEMENTO cgw-8-arg1_010092154096_refund] [INC0000296701" u="1"/>
        <s v="SERVICE REQUEST - PP - MINOR: Dumps ASE - VoMS - PPDB_static_dump (AUP)" u="1"/>
        <s v="Claro AUP - PP - [Incident Report] [Alarmas de Diameter contra los DRA de DTO y JON]" u="1"/>
        <s v="CR CTITPY 041_2021 WO0000003522573 (MODIFICACION DE PREFIJOS)" u="1"/>
        <s v="TR CR CTITUY 091_2021 - WO0000003569836- CCC_6129 - (Alta nueva marcación para la empresa Prekor) [" u="1"/>
        <s v="TR CTIT 111/112_2021 - OT: WO0000003531910 - CCC 5934 (Creación plan y packs móviles) [SEVERITY 3]" u="1"/>
        <s v="TR CTIT 115_2021 - OT: WO0000003533269 - CCC 5911 (JULIO2021 - Incremento LDI MASIVO) [SEVERITY 3]" u="1"/>
        <s v="DUMPS UY" u="1"/>
        <s v="Información sobre HUB AMCO en CE" u="1"/>
        <s v="Claro AUP - PP - [Incident Report] PLATAFORMA claro:.Hobbit_Par_SitePY ELEMENTO scp-2_010001053002_d" u="1"/>
        <s v="### Claro UY - NOTICE LA - Support - Sessions cleanup - ON" u="1"/>
        <s v="Claro UY ? CE - [Service Request] - Problemas con el borrado de 2 Shortcodes en CE UY" u="1"/>
        <s v="Claro Argentina - NOTICE LA - Site-1 HW install - ON ###" u="1"/>
        <s v="TR CTITPY_005_2021 - OW: WO0000003434940 - CCC: 5145 (PACKS POSTVENTA - Modificación de Vigencia) [" u="1"/>
        <s v="ClaroAUP ? PP - [ Incident Report ] ? [ Paraguay NEW; scp-2 - disk_status - d11 y d31 : Needs mainte" u="1"/>
        <s v="INCIDENT REPORT - PP - MAJOR: RSA ppcollec - ccp-s1 (UY)" u="1"/>
        <s v="TR CTIT 080-081_2022 - OT: WO0000003820810 - CCC 7811 (JUL2022 - Nueva Oferta Masivo - Promo Plus)" u="1"/>
        <s v="CTITPY 022_2021 - WO0000003503267 - CCC_5613 - (Marcación para Carrer billing con Huawei) [SEVE" u="1"/>
        <s v="Links Gateways maquetas (CTP-2 y CTP-6)" u="1"/>
        <s v="Release 5.5 :: Info de UY" u="1"/>
        <s v="RE: Problemas de accesos con cuentas de SSDD en equipos Tecno3 PP" u="1"/>
        <s v="PMC - clusteradm - hobbitd" u="1"/>
        <s v="INFORMATION REQUEST - PP - MINOR: Acumulación de GB [PY]" u="1"/>
        <s v="SERVICE REQUEST - PP - MINOR: Dump [PY]" u="1"/>
        <s v="SERVICE REQUEST - PP - MINOR: DUMP [UY]" u="1"/>
        <s v="Claro Argentina - NOTICE LA - vPPIN ranges 43-65 traffic migration - ON ###" u="1"/>
        <s v="TR CTIT 101_2021 - OT: WO0000003522983 - CCC 5873 (Prepago - Alta Packs Renovables 1GBx7d y 4GBx30)" u="1"/>
        <s v="Solicitud impacto en maquetas CTP-2 y CTP-6 (AR) - Reducir período de gracia para bonificación de co" u="1"/>
        <s v="[ ce-as-00 - mo_channel_XX - ERROR LOG CHECK ] : INC0000" u="1"/>
        <s v="INCIDENT REPORT - PP - MAJOR : CDRs de Abonos con máscara incorrecta" u="1"/>
        <s v="INFORMATION REQUEST - PP - MINOR: Tarifación feriados y días no laborables AUP" u="1"/>
        <s v="RE: ClaroAUP ? PREPAGO - Incident Report - Ros_SiteD ELEMENTO sdp-1-region6_010076025086_db_dump_rem" u="1"/>
        <s v="### Claro Paraguay - CE 4.3 PY - NOTICE LA - New subscriber type configuration DB - PYCE - ON" u="1"/>
        <s v="TR CTIT 041_2021 - OT: WO0000003471134 - CCC 5350 (Claro Pay - Pack de datos y additional Benefits)" u="1"/>
        <s v="ClaroAUP - PP - [ Incident Report ] - Alertas en sitios TOR y PY" u="1"/>
        <s v="SERVICE REQUEST - CE - Integration Test Claro Samsung Store" u="1"/>
        <s v="RE: CR CTITPY 016_2021 WO0000003485357 (ALTA DE IP)" u="1"/>
        <s v="Claro AUP - PP - [Incident Report] [notmgr Site Olleros] INC000026124060" u="1"/>
        <s v="TR CTITPY 030_2022 - TR CTITPY 031_2022 - OT: WO0000003790608 - CCC 7604 (Modificación de Vigencias" u="1"/>
        <s v="CR CTIT 031_2022 -WO0000003756233- CCC_7291 - (AR - Triplica con todas las recargas: 15 - 18 de Marz" u="1"/>
        <s v="CR CTIT 032_2022 -WO0000003760028- CCC_7298 - (AR - Triplica con todas las recargas: 23 - 28 de Marz" u="1"/>
        <s v="Claro AUP - PP - [Incident report] [srp-1 - db_capacity - PY] INC000026590182" u="1"/>
        <s v="ClaroAUP - CE - Incident Report - Hobbit_CE ELEMENTO ce-db-04_010048069092_inode" u="1"/>
        <s v="CTITPY 106_2021 y CTITPY 107_2021 - WO0000003690047 - CCC_6990/6991 - (Asterisco - Cadena Farmacente" u="1"/>
        <s v="ClaroAUP ? CE - [ Incident Report ] ? Inconsistencia en subscripcion PY 991166145" u="1"/>
        <s v="INFORMATION REQUEST - PP - MINOR: Generación de CDRS Loan UY" u="1"/>
        <s v="ClaroAUP ? PREPAGO - [Incident Report] ? [cgw-12-region2 - conn]  INC000022262568" u="1"/>
        <s v="TR CTIT 040_2021 - OT: WO0000003470921 - CCC 5338 (Cambio condición cobro costo de servicio PRESTA)" u="1"/>
        <s v="TR CTITPY 037_2022 - OT: WO0000003807162 - CCC 7692 (Pack Prestado - Alta de nuevos packs) [SEVERI" u="1"/>
        <s v="TR CTIT 102_2021 - OT: WO0000003523189 - CCC 5874 (PACKS POSTVENTA - Prepago - Alta Packs 25GB; 40G" u="1"/>
        <s v="Claro - AUP - CTP [Incident Report] [CGRs IVR ECO33CO4 ECO34CO4 fuera de servicio]" u="1"/>
        <s v="CTITPY 020-021-022_2022 - WO0000003779406 - CCC_7460 - (RECARGAS - Nuevos regalos) [SEVERITY 1]" u="1"/>
        <s v="CTITUY 017_2022 -WO0000003756334- CCC_7307- (Triplica 16; 18 y 21 de marzo Tn3 UY) [SEVERITY 1]" u="1"/>
        <s v="CTITUY 053_2022 -WO0000003819702- CCC_7761- (Triplica 22; 24 y 27 de junio Tn3 UY) [SEVERITY 1]" u="1"/>
        <s v="CTITUY 062_2022 -WO0000003850869- CCC_7898- (Triplica 20; 22 y 25 de julio Tn3 UY) [SEVERITY 1]" u="1"/>
        <s v="CTITUY 063_2022 -WO0000003861736- CCC_7899- (Triplica 27; 28 y 29 de julio Tn3 UY) [SEVERITY 1]" u="1"/>
        <s v="CTITUY 151_2021 -WO0000003694024 - CCC_7027 - (Triplica 3; 5 y 10 de enero Tn3 UY) [SEVERITY 1]" u="1"/>
        <s v="TR CTIT 175_2021 - OT: WO0000003606840 - CCC 6457 (OCT2021 - Nueva Oferta Masivo - Autogestionada +" u="1"/>
        <s v="CR CTIT 058_2021 WO0000003495003 (ALTA DE PREFIJOS)" u="1"/>
        <s v="CR CTIT 073_2021 WO0000003507154 (ALTA DE PREFIJOS)" u="1"/>
        <s v="CR CTIT 076_2021 WO0000003511520 (ALTA DE PREFIJOS)" u="1"/>
        <s v="CR CTIT 087_2021 WO0000003515345 (ALTA DE PREFIJOS)" u="1"/>
        <s v="CR CTIT 095_2021 WO0000003520411 (ALTA DE PREFIJOS)" u="1"/>
        <s v="Api Recharge Amount en PY" u="1"/>
        <s v="TR CTIT 234_2021 - OT: WO0000003652736 - CCC 6772 (Alta Pack Prestado Y1GB7D) [SEVERITY 1]" u="1"/>
        <s v="TR CTITUY 031_2022 - OT: WO0000003780944 - CCC 7510 (Aumento IXD - MASIVO CR) [SEVERITY 1]" u="1"/>
        <s v="TR CTIT 024_2021 - TR CTIT 025_2021 - OT: WO0000003440392 - CCC 5124 (Planes Nueva Oferta Contratos" u="1"/>
        <s v="### Claro Argentina - NOTICE LA - CE CR1346 Feature activation - ON" u="1"/>
        <s v="Claro AUP PP - [Incident report] [PLATAFORMA .Hobbit ELEMENTO sdp-1-uy_010096031023_db_dump" u="1"/>
        <s v="TR CR CTIT 001_2021 - WO0000003405943 - CCC_4927 (Alta de short code para envíos Sat Push) [SEVERIT" u="1"/>
        <s v="TR CTITUY 020_2021 - OT: WO0000003459769 - CCC 5282 (ALTA Pack de carga diferida de datos) [SEVERIT" u="1"/>
        <s v="Claro AUP PP - [Incident report] [Alarmas psp-1_010096031107_ASE de Hobbit_Uru_SiteUY ] INC000027689" u="1"/>
        <s v="### Claro Argentina - NOTICE LA - Fence Passwd Configuration - ON" u="1"/>
        <s v="Claro AUP - CE - [Incident Report] [PLATAFORMA .Hobbit_CE ELEMENTO ce-om-01_010048069068_snap_PS_UY]" u="1"/>
        <s v="ClaroAUP ? Commerce Engine - [ Incident Report ] ? [ CP Playtown (PY; 377477) NO recibe notificacion" u="1"/>
        <s v="Migración Online PP a CR :: Pruebas en maqueta CTP-4 :: Soporte para pruebas de PPUSD" u="1"/>
        <s v="ClaroAUP ? PP - Service Request[Mayor] - Aumento de SMS NOK en los 3 nodos de prepago Argentina; pr" u="1"/>
        <s v="CP SOUND Paraguay SC50500; 3535 y 50300 baja en la performance de la cobrabilidad." u="1"/>
        <s v="TR CR CTIT 127_2021- OW: WO0000003544185- CCC: 6080 (Triplica con todas las recargas ¿ AR 12; 16 y 2" u="1"/>
        <s v="TR CTIT 255_2021 - OT: WO0000003692425 - CCC 6170 (Incremento IxD + Pack Conectado Parque Corpo) [SE" u="1"/>
        <s v="TR CTIT 276_2020- WO0000003400177 - CCC 4906 (Incremento Granel (Pack Conectado) - Planes Masivo)" u="1"/>
        <s v="INCIDENT REPORT - PP - MINOR: Sin Trafico MMS AUP" u="1"/>
        <s v="TR CTITPY 049_2022 - OT: WO0000003855506 - CCC 7987 (Promo plus Plata - Alta triplica de 10K en adel" u="1"/>
        <s v="ClaroAUP ? CE - Service Request[MAYOR] - Consultas de Digital Virgo (Fuze Forge + Club Ciencias)" u="1"/>
        <s v="TR CR CTIT 124_2021 - WO0000003540478 - CCC_6031 - (INFOBIP - ALTA NUEVA MARCACION 39015) [SEVERITY" u="1"/>
        <s v="TR CTIT 026_2021 - OT: WO0000003449856 - CCC 5156 (Promo Recarga - Prepago mensual 01.03) [SEVERITY" u="1"/>
        <s v="TR CTIT 051_2022 - OT: WO0000003780655 - CCC 7515 (Nueva Oferta BAM Corpo - CO y CR Abril [SEVERITY" u="1"/>
        <s v="TR CTIT 066_2021 - OT: WO0000003501319 - CCC 5592 (Plazo de Gracia PRESTA - 0 dias - TN3) [SEVERITY" u="1"/>
        <s v="TR CTITPY 019_2022 - OT: WO0000003775076 - CCC 7461 (RECARGAS - Nuevos regalos 2da Parte) [SEVERITY" u="1"/>
        <s v="TR CTITPY 102_2021 - OT: WO0000003683694 - CCC 6907 (PACKS POSTVENTA - Nuevo Pack de VOZ) [SEVERITY" u="1"/>
        <s v="TR CTITUY 007_2021 - OW: WO0000003432432 - CCC: 5117 (Triplica 3; 5 y 8 de febrero Tn3 UY [SEVERITY" u="1"/>
        <s v="TR CTITUY 009_2021 - OW: WO0000003434091 - CCC: 5117 (Triplica 10 y 12 de febrero Tn3 UY) [SEVERITY" u="1"/>
        <s v="TR CTITUY 011_2021 - OW: WO0000003438288 - CCC: 5137 (Triplica 24 y 26 de febrero Tn3 UY) [SEVERITY" u="1"/>
        <s v="TR CTITUY 059_2021 - OT: WO0000003516396 - CCC 5789 (PACKS POSVENTA RENOVABLES - ALTA UY) [SEVERITY" u="1"/>
        <s v="TR CTITUY 064_2021 - OW: WO0000003522445 - CCC: 5858 (Triplica 2 ; 4 y 7 de Junio Tn3 UY) [SEVERITY" u="1"/>
        <s v="TR CTITUY 065_2021 - OT: WO0000003523197 - CCC 5892 (PACKS POSVENTA RENOVABLES - ALTA UY) [SEVERITY" u="1"/>
        <s v="TR CTITUY 076_2021 - OT: WO0000003536083 - CCC 5985 (PACKS POSTVENTA - Altas de Packs UY) [SEVERITY" u="1"/>
        <s v="TR CTITUY 080_2021 - OT: WO0000003540467 - CCC 6029 (PACKS POSTVENTA - Altas de Packs UY) [SEVERITY" u="1"/>
        <s v="TR CTITUY 096_2021 - OW: WO0000003577455 - CCC: 6239 (Triplica 4; 6 y 9 de agosto Tn3 UY) [SEVERITY" u="1"/>
        <s v="TR CTITUY 119_2021 -WO0000003620902 - CCC_6559 - (Triplica 13; 15 y 18 de octubre Tn3 UY) [SEVERITY" u="1"/>
        <s v="TR CTITUY 120_2021 -WO0000003620012 - CCC_6560 - (Triplica 20; 22 y 25 de octubre Tn3 UY) [SEVERITY" u="1"/>
        <s v="TR CTITUY 188_2021 - OT: WO0000003616749 - CCC 6521 (Modif Packs FULL y Promocional - PP) [SEVERITY" u="1"/>
        <s v="TR CTIT 098_2022 - OT: WO0000003857674 - CCC 7916 (INCREMENTO AGOSTO EMPRESAS- Abonos Planes / Exc (" u="1"/>
        <s v="Alarmas InetDia" u="1"/>
        <s v="Claro AUP -CE- [Incident Report] [ce-as-01 - log_error_UY] INC000024390094" u="1"/>
        <s v="PPIN PY - COBRO REVERTIDO SMS/ROSARIO SRL - VERIFICAR" u="1"/>
        <s v="TR CTITPY 032_2021 - OT: WO0000003513972 - CCC 5711 (Creación y modif. de packs - Oferta PGY)" u="1"/>
        <s v="Claro AUP - PP - [Incident Report] [PLATAFORMA .Hobbit_Uru_SiteUY ELEMENTO p2-tss100-unit01_01009600" u="1"/>
        <s v="Information Request [Minor] : Migrar líneas de CTP-7 a CTP-3 - Trazado" u="1"/>
        <s v="Claro AUP - CE [Incident Report] [CP 303069 PY Error 1110 MT Queue is Full] INC000024654143" u="1"/>
        <s v="Migrar líneas de CTP-7 a CTP-3" u="1"/>
        <s v="TR CTITUY 048_2021 - OT: WO0000003501374 - CCC 5596 (Modificación precio IXD Masivo - CR y CO) [SEV" u="1"/>
        <s v="TR CTIT 010_2022 - OT: WO0000003712171 - CCC 7095 (Alta Pack 3GB x 30D x 12M RETENECION) [SEVERITY" u="1"/>
        <s v="TR CTIT 093_2021 - OT: WO0000003519013 - CCC 5807 (Alta Feature_ClaroMúsica_PKT_Pruebas) [SEVERITY" u="1"/>
        <s v="TR CTIT 254_2021 - OT: WO0000003691833 - CCC 6981 (Modif Precios Packs Renovables - Arg) [SEVERITY" u="1"/>
        <s v="TR CTITPY 018_2022 - OT: WO0000003775074 - CCC 7480 (Aumento tarifa IxD - Primera tanda) [SEVERITY" u="1"/>
        <s v="TR CTITPY 023_2022 - OT: WO0000003779140 - CCC 7481 (PACKS POSTVENTA - Cambio de Precio) [SEVERITY" u="1"/>
        <s v="TR CTITPY 033_2022 - OT: WO0000003798485 - CCC 7664 (Modificación de tarifa IxD Tanda 2) [SEVERITY" u="1"/>
        <s v="TR CTITPY 041_2022 - OT: WO0000003821709 - CCC 7825 (PACKS POSTVENTA - Cambio de Precio) [SEVERITY" u="1"/>
        <s v="TR CTITPY 051_2021 - OT: WO0000003533185 - CCC 5978 (PACKS POSTVENTA - Alta packs datos) [SEVERITY" u="1"/>
        <s v="TR CTITUY 015_2021 - OT: WO0000003446363 - CCC 5194 (ALTA DE CARGA DIFERIDA DE DATOS UY) [SEVERITY" u="1"/>
        <s v="TR CTITUY 148_2021 - OT: WO0000003685774 - CCC 6931 (ALTA DE CARGA DIFERIDA DE DATOS UY) [SEVERITY" u="1"/>
        <s v="TR CR CTIT 042_2021 - WO0000003471142 - CCC_5357 (SMS BULK / TOTAL TIM / SC 2442) [SEVERITY 1]" u="1"/>
        <s v="TR CR CTITUY 057_2021 - WO0000003515225 - CCC_5748 - (Alta de Marcación 450 - UY) [SEVERITY 1]" u="1"/>
        <s v="TR CTITPY 035_2022 - OT: WO0000003801813 - CCC 7660 (Packs COMBO - Alta de packs) [SEVERITY 1]" u="1"/>
        <s v="TR CTITPY 061_2021 - OT: WO0000003557543 - CCC 6115 (Alta Asterisco PY CORPIJSUD) [SEVERITY 1]" u="1"/>
        <s v="TR CTITPY 076_2021 - OT: WO0000003601432 - CCC 6383 (PRESTA - Alta Pack prestado) [SEVERITY 1]" u="1"/>
        <s v="TR CTITPY 085_2021 - OT: WO0000003631841 - CCC 6545 (Alta de packs promocionales) [SEVERITY 1]" u="1"/>
        <s v="TR CTITPY 108_2021 - WO0000003692510 - CCC_7003 (Corrección notificación 1368 PP) [SEVERITY 1]" u="1"/>
        <s v="TR CTIT 226_2021 - OT: WO0000003643922 - CCC 6694 (Modificaciones Claro Internet Inalámbrica) [SEVE" u="1"/>
        <s v="ClaroAUP ? PP - [ Incident Report ] ? [ Site Uruguay NEW; p2-tss100-unit01 - sessions ] : INC0000245" u="1"/>
        <s v="TR CTIT 272_2020 -  WO0000003397356 - CCC_4894  (POSPAGO :: INCREMENTO PLANES (CR)_Impacto 04.01.21)" u="1"/>
        <s v="CTITPY 025_2022_ROAM_SMS WO0000003781247 (ALTA/MODIFICACION DE PREFIJOS)" u="1"/>
        <s v="TR CTIT 086_2022 - WO0000003829693 - ID: 7888 (SVA / DESARROLLOS Y TELECOMUNICACIONES S.R.L. - Camb" u="1"/>
        <s v="Release 5.5 :: Pruebas en maqueta CTP-6 :: Solicitud de Info de packs GPRS" u="1"/>
        <s v="### Claro Paraguay - NOTICE LA - HP1950 install - ON ###" u="1"/>
        <s v="### Claro PY- NOTICE LA - Core Switches restart - ON ###" u="1"/>
        <s v="### Claro Uruguay - NOTICE LA - SYNERGY install - ON ###" u="1"/>
        <s v="SERVICE REQUEST - PP - Site B Jonte - user ppcollect NOK" u="1"/>
        <s v="INCIDENT REPORT - PP - MINOR: Tariff CC1GBX INTER 1 - Airtime_cost NOK UY (RF240235)" u="1"/>
        <s v="CE ELEMENTO ce-om-01- SNAP" u="1"/>
        <s v="ClaroAUP ? PP - [ Incident Report ] ? [ Site Paraguay NEW; scp-1y2 - notmgr ] : INC000025560132" u="1"/>
        <s v="### Claro Paraguay - NOTICE LA - SYNERGY Power on - ON ###" u="1"/>
        <s v="CTITUY 001_2022 -WO0000003716195 - CCC_7103 - (Triplica 25 y 27 de enero Tn3 UY) [SEVERITY 1]" u="1"/>
        <s v="CTITUY 028_2022 -WO0000003779413 - CCC_7457 - (Triplica 12 y 13 de abril Tn3 UY) [SEVERITY 1]" u="1"/>
        <s v="CTITUY 064_2022 -WO0000003867702- CCC_8059- (Triplica 3; 5 y 8 de agosto Tn3 UY) [SEVERITY 1]" u="1"/>
        <s v="TR CTITUY 143_2021 - WO0000003683131- CCC_6859(UY -Triplica 22; 24 y 27 de diciembre Tn3 UY / T" u="1"/>
        <s v="CTITPY 048_2022 - WO0000003849043 - CCC_7981 - (Campaña Cluspac - Modificacion 1193 2da y 1368) [SEV" u="1"/>
        <s v="Claro AUP PP - [Incident report] Critical" u="1"/>
        <s v="Claro AUP - PP - [Incident Report] [PLATAFORMA .Hobbit_Ros_SiteD ELEMENTO p8-tss100-unit06_010008013" u="1"/>
        <s v="Claro AUP - CE- [CP Bluemovil PY SC 2028; 2048 Demora en Respuesta en solicitud de Cobro] [INC000024" u="1"/>
        <s v="Claro AUP - PP - [PLATAFORMA .Hobbit_Par_SitePY ELEMENTO cgw-2-region1_010001056002_disk] [INC000024" u="1"/>
        <s v="### ClaroAR: NOTICE LA - Storage microcode upgrade Site A Torcuato - ON ###" u="1"/>
        <s v="PP - MINOR: Borrado de líneas [ARG]" u="1"/>
        <s v="TR CTIT 094_2022 - OT: WO0000003839241 - CCC 7912 (Incremento IxD + Pack Conectado Parque Corpo - Ag" u="1"/>
        <s v="ce-as-05_010048069074_disk" u="1"/>
        <s v="Claro AUP - CE - [Incident Report] PLATAFORMA .Hobbit_CE ELEMENTO ce-om-01_010048069068_snap_PS_UY" u="1"/>
        <s v="### Claro Uruguay - NOTICE LA - MNP Activation - ON" u="1"/>
        <s v="prueba de nuevo servicio FWA IP-16105" u="1"/>
        <s v="CR CTIT 089_2022 - WO0000003832995- CCC_7924- (AR - Triplica con todas las recargas: 08 - 11 de Juli" u="1"/>
        <s v="Claro AUP - CE - [CP Spirads de PY SC 1234;1221;1213;7007 Retraso en notificaciones de Altas] [INC00" u="1"/>
        <s v="Claro AUP - PP - [PLATAFORMA .Hobbit_Ros_SiteD ELEMENTO sdp-1-region8_010076025187_db_load_transf] [" u="1"/>
        <s v="TR CTIT 172_173_174_2021 - OT: WO0000003606953 - CCC 6449 (Alta Nueva Oferta Corpo Abono Control_ Oc" u="1"/>
        <s v="TR CTIT 142_2021 - OT: WO0000003574167 - CCC 6182 (Modif precios MMS y SMS internacional - Prepago -" u="1"/>
        <s v="SERVICE REQUEST - PP - MINOR: DUMP ARG/PY" u="1"/>
        <s v="ClaroAUP ? PREPAGO - Incident Report - Hobbit_Par_SitePY ELEMENTO scp-2_010001053002_disk_status" u="1"/>
        <s v="TR CTIT 055_2021 - WO0000003491204 - CCC 5513 (Triplica con todas las recargas - AR 19;23;27 abril T" u="1"/>
        <s v="Configuracion de misma base profile productiva en la maqueta de CE" u="1"/>
        <s v="Alarmas en STP de Cordoba de los Links asociados a las CTP-2 y CTP-5" u="1"/>
        <s v="Claro AUP - CE - [PLATAFORMA .Hobbit_CE ELEMENTO ce-as-06_010048069075_ora_PY] [INC000027162289]" u="1"/>
        <s v="RE: Configuracion de Promociones en test" u="1"/>
        <s v="### Claro AUP - NOTICE LA - Support - Tariff Execution of TR sentences Bloques Uruguay/Bolivia - 24/" u="1"/>
        <s v="PP - MINOR: Inconsistencias en abonados :AR:" u="1"/>
        <s v="DB - ce-db-03/04 - jobs" u="1"/>
        <s v="Pruebas Escenarios Assume Positive (Gx; Gy) --&gt; PGW DRA PCRF OCS" u="1"/>
        <s v="DS de UY; PY y OLL" u="1"/>
        <s v="RE: Consulta Marcacion CE - IVA" u="1"/>
        <s v="ClaroAUP - CE - Incident Report - CP Playtown SC 2080 Paraguay no reciben notificaciones." u="1"/>
        <s v="TR CTITPY 081_2021 - OT: WO0000003620064 - CCC 6532 (PACKS POSTVENTA - Alta nuevos packs con descuen" u="1"/>
        <s v="TR CTITPY 52_2021 - OT: WO0000003536208 - CCC 5980 (PACKS POSTVENTA - Alta Pack de datos con descuen" u="1"/>
        <s v="TESTEO CONTROLES APLICATIVOS" u="1"/>
        <s v="Pruebas plan IFWAR y pack 200FWA - CTP1" u="1"/>
        <s v="TR CTITUY 130_2021 - OT: WO0000003642794 - CCC 6711 (ALTA Carga diferida de datos y Pack ---&gt; UY) [" u="1"/>
        <s v="Tablas UY/PY" u="1"/>
        <s v="INCIDENT REPORT - PP - MINOR : CLIENTE INCOMUNICADO EN USA [AR]" u="1"/>
        <s v="CR CTIT 244_2021 -WO0000003681436 - CCC_6843 - (AR - Triplica con todas las recargas: 13 - 17 - 24 d" u="1"/>
        <s v="INFORMATION REQUEST -PP -MINOR: Error de login equipo psp-1-region2.cti" u="1"/>
        <s v="INFORMATION REQUEST - CE - MINOR: Charge Code 85363l - Juga Ya (RF251494)" u="1"/>
        <s v="Claro AUP - PP - [Incident Report] [Abonado 59899667972 de UY no recibe SMS de saldo] INC00002911475" u="1"/>
        <s v="INCIDENT REPORT - PP - MINOR: Nuevos Eventos Campaña RTDM - ProfileID 480 Notiff NOK AR" u="1"/>
        <s v="TR CTITPY 014_2022 - OT: WO0000003761103 - CCC 7354 (Modificación nombre comercial Pack TN3) [SEVER" u="1"/>
        <s v="apn en ctp1" u="1"/>
        <s v="TR CTITPY 040_2022 - OT: WO0000003820807 - CCC 7818 (Pack Noche - Modificación banda horaria) [SEVE" u="1"/>
        <s v="PMC - cgw-6/7/9 -arg1 - notmgr" u="1"/>
        <s v="RE: ERROR ALTA MARCACION UYCOM - BPM 1327" u="1"/>
        <s v="ClaroAUP ? PP - Service Request[Mayor] - Caida de trafico de datos en el nodo TORCUATO  desde la mad" u="1"/>
        <s v="ce-db-03-04 - queue_PY" u="1"/>
        <s v="TR CTITUY 104_2020 - TCK: WO0000003389368 - CCC_4841 (Alta marcaciones para Handsoft &quot;Techo&quot;) [SEVER" u="1"/>
        <s v="### Claro Argentina - NOTICE LA - COR DS7 Restart - ON" u="1"/>
        <s v="ClaroAUP - CE - Incident Report - Hobbit_CE ELEMENTO ce-om-01_010048069068_cdr_PY [ INC000026886415" u="1"/>
        <s v="TR CTIT 246_2021 - WO0000003682263 - CCC_6910 (Cambio Valor 1° umbral - feature 1193 Packs datos) [S" u="1"/>
        <s v="alta de linea en ctp 5" u="1"/>
        <s v="Solicitud información Release 5.5" u="1"/>
        <s v="TR CTIT 187_2021 - OT: WO0000003615964 - CCC 6521 (Alta Packs renovables 2gbx7 y 4gbx7 - PP) [SEVE" u="1"/>
        <s v="ClaroAUP ? Commerce Engine - [ Incident Report ] ? [ ce-db-01-04 - inode - /backup (85% used) has re" u="1"/>
        <s v="Inconsistencias en abonados" u="1"/>
        <s v="Hobbit_Olleros ELEMENTO sdp-1-arg1_010092154065_InetDia" u="1"/>
        <s v="Claro AUP - PP - [Incident Report] [srp-1 - db_dump_remote PY]" u="1"/>
        <s v="INFORMATION REQUEST - PP - MINOR: No recepción de SMS de notificación :AR:" u="1"/>
        <s v="INCIDENT REPORT - PP - MAJOR: Exomi Notif Recharge Count NOK UY" u="1"/>
        <s v="RE: pp_update_sub_data -e con Disconnect_expiry_timer=0" u="1"/>
        <s v="TR CTIT 138_2021 - OT: WO0000003573379 - CCC 6192 (Inc IxD Planes Corpo CR (Parque y Oferta Vigente)" u="1"/>
        <s v="Solicitud información regalos de profile-Release 5.5" u="1"/>
        <s v="ClaroAUP ? PP - [ Incident Report ] ? [ Paraguay vPPIN - sdp-1-py - db_dump - No dump file generated" u="1"/>
        <s v="cgi 3g no disponible" u="1"/>
        <s v="ClaroAUP ? CE - [ Incident Report ] ? [ Delivery Failed casi 24hs tarde ] INC000024169173" u="1"/>
        <s v="TR CTITPY 015_2021 - OT: WO0000003482851 - CCC 5466 (Modificación feature 180 planes - SMS Saldo ins" u="1"/>
        <s v="### Claro UY - Support - Sessions cleanup - ON ###" u="1"/>
        <s v="Solicitud de info de features de notificaciones - vUY" u="1"/>
        <s v="RE: ClaroAUP ? PP - [ Incident Report ] PLATAFORMA claro:.Hobbit_Ros_SiteD ELEMENTO sdp-1-region8_01" u="1"/>
        <s v="ClaroAUP ? CE - [ Incident Report ] ? CVE-2021-4104" u="1"/>
        <s v="TR CTIT 057_2021 - OT: WO0000003493005 - CCC 5518 (Incremento Tarifas LDI - Segmento Masivo/PP) [SE" u="1"/>
        <s v="TR CR CTIT 135_2021 - WO0000003569651 - CCC_6167 - (SMS saldo insuficiente - Cambio PP Mensual 2GB)" u="1"/>
      </sharedItems>
    </cacheField>
    <cacheField name="SEVERITY" numFmtId="0">
      <sharedItems containsBlank="1" count="4">
        <s v="Minor"/>
        <s v="Major"/>
        <m u="1"/>
        <s v="Critical" u="1"/>
      </sharedItems>
    </cacheField>
    <cacheField name="TYPE" numFmtId="0">
      <sharedItems containsBlank="1" count="13">
        <s v="Intervention Notification"/>
        <s v="Tariff Request"/>
        <s v="Incident Report"/>
        <s v="Service Request"/>
        <s v="Oracle DB O&amp;M"/>
        <s v="Information Request"/>
        <m u="1"/>
        <s v="Incident Report" u="1"/>
        <s v="Service Request" u="1"/>
        <s v="Information Request" u="1"/>
        <s v="Tariff Request" u="1"/>
        <s v="Oracle DB O&amp;M" u="1"/>
        <s v="Event Report" u="1"/>
      </sharedItems>
    </cacheField>
    <cacheField name="STATUS" numFmtId="0">
      <sharedItems containsBlank="1" count="10">
        <s v="Closed"/>
        <s v="Under investigation"/>
        <s v="Request to Close"/>
        <s v="Assigned"/>
        <m u="1"/>
        <s v="Service Recovered" u="1"/>
        <s v="Request to Close" u="1"/>
        <s v="Received" u="1"/>
        <s v="Under investigation" u="1"/>
        <s v="Wait for more information" u="1"/>
      </sharedItems>
    </cacheField>
    <cacheField name="REASON" numFmtId="0">
      <sharedItems containsBlank="1" count="23">
        <s v="Reason Not Applied"/>
        <m/>
        <s v="External Cause"/>
        <s v="Data Issue"/>
        <s v="Operation Failure"/>
        <s v="No Incident Verified"/>
        <s v="Software Failure"/>
        <s v="Configuration Failure"/>
        <s v="No identified Cause"/>
        <s v="Capacity Overloaded"/>
        <s v="Lack of Preventive Maintenance" u="1"/>
        <s v="HW Installation Failure" u="1"/>
        <s v="External Cause" u="1"/>
        <s v="No identified Cause" u="1"/>
        <s v="Hardware Failure" u="1"/>
        <s v="Preventive Maintenance" u="1"/>
        <s v="Preventive Maintenance" u="1"/>
        <s v="Capacity Overloaded" u="1"/>
        <s v="Hardware Failure" u="1"/>
        <s v="Software Failure" u="1"/>
        <s v="Configuration Failure" u="1"/>
        <s v="Reason Not Applied" u="1"/>
        <s v="No Incident Verified" u="1"/>
      </sharedItems>
    </cacheField>
    <cacheField name="PRODUCT" numFmtId="0">
      <sharedItems containsBlank="1" count="5">
        <s v="Prepaid IN"/>
        <s v="CE"/>
        <m u="1"/>
        <s v="Prepaid IN" u="1"/>
        <s v="IVR AS" u="1"/>
      </sharedItems>
    </cacheField>
    <cacheField name="FOUND BY" numFmtId="0">
      <sharedItems containsBlank="1" count="96">
        <s v="LatAm Support AR PY UY"/>
        <s v="Fabian Pizzatti"/>
        <s v="Finocchio Flavio"/>
        <s v="Correa Aldo David"/>
        <s v="Menditto Marco"/>
        <s v="Tarasconi Fernando"/>
        <s v="Garzon Javier"/>
        <s v="Gonzalez Flores German"/>
        <s v="Dominguez Fuentes Julio"/>
        <s v="Gillini Federico"/>
        <s v="PMC AR PY UY"/>
        <s v="Rodriguez Laura"/>
        <s v="Altamirano Nicolás"/>
        <s v="Bobrow Lara"/>
        <s v="Teruggi Ruben"/>
        <s v="Cavallo Santiago"/>
        <s v="Priego Balls Diego Mariano"/>
        <s v="Dominguez Maximiliano"/>
        <s v="Rojas Angel Guillermo"/>
        <s v="Ayne Maria Florencia"/>
        <s v="Sander Gustavo"/>
        <s v="Omonte Jose"/>
        <s v="Diaz Agustina"/>
        <s v="Zelaya Gonzalez Fernando"/>
        <s v="Diaz Gonzalo Javier"/>
        <s v="Perez Gabriela Belen"/>
        <s v="Sanchez Eduardo"/>
        <s v="Canepa Guillermo"/>
        <s v="Farias Cristian G."/>
        <s v="Nuñez Matias Nicolas"/>
        <s v="Besso Lambrecht Luciano" u="1"/>
        <m u="1"/>
        <s v="Pflaum Javier" u="1"/>
        <s v="Schwarz Christian" u="1"/>
        <s v="Bonaventura Juan Jose" u="1"/>
        <s v="Giletta Leonardo" u="1"/>
        <s v="Briceno Carlos" u="1"/>
        <s v="Bártolo Carla" u="1"/>
        <s v="Perezzini Francisco" u="1"/>
        <s v="Godoy Romina Silvana" u="1"/>
        <s v="Vazquez Lucia Carolina" u="1"/>
        <s v="Tulian Pablo" u="1"/>
        <s v="Ahumada Rocio" u="1"/>
        <s v="Melo Ricardo" u="1"/>
        <s v="Requena Claudia Marcela" u="1"/>
        <s v="Juan Maria Soledad" u="1"/>
        <s v="Tarallo Daniela" u="1"/>
        <s v="Bartolo Carla" u="1"/>
        <s v="Alvarez Federico" u="1"/>
        <s v="Rodriguez Javier" u="1"/>
        <s v="Liebana Gabriel Ernesto" u="1"/>
        <s v="Bernal Gustavo" u="1"/>
        <s v="Parodi Eugenia" u="1"/>
        <s v="Aghemo Dario Sebastián" u="1"/>
        <s v="Trigo Nicolas" u="1"/>
        <s v="Sena David" u="1"/>
        <s v="Arriola Gabriel Alejandro" u="1"/>
        <s v="Brevis Manriquez Alejandro" u="1"/>
        <s v="Suarez Ivana" u="1"/>
        <s v="Jerez Carolina" u="1"/>
        <s v="Dangelo Alejandra" u="1"/>
        <s v="Oliva Fernando" u="1"/>
        <s v="Lezcano Maira" u="1"/>
        <s v="Trucco Carolina" u="1"/>
        <s v="Cavallari Adriana" u="1"/>
        <s v="Santisteban Daniel" u="1"/>
        <s v="Guzman Victor" u="1"/>
        <s v="Yacuzzi Maximiliano" u="1"/>
        <s v="Balla Alfredo" u="1"/>
        <s v="Amaral Patricio" u="1"/>
        <s v="Alvez Buzo Natalia" u="1"/>
        <s v="Pompa Paola" u="1"/>
        <s v="Diaz Gonzalo" u="1"/>
        <s v="Diomede Diego" u="1"/>
        <s v="Giraldez Guillermo" u="1"/>
        <s v="Andres Geronimo" u="1"/>
        <s v="Juarez Lourdes Agustina" u="1"/>
        <s v="Godoy Gabriel" u="1"/>
        <s v="Ferreyra Gabriel Alejandro" u="1"/>
        <s v="Ramos Sandra" u="1"/>
        <s v="Tupac David" u="1"/>
        <s v="Forti Daniel" u="1"/>
        <s v="Anca Romeo Maria Sol" u="1"/>
        <s v="Isi Noelia" u="1"/>
        <s v="Fabbro Natalia" u="1"/>
        <s v="Bergero Soledad" u="1"/>
        <s v="Lazarte Martín" u="1"/>
        <s v="Gonzales Agustin" u="1"/>
        <s v="Dietz Ambrosone Diego" u="1"/>
        <s v="Rincon Maria Veronica" u="1"/>
        <s v="Villar Nicolás David" u="1"/>
        <s v="Ochoa Veronica" u="1"/>
        <s v="Hector Berrutti" u="1"/>
        <s v="De Pablo Ortiz Juan Manuel" u="1"/>
        <s v="Bima Andres" u="1"/>
        <s v="Garcia Rey Micaela" u="1"/>
      </sharedItems>
    </cacheField>
    <cacheField name="LASTCHANGE" numFmtId="0">
      <sharedItems containsSemiMixedTypes="0" containsDate="1" containsString="0" containsMixedTypes="1" minDate="2022-08-05T15:59:00" maxDate="1900-01-09T10:50:04"/>
    </cacheField>
    <cacheField name="SITE" numFmtId="0">
      <sharedItems/>
    </cacheField>
    <cacheField name="TOTAL HOURS" numFmtId="0">
      <sharedItems containsString="0" containsBlank="1" containsNumber="1" minValue="0.5" maxValue="6"/>
    </cacheField>
    <cacheField name="ACTYPE" numFmtId="0">
      <sharedItems containsBlank="1" count="16">
        <s v="Tariff Activities"/>
        <m/>
        <s v="Software | Fix"/>
        <s v="Software | Upgrade"/>
        <s v="Hardware | Maintenance"/>
        <s v="Hardware | Installation" u="1"/>
        <s v="Config Adjustments" u="1"/>
        <s v="Hadrware | Installation" u="1"/>
        <s v="Corrective Maintenance" u="1"/>
        <s v="DB | Corrective Maintenance" u="1"/>
        <s v="DB | Preventive Maintenance" u="1"/>
        <s v="Migrations" u="1"/>
        <s v="Software | Improvements" u="1"/>
        <s v="Preventive Maintenance" u="1"/>
        <s v="Feature | Configurations" u="1"/>
        <s v="Feature | Activation" u="1"/>
      </sharedItems>
    </cacheField>
  </cacheFields>
  <extLst>
    <ext xmlns:x14="http://schemas.microsoft.com/office/spreadsheetml/2009/9/main" uri="{725AE2AE-9491-48be-B2B4-4EB974FC3084}">
      <x14:pivotCacheDefinition pivotCacheId="14629315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s v="Claro AR PY UY (O&amp;M)"/>
    <x v="0"/>
    <x v="0"/>
    <x v="0"/>
    <x v="0"/>
    <x v="0"/>
    <x v="0"/>
    <x v="0"/>
    <x v="0"/>
    <d v="2022-09-01T01:03:00"/>
    <s v="Claro AUP - URUGUAY"/>
    <n v="1"/>
    <x v="0"/>
  </r>
  <r>
    <x v="1"/>
    <s v="Claro AR PY UY (O&amp;M)"/>
    <x v="1"/>
    <x v="1"/>
    <x v="0"/>
    <x v="1"/>
    <x v="1"/>
    <x v="1"/>
    <x v="0"/>
    <x v="1"/>
    <d v="2022-09-02T16:08:00"/>
    <s v="Claro AUP - URUGUAY"/>
    <m/>
    <x v="1"/>
  </r>
  <r>
    <x v="2"/>
    <s v="Claro AR PY UY (O&amp;M)"/>
    <x v="2"/>
    <x v="2"/>
    <x v="0"/>
    <x v="0"/>
    <x v="0"/>
    <x v="0"/>
    <x v="0"/>
    <x v="0"/>
    <d v="2022-08-31T01:13:00"/>
    <s v="Claro AUP - ALL"/>
    <n v="1"/>
    <x v="2"/>
  </r>
  <r>
    <x v="3"/>
    <s v="Claro AR PY UY (O&amp;M)"/>
    <x v="3"/>
    <x v="3"/>
    <x v="0"/>
    <x v="1"/>
    <x v="1"/>
    <x v="1"/>
    <x v="0"/>
    <x v="1"/>
    <d v="2022-09-02T16:08:00"/>
    <s v="Claro AUP - ALL"/>
    <m/>
    <x v="1"/>
  </r>
  <r>
    <x v="4"/>
    <s v="Claro AR PY UY (O&amp;M)"/>
    <x v="4"/>
    <x v="4"/>
    <x v="0"/>
    <x v="2"/>
    <x v="2"/>
    <x v="2"/>
    <x v="0"/>
    <x v="2"/>
    <d v="2022-08-30T15:06:00"/>
    <s v="Claro AUP - PARAGUAY"/>
    <n v="1"/>
    <x v="1"/>
  </r>
  <r>
    <x v="5"/>
    <s v="Claro AR PY UY (O&amp;M)"/>
    <x v="5"/>
    <x v="5"/>
    <x v="0"/>
    <x v="3"/>
    <x v="1"/>
    <x v="1"/>
    <x v="1"/>
    <x v="3"/>
    <d v="2022-08-31T09:00:00"/>
    <s v="Claro AUP - PARAGUAY"/>
    <m/>
    <x v="1"/>
  </r>
  <r>
    <x v="6"/>
    <s v="Claro AR PY UY (O&amp;M)"/>
    <x v="6"/>
    <x v="6"/>
    <x v="0"/>
    <x v="1"/>
    <x v="1"/>
    <x v="1"/>
    <x v="0"/>
    <x v="1"/>
    <d v="2022-09-02T16:08:00"/>
    <s v="Claro AUP - URUGUAY"/>
    <m/>
    <x v="1"/>
  </r>
  <r>
    <x v="7"/>
    <s v="Claro AR PY UY (O&amp;M)"/>
    <x v="7"/>
    <x v="7"/>
    <x v="0"/>
    <x v="2"/>
    <x v="2"/>
    <x v="2"/>
    <x v="0"/>
    <x v="4"/>
    <d v="2022-08-30T15:07:00"/>
    <s v="Claro AUP - PARAGUAY"/>
    <n v="3"/>
    <x v="1"/>
  </r>
  <r>
    <x v="8"/>
    <s v="Claro AR PY UY (O&amp;M)"/>
    <x v="8"/>
    <x v="8"/>
    <x v="0"/>
    <x v="0"/>
    <x v="0"/>
    <x v="0"/>
    <x v="0"/>
    <x v="0"/>
    <d v="2022-08-30T01:58:00"/>
    <s v="Claro AUP - ALL"/>
    <n v="2.5"/>
    <x v="0"/>
  </r>
  <r>
    <x v="9"/>
    <s v="Claro AR PY UY (O&amp;M)"/>
    <x v="9"/>
    <x v="9"/>
    <x v="0"/>
    <x v="2"/>
    <x v="3"/>
    <x v="1"/>
    <x v="0"/>
    <x v="5"/>
    <d v="2022-08-29T17:15:00"/>
    <s v="Claro AUP - ALL"/>
    <m/>
    <x v="1"/>
  </r>
  <r>
    <x v="10"/>
    <s v="Claro AR PY UY (O&amp;M)"/>
    <x v="10"/>
    <x v="10"/>
    <x v="0"/>
    <x v="2"/>
    <x v="3"/>
    <x v="1"/>
    <x v="0"/>
    <x v="6"/>
    <d v="2022-08-31T10:41:00"/>
    <s v="Claro AUP - ALL"/>
    <m/>
    <x v="1"/>
  </r>
  <r>
    <x v="11"/>
    <s v="Claro AR PY UY (O&amp;M)"/>
    <x v="11"/>
    <x v="11"/>
    <x v="0"/>
    <x v="1"/>
    <x v="3"/>
    <x v="1"/>
    <x v="0"/>
    <x v="7"/>
    <d v="2022-08-29T09:55:00"/>
    <s v="Claro AUP - ALL"/>
    <m/>
    <x v="1"/>
  </r>
  <r>
    <x v="12"/>
    <s v="Claro AR PY UY (O&amp;M)"/>
    <x v="12"/>
    <x v="12"/>
    <x v="0"/>
    <x v="2"/>
    <x v="2"/>
    <x v="0"/>
    <x v="0"/>
    <x v="8"/>
    <d v="2022-08-29T00:27:00"/>
    <s v="Claro AUP - ALL"/>
    <n v="1"/>
    <x v="1"/>
  </r>
  <r>
    <x v="13"/>
    <s v="Claro AR PY UY (O&amp;M)"/>
    <x v="13"/>
    <x v="13"/>
    <x v="0"/>
    <x v="1"/>
    <x v="2"/>
    <x v="0"/>
    <x v="0"/>
    <x v="9"/>
    <d v="2022-08-30T17:42:00"/>
    <s v="Claro AUP - PARAGUAY"/>
    <n v="2"/>
    <x v="1"/>
  </r>
  <r>
    <x v="14"/>
    <s v="Claro AR PY UY (O&amp;M)"/>
    <x v="14"/>
    <x v="14"/>
    <x v="0"/>
    <x v="1"/>
    <x v="2"/>
    <x v="0"/>
    <x v="0"/>
    <x v="9"/>
    <d v="2022-08-30T17:42:00"/>
    <s v="Claro AUP - URUGUAY"/>
    <n v="2"/>
    <x v="1"/>
  </r>
  <r>
    <x v="15"/>
    <s v="Claro AR PY UY (O&amp;M)"/>
    <x v="15"/>
    <x v="15"/>
    <x v="0"/>
    <x v="1"/>
    <x v="2"/>
    <x v="0"/>
    <x v="0"/>
    <x v="9"/>
    <d v="2022-08-30T17:42:00"/>
    <s v="Claro AUP - ALL"/>
    <n v="2"/>
    <x v="1"/>
  </r>
  <r>
    <x v="16"/>
    <s v="Claro AR PY UY (O&amp;M)"/>
    <x v="16"/>
    <x v="16"/>
    <x v="0"/>
    <x v="4"/>
    <x v="0"/>
    <x v="3"/>
    <x v="1"/>
    <x v="10"/>
    <d v="2022-08-26T11:01:00"/>
    <s v="Claro AUP - ALL"/>
    <n v="1"/>
    <x v="1"/>
  </r>
  <r>
    <x v="17"/>
    <s v="Claro AR PY UY (O&amp;M)"/>
    <x v="17"/>
    <x v="17"/>
    <x v="0"/>
    <x v="2"/>
    <x v="2"/>
    <x v="3"/>
    <x v="0"/>
    <x v="11"/>
    <d v="2022-08-25T16:35:00"/>
    <s v="Claro AUP - CTP"/>
    <n v="1"/>
    <x v="1"/>
  </r>
  <r>
    <x v="18"/>
    <s v="Claro AR PY UY (O&amp;M)"/>
    <x v="18"/>
    <x v="18"/>
    <x v="0"/>
    <x v="2"/>
    <x v="2"/>
    <x v="4"/>
    <x v="0"/>
    <x v="12"/>
    <d v="2022-08-26T09:26:00"/>
    <s v="Claro AUP - ALL"/>
    <n v="2"/>
    <x v="1"/>
  </r>
  <r>
    <x v="19"/>
    <s v="Claro AR PY UY (O&amp;M)"/>
    <x v="19"/>
    <x v="19"/>
    <x v="0"/>
    <x v="1"/>
    <x v="3"/>
    <x v="1"/>
    <x v="0"/>
    <x v="1"/>
    <d v="2022-08-24T12:11:00"/>
    <s v="Claro AUP - ALL"/>
    <m/>
    <x v="1"/>
  </r>
  <r>
    <x v="20"/>
    <s v="Claro AR PY UY (O&amp;M)"/>
    <x v="20"/>
    <x v="20"/>
    <x v="0"/>
    <x v="1"/>
    <x v="2"/>
    <x v="0"/>
    <x v="0"/>
    <x v="1"/>
    <d v="2022-08-30T17:42:00"/>
    <s v="Claro AUP - URUGUAY"/>
    <n v="2"/>
    <x v="1"/>
  </r>
  <r>
    <x v="21"/>
    <s v="Claro AR PY UY (O&amp;M)"/>
    <x v="21"/>
    <x v="21"/>
    <x v="0"/>
    <x v="5"/>
    <x v="2"/>
    <x v="0"/>
    <x v="0"/>
    <x v="13"/>
    <d v="2022-08-29T09:20:00"/>
    <s v="Claro AUP - PARAGUAY"/>
    <n v="2"/>
    <x v="1"/>
  </r>
  <r>
    <x v="22"/>
    <s v="Claro AR PY UY (O&amp;M)"/>
    <x v="22"/>
    <x v="22"/>
    <x v="0"/>
    <x v="2"/>
    <x v="1"/>
    <x v="1"/>
    <x v="0"/>
    <x v="14"/>
    <d v="2022-08-25T16:36:00"/>
    <s v="Claro AUP - PARAGUAY"/>
    <n v="5"/>
    <x v="1"/>
  </r>
  <r>
    <x v="23"/>
    <s v="Claro AR PY UY (O&amp;M)"/>
    <x v="23"/>
    <x v="23"/>
    <x v="0"/>
    <x v="2"/>
    <x v="1"/>
    <x v="1"/>
    <x v="0"/>
    <x v="15"/>
    <d v="2022-09-01T05:54:00"/>
    <s v="Claro AUP - URUGUAY"/>
    <m/>
    <x v="1"/>
  </r>
  <r>
    <x v="24"/>
    <s v="Claro AR PY UY (O&amp;M)"/>
    <x v="24"/>
    <x v="24"/>
    <x v="0"/>
    <x v="2"/>
    <x v="0"/>
    <x v="0"/>
    <x v="0"/>
    <x v="12"/>
    <d v="2022-08-23T17:21:00"/>
    <s v="Claro AUP - ALL"/>
    <n v="3"/>
    <x v="1"/>
  </r>
  <r>
    <x v="25"/>
    <s v="Claro AR PY UY (O&amp;M)"/>
    <x v="25"/>
    <x v="25"/>
    <x v="0"/>
    <x v="5"/>
    <x v="0"/>
    <x v="0"/>
    <x v="0"/>
    <x v="16"/>
    <d v="2022-09-02T12:42:00"/>
    <s v="Claro AUP - ALL"/>
    <n v="2"/>
    <x v="1"/>
  </r>
  <r>
    <x v="26"/>
    <s v="Claro AR PY UY (O&amp;M)"/>
    <x v="26"/>
    <x v="26"/>
    <x v="0"/>
    <x v="0"/>
    <x v="0"/>
    <x v="0"/>
    <x v="0"/>
    <x v="0"/>
    <d v="2022-08-24T06:04:00"/>
    <s v="Claro AUP - ALL"/>
    <n v="6"/>
    <x v="3"/>
  </r>
  <r>
    <x v="27"/>
    <s v="Claro AR PY UY (O&amp;M)"/>
    <x v="27"/>
    <x v="27"/>
    <x v="0"/>
    <x v="1"/>
    <x v="3"/>
    <x v="1"/>
    <x v="0"/>
    <x v="7"/>
    <d v="2022-08-23T09:41:00"/>
    <s v="Claro AUP - ALL"/>
    <m/>
    <x v="1"/>
  </r>
  <r>
    <x v="28"/>
    <s v="Claro AR PY UY (O&amp;M)"/>
    <x v="28"/>
    <x v="28"/>
    <x v="0"/>
    <x v="0"/>
    <x v="0"/>
    <x v="0"/>
    <x v="0"/>
    <x v="0"/>
    <d v="2022-08-23T02:13:00"/>
    <s v="Claro AUP - ALL"/>
    <n v="2"/>
    <x v="0"/>
  </r>
  <r>
    <x v="29"/>
    <s v="Claro AR PY UY (O&amp;M)"/>
    <x v="29"/>
    <x v="29"/>
    <x v="0"/>
    <x v="5"/>
    <x v="0"/>
    <x v="0"/>
    <x v="0"/>
    <x v="17"/>
    <d v="2022-09-01T18:01:00"/>
    <s v="Claro AUP - ALL"/>
    <n v="2"/>
    <x v="1"/>
  </r>
  <r>
    <x v="30"/>
    <s v="Claro AR PY UY (O&amp;M)"/>
    <x v="30"/>
    <x v="30"/>
    <x v="0"/>
    <x v="2"/>
    <x v="0"/>
    <x v="0"/>
    <x v="0"/>
    <x v="18"/>
    <d v="2022-08-31T18:00:00"/>
    <s v="Claro AUP - ALL"/>
    <n v="1"/>
    <x v="1"/>
  </r>
  <r>
    <x v="31"/>
    <s v="Claro AR PY UY (O&amp;M)"/>
    <x v="31"/>
    <x v="31"/>
    <x v="0"/>
    <x v="5"/>
    <x v="0"/>
    <x v="0"/>
    <x v="0"/>
    <x v="3"/>
    <d v="2022-09-01T11:31:00"/>
    <s v="Claro AUP - PARAGUAY"/>
    <n v="2"/>
    <x v="1"/>
  </r>
  <r>
    <x v="32"/>
    <s v="Claro AR PY UY (O&amp;M)"/>
    <x v="32"/>
    <x v="32"/>
    <x v="0"/>
    <x v="2"/>
    <x v="0"/>
    <x v="4"/>
    <x v="0"/>
    <x v="4"/>
    <d v="2022-08-30T18:13:00"/>
    <s v="Claro AUP - PARAGUAY"/>
    <n v="1"/>
    <x v="1"/>
  </r>
  <r>
    <x v="33"/>
    <s v="Claro AR PY UY (O&amp;M)"/>
    <x v="33"/>
    <x v="33"/>
    <x v="1"/>
    <x v="2"/>
    <x v="0"/>
    <x v="4"/>
    <x v="0"/>
    <x v="13"/>
    <d v="2022-08-30T18:12:00"/>
    <s v="Claro AUP - PARAGUAY"/>
    <n v="4"/>
    <x v="1"/>
  </r>
  <r>
    <x v="34"/>
    <s v="Claro AR PY UY (O&amp;M)"/>
    <x v="34"/>
    <x v="34"/>
    <x v="0"/>
    <x v="4"/>
    <x v="0"/>
    <x v="5"/>
    <x v="1"/>
    <x v="10"/>
    <d v="2022-08-31T14:22:00"/>
    <s v="Claro AUP - ALL"/>
    <n v="1"/>
    <x v="1"/>
  </r>
  <r>
    <x v="35"/>
    <s v="Claro AR PY UY (O&amp;M)"/>
    <x v="35"/>
    <x v="35"/>
    <x v="0"/>
    <x v="2"/>
    <x v="0"/>
    <x v="2"/>
    <x v="0"/>
    <x v="13"/>
    <d v="2022-08-30T16:06:00"/>
    <s v="Claro AUP - ALL"/>
    <n v="3"/>
    <x v="1"/>
  </r>
  <r>
    <x v="36"/>
    <s v="Claro AR PY UY (O&amp;M)"/>
    <x v="36"/>
    <x v="36"/>
    <x v="0"/>
    <x v="2"/>
    <x v="0"/>
    <x v="5"/>
    <x v="1"/>
    <x v="15"/>
    <d v="2022-09-02T18:31:00"/>
    <s v="Claro AUP - PARAGUAY"/>
    <n v="1"/>
    <x v="1"/>
  </r>
  <r>
    <x v="37"/>
    <s v="Claro AR PY UY (O&amp;M)"/>
    <x v="37"/>
    <x v="37"/>
    <x v="0"/>
    <x v="2"/>
    <x v="0"/>
    <x v="0"/>
    <x v="0"/>
    <x v="15"/>
    <d v="2022-08-29T13:53:00"/>
    <s v="Claro AUP - SITE A - TORCUATO"/>
    <n v="1"/>
    <x v="1"/>
  </r>
  <r>
    <x v="38"/>
    <s v="Claro AR PY UY (O&amp;M)"/>
    <x v="38"/>
    <x v="38"/>
    <x v="0"/>
    <x v="0"/>
    <x v="0"/>
    <x v="0"/>
    <x v="0"/>
    <x v="0"/>
    <d v="2022-08-18T06:32:00"/>
    <s v="Claro AUP - PARAGUAY"/>
    <n v="5.5"/>
    <x v="3"/>
  </r>
  <r>
    <x v="39"/>
    <s v="Claro AR PY UY (O&amp;M)"/>
    <x v="39"/>
    <x v="39"/>
    <x v="0"/>
    <x v="5"/>
    <x v="0"/>
    <x v="0"/>
    <x v="0"/>
    <x v="17"/>
    <d v="2022-08-29T11:49:00"/>
    <s v="Claro AUP - PARAGUAY"/>
    <n v="2"/>
    <x v="1"/>
  </r>
  <r>
    <x v="40"/>
    <s v="Claro AR PY UY (O&amp;M)"/>
    <x v="40"/>
    <x v="40"/>
    <x v="0"/>
    <x v="2"/>
    <x v="0"/>
    <x v="0"/>
    <x v="0"/>
    <x v="19"/>
    <d v="2022-08-31T10:23:00"/>
    <s v="Claro AUP - ALL"/>
    <n v="2"/>
    <x v="1"/>
  </r>
  <r>
    <x v="41"/>
    <s v="Claro AR PY UY (O&amp;M)"/>
    <x v="41"/>
    <x v="41"/>
    <x v="0"/>
    <x v="0"/>
    <x v="0"/>
    <x v="0"/>
    <x v="1"/>
    <x v="0"/>
    <d v="2022-08-17T01:49:00"/>
    <s v="Claro AUP - ALL"/>
    <n v="2"/>
    <x v="4"/>
  </r>
  <r>
    <x v="42"/>
    <s v="Claro AR PY UY (O&amp;M)"/>
    <x v="42"/>
    <x v="42"/>
    <x v="0"/>
    <x v="2"/>
    <x v="1"/>
    <x v="1"/>
    <x v="0"/>
    <x v="14"/>
    <d v="2022-09-01T17:17:00"/>
    <s v="Claro AUP - ALL"/>
    <n v="4"/>
    <x v="1"/>
  </r>
  <r>
    <x v="43"/>
    <s v="Claro AR PY UY (O&amp;M)"/>
    <x v="43"/>
    <x v="43"/>
    <x v="0"/>
    <x v="3"/>
    <x v="0"/>
    <x v="0"/>
    <x v="1"/>
    <x v="20"/>
    <d v="2022-08-29T15:33:00"/>
    <s v="Claro AUP - ALL"/>
    <n v="1"/>
    <x v="1"/>
  </r>
  <r>
    <x v="44"/>
    <s v="Claro AR PY UY (O&amp;M)"/>
    <x v="44"/>
    <x v="44"/>
    <x v="0"/>
    <x v="1"/>
    <x v="2"/>
    <x v="0"/>
    <x v="0"/>
    <x v="1"/>
    <d v="2022-08-29T09:38:00"/>
    <s v="Claro AUP - URUGUAY"/>
    <n v="2"/>
    <x v="1"/>
  </r>
  <r>
    <x v="45"/>
    <s v="Claro AR PY UY (O&amp;M)"/>
    <x v="45"/>
    <x v="45"/>
    <x v="0"/>
    <x v="1"/>
    <x v="2"/>
    <x v="0"/>
    <x v="0"/>
    <x v="1"/>
    <d v="2022-08-29T09:38:00"/>
    <s v="Claro AUP - ALL"/>
    <n v="2"/>
    <x v="1"/>
  </r>
  <r>
    <x v="46"/>
    <s v="Claro AR PY UY (O&amp;M)"/>
    <x v="46"/>
    <x v="46"/>
    <x v="0"/>
    <x v="2"/>
    <x v="0"/>
    <x v="4"/>
    <x v="0"/>
    <x v="12"/>
    <d v="2022-08-26T12:40:00"/>
    <s v="Claro AUP - ALL"/>
    <n v="1"/>
    <x v="1"/>
  </r>
  <r>
    <x v="47"/>
    <s v="Claro AR PY UY (O&amp;M)"/>
    <x v="47"/>
    <x v="47"/>
    <x v="0"/>
    <x v="1"/>
    <x v="2"/>
    <x v="0"/>
    <x v="0"/>
    <x v="21"/>
    <d v="2022-08-29T09:38:00"/>
    <s v="Claro AUP - PARAGUAY"/>
    <n v="2"/>
    <x v="1"/>
  </r>
  <r>
    <x v="48"/>
    <s v="Claro AR PY UY (O&amp;M)"/>
    <x v="48"/>
    <x v="48"/>
    <x v="0"/>
    <x v="2"/>
    <x v="0"/>
    <x v="4"/>
    <x v="0"/>
    <x v="15"/>
    <d v="2022-08-26T13:55:00"/>
    <s v="Claro AUP - SITE D - ROSARIO"/>
    <n v="2"/>
    <x v="1"/>
  </r>
  <r>
    <x v="49"/>
    <s v="Claro AR PY UY (O&amp;M)"/>
    <x v="49"/>
    <x v="49"/>
    <x v="0"/>
    <x v="0"/>
    <x v="0"/>
    <x v="0"/>
    <x v="0"/>
    <x v="0"/>
    <d v="2022-08-16T02:13:00"/>
    <s v="Claro AUP - ALL"/>
    <n v="3"/>
    <x v="0"/>
  </r>
  <r>
    <x v="50"/>
    <s v="Claro AR PY UY (O&amp;M)"/>
    <x v="50"/>
    <x v="50"/>
    <x v="0"/>
    <x v="1"/>
    <x v="0"/>
    <x v="0"/>
    <x v="0"/>
    <x v="22"/>
    <d v="2022-08-26T11:59:00"/>
    <s v="Claro AUP - URUGUAY"/>
    <n v="3"/>
    <x v="1"/>
  </r>
  <r>
    <x v="51"/>
    <s v="Claro AR PY UY (O&amp;M)"/>
    <x v="51"/>
    <x v="16"/>
    <x v="0"/>
    <x v="4"/>
    <x v="0"/>
    <x v="0"/>
    <x v="1"/>
    <x v="10"/>
    <d v="2022-08-17T14:34:00"/>
    <s v="Claro AUP - ALL"/>
    <n v="0.5"/>
    <x v="1"/>
  </r>
  <r>
    <x v="52"/>
    <s v="Claro AR PY UY (O&amp;M)"/>
    <x v="52"/>
    <x v="51"/>
    <x v="0"/>
    <x v="2"/>
    <x v="0"/>
    <x v="6"/>
    <x v="0"/>
    <x v="8"/>
    <d v="2022-08-12T10:31:00"/>
    <s v="Claro AUP - ALL"/>
    <n v="2"/>
    <x v="1"/>
  </r>
  <r>
    <x v="53"/>
    <s v="Claro AR PY UY (O&amp;M)"/>
    <x v="53"/>
    <x v="52"/>
    <x v="0"/>
    <x v="3"/>
    <x v="3"/>
    <x v="1"/>
    <x v="0"/>
    <x v="16"/>
    <d v="2022-08-30T17:03:00"/>
    <s v="Claro AUP - ALL"/>
    <m/>
    <x v="1"/>
  </r>
  <r>
    <x v="54"/>
    <s v="Claro AR PY UY (O&amp;M)"/>
    <x v="54"/>
    <x v="53"/>
    <x v="0"/>
    <x v="5"/>
    <x v="2"/>
    <x v="7"/>
    <x v="0"/>
    <x v="14"/>
    <d v="2022-08-30T17:02:00"/>
    <s v="Claro AUP - PARAGUAY"/>
    <n v="4"/>
    <x v="1"/>
  </r>
  <r>
    <x v="55"/>
    <s v="Claro AR PY UY (O&amp;M)"/>
    <x v="55"/>
    <x v="54"/>
    <x v="0"/>
    <x v="1"/>
    <x v="2"/>
    <x v="0"/>
    <x v="0"/>
    <x v="7"/>
    <d v="2022-08-29T09:38:00"/>
    <s v="Claro AUP - ALL"/>
    <n v="2"/>
    <x v="1"/>
  </r>
  <r>
    <x v="56"/>
    <s v="Claro AR PY UY (O&amp;M)"/>
    <x v="56"/>
    <x v="55"/>
    <x v="0"/>
    <x v="2"/>
    <x v="2"/>
    <x v="0"/>
    <x v="0"/>
    <x v="8"/>
    <d v="2022-08-30T17:13:00"/>
    <s v="Claro AUP - ALL"/>
    <n v="1"/>
    <x v="1"/>
  </r>
  <r>
    <x v="57"/>
    <s v="Claro AR PY UY (O&amp;M)"/>
    <x v="57"/>
    <x v="56"/>
    <x v="0"/>
    <x v="2"/>
    <x v="0"/>
    <x v="0"/>
    <x v="0"/>
    <x v="8"/>
    <d v="2022-08-24T09:07:00"/>
    <s v="Claro AUP - ALL"/>
    <n v="3"/>
    <x v="1"/>
  </r>
  <r>
    <x v="58"/>
    <s v="Claro AR PY UY (O&amp;M)"/>
    <x v="58"/>
    <x v="57"/>
    <x v="0"/>
    <x v="5"/>
    <x v="0"/>
    <x v="0"/>
    <x v="1"/>
    <x v="23"/>
    <d v="2022-08-23T10:42:00"/>
    <s v="Claro AUP - ALL"/>
    <n v="1"/>
    <x v="1"/>
  </r>
  <r>
    <x v="59"/>
    <s v="Claro AR PY UY (O&amp;M)"/>
    <x v="59"/>
    <x v="58"/>
    <x v="0"/>
    <x v="1"/>
    <x v="0"/>
    <x v="0"/>
    <x v="0"/>
    <x v="1"/>
    <d v="2022-08-26T11:59:00"/>
    <s v="Claro AUP - ALL"/>
    <n v="3"/>
    <x v="1"/>
  </r>
  <r>
    <x v="60"/>
    <s v="Claro AR PY UY (O&amp;M)"/>
    <x v="60"/>
    <x v="59"/>
    <x v="0"/>
    <x v="0"/>
    <x v="0"/>
    <x v="0"/>
    <x v="0"/>
    <x v="0"/>
    <d v="2022-08-11T03:13:00"/>
    <s v="Claro AUP - ALL"/>
    <n v="4"/>
    <x v="0"/>
  </r>
  <r>
    <x v="61"/>
    <s v="Claro AR PY UY (O&amp;M)"/>
    <x v="61"/>
    <x v="60"/>
    <x v="0"/>
    <x v="2"/>
    <x v="0"/>
    <x v="0"/>
    <x v="0"/>
    <x v="12"/>
    <d v="2022-08-24T09:06:00"/>
    <s v="Claro AUP - ALL"/>
    <n v="2"/>
    <x v="1"/>
  </r>
  <r>
    <x v="62"/>
    <s v="Claro AR PY UY (O&amp;M)"/>
    <x v="62"/>
    <x v="61"/>
    <x v="0"/>
    <x v="3"/>
    <x v="2"/>
    <x v="3"/>
    <x v="0"/>
    <x v="24"/>
    <d v="2022-08-30T17:08:00"/>
    <s v="Claro AUP - CTP"/>
    <n v="1"/>
    <x v="1"/>
  </r>
  <r>
    <x v="63"/>
    <s v="Claro AR PY UY (O&amp;M)"/>
    <x v="63"/>
    <x v="26"/>
    <x v="0"/>
    <x v="0"/>
    <x v="0"/>
    <x v="0"/>
    <x v="0"/>
    <x v="0"/>
    <d v="2022-08-11T05:56:00"/>
    <s v="Claro AUP - ALL"/>
    <n v="6"/>
    <x v="3"/>
  </r>
  <r>
    <x v="64"/>
    <s v="Claro AR PY UY (O&amp;M)"/>
    <x v="64"/>
    <x v="62"/>
    <x v="0"/>
    <x v="1"/>
    <x v="0"/>
    <x v="0"/>
    <x v="0"/>
    <x v="1"/>
    <d v="2022-08-26T11:59:00"/>
    <s v="Claro AUP - URUGUAY"/>
    <n v="3"/>
    <x v="1"/>
  </r>
  <r>
    <x v="65"/>
    <s v="Claro AR PY UY (O&amp;M)"/>
    <x v="65"/>
    <x v="63"/>
    <x v="0"/>
    <x v="1"/>
    <x v="2"/>
    <x v="0"/>
    <x v="0"/>
    <x v="21"/>
    <d v="2022-08-29T09:42:00"/>
    <s v="Claro AUP - PARAGUAY"/>
    <n v="2"/>
    <x v="1"/>
  </r>
  <r>
    <x v="66"/>
    <s v="Claro AR PY UY (O&amp;M)"/>
    <x v="65"/>
    <x v="64"/>
    <x v="0"/>
    <x v="5"/>
    <x v="0"/>
    <x v="8"/>
    <x v="0"/>
    <x v="17"/>
    <d v="2022-08-22T12:39:00"/>
    <s v="Claro AUP - ALL"/>
    <n v="2"/>
    <x v="1"/>
  </r>
  <r>
    <x v="67"/>
    <s v="Claro AR PY UY (O&amp;M)"/>
    <x v="66"/>
    <x v="65"/>
    <x v="0"/>
    <x v="5"/>
    <x v="0"/>
    <x v="0"/>
    <x v="1"/>
    <x v="13"/>
    <d v="2022-08-22T12:39:00"/>
    <s v="Claro AUP - URUGUAY"/>
    <n v="1"/>
    <x v="1"/>
  </r>
  <r>
    <x v="68"/>
    <s v="Claro AR PY UY (O&amp;M)"/>
    <x v="67"/>
    <x v="66"/>
    <x v="0"/>
    <x v="2"/>
    <x v="0"/>
    <x v="7"/>
    <x v="0"/>
    <x v="18"/>
    <d v="2022-08-22T15:46:00"/>
    <s v="Claro AUP - ALL"/>
    <n v="4"/>
    <x v="1"/>
  </r>
  <r>
    <x v="69"/>
    <s v="Claro AR PY UY (O&amp;M)"/>
    <x v="68"/>
    <x v="67"/>
    <x v="0"/>
    <x v="1"/>
    <x v="0"/>
    <x v="0"/>
    <x v="0"/>
    <x v="22"/>
    <d v="2022-08-26T11:59:00"/>
    <s v="Claro AUP - URUGUAY"/>
    <n v="3"/>
    <x v="1"/>
  </r>
  <r>
    <x v="70"/>
    <s v="Claro AR PY UY (O&amp;M)"/>
    <x v="69"/>
    <x v="68"/>
    <x v="0"/>
    <x v="4"/>
    <x v="0"/>
    <x v="6"/>
    <x v="1"/>
    <x v="10"/>
    <d v="2022-08-22T13:30:00"/>
    <s v="Claro AUP - ALL"/>
    <n v="1"/>
    <x v="1"/>
  </r>
  <r>
    <x v="71"/>
    <s v="Claro AR PY UY (O&amp;M)"/>
    <x v="70"/>
    <x v="69"/>
    <x v="0"/>
    <x v="0"/>
    <x v="0"/>
    <x v="0"/>
    <x v="0"/>
    <x v="0"/>
    <d v="2022-08-09T02:13:00"/>
    <s v="Claro AUP - ALL"/>
    <n v="2"/>
    <x v="0"/>
  </r>
  <r>
    <x v="72"/>
    <s v="Claro AR PY UY (O&amp;M)"/>
    <x v="71"/>
    <x v="70"/>
    <x v="0"/>
    <x v="4"/>
    <x v="0"/>
    <x v="0"/>
    <x v="1"/>
    <x v="10"/>
    <d v="2022-08-19T10:35:00"/>
    <s v="Claro AUP - PARAGUAY"/>
    <n v="1"/>
    <x v="1"/>
  </r>
  <r>
    <x v="73"/>
    <s v="Claro AR PY UY (O&amp;M)"/>
    <x v="72"/>
    <x v="71"/>
    <x v="0"/>
    <x v="5"/>
    <x v="2"/>
    <x v="0"/>
    <x v="0"/>
    <x v="25"/>
    <d v="2022-08-30T17:06:00"/>
    <s v="Claro AUP - ALL"/>
    <n v="6"/>
    <x v="1"/>
  </r>
  <r>
    <x v="74"/>
    <s v="Claro AR PY UY (O&amp;M)"/>
    <x v="73"/>
    <x v="72"/>
    <x v="0"/>
    <x v="2"/>
    <x v="0"/>
    <x v="6"/>
    <x v="0"/>
    <x v="8"/>
    <d v="2022-08-22T15:46:00"/>
    <s v="Claro AUP - PARAGUAY"/>
    <n v="1"/>
    <x v="1"/>
  </r>
  <r>
    <x v="75"/>
    <s v="Claro AR PY UY (O&amp;M)"/>
    <x v="74"/>
    <x v="73"/>
    <x v="0"/>
    <x v="1"/>
    <x v="0"/>
    <x v="0"/>
    <x v="0"/>
    <x v="7"/>
    <d v="2022-08-26T11:59:00"/>
    <s v="Claro AUP - PARAGUAY"/>
    <n v="3"/>
    <x v="1"/>
  </r>
  <r>
    <x v="76"/>
    <s v="Claro AR PY UY (O&amp;M)"/>
    <x v="75"/>
    <x v="74"/>
    <x v="0"/>
    <x v="3"/>
    <x v="1"/>
    <x v="0"/>
    <x v="0"/>
    <x v="3"/>
    <d v="2022-08-10T11:16:00"/>
    <s v="Claro AUP - ALL"/>
    <m/>
    <x v="1"/>
  </r>
  <r>
    <x v="77"/>
    <s v="Claro AR PY UY (O&amp;M)"/>
    <x v="76"/>
    <x v="75"/>
    <x v="0"/>
    <x v="2"/>
    <x v="0"/>
    <x v="9"/>
    <x v="0"/>
    <x v="8"/>
    <d v="2022-08-19T10:25:00"/>
    <s v="Claro AUP - SITE A - TORCUATO"/>
    <n v="2"/>
    <x v="1"/>
  </r>
  <r>
    <x v="78"/>
    <s v="Claro AR PY UY (O&amp;M)"/>
    <x v="77"/>
    <x v="76"/>
    <x v="0"/>
    <x v="1"/>
    <x v="0"/>
    <x v="0"/>
    <x v="0"/>
    <x v="7"/>
    <d v="2022-08-26T11:59:00"/>
    <s v="Claro AUP - ALL"/>
    <n v="3"/>
    <x v="1"/>
  </r>
  <r>
    <x v="79"/>
    <s v="Claro AR PY UY (O&amp;M)"/>
    <x v="78"/>
    <x v="77"/>
    <x v="0"/>
    <x v="2"/>
    <x v="0"/>
    <x v="4"/>
    <x v="0"/>
    <x v="12"/>
    <d v="2022-08-17T09:57:00"/>
    <s v="Claro AUP - ALL"/>
    <n v="1"/>
    <x v="1"/>
  </r>
  <r>
    <x v="80"/>
    <s v="Claro AR PY UY (O&amp;M)"/>
    <x v="79"/>
    <x v="78"/>
    <x v="0"/>
    <x v="2"/>
    <x v="1"/>
    <x v="1"/>
    <x v="0"/>
    <x v="4"/>
    <d v="2022-08-05T15:59:00"/>
    <s v="Claro AUP - SITE D - ROSARIO"/>
    <m/>
    <x v="1"/>
  </r>
  <r>
    <x v="81"/>
    <s v="Claro AR PY UY (O&amp;M)"/>
    <x v="80"/>
    <x v="79"/>
    <x v="0"/>
    <x v="3"/>
    <x v="0"/>
    <x v="0"/>
    <x v="1"/>
    <x v="11"/>
    <d v="2022-08-19T10:25:00"/>
    <s v="Claro AUP - ALL"/>
    <n v="1"/>
    <x v="1"/>
  </r>
  <r>
    <x v="82"/>
    <s v="Claro AR PY UY (O&amp;M)"/>
    <x v="81"/>
    <x v="52"/>
    <x v="0"/>
    <x v="3"/>
    <x v="0"/>
    <x v="0"/>
    <x v="0"/>
    <x v="26"/>
    <d v="2022-08-17T09:47:00"/>
    <s v="Claro AUP - ALL"/>
    <n v="2"/>
    <x v="1"/>
  </r>
  <r>
    <x v="83"/>
    <s v="Claro AR PY UY (O&amp;M)"/>
    <x v="82"/>
    <x v="80"/>
    <x v="0"/>
    <x v="1"/>
    <x v="0"/>
    <x v="0"/>
    <x v="0"/>
    <x v="1"/>
    <d v="2022-08-26T11:59:00"/>
    <s v="Claro AUP - ALL"/>
    <n v="3"/>
    <x v="1"/>
  </r>
  <r>
    <x v="84"/>
    <s v="Claro AR PY UY (O&amp;M)"/>
    <x v="83"/>
    <x v="81"/>
    <x v="0"/>
    <x v="1"/>
    <x v="3"/>
    <x v="1"/>
    <x v="0"/>
    <x v="21"/>
    <d v="2022-09-02T10:42:00"/>
    <s v="Claro AUP - ALL"/>
    <m/>
    <x v="1"/>
  </r>
  <r>
    <x v="85"/>
    <s v="Claro AR PY UY (O&amp;M)"/>
    <x v="84"/>
    <x v="82"/>
    <x v="0"/>
    <x v="5"/>
    <x v="0"/>
    <x v="0"/>
    <x v="0"/>
    <x v="13"/>
    <n v="44788.688888888886"/>
    <s v="Claro AUP - ALL"/>
    <n v="1"/>
    <x v="1"/>
  </r>
  <r>
    <x v="86"/>
    <s v="Claro AR PY UY (O&amp;M)"/>
    <x v="85"/>
    <x v="83"/>
    <x v="0"/>
    <x v="5"/>
    <x v="0"/>
    <x v="0"/>
    <x v="0"/>
    <x v="13"/>
    <n v="44790.663888888892"/>
    <s v="Claro AUP - URUGUAY"/>
    <n v="3"/>
    <x v="1"/>
  </r>
  <r>
    <x v="87"/>
    <s v="Claro AR PY UY (O&amp;M)"/>
    <x v="86"/>
    <x v="84"/>
    <x v="0"/>
    <x v="1"/>
    <x v="0"/>
    <x v="0"/>
    <x v="0"/>
    <x v="1"/>
    <n v="44799.499305555553"/>
    <s v="Claro AUP - URUGUAY"/>
    <n v="2"/>
    <x v="1"/>
  </r>
  <r>
    <x v="88"/>
    <s v="Claro AR PY UY (O&amp;M)"/>
    <x v="87"/>
    <x v="85"/>
    <x v="0"/>
    <x v="1"/>
    <x v="0"/>
    <x v="0"/>
    <x v="0"/>
    <x v="1"/>
    <n v="44799.499305555553"/>
    <s v="Claro AUP - URUGUAY"/>
    <n v="2"/>
    <x v="1"/>
  </r>
  <r>
    <x v="89"/>
    <s v="Claro AR PY UY (O&amp;M)"/>
    <x v="88"/>
    <x v="86"/>
    <x v="0"/>
    <x v="1"/>
    <x v="0"/>
    <x v="0"/>
    <x v="0"/>
    <x v="1"/>
    <n v="44799.499305555553"/>
    <s v="Claro AUP - ALL"/>
    <n v="2"/>
    <x v="1"/>
  </r>
  <r>
    <x v="90"/>
    <s v="Claro AR PY UY (O&amp;M)"/>
    <x v="89"/>
    <x v="87"/>
    <x v="0"/>
    <x v="1"/>
    <x v="0"/>
    <x v="0"/>
    <x v="0"/>
    <x v="1"/>
    <n v="44799.499305555553"/>
    <s v="Claro AUP - ALL"/>
    <n v="2"/>
    <x v="1"/>
  </r>
  <r>
    <x v="91"/>
    <s v="Claro AR PY UY (O&amp;M)"/>
    <x v="90"/>
    <x v="88"/>
    <x v="0"/>
    <x v="1"/>
    <x v="0"/>
    <x v="0"/>
    <x v="0"/>
    <x v="7"/>
    <n v="44799.499305555553"/>
    <s v="Claro AUP - PARAGUAY"/>
    <n v="2"/>
    <x v="1"/>
  </r>
  <r>
    <x v="92"/>
    <s v="Claro AR PY UY (O&amp;M)"/>
    <x v="91"/>
    <x v="89"/>
    <x v="0"/>
    <x v="0"/>
    <x v="0"/>
    <x v="0"/>
    <x v="0"/>
    <x v="0"/>
    <n v="44777.268055555556"/>
    <s v="Claro AUP - ALL"/>
    <n v="6"/>
    <x v="3"/>
  </r>
  <r>
    <x v="93"/>
    <s v="Claro AR PY UY (O&amp;M)"/>
    <x v="92"/>
    <x v="90"/>
    <x v="0"/>
    <x v="5"/>
    <x v="0"/>
    <x v="0"/>
    <x v="0"/>
    <x v="17"/>
    <n v="44788.407638888886"/>
    <s v="Claro AUP - ALL"/>
    <n v="1"/>
    <x v="1"/>
  </r>
  <r>
    <x v="94"/>
    <s v="Claro AR PY UY (O&amp;M)"/>
    <x v="93"/>
    <x v="91"/>
    <x v="0"/>
    <x v="4"/>
    <x v="0"/>
    <x v="6"/>
    <x v="1"/>
    <x v="10"/>
    <n v="44788.43472222222"/>
    <s v="Claro AUP - PARAGUAY"/>
    <n v="1"/>
    <x v="1"/>
  </r>
  <r>
    <x v="95"/>
    <s v="Claro AR PY UY (O&amp;M)"/>
    <x v="94"/>
    <x v="92"/>
    <x v="0"/>
    <x v="2"/>
    <x v="0"/>
    <x v="2"/>
    <x v="1"/>
    <x v="27"/>
    <n v="44788.43472222222"/>
    <s v="Claro AUP - PARAGUAY"/>
    <n v="1"/>
    <x v="1"/>
  </r>
  <r>
    <x v="96"/>
    <s v="Claro AR PY UY (O&amp;M)"/>
    <x v="95"/>
    <x v="93"/>
    <x v="0"/>
    <x v="5"/>
    <x v="0"/>
    <x v="0"/>
    <x v="1"/>
    <x v="28"/>
    <n v="44785.61041666667"/>
    <s v="Claro AUP - ALL"/>
    <n v="1"/>
    <x v="1"/>
  </r>
  <r>
    <x v="97"/>
    <s v="Claro AR PY UY (O&amp;M)"/>
    <x v="96"/>
    <x v="94"/>
    <x v="0"/>
    <x v="1"/>
    <x v="0"/>
    <x v="0"/>
    <x v="0"/>
    <x v="7"/>
    <n v="44799.499305555553"/>
    <s v="Claro AUP - ALL"/>
    <n v="3"/>
    <x v="1"/>
  </r>
  <r>
    <x v="98"/>
    <s v="Claro AR PY UY (O&amp;M)"/>
    <x v="97"/>
    <x v="95"/>
    <x v="0"/>
    <x v="1"/>
    <x v="0"/>
    <x v="0"/>
    <x v="0"/>
    <x v="7"/>
    <n v="44799.499305555553"/>
    <s v="Claro AUP - ALL"/>
    <n v="2"/>
    <x v="1"/>
  </r>
  <r>
    <x v="99"/>
    <s v="Claro AR PY UY (O&amp;M)"/>
    <x v="98"/>
    <x v="96"/>
    <x v="0"/>
    <x v="2"/>
    <x v="0"/>
    <x v="5"/>
    <x v="0"/>
    <x v="10"/>
    <n v="44776.713888888888"/>
    <s v="Claro AUP - PARAGUAY"/>
    <n v="1"/>
    <x v="1"/>
  </r>
  <r>
    <x v="100"/>
    <s v="Claro AR PY UY (O&amp;M)"/>
    <x v="99"/>
    <x v="97"/>
    <x v="0"/>
    <x v="5"/>
    <x v="0"/>
    <x v="0"/>
    <x v="1"/>
    <x v="29"/>
    <n v="44791.511111111111"/>
    <s v="Claro AUP - PARAGUAY"/>
    <n v="1"/>
    <x v="1"/>
  </r>
  <r>
    <x v="101"/>
    <s v="Claro AR PY UY (O&amp;M)"/>
    <x v="100"/>
    <x v="98"/>
    <x v="0"/>
    <x v="1"/>
    <x v="0"/>
    <x v="0"/>
    <x v="0"/>
    <x v="7"/>
    <n v="44799.499305555553"/>
    <s v="Claro AUP - ALL"/>
    <n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12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36" rowHeaderCaption="Type">
  <location ref="A5:B12" firstHeaderRow="1" firstDataRow="1" firstDataCol="1"/>
  <pivotFields count="14">
    <pivotField dataField="1" showAll="0"/>
    <pivotField showAll="0"/>
    <pivotField showAll="0"/>
    <pivotField showAll="0"/>
    <pivotField showAll="0"/>
    <pivotField axis="axisRow" showAll="0" sortType="descending">
      <items count="14">
        <item m="1" x="7"/>
        <item m="1" x="9"/>
        <item m="1" x="11"/>
        <item m="1" x="8"/>
        <item m="1" x="10"/>
        <item x="2"/>
        <item x="0"/>
        <item x="4"/>
        <item x="1"/>
        <item x="3"/>
        <item x="5"/>
        <item m="1" x="12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 v="8"/>
    </i>
    <i>
      <x v="5"/>
    </i>
    <i>
      <x v="10"/>
    </i>
    <i>
      <x v="6"/>
    </i>
    <i>
      <x v="9"/>
    </i>
    <i>
      <x v="7"/>
    </i>
    <i t="grand">
      <x/>
    </i>
  </rowItems>
  <colItems count="1">
    <i/>
  </colItems>
  <dataFields count="1">
    <dataField name="#" fld="0" subtotal="count" baseField="0" baseItem="0"/>
  </dataFields>
  <formats count="1">
    <format dxfId="3437">
      <pivotArea dataOnly="0" labelOnly="1" outline="0" axis="axisValues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Dinámica3" cacheId="12" applyNumberFormats="0" applyBorderFormats="0" applyFontFormats="0" applyPatternFormats="0" applyAlignmentFormats="0" applyWidthHeightFormats="1" dataCaption="Valores" grandTotalCaption="Total" updatedVersion="7" minRefreshableVersion="3" useAutoFormatting="1" rowGrandTotals="0" itemPrintTitles="1" createdVersion="6" indent="0" outline="1" outlineData="1" multipleFieldFilters="0" chartFormat="32" rowHeaderCaption="Severity">
  <location ref="A7:B9" firstHeaderRow="1" firstDataRow="1" firstDataCol="1"/>
  <pivotFields count="14">
    <pivotField dataField="1" showAll="0"/>
    <pivotField showAll="0"/>
    <pivotField showAll="0"/>
    <pivotField showAll="0"/>
    <pivotField axis="axisRow" showAll="0">
      <items count="5">
        <item x="0"/>
        <item x="1"/>
        <item m="1" x="3"/>
        <item m="1" x="2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#" fld="0" subtotal="count" baseField="0" baseItem="0"/>
  </dataFields>
  <formats count="1">
    <format dxfId="3435">
      <pivotArea dataOnly="0" labelOnly="1" outline="0" axis="axisValues" fieldPosition="0"/>
    </format>
  </formats>
  <chartFormats count="5">
    <chartFormat chart="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12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6" indent="0" outline="1" outlineData="1" multipleFieldFilters="0" chartFormat="20" rowHeaderCaption="Severity">
  <location ref="A22:B24" firstHeaderRow="1" firstDataRow="1" firstDataCol="1" rowPageCount="1" colPageCount="1"/>
  <pivotFields count="14">
    <pivotField dataField="1" showAll="0"/>
    <pivotField showAll="0"/>
    <pivotField numFmtId="22" showAll="0"/>
    <pivotField showAll="0"/>
    <pivotField axis="axisRow" showAll="0">
      <items count="5">
        <item x="0"/>
        <item x="1"/>
        <item m="1" x="3"/>
        <item m="1" x="2"/>
        <item t="default"/>
      </items>
    </pivotField>
    <pivotField axis="axisPage" showAll="0">
      <items count="14">
        <item x="2"/>
        <item m="1" x="7"/>
        <item x="5"/>
        <item m="1" x="9"/>
        <item x="0"/>
        <item x="4"/>
        <item m="1" x="11"/>
        <item x="3"/>
        <item m="1" x="8"/>
        <item x="1"/>
        <item m="1" x="10"/>
        <item m="1" x="12"/>
        <item m="1" x="6"/>
        <item t="default"/>
      </items>
    </pivotField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4"/>
  </rowFields>
  <rowItems count="2">
    <i>
      <x/>
    </i>
    <i>
      <x v="1"/>
    </i>
  </rowItems>
  <colItems count="1">
    <i/>
  </colItems>
  <pageFields count="1">
    <pageField fld="5" item="0" hier="-1"/>
  </pageFields>
  <dataFields count="1">
    <dataField name="#" fld="0" subtotal="count" baseField="2" baseItem="255175777"/>
  </dataFields>
  <formats count="1">
    <format dxfId="3436">
      <pivotArea dataOnly="0" labelOnly="1" outline="0" axis="axisValues" fieldPosition="0"/>
    </format>
  </formats>
  <chartFormats count="5">
    <chartFormat chart="0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2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3" cacheId="12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10" rowHeaderCaption="Reason">
  <location ref="A26:B36" firstHeaderRow="1" firstDataRow="1" firstDataCol="1" rowPageCount="1" colPageCount="1"/>
  <pivotFields count="14">
    <pivotField dataField="1" showAll="0"/>
    <pivotField showAll="0"/>
    <pivotField numFmtId="22" showAll="0"/>
    <pivotField showAll="0"/>
    <pivotField showAll="0"/>
    <pivotField axis="axisPage" showAll="0">
      <items count="14">
        <item x="2"/>
        <item m="1" x="7"/>
        <item x="5"/>
        <item m="1" x="9"/>
        <item x="0"/>
        <item x="4"/>
        <item m="1" x="11"/>
        <item x="3"/>
        <item m="1" x="8"/>
        <item x="1"/>
        <item m="1" x="10"/>
        <item m="1" x="12"/>
        <item m="1" x="6"/>
        <item t="default"/>
      </items>
    </pivotField>
    <pivotField showAll="0"/>
    <pivotField axis="axisRow" showAll="0" sortType="descending">
      <items count="24">
        <item x="9"/>
        <item m="1" x="17"/>
        <item x="7"/>
        <item m="1" x="20"/>
        <item x="3"/>
        <item x="2"/>
        <item m="1" x="12"/>
        <item m="1" x="14"/>
        <item m="1" x="18"/>
        <item x="8"/>
        <item x="5"/>
        <item m="1" x="13"/>
        <item m="1" x="22"/>
        <item x="4"/>
        <item m="1" x="15"/>
        <item m="1" x="16"/>
        <item x="0"/>
        <item m="1" x="21"/>
        <item x="6"/>
        <item m="1" x="19"/>
        <item n="Blanks" x="1"/>
        <item m="1" x="10"/>
        <item m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2" showAll="0"/>
    <pivotField showAll="0"/>
    <pivotField showAll="0"/>
    <pivotField showAll="0"/>
  </pivotFields>
  <rowFields count="1">
    <field x="7"/>
  </rowFields>
  <rowItems count="10">
    <i>
      <x v="16"/>
    </i>
    <i>
      <x v="20"/>
    </i>
    <i>
      <x v="13"/>
    </i>
    <i>
      <x v="5"/>
    </i>
    <i>
      <x v="18"/>
    </i>
    <i>
      <x v="10"/>
    </i>
    <i>
      <x v="2"/>
    </i>
    <i>
      <x v="4"/>
    </i>
    <i>
      <x/>
    </i>
    <i t="grand">
      <x/>
    </i>
  </rowItems>
  <colItems count="1">
    <i/>
  </colItems>
  <pageFields count="1">
    <pageField fld="5" item="0" hier="-1"/>
  </pageFields>
  <dataFields count="1">
    <dataField name="#" fld="0" subtotal="count" baseField="2" baseItem="255175777"/>
  </dataFields>
  <formats count="1">
    <format dxfId="3433">
      <pivotArea dataOnly="0" labelOnly="1" outline="0" axis="axisValues" fieldPosition="0"/>
    </format>
  </formats>
  <chartFormats count="13">
    <chartFormat chart="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TablaDinámica4" cacheId="12" applyNumberFormats="0" applyBorderFormats="0" applyFontFormats="0" applyPatternFormats="0" applyAlignmentFormats="0" applyWidthHeightFormats="1" dataCaption="Valores" grandTotalCaption="Total" missingCaption="Blanks" updatedVersion="7" minRefreshableVersion="3" useAutoFormatting="1" itemPrintTitles="1" createdVersion="6" indent="0" outline="1" outlineData="1" multipleFieldFilters="0" chartFormat="9" rowHeaderCaption="Reason">
  <location ref="A5:B1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4">
        <item m="1" x="17"/>
        <item m="1" x="20"/>
        <item m="1" x="12"/>
        <item m="1" x="18"/>
        <item m="1" x="13"/>
        <item m="1" x="22"/>
        <item m="1" x="16"/>
        <item m="1" x="21"/>
        <item m="1" x="19"/>
        <item n="Blanks" x="1"/>
        <item x="0"/>
        <item m="1" x="15"/>
        <item x="9"/>
        <item x="8"/>
        <item x="7"/>
        <item x="5"/>
        <item x="2"/>
        <item x="4"/>
        <item x="3"/>
        <item m="1" x="14"/>
        <item x="6"/>
        <item m="1" x="10"/>
        <item m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 v="10"/>
    </i>
    <i>
      <x v="9"/>
    </i>
    <i>
      <x v="17"/>
    </i>
    <i>
      <x v="16"/>
    </i>
    <i>
      <x v="20"/>
    </i>
    <i>
      <x v="18"/>
    </i>
    <i>
      <x v="15"/>
    </i>
    <i>
      <x v="14"/>
    </i>
    <i>
      <x v="13"/>
    </i>
    <i>
      <x v="12"/>
    </i>
    <i t="grand">
      <x/>
    </i>
  </rowItems>
  <colItems count="1">
    <i/>
  </colItems>
  <dataFields count="1">
    <dataField name="#" fld="0" subtotal="count" baseField="0" baseItem="0"/>
  </dataFields>
  <formats count="1">
    <format dxfId="3434">
      <pivotArea dataOnly="0" labelOnly="1" outline="0" axis="axisValues" fieldPosition="0"/>
    </format>
  </formats>
  <chartFormats count="1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6" cacheId="12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13" rowHeaderCaption="Status">
  <location ref="A5:B10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11">
        <item x="3"/>
        <item x="0"/>
        <item m="1" x="6"/>
        <item m="1" x="8"/>
        <item x="2"/>
        <item x="1"/>
        <item m="1" x="9"/>
        <item m="1" x="7"/>
        <item m="1" x="5"/>
        <item m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1"/>
    </i>
    <i>
      <x v="4"/>
    </i>
    <i>
      <x v="5"/>
    </i>
    <i>
      <x/>
    </i>
    <i t="grand">
      <x/>
    </i>
  </rowItems>
  <colItems count="1">
    <i/>
  </colItems>
  <dataFields count="1">
    <dataField name="#" fld="0" subtotal="count" baseField="0" baseItem="0"/>
  </dataFields>
  <formats count="1">
    <format dxfId="3432">
      <pivotArea dataOnly="0" labelOnly="1" outline="0" axis="axisValues" fieldPosition="0"/>
    </format>
  </formats>
  <chartFormats count="8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Dinámica5" cacheId="12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7" rowHeaderCaption="Product">
  <location ref="A7:B10" firstHeaderRow="1" firstDataRow="1" firstDataCol="1" rowPageCount="1" colPageCount="1"/>
  <pivotFields count="14">
    <pivotField dataField="1" showAll="0"/>
    <pivotField showAll="0"/>
    <pivotField showAll="0"/>
    <pivotField showAll="0"/>
    <pivotField showAll="0"/>
    <pivotField axis="axisPage" showAll="0">
      <items count="14">
        <item m="1" x="7"/>
        <item m="1" x="9"/>
        <item m="1" x="11"/>
        <item m="1" x="8"/>
        <item m="1" x="10"/>
        <item x="2"/>
        <item x="0"/>
        <item x="4"/>
        <item x="1"/>
        <item x="3"/>
        <item x="5"/>
        <item m="1" x="12"/>
        <item m="1" x="6"/>
        <item t="default"/>
      </items>
    </pivotField>
    <pivotField showAll="0"/>
    <pivotField showAll="0"/>
    <pivotField axis="axisRow" showAll="0" sortType="descending">
      <items count="6">
        <item x="1"/>
        <item m="1" x="3"/>
        <item x="0"/>
        <item m="1" x="4"/>
        <item m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8"/>
  </rowFields>
  <rowItems count="3">
    <i>
      <x v="2"/>
    </i>
    <i>
      <x/>
    </i>
    <i t="grand">
      <x/>
    </i>
  </rowItems>
  <colItems count="1">
    <i/>
  </colItems>
  <pageFields count="1">
    <pageField fld="5" hier="-1"/>
  </pageFields>
  <dataFields count="1">
    <dataField name="#" fld="0" subtotal="count" baseField="0" baseItem="0"/>
  </dataFields>
  <formats count="1">
    <format dxfId="3431">
      <pivotArea dataOnly="0" labelOnly="1" outline="0" axis="axisValues" fieldPosition="0"/>
    </format>
  </formats>
  <chartFormats count="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Dinámica1" cacheId="12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7" rowHeaderCaption="Activity Type">
  <location ref="A7:B12" firstHeaderRow="1" firstDataRow="1" firstDataCol="1" rowPageCount="1" colPageCount="1"/>
  <pivotFields count="14">
    <pivotField dataField="1" showAll="0"/>
    <pivotField showAll="0"/>
    <pivotField showAll="0"/>
    <pivotField showAll="0"/>
    <pivotField showAll="0"/>
    <pivotField axis="axisPage" showAll="0">
      <items count="14">
        <item x="2"/>
        <item m="1" x="7"/>
        <item x="5"/>
        <item m="1" x="9"/>
        <item x="0"/>
        <item x="4"/>
        <item m="1" x="11"/>
        <item x="3"/>
        <item m="1" x="8"/>
        <item x="1"/>
        <item m="1" x="10"/>
        <item m="1" x="12"/>
        <item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">
        <item m="1" x="8"/>
        <item x="4"/>
        <item x="0"/>
        <item n="Blanks" x="1"/>
        <item m="1" x="13"/>
        <item x="3"/>
        <item m="1" x="6"/>
        <item m="1" x="5"/>
        <item m="1" x="11"/>
        <item m="1" x="15"/>
        <item m="1" x="10"/>
        <item m="1" x="7"/>
        <item m="1" x="12"/>
        <item m="1" x="9"/>
        <item m="1" x="1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5">
    <i>
      <x v="2"/>
    </i>
    <i>
      <x v="5"/>
    </i>
    <i>
      <x v="15"/>
    </i>
    <i>
      <x v="1"/>
    </i>
    <i t="grand">
      <x/>
    </i>
  </rowItems>
  <colItems count="1">
    <i/>
  </colItems>
  <pageFields count="1">
    <pageField fld="5" item="4" hier="-1"/>
  </pageFields>
  <dataFields count="1">
    <dataField name="#" fld="0" subtotal="count" baseField="2" baseItem="255175777"/>
  </dataFields>
  <formats count="1">
    <format dxfId="3425">
      <pivotArea dataOnly="0" labelOnly="1" outline="0" axis="axisValues" fieldPosition="0"/>
    </format>
  </formats>
  <chartFormats count="15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Dinámica11" cacheId="12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6" indent="0" outline="1" outlineData="1" multipleFieldFilters="0" rowHeaderCaption="CASEID">
  <location ref="A10:E25" firstHeaderRow="1" firstDataRow="1" firstDataCol="5"/>
  <pivotFields count="14">
    <pivotField axis="axisRow" outline="0" showAll="0" defaultSubtotal="0">
      <items count="2029">
        <item m="1" x="189"/>
        <item m="1" x="197"/>
        <item m="1" x="201"/>
        <item m="1" x="204"/>
        <item m="1" x="223"/>
        <item m="1" x="224"/>
        <item m="1" x="225"/>
        <item m="1" x="229"/>
        <item m="1" x="230"/>
        <item m="1" x="233"/>
        <item m="1" x="243"/>
        <item m="1" x="266"/>
        <item m="1" x="321"/>
        <item m="1" x="334"/>
        <item m="1" x="337"/>
        <item m="1" x="338"/>
        <item m="1" x="339"/>
        <item m="1" x="363"/>
        <item m="1" x="368"/>
        <item m="1" x="378"/>
        <item m="1" x="386"/>
        <item m="1" x="393"/>
        <item m="1" x="395"/>
        <item m="1" x="396"/>
        <item m="1" x="398"/>
        <item m="1" x="405"/>
        <item m="1" x="411"/>
        <item m="1" x="422"/>
        <item m="1" x="428"/>
        <item m="1" x="430"/>
        <item m="1" x="432"/>
        <item m="1" x="433"/>
        <item m="1" x="435"/>
        <item m="1" x="443"/>
        <item m="1" x="445"/>
        <item m="1" x="452"/>
        <item m="1" x="455"/>
        <item m="1" x="457"/>
        <item m="1" x="458"/>
        <item m="1" x="470"/>
        <item m="1" x="475"/>
        <item m="1" x="513"/>
        <item m="1" x="519"/>
        <item m="1" x="524"/>
        <item m="1" x="527"/>
        <item m="1" x="552"/>
        <item m="1" x="589"/>
        <item m="1" x="599"/>
        <item m="1" x="604"/>
        <item m="1" x="623"/>
        <item m="1" x="629"/>
        <item m="1" x="631"/>
        <item m="1" x="648"/>
        <item m="1" x="651"/>
        <item m="1" x="653"/>
        <item m="1" x="661"/>
        <item m="1" x="679"/>
        <item m="1" x="686"/>
        <item m="1" x="690"/>
        <item m="1" x="692"/>
        <item m="1" x="695"/>
        <item m="1" x="710"/>
        <item m="1" x="721"/>
        <item m="1" x="743"/>
        <item m="1" x="746"/>
        <item m="1" x="753"/>
        <item m="1" x="755"/>
        <item m="1" x="757"/>
        <item m="1" x="765"/>
        <item m="1" x="1490"/>
        <item m="1" x="1480"/>
        <item m="1" x="1463"/>
        <item m="1" x="1453"/>
        <item m="1" x="1445"/>
        <item m="1" x="1441"/>
        <item m="1" x="1439"/>
        <item m="1" x="1425"/>
        <item m="1" x="1420"/>
        <item m="1" x="1417"/>
        <item m="1" x="1415"/>
        <item m="1" x="1414"/>
        <item m="1" x="1410"/>
        <item m="1" x="1407"/>
        <item m="1" x="1405"/>
        <item m="1" x="1389"/>
        <item m="1" x="1386"/>
        <item m="1" x="1385"/>
        <item m="1" x="1384"/>
        <item m="1" x="1381"/>
        <item m="1" x="1375"/>
        <item m="1" x="1371"/>
        <item m="1" x="1359"/>
        <item m="1" x="1337"/>
        <item m="1" x="1336"/>
        <item m="1" x="1335"/>
        <item m="1" x="1328"/>
        <item m="1" x="1319"/>
        <item m="1" x="1309"/>
        <item m="1" x="1303"/>
        <item m="1" x="1300"/>
        <item m="1" x="1298"/>
        <item m="1" x="1297"/>
        <item m="1" x="1296"/>
        <item m="1" x="1294"/>
        <item m="1" x="1289"/>
        <item m="1" x="1253"/>
        <item m="1" x="1250"/>
        <item m="1" x="1248"/>
        <item m="1" x="1247"/>
        <item m="1" x="1245"/>
        <item m="1" x="1240"/>
        <item m="1" x="1238"/>
        <item m="1" x="1236"/>
        <item m="1" x="1227"/>
        <item m="1" x="1224"/>
        <item m="1" x="1215"/>
        <item m="1" x="1206"/>
        <item m="1" x="1197"/>
        <item m="1" x="1191"/>
        <item m="1" x="1189"/>
        <item m="1" x="1187"/>
        <item m="1" x="1185"/>
        <item m="1" x="1180"/>
        <item m="1" x="1164"/>
        <item m="1" x="1162"/>
        <item m="1" x="1160"/>
        <item m="1" x="1158"/>
        <item m="1" x="1153"/>
        <item m="1" x="1147"/>
        <item m="1" x="1114"/>
        <item m="1" x="1111"/>
        <item m="1" x="1110"/>
        <item m="1" x="1109"/>
        <item m="1" x="1103"/>
        <item m="1" x="1095"/>
        <item m="1" x="1089"/>
        <item m="1" x="1070"/>
        <item m="1" x="1069"/>
        <item m="1" x="1063"/>
        <item m="1" x="1044"/>
        <item m="1" x="1040"/>
        <item m="1" x="1038"/>
        <item m="1" x="1031"/>
        <item m="1" x="1029"/>
        <item m="1" x="1018"/>
        <item m="1" x="1000"/>
        <item m="1" x="999"/>
        <item m="1" x="995"/>
        <item m="1" x="990"/>
        <item m="1" x="989"/>
        <item m="1" x="988"/>
        <item m="1" x="984"/>
        <item m="1" x="983"/>
        <item m="1" x="982"/>
        <item m="1" x="980"/>
        <item m="1" x="979"/>
        <item m="1" x="977"/>
        <item m="1" x="975"/>
        <item m="1" x="963"/>
        <item m="1" x="962"/>
        <item m="1" x="961"/>
        <item m="1" x="958"/>
        <item m="1" x="948"/>
        <item m="1" x="946"/>
        <item m="1" x="944"/>
        <item m="1" x="942"/>
        <item m="1" x="941"/>
        <item m="1" x="939"/>
        <item m="1" x="931"/>
        <item m="1" x="906"/>
        <item m="1" x="900"/>
        <item m="1" x="886"/>
        <item m="1" x="872"/>
        <item m="1" x="869"/>
        <item m="1" x="864"/>
        <item m="1" x="838"/>
        <item m="1" x="836"/>
        <item m="1" x="835"/>
        <item m="1" x="834"/>
        <item m="1" x="833"/>
        <item m="1" x="816"/>
        <item m="1" x="813"/>
        <item m="1" x="810"/>
        <item m="1" x="808"/>
        <item m="1" x="806"/>
        <item m="1" x="804"/>
        <item m="1" x="795"/>
        <item m="1" x="1042"/>
        <item m="1" x="370"/>
        <item m="1" x="367"/>
        <item m="1" x="365"/>
        <item m="1" x="362"/>
        <item m="1" x="361"/>
        <item m="1" x="360"/>
        <item m="1" x="359"/>
        <item m="1" x="358"/>
        <item m="1" x="355"/>
        <item m="1" x="350"/>
        <item m="1" x="343"/>
        <item m="1" x="332"/>
        <item m="1" x="310"/>
        <item m="1" x="302"/>
        <item m="1" x="295"/>
        <item m="1" x="294"/>
        <item m="1" x="292"/>
        <item m="1" x="288"/>
        <item m="1" x="279"/>
        <item m="1" x="248"/>
        <item m="1" x="241"/>
        <item m="1" x="240"/>
        <item m="1" x="236"/>
        <item m="1" x="205"/>
        <item m="1" x="203"/>
        <item m="1" x="191"/>
        <item m="1" x="182"/>
        <item m="1" x="162"/>
        <item m="1" x="143"/>
        <item m="1" x="142"/>
        <item m="1" x="136"/>
        <item m="1" x="129"/>
        <item m="1" x="103"/>
        <item m="1" x="2023"/>
        <item m="1" x="2015"/>
        <item m="1" x="1967"/>
        <item m="1" x="1965"/>
        <item m="1" x="1962"/>
        <item m="1" x="1961"/>
        <item m="1" x="1960"/>
        <item m="1" x="1959"/>
        <item m="1" x="1952"/>
        <item m="1" x="1943"/>
        <item m="1" x="1881"/>
        <item m="1" x="1849"/>
        <item m="1" x="1847"/>
        <item m="1" x="1842"/>
        <item m="1" x="1839"/>
        <item m="1" x="1821"/>
        <item m="1" x="1818"/>
        <item m="1" x="1805"/>
        <item m="1" x="1796"/>
        <item m="1" x="1787"/>
        <item m="1" x="1762"/>
        <item m="1" x="1757"/>
        <item m="1" x="1752"/>
        <item m="1" x="1750"/>
        <item m="1" x="1749"/>
        <item m="1" x="1743"/>
        <item m="1" x="1733"/>
        <item m="1" x="1732"/>
        <item m="1" x="1731"/>
        <item m="1" x="1713"/>
        <item m="1" x="1692"/>
        <item m="1" x="1691"/>
        <item m="1" x="1687"/>
        <item m="1" x="1681"/>
        <item m="1" x="1680"/>
        <item m="1" x="1679"/>
        <item m="1" x="1676"/>
        <item m="1" x="1674"/>
        <item m="1" x="1658"/>
        <item m="1" x="1657"/>
        <item m="1" x="1655"/>
        <item m="1" x="1650"/>
        <item m="1" x="1649"/>
        <item m="1" x="1647"/>
        <item m="1" x="1645"/>
        <item m="1" x="1618"/>
        <item m="1" x="1613"/>
        <item m="1" x="1611"/>
        <item m="1" x="1600"/>
        <item m="1" x="1598"/>
        <item m="1" x="1592"/>
        <item m="1" x="1588"/>
        <item m="1" x="1580"/>
        <item m="1" x="1575"/>
        <item m="1" x="1566"/>
        <item m="1" x="1565"/>
        <item m="1" x="1560"/>
        <item m="1" x="1551"/>
        <item m="1" x="1541"/>
        <item m="1" x="1535"/>
        <item m="1" x="1533"/>
        <item m="1" x="1531"/>
        <item m="1" x="1529"/>
        <item m="1" x="1524"/>
        <item m="1" x="1523"/>
        <item m="1" x="1522"/>
        <item m="1" x="1518"/>
        <item m="1" x="1516"/>
        <item m="1" x="1514"/>
        <item m="1" x="1507"/>
        <item m="1" x="1150"/>
        <item m="1" x="1145"/>
        <item m="1" x="1128"/>
        <item m="1" x="1126"/>
        <item m="1" x="1125"/>
        <item m="1" x="1123"/>
        <item m="1" x="1094"/>
        <item m="1" x="1087"/>
        <item m="1" x="1085"/>
        <item m="1" x="1082"/>
        <item m="1" x="1079"/>
        <item m="1" x="1054"/>
        <item m="1" x="1051"/>
        <item m="1" x="1049"/>
        <item m="1" x="1047"/>
        <item m="1" x="1046"/>
        <item m="1" x="1039"/>
        <item m="1" x="1035"/>
        <item m="1" x="1033"/>
        <item m="1" x="1030"/>
        <item m="1" x="1026"/>
        <item m="1" x="1021"/>
        <item m="1" x="1014"/>
        <item m="1" x="1006"/>
        <item m="1" x="1002"/>
        <item m="1" x="994"/>
        <item m="1" x="993"/>
        <item m="1" x="987"/>
        <item m="1" x="986"/>
        <item m="1" x="985"/>
        <item m="1" x="981"/>
        <item m="1" x="974"/>
        <item m="1" x="973"/>
        <item m="1" x="971"/>
        <item m="1" x="965"/>
        <item m="1" x="960"/>
        <item m="1" x="959"/>
        <item m="1" x="957"/>
        <item m="1" x="956"/>
        <item m="1" x="955"/>
        <item m="1" x="937"/>
        <item m="1" x="935"/>
        <item m="1" x="934"/>
        <item m="1" x="932"/>
        <item m="1" x="919"/>
        <item m="1" x="913"/>
        <item m="1" x="894"/>
        <item m="1" x="891"/>
        <item m="1" x="889"/>
        <item m="1" x="888"/>
        <item m="1" x="882"/>
        <item m="1" x="874"/>
        <item m="1" x="873"/>
        <item m="1" x="855"/>
        <item m="1" x="829"/>
        <item m="1" x="817"/>
        <item m="1" x="809"/>
        <item m="1" x="796"/>
        <item m="1" x="791"/>
        <item m="1" x="768"/>
        <item m="1" x="764"/>
        <item m="1" x="761"/>
        <item m="1" x="752"/>
        <item m="1" x="750"/>
        <item m="1" x="749"/>
        <item m="1" x="740"/>
        <item m="1" x="736"/>
        <item m="1" x="734"/>
        <item m="1" x="731"/>
        <item m="1" x="730"/>
        <item m="1" x="706"/>
        <item m="1" x="705"/>
        <item m="1" x="704"/>
        <item m="1" x="703"/>
        <item m="1" x="687"/>
        <item m="1" x="685"/>
        <item m="1" x="678"/>
        <item m="1" x="675"/>
        <item m="1" x="646"/>
        <item m="1" x="638"/>
        <item m="1" x="637"/>
        <item m="1" x="636"/>
        <item m="1" x="635"/>
        <item m="1" x="634"/>
        <item m="1" x="632"/>
        <item m="1" x="630"/>
        <item m="1" x="627"/>
        <item m="1" x="626"/>
        <item m="1" x="625"/>
        <item m="1" x="621"/>
        <item m="1" x="616"/>
        <item m="1" x="614"/>
        <item m="1" x="612"/>
        <item m="1" x="611"/>
        <item m="1" x="609"/>
        <item m="1" x="606"/>
        <item m="1" x="603"/>
        <item m="1" x="602"/>
        <item m="1" x="601"/>
        <item m="1" x="598"/>
        <item m="1" x="596"/>
        <item m="1" x="594"/>
        <item m="1" x="593"/>
        <item m="1" x="568"/>
        <item m="1" x="566"/>
        <item m="1" x="565"/>
        <item m="1" x="559"/>
        <item m="1" x="539"/>
        <item m="1" x="537"/>
        <item m="1" x="533"/>
        <item m="1" x="525"/>
        <item m="1" x="502"/>
        <item m="1" x="494"/>
        <item m="1" x="490"/>
        <item m="1" x="476"/>
        <item m="1" x="472"/>
        <item m="1" x="471"/>
        <item m="1" x="469"/>
        <item m="1" x="468"/>
        <item m="1" x="440"/>
        <item m="1" x="438"/>
        <item m="1" x="437"/>
        <item m="1" x="436"/>
        <item m="1" x="412"/>
        <item m="1" x="410"/>
        <item m="1" x="408"/>
        <item m="1" x="406"/>
        <item m="1" x="403"/>
        <item m="1" x="400"/>
        <item m="1" x="391"/>
        <item m="1" x="390"/>
        <item m="1" x="388"/>
        <item m="1" x="373"/>
        <item m="1" x="2027"/>
        <item m="1" x="2020"/>
        <item m="1" x="2019"/>
        <item m="1" x="2011"/>
        <item m="1" x="2004"/>
        <item m="1" x="1979"/>
        <item m="1" x="1974"/>
        <item m="1" x="1973"/>
        <item m="1" x="1969"/>
        <item m="1" x="1968"/>
        <item m="1" x="1963"/>
        <item m="1" x="1957"/>
        <item m="1" x="1946"/>
        <item m="1" x="1939"/>
        <item m="1" x="1935"/>
        <item m="1" x="1932"/>
        <item m="1" x="1920"/>
        <item m="1" x="1917"/>
        <item m="1" x="1898"/>
        <item m="1" x="1896"/>
        <item m="1" x="1895"/>
        <item m="1" x="1894"/>
        <item m="1" x="1892"/>
        <item m="1" x="1890"/>
        <item m="1" x="1889"/>
        <item m="1" x="1886"/>
        <item m="1" x="1880"/>
        <item m="1" x="1834"/>
        <item m="1" x="1832"/>
        <item m="1" x="1825"/>
        <item m="1" x="1823"/>
        <item m="1" x="1816"/>
        <item m="1" x="1812"/>
        <item m="1" x="1809"/>
        <item m="1" x="1770"/>
        <item m="1" x="1768"/>
        <item m="1" x="1766"/>
        <item m="1" x="1765"/>
        <item m="1" x="1744"/>
        <item m="1" x="1740"/>
        <item m="1" x="1736"/>
        <item m="1" x="1734"/>
        <item m="1" x="1720"/>
        <item m="1" x="1718"/>
        <item m="1" x="1714"/>
        <item m="1" x="1706"/>
        <item m="1" x="1702"/>
        <item m="1" x="1682"/>
        <item m="1" x="1675"/>
        <item m="1" x="1667"/>
        <item m="1" x="1639"/>
        <item m="1" x="1638"/>
        <item m="1" x="1633"/>
        <item m="1" x="1631"/>
        <item m="1" x="1623"/>
        <item m="1" x="1579"/>
        <item m="1" x="1572"/>
        <item m="1" x="1571"/>
        <item m="1" x="1570"/>
        <item m="1" x="1557"/>
        <item m="1" x="1556"/>
        <item m="1" x="1547"/>
        <item m="1" x="1537"/>
        <item m="1" x="1534"/>
        <item m="1" x="1517"/>
        <item m="1" x="1508"/>
        <item m="1" x="1506"/>
        <item m="1" x="1502"/>
        <item m="1" x="1500"/>
        <item m="1" x="1498"/>
        <item m="1" x="1493"/>
        <item m="1" x="1473"/>
        <item m="1" x="1469"/>
        <item m="1" x="1467"/>
        <item m="1" x="1466"/>
        <item m="1" x="1464"/>
        <item m="1" x="1460"/>
        <item m="1" x="1458"/>
        <item m="1" x="1454"/>
        <item m="1" x="1432"/>
        <item m="1" x="1428"/>
        <item m="1" x="1399"/>
        <item m="1" x="1398"/>
        <item m="1" x="1391"/>
        <item m="1" x="1388"/>
        <item m="1" x="1376"/>
        <item m="1" x="1355"/>
        <item m="1" x="1348"/>
        <item m="1" x="1345"/>
        <item m="1" x="1334"/>
        <item m="1" x="1316"/>
        <item m="1" x="1315"/>
        <item m="1" x="1310"/>
        <item m="1" x="1261"/>
        <item m="1" x="1260"/>
        <item m="1" x="1258"/>
        <item m="1" x="1255"/>
        <item m="1" x="1246"/>
        <item m="1" x="1242"/>
        <item m="1" x="1232"/>
        <item m="1" x="1231"/>
        <item m="1" x="1225"/>
        <item m="1" x="1221"/>
        <item m="1" x="1211"/>
        <item m="1" x="1209"/>
        <item m="1" x="1208"/>
        <item m="1" x="1199"/>
        <item m="1" x="1194"/>
        <item m="1" x="904"/>
        <item m="1" x="902"/>
        <item m="1" x="898"/>
        <item m="1" x="897"/>
        <item m="1" x="895"/>
        <item m="1" x="892"/>
        <item m="1" x="890"/>
        <item m="1" x="881"/>
        <item m="1" x="870"/>
        <item m="1" x="863"/>
        <item m="1" x="861"/>
        <item m="1" x="859"/>
        <item m="1" x="858"/>
        <item m="1" x="856"/>
        <item m="1" x="854"/>
        <item m="1" x="848"/>
        <item m="1" x="847"/>
        <item m="1" x="820"/>
        <item m="1" x="812"/>
        <item m="1" x="807"/>
        <item m="1" x="805"/>
        <item m="1" x="788"/>
        <item m="1" x="782"/>
        <item m="1" x="778"/>
        <item m="1" x="776"/>
        <item m="1" x="773"/>
        <item m="1" x="770"/>
        <item m="1" x="742"/>
        <item m="1" x="713"/>
        <item m="1" x="707"/>
        <item m="1" x="669"/>
        <item m="1" x="667"/>
        <item m="1" x="666"/>
        <item m="1" x="662"/>
        <item m="1" x="660"/>
        <item m="1" x="658"/>
        <item m="1" x="655"/>
        <item m="1" x="654"/>
        <item m="1" x="628"/>
        <item m="1" x="624"/>
        <item m="1" x="618"/>
        <item m="1" x="595"/>
        <item m="1" x="592"/>
        <item m="1" x="587"/>
        <item m="1" x="569"/>
        <item m="1" x="532"/>
        <item m="1" x="529"/>
        <item m="1" x="528"/>
        <item m="1" x="526"/>
        <item m="1" x="521"/>
        <item m="1" x="514"/>
        <item m="1" x="512"/>
        <item m="1" x="510"/>
        <item m="1" x="504"/>
        <item m="1" x="498"/>
        <item m="1" x="496"/>
        <item m="1" x="491"/>
        <item m="1" x="488"/>
        <item m="1" x="467"/>
        <item m="1" x="462"/>
        <item m="1" x="461"/>
        <item m="1" x="460"/>
        <item m="1" x="459"/>
        <item m="1" x="454"/>
        <item m="1" x="453"/>
        <item m="1" x="451"/>
        <item m="1" x="450"/>
        <item m="1" x="444"/>
        <item m="1" x="442"/>
        <item m="1" x="434"/>
        <item m="1" x="431"/>
        <item m="1" x="427"/>
        <item m="1" x="426"/>
        <item m="1" x="425"/>
        <item m="1" x="423"/>
        <item m="1" x="421"/>
        <item m="1" x="420"/>
        <item m="1" x="419"/>
        <item m="1" x="418"/>
        <item m="1" x="417"/>
        <item m="1" x="415"/>
        <item m="1" x="385"/>
        <item m="1" x="383"/>
        <item m="1" x="381"/>
        <item m="1" x="380"/>
        <item m="1" x="357"/>
        <item m="1" x="354"/>
        <item m="1" x="352"/>
        <item m="1" x="351"/>
        <item m="1" x="340"/>
        <item m="1" x="328"/>
        <item m="1" x="326"/>
        <item m="1" x="325"/>
        <item m="1" x="324"/>
        <item m="1" x="322"/>
        <item m="1" x="312"/>
        <item m="1" x="285"/>
        <item m="1" x="280"/>
        <item m="1" x="271"/>
        <item m="1" x="251"/>
        <item m="1" x="247"/>
        <item m="1" x="246"/>
        <item m="1" x="228"/>
        <item m="1" x="226"/>
        <item m="1" x="222"/>
        <item m="1" x="221"/>
        <item m="1" x="220"/>
        <item m="1" x="194"/>
        <item m="1" x="193"/>
        <item m="1" x="185"/>
        <item m="1" x="181"/>
        <item m="1" x="177"/>
        <item m="1" x="175"/>
        <item m="1" x="174"/>
        <item m="1" x="170"/>
        <item m="1" x="161"/>
        <item m="1" x="159"/>
        <item m="1" x="155"/>
        <item m="1" x="152"/>
        <item m="1" x="150"/>
        <item m="1" x="147"/>
        <item m="1" x="144"/>
        <item m="1" x="130"/>
        <item m="1" x="119"/>
        <item m="1" x="118"/>
        <item m="1" x="1727"/>
        <item m="1" x="1723"/>
        <item m="1" x="1717"/>
        <item m="1" x="1716"/>
        <item m="1" x="1715"/>
        <item m="1" x="1712"/>
        <item m="1" x="1708"/>
        <item m="1" x="1700"/>
        <item m="1" x="1697"/>
        <item m="1" x="1693"/>
        <item m="1" x="1690"/>
        <item m="1" x="1688"/>
        <item m="1" x="1678"/>
        <item m="1" x="1673"/>
        <item m="1" x="1669"/>
        <item m="1" x="1660"/>
        <item m="1" x="1656"/>
        <item m="1" x="1654"/>
        <item m="1" x="1653"/>
        <item m="1" x="1644"/>
        <item m="1" x="1640"/>
        <item m="1" x="1636"/>
        <item m="1" x="1635"/>
        <item m="1" x="1628"/>
        <item m="1" x="1614"/>
        <item m="1" x="1612"/>
        <item m="1" x="1610"/>
        <item m="1" x="1609"/>
        <item m="1" x="1593"/>
        <item m="1" x="1590"/>
        <item m="1" x="1583"/>
        <item m="1" x="1582"/>
        <item m="1" x="1581"/>
        <item m="1" x="1568"/>
        <item m="1" x="1564"/>
        <item m="1" x="1563"/>
        <item m="1" x="1562"/>
        <item m="1" x="1540"/>
        <item m="1" x="1539"/>
        <item m="1" x="1504"/>
        <item m="1" x="1501"/>
        <item m="1" x="1499"/>
        <item m="1" x="1497"/>
        <item m="1" x="1495"/>
        <item m="1" x="1494"/>
        <item m="1" x="1476"/>
        <item m="1" x="1471"/>
        <item m="1" x="1468"/>
        <item m="1" x="1465"/>
        <item m="1" x="1459"/>
        <item m="1" x="1456"/>
        <item m="1" x="1438"/>
        <item m="1" x="1435"/>
        <item m="1" x="1431"/>
        <item m="1" x="1427"/>
        <item m="1" x="1424"/>
        <item m="1" x="1423"/>
        <item m="1" x="1422"/>
        <item m="1" x="1421"/>
        <item m="1" x="1409"/>
        <item m="1" x="1404"/>
        <item m="1" x="1395"/>
        <item m="1" x="1393"/>
        <item m="1" x="1392"/>
        <item m="1" x="1387"/>
        <item m="1" x="1372"/>
        <item m="1" x="1370"/>
        <item m="1" x="1356"/>
        <item m="1" x="1353"/>
        <item m="1" x="1352"/>
        <item m="1" x="1350"/>
        <item m="1" x="1349"/>
        <item m="1" x="1339"/>
        <item m="1" x="1330"/>
        <item m="1" x="1324"/>
        <item m="1" x="1323"/>
        <item m="1" x="1321"/>
        <item m="1" x="1313"/>
        <item m="1" x="1307"/>
        <item m="1" x="1295"/>
        <item m="1" x="1288"/>
        <item m="1" x="1287"/>
        <item m="1" x="1284"/>
        <item m="1" x="1269"/>
        <item m="1" x="1259"/>
        <item m="1" x="1257"/>
        <item m="1" x="1252"/>
        <item m="1" x="1223"/>
        <item m="1" x="1217"/>
        <item m="1" x="1213"/>
        <item m="1" x="1212"/>
        <item m="1" x="1210"/>
        <item m="1" x="1204"/>
        <item m="1" x="1202"/>
        <item m="1" x="1196"/>
        <item m="1" x="1186"/>
        <item m="1" x="1171"/>
        <item m="1" x="1169"/>
        <item m="1" x="1167"/>
        <item m="1" x="1166"/>
        <item m="1" x="1134"/>
        <item m="1" x="1093"/>
        <item m="1" x="1092"/>
        <item m="1" x="1091"/>
        <item m="1" x="1086"/>
        <item m="1" x="1067"/>
        <item m="1" x="1023"/>
        <item m="1" x="1019"/>
        <item m="1" x="1017"/>
        <item m="1" x="1015"/>
        <item m="1" x="1012"/>
        <item m="1" x="1010"/>
        <item m="1" x="978"/>
        <item m="1" x="954"/>
        <item m="1" x="953"/>
        <item m="1" x="952"/>
        <item m="1" x="950"/>
        <item m="1" x="346"/>
        <item m="1" x="345"/>
        <item m="1" x="344"/>
        <item m="1" x="342"/>
        <item m="1" x="341"/>
        <item m="1" x="336"/>
        <item m="1" x="331"/>
        <item m="1" x="329"/>
        <item m="1" x="320"/>
        <item m="1" x="319"/>
        <item m="1" x="318"/>
        <item m="1" x="314"/>
        <item m="1" x="311"/>
        <item m="1" x="307"/>
        <item m="1" x="306"/>
        <item m="1" x="303"/>
        <item m="1" x="300"/>
        <item m="1" x="298"/>
        <item m="1" x="293"/>
        <item m="1" x="287"/>
        <item m="1" x="281"/>
        <item m="1" x="278"/>
        <item m="1" x="274"/>
        <item m="1" x="264"/>
        <item m="1" x="262"/>
        <item m="1" x="260"/>
        <item m="1" x="258"/>
        <item m="1" x="255"/>
        <item m="1" x="250"/>
        <item m="1" x="244"/>
        <item m="1" x="242"/>
        <item m="1" x="239"/>
        <item m="1" x="238"/>
        <item m="1" x="235"/>
        <item m="1" x="234"/>
        <item m="1" x="232"/>
        <item m="1" x="227"/>
        <item m="1" x="219"/>
        <item m="1" x="212"/>
        <item m="1" x="209"/>
        <item m="1" x="206"/>
        <item m="1" x="202"/>
        <item m="1" x="198"/>
        <item m="1" x="196"/>
        <item m="1" x="186"/>
        <item m="1" x="184"/>
        <item m="1" x="183"/>
        <item m="1" x="165"/>
        <item m="1" x="160"/>
        <item m="1" x="141"/>
        <item m="1" x="134"/>
        <item m="1" x="133"/>
        <item m="1" x="131"/>
        <item m="1" x="126"/>
        <item m="1" x="122"/>
        <item m="1" x="115"/>
        <item m="1" x="109"/>
        <item m="1" x="108"/>
        <item m="1" x="107"/>
        <item m="1" x="106"/>
        <item m="1" x="105"/>
        <item m="1" x="2025"/>
        <item m="1" x="2016"/>
        <item m="1" x="1991"/>
        <item m="1" x="1990"/>
        <item m="1" x="1980"/>
        <item m="1" x="1972"/>
        <item m="1" x="1970"/>
        <item m="1" x="1964"/>
        <item m="1" x="1948"/>
        <item m="1" x="1947"/>
        <item m="1" x="1944"/>
        <item m="1" x="1942"/>
        <item m="1" x="1928"/>
        <item m="1" x="1925"/>
        <item m="1" x="1924"/>
        <item m="1" x="1922"/>
        <item m="1" x="1918"/>
        <item m="1" x="1914"/>
        <item m="1" x="1912"/>
        <item m="1" x="1908"/>
        <item m="1" x="1899"/>
        <item m="1" x="1897"/>
        <item m="1" x="1885"/>
        <item m="1" x="1878"/>
        <item m="1" x="1876"/>
        <item m="1" x="1873"/>
        <item m="1" x="1872"/>
        <item m="1" x="1871"/>
        <item m="1" x="1869"/>
        <item m="1" x="1867"/>
        <item m="1" x="1863"/>
        <item m="1" x="1860"/>
        <item m="1" x="1857"/>
        <item m="1" x="1854"/>
        <item m="1" x="1852"/>
        <item m="1" x="1851"/>
        <item m="1" x="1850"/>
        <item m="1" x="1841"/>
        <item m="1" x="1838"/>
        <item m="1" x="1835"/>
        <item m="1" x="1828"/>
        <item m="1" x="1824"/>
        <item m="1" x="1822"/>
        <item m="1" x="1814"/>
        <item m="1" x="1808"/>
        <item m="1" x="1807"/>
        <item m="1" x="1803"/>
        <item m="1" x="1802"/>
        <item m="1" x="1801"/>
        <item m="1" x="1798"/>
        <item m="1" x="1797"/>
        <item m="1" x="1795"/>
        <item m="1" x="1784"/>
        <item m="1" x="1771"/>
        <item m="1" x="1769"/>
        <item m="1" x="1767"/>
        <item m="1" x="1764"/>
        <item m="1" x="1756"/>
        <item m="1" x="1754"/>
        <item m="1" x="1751"/>
        <item m="1" x="1742"/>
        <item m="1" x="1741"/>
        <item m="1" x="1737"/>
        <item m="1" x="790"/>
        <item m="1" x="789"/>
        <item m="1" x="787"/>
        <item m="1" x="786"/>
        <item m="1" x="784"/>
        <item m="1" x="777"/>
        <item m="1" x="775"/>
        <item m="1" x="767"/>
        <item m="1" x="766"/>
        <item m="1" x="763"/>
        <item m="1" x="762"/>
        <item m="1" x="760"/>
        <item m="1" x="759"/>
        <item m="1" x="747"/>
        <item m="1" x="745"/>
        <item m="1" x="744"/>
        <item m="1" x="735"/>
        <item m="1" x="733"/>
        <item m="1" x="729"/>
        <item m="1" x="727"/>
        <item m="1" x="726"/>
        <item m="1" x="725"/>
        <item m="1" x="723"/>
        <item m="1" x="722"/>
        <item m="1" x="720"/>
        <item m="1" x="719"/>
        <item m="1" x="718"/>
        <item m="1" x="717"/>
        <item m="1" x="716"/>
        <item m="1" x="709"/>
        <item m="1" x="701"/>
        <item m="1" x="682"/>
        <item m="1" x="673"/>
        <item m="1" x="671"/>
        <item m="1" x="591"/>
        <item m="1" x="590"/>
        <item m="1" x="585"/>
        <item m="1" x="582"/>
        <item m="1" x="581"/>
        <item m="1" x="574"/>
        <item m="1" x="573"/>
        <item m="1" x="570"/>
        <item m="1" x="567"/>
        <item m="1" x="563"/>
        <item m="1" x="562"/>
        <item m="1" x="561"/>
        <item m="1" x="556"/>
        <item m="1" x="555"/>
        <item m="1" x="484"/>
        <item m="1" x="481"/>
        <item m="1" x="480"/>
        <item m="1" x="466"/>
        <item m="1" x="465"/>
        <item m="1" x="463"/>
        <item m="1" x="448"/>
        <item m="1" x="447"/>
        <item m="1" x="446"/>
        <item m="1" x="375"/>
        <item m="1" x="304"/>
        <item m="1" x="301"/>
        <item m="1" x="299"/>
        <item m="1" x="282"/>
        <item m="1" x="272"/>
        <item m="1" x="270"/>
        <item m="1" x="269"/>
        <item m="1" x="267"/>
        <item m="1" x="265"/>
        <item m="1" x="180"/>
        <item m="1" x="179"/>
        <item m="1" x="176"/>
        <item m="1" x="2028"/>
        <item m="1" x="2021"/>
        <item m="1" x="2014"/>
        <item m="1" x="2007"/>
        <item m="1" x="2005"/>
        <item m="1" x="2003"/>
        <item m="1" x="1998"/>
        <item m="1" x="1996"/>
        <item m="1" x="1995"/>
        <item m="1" x="1992"/>
        <item m="1" x="1985"/>
        <item m="1" x="1983"/>
        <item m="1" x="1977"/>
        <item m="1" x="1888"/>
        <item m="1" x="1887"/>
        <item m="1" x="1785"/>
        <item m="1" x="1779"/>
        <item m="1" x="1778"/>
        <item m="1" x="1709"/>
        <item m="1" x="1705"/>
        <item m="1" x="1701"/>
        <item m="1" x="1696"/>
        <item m="1" x="1694"/>
        <item m="1" x="1689"/>
        <item m="1" x="1603"/>
        <item m="1" x="1602"/>
        <item m="1" x="1599"/>
        <item m="1" x="1597"/>
        <item m="1" x="1596"/>
        <item m="1" x="1594"/>
        <item m="1" x="1591"/>
        <item m="1" x="1577"/>
        <item m="1" x="1569"/>
        <item m="1" x="1496"/>
        <item m="1" x="1492"/>
        <item m="1" x="1491"/>
        <item m="1" x="1488"/>
        <item m="1" x="1485"/>
        <item m="1" x="1484"/>
        <item m="1" x="1481"/>
        <item m="1" x="1479"/>
        <item m="1" x="1373"/>
        <item m="1" x="1368"/>
        <item m="1" x="1278"/>
        <item m="1" x="1275"/>
        <item m="1" x="1274"/>
        <item m="1" x="1271"/>
        <item m="1" x="1270"/>
        <item m="1" x="1265"/>
        <item m="1" x="1262"/>
        <item m="1" x="1168"/>
        <item m="1" x="1163"/>
        <item m="1" x="1161"/>
        <item m="1" x="1144"/>
        <item m="1" x="1143"/>
        <item m="1" x="1142"/>
        <item m="1" x="1140"/>
        <item m="1" x="1322"/>
        <item m="1" x="1320"/>
        <item m="1" x="1317"/>
        <item m="1" x="1314"/>
        <item m="1" x="1312"/>
        <item m="1" x="1311"/>
        <item m="1" x="1308"/>
        <item m="1" x="1304"/>
        <item m="1" x="1302"/>
        <item m="1" x="1301"/>
        <item m="1" x="1290"/>
        <item m="1" x="1285"/>
        <item m="1" x="1282"/>
        <item m="1" x="1281"/>
        <item m="1" x="1279"/>
        <item m="1" x="1276"/>
        <item m="1" x="1272"/>
        <item m="1" x="1268"/>
        <item m="1" x="1266"/>
        <item m="1" x="1264"/>
        <item m="1" x="1256"/>
        <item m="1" x="1254"/>
        <item m="1" x="1251"/>
        <item m="1" x="1249"/>
        <item m="1" x="1244"/>
        <item m="1" x="1241"/>
        <item m="1" x="1239"/>
        <item m="1" x="1237"/>
        <item m="1" x="1235"/>
        <item m="1" x="1234"/>
        <item m="1" x="1228"/>
        <item m="1" x="1226"/>
        <item m="1" x="1220"/>
        <item m="1" x="1218"/>
        <item m="1" x="1216"/>
        <item m="1" x="1207"/>
        <item m="1" x="1205"/>
        <item m="1" x="1190"/>
        <item m="1" x="1183"/>
        <item m="1" x="1177"/>
        <item m="1" x="1176"/>
        <item m="1" x="1175"/>
        <item m="1" x="1174"/>
        <item m="1" x="1170"/>
        <item m="1" x="1155"/>
        <item m="1" x="1154"/>
        <item m="1" x="1152"/>
        <item m="1" x="1148"/>
        <item m="1" x="1141"/>
        <item m="1" x="1136"/>
        <item m="1" x="1124"/>
        <item m="1" x="1122"/>
        <item m="1" x="1120"/>
        <item m="1" x="1118"/>
        <item m="1" x="1117"/>
        <item m="1" x="1116"/>
        <item m="1" x="1108"/>
        <item m="1" x="1106"/>
        <item m="1" x="1090"/>
        <item m="1" x="1076"/>
        <item m="1" x="1074"/>
        <item m="1" x="1072"/>
        <item m="1" x="1071"/>
        <item m="1" x="1043"/>
        <item m="1" x="1041"/>
        <item m="1" x="1037"/>
        <item m="1" x="1034"/>
        <item m="1" x="1032"/>
        <item m="1" x="1020"/>
        <item m="1" x="1016"/>
        <item m="1" x="1013"/>
        <item m="1" x="1005"/>
        <item m="1" x="1004"/>
        <item m="1" x="1003"/>
        <item m="1" x="1001"/>
        <item m="1" x="997"/>
        <item m="1" x="996"/>
        <item m="1" x="991"/>
        <item m="1" x="976"/>
        <item m="1" x="972"/>
        <item m="1" x="970"/>
        <item m="1" x="969"/>
        <item m="1" x="968"/>
        <item m="1" x="967"/>
        <item m="1" x="966"/>
        <item m="1" x="964"/>
        <item m="1" x="951"/>
        <item m="1" x="929"/>
        <item m="1" x="928"/>
        <item m="1" x="926"/>
        <item m="1" x="924"/>
        <item m="1" x="923"/>
        <item m="1" x="922"/>
        <item m="1" x="921"/>
        <item m="1" x="920"/>
        <item m="1" x="918"/>
        <item m="1" x="917"/>
        <item m="1" x="916"/>
        <item m="1" x="911"/>
        <item m="1" x="909"/>
        <item m="1" x="903"/>
        <item m="1" x="901"/>
        <item m="1" x="887"/>
        <item m="1" x="884"/>
        <item m="1" x="880"/>
        <item m="1" x="879"/>
        <item m="1" x="877"/>
        <item m="1" x="876"/>
        <item m="1" x="875"/>
        <item m="1" x="868"/>
        <item m="1" x="866"/>
        <item m="1" x="865"/>
        <item m="1" x="860"/>
        <item m="1" x="853"/>
        <item m="1" x="852"/>
        <item m="1" x="850"/>
        <item m="1" x="849"/>
        <item m="1" x="846"/>
        <item m="1" x="845"/>
        <item m="1" x="840"/>
        <item m="1" x="839"/>
        <item m="1" x="828"/>
        <item m="1" x="827"/>
        <item m="1" x="824"/>
        <item m="1" x="819"/>
        <item m="1" x="811"/>
        <item m="1" x="802"/>
        <item m="1" x="799"/>
        <item m="1" x="798"/>
        <item m="1" x="797"/>
        <item m="1" x="1799"/>
        <item m="1" x="1793"/>
        <item m="1" x="1791"/>
        <item m="1" x="1789"/>
        <item m="1" x="1788"/>
        <item m="1" x="1786"/>
        <item m="1" x="1780"/>
        <item m="1" x="1775"/>
        <item m="1" x="1772"/>
        <item m="1" x="1763"/>
        <item m="1" x="1760"/>
        <item m="1" x="1759"/>
        <item m="1" x="1758"/>
        <item m="1" x="1748"/>
        <item m="1" x="1746"/>
        <item m="1" x="1730"/>
        <item m="1" x="1711"/>
        <item m="1" x="1710"/>
        <item m="1" x="1707"/>
        <item m="1" x="1695"/>
        <item m="1" x="1686"/>
        <item m="1" x="1684"/>
        <item m="1" x="1670"/>
        <item m="1" x="1664"/>
        <item m="1" x="1663"/>
        <item m="1" x="1643"/>
        <item m="1" x="1637"/>
        <item m="1" x="1634"/>
        <item m="1" x="1632"/>
        <item m="1" x="1630"/>
        <item m="1" x="1629"/>
        <item m="1" x="1625"/>
        <item m="1" x="1619"/>
        <item m="1" x="1615"/>
        <item m="1" x="1608"/>
        <item m="1" x="1606"/>
        <item m="1" x="1604"/>
        <item m="1" x="1601"/>
        <item m="1" x="1595"/>
        <item m="1" x="1578"/>
        <item m="1" x="1576"/>
        <item m="1" x="1574"/>
        <item m="1" x="1573"/>
        <item m="1" x="1567"/>
        <item m="1" x="1561"/>
        <item m="1" x="1555"/>
        <item m="1" x="1554"/>
        <item m="1" x="1552"/>
        <item m="1" x="1546"/>
        <item m="1" x="1544"/>
        <item m="1" x="1538"/>
        <item m="1" x="1536"/>
        <item m="1" x="1532"/>
        <item m="1" x="1530"/>
        <item m="1" x="1527"/>
        <item m="1" x="1526"/>
        <item m="1" x="1525"/>
        <item m="1" x="1521"/>
        <item m="1" x="1519"/>
        <item m="1" x="1513"/>
        <item m="1" x="1511"/>
        <item m="1" x="1505"/>
        <item m="1" x="1478"/>
        <item m="1" x="1477"/>
        <item m="1" x="1475"/>
        <item m="1" x="1457"/>
        <item m="1" x="1450"/>
        <item m="1" x="1448"/>
        <item m="1" x="1444"/>
        <item m="1" x="1443"/>
        <item m="1" x="1440"/>
        <item m="1" x="1436"/>
        <item m="1" x="1434"/>
        <item m="1" x="1430"/>
        <item m="1" x="1419"/>
        <item m="1" x="1418"/>
        <item m="1" x="1413"/>
        <item m="1" x="1412"/>
        <item m="1" x="1403"/>
        <item m="1" x="1400"/>
        <item m="1" x="1397"/>
        <item m="1" x="1396"/>
        <item m="1" x="1390"/>
        <item m="1" x="1383"/>
        <item m="1" x="1382"/>
        <item m="1" x="1380"/>
        <item m="1" x="1378"/>
        <item m="1" x="1377"/>
        <item m="1" x="1369"/>
        <item m="1" x="1365"/>
        <item m="1" x="1362"/>
        <item m="1" x="1360"/>
        <item m="1" x="1358"/>
        <item m="1" x="1357"/>
        <item m="1" x="1347"/>
        <item m="1" x="1344"/>
        <item m="1" x="1343"/>
        <item m="1" x="1341"/>
        <item m="1" x="1338"/>
        <item m="1" x="1333"/>
        <item m="1" x="1331"/>
        <item m="1" x="347"/>
        <item m="1" x="335"/>
        <item m="1" x="333"/>
        <item m="1" x="330"/>
        <item m="1" x="323"/>
        <item m="1" x="313"/>
        <item m="1" x="309"/>
        <item m="1" x="296"/>
        <item m="1" x="291"/>
        <item m="1" x="290"/>
        <item m="1" x="289"/>
        <item m="1" x="283"/>
        <item m="1" x="277"/>
        <item m="1" x="276"/>
        <item m="1" x="275"/>
        <item m="1" x="273"/>
        <item m="1" x="263"/>
        <item m="1" x="256"/>
        <item m="1" x="249"/>
        <item m="1" x="245"/>
        <item m="1" x="237"/>
        <item m="1" x="231"/>
        <item m="1" x="218"/>
        <item m="1" x="217"/>
        <item m="1" x="216"/>
        <item m="1" x="215"/>
        <item m="1" x="214"/>
        <item m="1" x="210"/>
        <item m="1" x="207"/>
        <item m="1" x="199"/>
        <item m="1" x="192"/>
        <item m="1" x="188"/>
        <item m="1" x="187"/>
        <item m="1" x="173"/>
        <item m="1" x="163"/>
        <item m="1" x="156"/>
        <item m="1" x="153"/>
        <item m="1" x="149"/>
        <item m="1" x="146"/>
        <item m="1" x="140"/>
        <item m="1" x="137"/>
        <item m="1" x="124"/>
        <item m="1" x="121"/>
        <item m="1" x="120"/>
        <item m="1" x="116"/>
        <item m="1" x="114"/>
        <item m="1" x="113"/>
        <item m="1" x="111"/>
        <item m="1" x="2026"/>
        <item m="1" x="2024"/>
        <item m="1" x="2022"/>
        <item m="1" x="2010"/>
        <item m="1" x="2008"/>
        <item m="1" x="2002"/>
        <item m="1" x="1999"/>
        <item m="1" x="1997"/>
        <item m="1" x="1994"/>
        <item m="1" x="1987"/>
        <item m="1" x="1984"/>
        <item m="1" x="1982"/>
        <item m="1" x="1981"/>
        <item m="1" x="1976"/>
        <item m="1" x="1975"/>
        <item m="1" x="1966"/>
        <item m="1" x="1958"/>
        <item m="1" x="1956"/>
        <item m="1" x="1955"/>
        <item m="1" x="1951"/>
        <item m="1" x="1950"/>
        <item m="1" x="1940"/>
        <item m="1" x="1938"/>
        <item m="1" x="1933"/>
        <item m="1" x="1930"/>
        <item m="1" x="1926"/>
        <item m="1" x="1923"/>
        <item m="1" x="1921"/>
        <item m="1" x="1919"/>
        <item m="1" x="1910"/>
        <item m="1" x="1909"/>
        <item m="1" x="1907"/>
        <item m="1" x="1906"/>
        <item m="1" x="1905"/>
        <item m="1" x="1902"/>
        <item m="1" x="1901"/>
        <item m="1" x="1900"/>
        <item m="1" x="1884"/>
        <item m="1" x="1874"/>
        <item m="1" x="1870"/>
        <item m="1" x="1865"/>
        <item m="1" x="1864"/>
        <item m="1" x="1862"/>
        <item m="1" x="1861"/>
        <item m="1" x="1859"/>
        <item m="1" x="1844"/>
        <item m="1" x="1843"/>
        <item m="1" x="1836"/>
        <item m="1" x="1831"/>
        <item m="1" x="1830"/>
        <item m="1" x="1815"/>
        <item m="1" x="1811"/>
        <item m="1" x="1810"/>
        <item m="1" x="1806"/>
        <item m="1" x="714"/>
        <item m="1" x="712"/>
        <item m="1" x="711"/>
        <item m="1" x="708"/>
        <item m="1" x="700"/>
        <item m="1" x="698"/>
        <item m="1" x="694"/>
        <item m="1" x="693"/>
        <item m="1" x="688"/>
        <item m="1" x="683"/>
        <item m="1" x="680"/>
        <item m="1" x="674"/>
        <item m="1" x="672"/>
        <item m="1" x="670"/>
        <item m="1" x="668"/>
        <item m="1" x="659"/>
        <item m="1" x="657"/>
        <item m="1" x="656"/>
        <item m="1" x="652"/>
        <item m="1" x="650"/>
        <item m="1" x="649"/>
        <item m="1" x="647"/>
        <item m="1" x="645"/>
        <item m="1" x="644"/>
        <item m="1" x="643"/>
        <item m="1" x="633"/>
        <item m="1" x="586"/>
        <item m="1" x="583"/>
        <item m="1" x="580"/>
        <item m="1" x="578"/>
        <item m="1" x="577"/>
        <item m="1" x="576"/>
        <item m="1" x="564"/>
        <item m="1" x="557"/>
        <item m="1" x="554"/>
        <item m="1" x="553"/>
        <item m="1" x="547"/>
        <item m="1" x="545"/>
        <item m="1" x="541"/>
        <item m="1" x="540"/>
        <item m="1" x="538"/>
        <item m="1" x="536"/>
        <item m="1" x="534"/>
        <item m="1" x="531"/>
        <item m="1" x="508"/>
        <item m="1" x="507"/>
        <item m="1" x="506"/>
        <item m="1" x="505"/>
        <item m="1" x="503"/>
        <item m="1" x="492"/>
        <item m="1" x="489"/>
        <item m="1" x="486"/>
        <item m="1" x="482"/>
        <item m="1" x="478"/>
        <item m="1" x="473"/>
        <item m="1" x="464"/>
        <item m="1" x="456"/>
        <item m="1" x="449"/>
        <item m="1" x="441"/>
        <item m="1" x="439"/>
        <item m="1" x="429"/>
        <item m="1" x="424"/>
        <item m="1" x="416"/>
        <item m="1" x="414"/>
        <item m="1" x="413"/>
        <item m="1" x="409"/>
        <item m="1" x="407"/>
        <item m="1" x="401"/>
        <item m="1" x="399"/>
        <item m="1" x="389"/>
        <item m="1" x="387"/>
        <item m="1" x="379"/>
        <item m="1" x="377"/>
        <item m="1" x="376"/>
        <item m="1" x="372"/>
        <item m="1" x="364"/>
        <item m="1" x="348"/>
        <item m="1" x="1489"/>
        <item m="1" x="1487"/>
        <item m="1" x="1486"/>
        <item m="1" x="1483"/>
        <item m="1" x="1482"/>
        <item m="1" x="1474"/>
        <item m="1" x="1472"/>
        <item m="1" x="1470"/>
        <item m="1" x="1462"/>
        <item m="1" x="1461"/>
        <item m="1" x="1455"/>
        <item m="1" x="1452"/>
        <item m="1" x="1451"/>
        <item m="1" x="1449"/>
        <item m="1" x="1447"/>
        <item m="1" x="1446"/>
        <item m="1" x="1442"/>
        <item m="1" x="1437"/>
        <item m="1" x="1433"/>
        <item m="1" x="1429"/>
        <item m="1" x="1426"/>
        <item m="1" x="1416"/>
        <item m="1" x="1411"/>
        <item m="1" x="1408"/>
        <item m="1" x="1406"/>
        <item m="1" x="1402"/>
        <item m="1" x="1401"/>
        <item m="1" x="1394"/>
        <item m="1" x="1379"/>
        <item m="1" x="1374"/>
        <item m="1" x="1367"/>
        <item m="1" x="1366"/>
        <item m="1" x="1364"/>
        <item m="1" x="1363"/>
        <item m="1" x="1361"/>
        <item m="1" x="1354"/>
        <item m="1" x="1351"/>
        <item m="1" x="1346"/>
        <item m="1" x="1342"/>
        <item m="1" x="1340"/>
        <item m="1" x="1332"/>
        <item m="1" x="1329"/>
        <item m="1" x="1327"/>
        <item m="1" x="1326"/>
        <item m="1" x="1325"/>
        <item m="1" x="1318"/>
        <item m="1" x="1306"/>
        <item m="1" x="1305"/>
        <item m="1" x="1299"/>
        <item m="1" x="1293"/>
        <item m="1" x="1292"/>
        <item m="1" x="1291"/>
        <item m="1" x="1286"/>
        <item m="1" x="1283"/>
        <item m="1" x="1280"/>
        <item m="1" x="1277"/>
        <item m="1" x="1273"/>
        <item m="1" x="1267"/>
        <item m="1" x="1263"/>
        <item m="1" x="1243"/>
        <item m="1" x="1233"/>
        <item m="1" x="1230"/>
        <item m="1" x="1229"/>
        <item m="1" x="1222"/>
        <item m="1" x="1219"/>
        <item m="1" x="1214"/>
        <item m="1" x="1203"/>
        <item m="1" x="1201"/>
        <item m="1" x="1200"/>
        <item m="1" x="1198"/>
        <item m="1" x="1195"/>
        <item m="1" x="1193"/>
        <item m="1" x="1192"/>
        <item m="1" x="1188"/>
        <item m="1" x="1184"/>
        <item m="1" x="1182"/>
        <item m="1" x="1181"/>
        <item m="1" x="1179"/>
        <item m="1" x="1178"/>
        <item m="1" x="1173"/>
        <item m="1" x="1172"/>
        <item m="1" x="1165"/>
        <item m="1" x="1159"/>
        <item m="1" x="1157"/>
        <item m="1" x="1156"/>
        <item m="1" x="1151"/>
        <item m="1" x="1149"/>
        <item m="1" x="1146"/>
        <item m="1" x="1139"/>
        <item m="1" x="1129"/>
        <item m="1" x="1127"/>
        <item m="1" x="1121"/>
        <item m="1" x="1107"/>
        <item m="1" x="1100"/>
        <item m="1" x="1099"/>
        <item m="1" x="1098"/>
        <item m="1" x="1096"/>
        <item m="1" x="1088"/>
        <item m="1" x="1083"/>
        <item m="1" x="1081"/>
        <item m="1" x="1077"/>
        <item m="1" x="1075"/>
        <item m="1" x="1073"/>
        <item m="1" x="1066"/>
        <item m="1" x="1060"/>
        <item m="1" x="1059"/>
        <item m="1" x="1057"/>
        <item m="1" x="1052"/>
        <item m="1" x="1050"/>
        <item m="1" x="1048"/>
        <item m="1" x="1045"/>
        <item m="1" x="1036"/>
        <item m="1" x="1028"/>
        <item m="1" x="1024"/>
        <item m="1" x="1022"/>
        <item m="1" x="1008"/>
        <item m="1" x="1007"/>
        <item m="1" x="1954"/>
        <item m="1" x="1953"/>
        <item m="1" x="1949"/>
        <item m="1" x="1945"/>
        <item m="1" x="1941"/>
        <item m="1" x="1937"/>
        <item m="1" x="1936"/>
        <item m="1" x="1934"/>
        <item m="1" x="1931"/>
        <item m="1" x="1929"/>
        <item m="1" x="1927"/>
        <item m="1" x="1916"/>
        <item m="1" x="1915"/>
        <item m="1" x="1913"/>
        <item m="1" x="1911"/>
        <item m="1" x="1904"/>
        <item m="1" x="1903"/>
        <item m="1" x="1893"/>
        <item m="1" x="1891"/>
        <item m="1" x="1883"/>
        <item m="1" x="1882"/>
        <item m="1" x="1879"/>
        <item m="1" x="1877"/>
        <item m="1" x="1875"/>
        <item m="1" x="1868"/>
        <item m="1" x="1866"/>
        <item m="1" x="1858"/>
        <item m="1" x="1856"/>
        <item m="1" x="1855"/>
        <item m="1" x="1853"/>
        <item m="1" x="1848"/>
        <item m="1" x="1846"/>
        <item m="1" x="1845"/>
        <item m="1" x="1840"/>
        <item m="1" x="1837"/>
        <item m="1" x="1833"/>
        <item m="1" x="1829"/>
        <item m="1" x="1827"/>
        <item m="1" x="1826"/>
        <item m="1" x="1820"/>
        <item m="1" x="1819"/>
        <item m="1" x="1817"/>
        <item m="1" x="1813"/>
        <item m="1" x="1804"/>
        <item m="1" x="1800"/>
        <item m="1" x="1794"/>
        <item m="1" x="1792"/>
        <item m="1" x="1790"/>
        <item m="1" x="1783"/>
        <item m="1" x="1782"/>
        <item m="1" x="1781"/>
        <item m="1" x="1777"/>
        <item m="1" x="1776"/>
        <item m="1" x="1774"/>
        <item m="1" x="1773"/>
        <item m="1" x="1761"/>
        <item m="1" x="1755"/>
        <item m="1" x="1753"/>
        <item m="1" x="1747"/>
        <item m="1" x="1745"/>
        <item m="1" x="1739"/>
        <item m="1" x="1738"/>
        <item m="1" x="1735"/>
        <item m="1" x="1729"/>
        <item m="1" x="1728"/>
        <item m="1" x="1726"/>
        <item m="1" x="1725"/>
        <item m="1" x="1724"/>
        <item m="1" x="1722"/>
        <item m="1" x="1721"/>
        <item m="1" x="1719"/>
        <item m="1" x="1704"/>
        <item m="1" x="1703"/>
        <item m="1" x="1699"/>
        <item m="1" x="1698"/>
        <item m="1" x="1685"/>
        <item m="1" x="1683"/>
        <item m="1" x="1677"/>
        <item m="1" x="1672"/>
        <item m="1" x="1671"/>
        <item m="1" x="1668"/>
        <item m="1" x="1666"/>
        <item m="1" x="1665"/>
        <item m="1" x="1662"/>
        <item m="1" x="1661"/>
        <item m="1" x="1659"/>
        <item m="1" x="1652"/>
        <item m="1" x="1651"/>
        <item m="1" x="1648"/>
        <item m="1" x="1646"/>
        <item m="1" x="1642"/>
        <item m="1" x="1641"/>
        <item m="1" x="1627"/>
        <item m="1" x="1626"/>
        <item m="1" x="1624"/>
        <item m="1" x="1622"/>
        <item m="1" x="1621"/>
        <item m="1" x="1620"/>
        <item m="1" x="1617"/>
        <item m="1" x="1616"/>
        <item m="1" x="1607"/>
        <item m="1" x="1605"/>
        <item m="1" x="1589"/>
        <item m="1" x="1587"/>
        <item m="1" x="1586"/>
        <item m="1" x="1585"/>
        <item m="1" x="1584"/>
        <item m="1" x="1559"/>
        <item m="1" x="1558"/>
        <item m="1" x="1553"/>
        <item m="1" x="1550"/>
        <item m="1" x="1549"/>
        <item m="1" x="1548"/>
        <item m="1" x="1545"/>
        <item m="1" x="1543"/>
        <item m="1" x="1542"/>
        <item m="1" x="1528"/>
        <item m="1" x="1520"/>
        <item m="1" x="1515"/>
        <item m="1" x="1512"/>
        <item m="1" x="1510"/>
        <item m="1" x="1509"/>
        <item m="1" x="1503"/>
        <item m="1" x="479"/>
        <item m="1" x="477"/>
        <item m="1" x="474"/>
        <item m="1" x="404"/>
        <item m="1" x="402"/>
        <item m="1" x="397"/>
        <item m="1" x="394"/>
        <item m="1" x="392"/>
        <item m="1" x="384"/>
        <item m="1" x="382"/>
        <item m="1" x="374"/>
        <item m="1" x="371"/>
        <item m="1" x="369"/>
        <item m="1" x="366"/>
        <item m="1" x="356"/>
        <item m="1" x="353"/>
        <item m="1" x="349"/>
        <item m="1" x="327"/>
        <item m="1" x="317"/>
        <item m="1" x="316"/>
        <item m="1" x="315"/>
        <item m="1" x="308"/>
        <item m="1" x="305"/>
        <item m="1" x="297"/>
        <item m="1" x="286"/>
        <item m="1" x="284"/>
        <item m="1" x="268"/>
        <item m="1" x="261"/>
        <item m="1" x="259"/>
        <item m="1" x="257"/>
        <item m="1" x="254"/>
        <item m="1" x="253"/>
        <item m="1" x="252"/>
        <item m="1" x="213"/>
        <item m="1" x="211"/>
        <item m="1" x="208"/>
        <item m="1" x="200"/>
        <item m="1" x="195"/>
        <item m="1" x="190"/>
        <item m="1" x="178"/>
        <item m="1" x="172"/>
        <item m="1" x="171"/>
        <item m="1" x="169"/>
        <item m="1" x="168"/>
        <item m="1" x="167"/>
        <item m="1" x="166"/>
        <item m="1" x="164"/>
        <item m="1" x="158"/>
        <item m="1" x="157"/>
        <item m="1" x="154"/>
        <item m="1" x="151"/>
        <item m="1" x="148"/>
        <item m="1" x="145"/>
        <item m="1" x="139"/>
        <item m="1" x="138"/>
        <item m="1" x="135"/>
        <item m="1" x="132"/>
        <item m="1" x="128"/>
        <item m="1" x="127"/>
        <item m="1" x="125"/>
        <item m="1" x="123"/>
        <item m="1" x="117"/>
        <item m="1" x="112"/>
        <item m="1" x="110"/>
        <item m="1" x="104"/>
        <item m="1" x="102"/>
        <item m="1" x="2018"/>
        <item m="1" x="2017"/>
        <item m="1" x="2013"/>
        <item m="1" x="2012"/>
        <item m="1" x="2009"/>
        <item m="1" x="2006"/>
        <item m="1" x="2001"/>
        <item m="1" x="2000"/>
        <item m="1" x="1993"/>
        <item m="1" x="1989"/>
        <item m="1" x="1988"/>
        <item m="1" x="1986"/>
        <item m="1" x="1978"/>
        <item m="1" x="1971"/>
        <item m="1" x="785"/>
        <item m="1" x="783"/>
        <item m="1" x="781"/>
        <item m="1" x="780"/>
        <item m="1" x="779"/>
        <item m="1" x="774"/>
        <item m="1" x="772"/>
        <item m="1" x="771"/>
        <item m="1" x="769"/>
        <item m="1" x="758"/>
        <item m="1" x="756"/>
        <item m="1" x="754"/>
        <item m="1" x="751"/>
        <item m="1" x="748"/>
        <item m="1" x="741"/>
        <item m="1" x="739"/>
        <item m="1" x="738"/>
        <item m="1" x="737"/>
        <item m="1" x="732"/>
        <item m="1" x="728"/>
        <item m="1" x="724"/>
        <item m="1" x="715"/>
        <item m="1" x="702"/>
        <item m="1" x="699"/>
        <item m="1" x="697"/>
        <item m="1" x="696"/>
        <item m="1" x="691"/>
        <item m="1" x="689"/>
        <item m="1" x="684"/>
        <item m="1" x="681"/>
        <item m="1" x="677"/>
        <item m="1" x="676"/>
        <item m="1" x="665"/>
        <item m="1" x="664"/>
        <item m="1" x="663"/>
        <item m="1" x="642"/>
        <item m="1" x="641"/>
        <item m="1" x="640"/>
        <item m="1" x="639"/>
        <item m="1" x="622"/>
        <item m="1" x="620"/>
        <item m="1" x="619"/>
        <item m="1" x="617"/>
        <item m="1" x="615"/>
        <item m="1" x="613"/>
        <item m="1" x="610"/>
        <item m="1" x="608"/>
        <item m="1" x="607"/>
        <item m="1" x="605"/>
        <item m="1" x="600"/>
        <item m="1" x="597"/>
        <item m="1" x="588"/>
        <item m="1" x="584"/>
        <item m="1" x="579"/>
        <item m="1" x="575"/>
        <item m="1" x="572"/>
        <item m="1" x="571"/>
        <item m="1" x="560"/>
        <item m="1" x="558"/>
        <item m="1" x="551"/>
        <item m="1" x="550"/>
        <item m="1" x="549"/>
        <item m="1" x="548"/>
        <item m="1" x="546"/>
        <item m="1" x="544"/>
        <item m="1" x="543"/>
        <item m="1" x="542"/>
        <item m="1" x="535"/>
        <item m="1" x="530"/>
        <item m="1" x="523"/>
        <item m="1" x="522"/>
        <item m="1" x="520"/>
        <item m="1" x="518"/>
        <item m="1" x="517"/>
        <item m="1" x="516"/>
        <item m="1" x="515"/>
        <item m="1" x="511"/>
        <item m="1" x="509"/>
        <item m="1" x="501"/>
        <item m="1" x="500"/>
        <item m="1" x="499"/>
        <item m="1" x="497"/>
        <item m="1" x="495"/>
        <item m="1" x="493"/>
        <item m="1" x="487"/>
        <item m="1" x="485"/>
        <item m="1" x="483"/>
        <item m="1" x="1138"/>
        <item m="1" x="1137"/>
        <item m="1" x="1135"/>
        <item m="1" x="1133"/>
        <item m="1" x="1132"/>
        <item m="1" x="1131"/>
        <item m="1" x="1130"/>
        <item m="1" x="1119"/>
        <item m="1" x="1115"/>
        <item m="1" x="1113"/>
        <item m="1" x="1112"/>
        <item m="1" x="1105"/>
        <item m="1" x="1104"/>
        <item m="1" x="1102"/>
        <item m="1" x="1101"/>
        <item m="1" x="1097"/>
        <item m="1" x="1084"/>
        <item m="1" x="1080"/>
        <item m="1" x="1078"/>
        <item m="1" x="1068"/>
        <item m="1" x="1065"/>
        <item m="1" x="1064"/>
        <item m="1" x="1062"/>
        <item m="1" x="1061"/>
        <item m="1" x="1058"/>
        <item m="1" x="1056"/>
        <item m="1" x="1055"/>
        <item m="1" x="1053"/>
        <item m="1" x="1027"/>
        <item m="1" x="1025"/>
        <item m="1" x="1011"/>
        <item m="1" x="1009"/>
        <item m="1" x="998"/>
        <item m="1" x="992"/>
        <item m="1" x="949"/>
        <item m="1" x="947"/>
        <item m="1" x="945"/>
        <item m="1" x="943"/>
        <item m="1" x="940"/>
        <item m="1" x="938"/>
        <item m="1" x="936"/>
        <item m="1" x="933"/>
        <item m="1" x="930"/>
        <item m="1" x="927"/>
        <item m="1" x="925"/>
        <item m="1" x="915"/>
        <item m="1" x="914"/>
        <item m="1" x="912"/>
        <item m="1" x="910"/>
        <item m="1" x="908"/>
        <item m="1" x="907"/>
        <item m="1" x="905"/>
        <item m="1" x="899"/>
        <item m="1" x="896"/>
        <item m="1" x="893"/>
        <item m="1" x="885"/>
        <item m="1" x="883"/>
        <item m="1" x="878"/>
        <item m="1" x="871"/>
        <item m="1" x="867"/>
        <item m="1" x="862"/>
        <item m="1" x="857"/>
        <item m="1" x="851"/>
        <item m="1" x="844"/>
        <item m="1" x="843"/>
        <item m="1" x="842"/>
        <item m="1" x="841"/>
        <item m="1" x="837"/>
        <item m="1" x="832"/>
        <item m="1" x="831"/>
        <item m="1" x="830"/>
        <item m="1" x="826"/>
        <item m="1" x="825"/>
        <item m="1" x="823"/>
        <item m="1" x="822"/>
        <item m="1" x="821"/>
        <item m="1" x="818"/>
        <item m="1" x="815"/>
        <item m="1" x="814"/>
        <item m="1" x="803"/>
        <item m="1" x="801"/>
        <item m="1" x="800"/>
        <item m="1" x="794"/>
        <item m="1" x="793"/>
        <item m="1" x="7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454">
        <item m="1" x="461"/>
        <item m="1" x="1218"/>
        <item m="1" x="273"/>
        <item m="1" x="887"/>
        <item m="1" x="1087"/>
        <item m="1" x="1369"/>
        <item m="1" x="814"/>
        <item m="1" x="1319"/>
        <item m="1" x="1022"/>
        <item m="1" x="767"/>
        <item m="1" x="300"/>
        <item m="1" x="1293"/>
        <item m="1" x="651"/>
        <item m="1" x="1405"/>
        <item m="1" x="579"/>
        <item m="1" x="742"/>
        <item m="1" x="410"/>
        <item m="1" x="701"/>
        <item m="1" x="801"/>
        <item m="1" x="1296"/>
        <item m="1" x="744"/>
        <item m="1" x="935"/>
        <item m="1" x="670"/>
        <item m="1" x="884"/>
        <item m="1" x="349"/>
        <item m="1" x="467"/>
        <item m="1" x="1334"/>
        <item m="1" x="1338"/>
        <item m="1" x="409"/>
        <item m="1" x="1080"/>
        <item m="1" x="1181"/>
        <item m="1" x="147"/>
        <item m="1" x="982"/>
        <item m="1" x="746"/>
        <item m="1" x="1019"/>
        <item m="1" x="650"/>
        <item m="1" x="1063"/>
        <item m="1" x="637"/>
        <item m="1" x="1224"/>
        <item m="1" x="1021"/>
        <item m="1" x="263"/>
        <item m="1" x="1396"/>
        <item m="1" x="610"/>
        <item m="1" x="1367"/>
        <item m="1" x="288"/>
        <item m="1" x="848"/>
        <item m="1" x="471"/>
        <item m="1" x="975"/>
        <item m="1" x="236"/>
        <item m="1" x="1128"/>
        <item m="1" x="615"/>
        <item m="1" x="1109"/>
        <item m="1" x="1375"/>
        <item m="1" x="235"/>
        <item m="1" x="733"/>
        <item m="1" x="149"/>
        <item m="1" x="490"/>
        <item m="1" x="362"/>
        <item m="1" x="357"/>
        <item m="1" x="210"/>
        <item m="1" x="738"/>
        <item m="1" x="872"/>
        <item m="1" x="342"/>
        <item m="1" x="571"/>
        <item m="1" x="190"/>
        <item m="1" x="167"/>
        <item m="1" x="980"/>
        <item m="1" x="751"/>
        <item m="1" x="1374"/>
        <item m="1" x="1452"/>
        <item m="1" x="1011"/>
        <item m="1" x="688"/>
        <item m="1" x="568"/>
        <item m="1" x="850"/>
        <item m="1" x="307"/>
        <item m="1" x="1180"/>
        <item m="1" x="1172"/>
        <item m="1" x="364"/>
        <item m="1" x="591"/>
        <item m="1" x="1146"/>
        <item m="1" x="1254"/>
        <item m="1" x="567"/>
        <item m="1" x="1253"/>
        <item m="1" x="495"/>
        <item m="1" x="831"/>
        <item m="1" x="1436"/>
        <item m="1" x="129"/>
        <item m="1" x="1025"/>
        <item m="1" x="372"/>
        <item m="1" x="729"/>
        <item m="1" x="711"/>
        <item m="1" x="240"/>
        <item m="1" x="1392"/>
        <item m="1" x="1407"/>
        <item m="1" x="634"/>
        <item m="1" x="1336"/>
        <item m="1" x="115"/>
        <item m="1" x="379"/>
        <item m="1" x="150"/>
        <item m="1" x="981"/>
        <item m="1" x="794"/>
        <item m="1" x="835"/>
        <item m="1" x="655"/>
        <item m="1" x="625"/>
        <item m="1" x="194"/>
        <item m="1" x="635"/>
        <item m="1" x="254"/>
        <item m="1" x="336"/>
        <item m="1" x="886"/>
        <item m="1" x="1235"/>
        <item m="1" x="806"/>
        <item m="1" x="178"/>
        <item m="1" x="1185"/>
        <item m="1" x="885"/>
        <item m="1" x="519"/>
        <item m="1" x="676"/>
        <item m="1" x="570"/>
        <item m="1" x="879"/>
        <item m="1" x="283"/>
        <item m="1" x="1247"/>
        <item m="1" x="745"/>
        <item m="1" x="534"/>
        <item m="1" x="155"/>
        <item m="1" x="1160"/>
        <item m="1" x="437"/>
        <item m="1" x="936"/>
        <item m="1" x="237"/>
        <item m="1" x="952"/>
        <item m="1" x="897"/>
        <item m="1" x="1242"/>
        <item m="1" x="1263"/>
        <item m="1" x="894"/>
        <item m="1" x="1430"/>
        <item m="1" x="997"/>
        <item m="1" x="164"/>
        <item m="1" x="977"/>
        <item m="1" x="1406"/>
        <item m="1" x="1130"/>
        <item m="1" x="611"/>
        <item m="1" x="1425"/>
        <item m="1" x="601"/>
        <item m="1" x="297"/>
        <item m="1" x="1301"/>
        <item m="1" x="752"/>
        <item m="1" x="1370"/>
        <item m="1" x="1292"/>
        <item m="1" x="365"/>
        <item m="1" x="944"/>
        <item m="1" x="533"/>
        <item m="1" x="385"/>
        <item m="1" x="1015"/>
        <item m="1" x="153"/>
        <item m="1" x="1142"/>
        <item m="1" x="1311"/>
        <item m="1" x="1339"/>
        <item m="1" x="978"/>
        <item m="1" x="1400"/>
        <item m="1" x="1017"/>
        <item m="1" x="633"/>
        <item m="1" x="241"/>
        <item m="1" x="1268"/>
        <item m="1" x="1429"/>
        <item m="1" x="1033"/>
        <item m="1" x="843"/>
        <item m="1" x="436"/>
        <item m="1" x="1099"/>
        <item m="1" x="789"/>
        <item m="1" x="723"/>
        <item m="1" x="412"/>
        <item m="1" x="987"/>
        <item m="1" x="1383"/>
        <item m="1" x="632"/>
        <item m="1" x="201"/>
        <item m="1" x="690"/>
        <item m="1" x="1166"/>
        <item m="1" x="520"/>
        <item m="1" x="1094"/>
        <item m="1" x="232"/>
        <item m="1" x="595"/>
        <item m="1" x="200"/>
        <item m="1" x="284"/>
        <item m="1" x="1352"/>
        <item m="1" x="919"/>
        <item m="1" x="681"/>
        <item m="1" x="411"/>
        <item m="1" x="114"/>
        <item m="1" x="904"/>
        <item m="1" x="334"/>
        <item m="1" x="1378"/>
        <item m="1" x="781"/>
        <item m="1" x="225"/>
        <item m="1" x="889"/>
        <item m="1" x="224"/>
        <item m="1" x="660"/>
        <item m="1" x="333"/>
        <item m="1" x="1040"/>
        <item m="1" x="1233"/>
        <item m="1" x="1363"/>
        <item m="1" x="666"/>
        <item m="1" x="807"/>
        <item m="1" x="250"/>
        <item m="1" x="1354"/>
        <item m="1" x="1376"/>
        <item m="1" x="145"/>
        <item m="1" x="841"/>
        <item m="1" x="285"/>
        <item m="1" x="903"/>
        <item m="1" x="837"/>
        <item m="1" x="594"/>
        <item m="1" x="748"/>
        <item m="1" x="318"/>
        <item m="1" x="626"/>
        <item m="1" x="951"/>
        <item m="1" x="526"/>
        <item m="1" x="406"/>
        <item m="1" x="730"/>
        <item m="1" x="116"/>
        <item m="1" x="130"/>
        <item m="1" x="1082"/>
        <item m="1" x="538"/>
        <item m="1" x="1081"/>
        <item m="1" x="170"/>
        <item m="1" x="941"/>
        <item m="1" x="813"/>
        <item m="1" x="1239"/>
        <item m="1" x="136"/>
        <item m="1" x="1287"/>
        <item m="1" x="278"/>
        <item m="1" x="895"/>
        <item m="1" x="1034"/>
        <item m="1" x="668"/>
        <item m="1" x="162"/>
        <item m="1" x="653"/>
        <item m="1" x="614"/>
        <item m="1" x="438"/>
        <item m="1" x="918"/>
        <item m="1" x="348"/>
        <item m="1" x="1035"/>
        <item m="1" x="1093"/>
        <item m="1" x="464"/>
        <item m="1" x="1426"/>
        <item m="1" x="629"/>
        <item m="1" x="161"/>
        <item m="1" x="934"/>
        <item m="1" x="488"/>
        <item m="1" x="214"/>
        <item m="1" x="1272"/>
        <item m="1" x="613"/>
        <item m="1" x="1250"/>
        <item m="1" x="191"/>
        <item m="1" x="956"/>
        <item m="1" x="465"/>
        <item m="1" x="882"/>
        <item m="1" x="718"/>
        <item m="1" x="512"/>
        <item m="1" x="725"/>
        <item m="1" x="974"/>
        <item m="1" x="435"/>
        <item m="1" x="971"/>
        <item m="1" x="628"/>
        <item m="1" x="350"/>
        <item m="1" x="867"/>
        <item m="1" x="585"/>
        <item m="1" x="522"/>
        <item m="1" x="1159"/>
        <item m="1" x="881"/>
        <item m="1" x="1088"/>
        <item m="1" x="1110"/>
        <item m="1" x="101"/>
        <item m="1" x="815"/>
        <item m="1" x="1435"/>
        <item m="1" x="859"/>
        <item m="1" x="1156"/>
        <item m="1" x="274"/>
        <item m="1" x="433"/>
        <item m="1" x="1321"/>
        <item m="1" x="391"/>
        <item m="1" x="652"/>
        <item m="1" x="1115"/>
        <item m="1" x="299"/>
        <item m="1" x="1042"/>
        <item m="1" x="234"/>
        <item m="1" x="1112"/>
        <item m="1" x="726"/>
        <item m="1" x="851"/>
        <item m="1" x="1281"/>
        <item m="1" x="1136"/>
        <item m="1" x="999"/>
        <item m="1" x="123"/>
        <item m="1" x="261"/>
        <item m="1" x="1177"/>
        <item m="1" x="683"/>
        <item m="1" x="1216"/>
        <item m="1" x="1100"/>
        <item m="1" x="423"/>
        <item m="1" x="371"/>
        <item m="1" x="280"/>
        <item m="1" x="418"/>
        <item m="1" x="387"/>
        <item m="1" x="1008"/>
        <item m="1" x="1036"/>
        <item m="1" x="140"/>
        <item m="1" x="937"/>
        <item m="1" x="320"/>
        <item m="1" x="602"/>
        <item m="1" x="173"/>
        <item m="1" x="622"/>
        <item m="1" x="352"/>
        <item m="1" x="281"/>
        <item m="1" x="420"/>
        <item m="1" x="1152"/>
        <item m="1" x="227"/>
        <item m="1" x="1234"/>
        <item m="1" x="639"/>
        <item m="1" x="618"/>
        <item m="1" x="589"/>
        <item m="1" x="212"/>
        <item m="1" x="928"/>
        <item m="1" x="452"/>
        <item m="1" x="1065"/>
        <item m="1" x="771"/>
        <item m="1" x="940"/>
        <item m="1" x="562"/>
        <item m="1" x="242"/>
        <item m="1" x="661"/>
        <item m="1" x="493"/>
        <item m="1" x="1143"/>
        <item m="1" x="121"/>
        <item m="1" x="1148"/>
        <item m="1" x="908"/>
        <item m="1" x="1091"/>
        <item m="1" x="770"/>
        <item m="1" x="528"/>
        <item m="1" x="486"/>
        <item m="1" x="561"/>
        <item m="1" x="1169"/>
        <item m="1" x="1167"/>
        <item m="1" x="314"/>
        <item m="1" x="1401"/>
        <item m="1" x="541"/>
        <item m="1" x="592"/>
        <item m="1" x="316"/>
        <item m="1" x="1186"/>
        <item m="1" x="1255"/>
        <item m="1" x="1188"/>
        <item m="1" x="345"/>
        <item m="1" x="1050"/>
        <item m="1" x="1330"/>
        <item m="1" x="1308"/>
        <item m="1" x="1124"/>
        <item m="1" x="646"/>
        <item m="1" x="543"/>
        <item m="1" x="219"/>
        <item m="1" x="915"/>
        <item m="1" x="366"/>
        <item m="1" x="1345"/>
        <item m="1" x="1237"/>
        <item m="1" x="551"/>
        <item m="1" x="991"/>
        <item m="1" x="878"/>
        <item m="1" x="1446"/>
        <item m="1" x="593"/>
        <item m="1" x="413"/>
        <item m="1" x="324"/>
        <item m="1" x="289"/>
        <item m="1" x="159"/>
        <item m="1" x="1069"/>
        <item m="1" x="1260"/>
        <item m="1" x="1258"/>
        <item m="1" x="1051"/>
        <item m="1" x="1277"/>
        <item m="1" x="873"/>
        <item m="1" x="823"/>
        <item m="1" x="735"/>
        <item m="1" x="377"/>
        <item m="1" x="1358"/>
        <item m="1" x="1126"/>
        <item m="1" x="761"/>
        <item m="1" x="1347"/>
        <item m="1" x="968"/>
        <item m="1" x="1144"/>
        <item m="1" x="959"/>
        <item m="1" x="407"/>
        <item m="1" x="546"/>
        <item m="1" x="341"/>
        <item m="1" x="852"/>
        <item m="1" x="1009"/>
        <item m="1" x="1283"/>
        <item m="1" x="229"/>
        <item m="1" x="247"/>
        <item m="1" x="772"/>
        <item m="1" x="1171"/>
        <item m="1" x="502"/>
        <item m="1" x="578"/>
        <item m="1" x="311"/>
        <item m="1" x="310"/>
        <item m="1" x="482"/>
        <item m="1" x="1282"/>
        <item m="1" x="1280"/>
        <item m="1" x="1259"/>
        <item m="1" x="1231"/>
        <item m="1" x="180"/>
        <item m="1" x="1173"/>
        <item m="1" x="476"/>
        <item m="1" x="636"/>
        <item m="1" x="1360"/>
        <item m="1" x="182"/>
        <item m="1" x="317"/>
        <item m="1" x="1061"/>
        <item m="1" x="177"/>
        <item m="1" x="960"/>
        <item m="1" x="1331"/>
        <item m="1" x="160"/>
        <item m="1" x="480"/>
        <item m="1" x="963"/>
        <item m="1" x="641"/>
        <item m="1" x="563"/>
        <item m="1" x="1106"/>
        <item m="1" x="1018"/>
        <item m="1" x="875"/>
        <item m="1" x="590"/>
        <item m="1" x="1058"/>
        <item m="1" x="1302"/>
        <item m="1" x="1325"/>
        <item m="1" x="1384"/>
        <item m="1" x="1163"/>
        <item m="1" x="132"/>
        <item m="1" x="1005"/>
        <item m="1" x="1324"/>
        <item m="1" x="230"/>
        <item m="1" x="151"/>
        <item m="1" x="1001"/>
        <item m="1" x="176"/>
        <item m="1" x="328"/>
        <item m="1" x="1316"/>
        <item m="1" x="192"/>
        <item m="1" x="1125"/>
        <item m="1" x="1390"/>
        <item m="1" x="110"/>
        <item m="1" x="876"/>
        <item m="1" x="1299"/>
        <item m="1" x="399"/>
        <item m="1" x="1047"/>
        <item m="1" x="1353"/>
        <item m="1" x="1155"/>
        <item m="1" x="998"/>
        <item m="1" x="332"/>
        <item m="1" x="455"/>
        <item m="1" x="553"/>
        <item m="1" x="1364"/>
        <item m="1" x="279"/>
        <item m="1" x="1217"/>
        <item m="1" x="1279"/>
        <item m="1" x="1372"/>
        <item m="1" x="1037"/>
        <item m="1" x="1134"/>
        <item m="1" x="102"/>
        <item m="1" x="1424"/>
        <item m="1" x="1385"/>
        <item m="1" x="621"/>
        <item m="1" x="503"/>
        <item m="1" x="269"/>
        <item m="1" x="1448"/>
        <item m="1" x="929"/>
        <item m="1" x="499"/>
        <item m="1" x="759"/>
        <item m="1" x="702"/>
        <item m="1" x="1225"/>
        <item m="1" x="277"/>
        <item m="1" x="1189"/>
        <item m="1" x="877"/>
        <item m="1" x="481"/>
        <item m="1" x="945"/>
        <item m="1" x="861"/>
        <item m="1" x="1068"/>
        <item m="1" x="383"/>
        <item m="1" x="1212"/>
        <item m="1" x="575"/>
        <item m="1" x="472"/>
        <item m="1" x="1271"/>
        <item m="1" x="817"/>
        <item m="1" x="797"/>
        <item m="1" x="938"/>
        <item m="1" x="920"/>
        <item m="1" x="374"/>
        <item m="1" x="1059"/>
        <item m="1" x="791"/>
        <item m="1" x="1303"/>
        <item m="1" x="1421"/>
        <item m="1" x="1026"/>
        <item m="1" x="623"/>
        <item m="1" x="431"/>
        <item m="1" x="400"/>
        <item m="1" x="619"/>
        <item m="1" x="899"/>
        <item m="1" x="181"/>
        <item m="1" x="648"/>
        <item m="1" x="1178"/>
        <item m="1" x="1379"/>
        <item m="1" x="603"/>
        <item m="1" x="1236"/>
        <item m="1" x="970"/>
        <item m="1" x="122"/>
        <item m="1" x="624"/>
        <item m="1" x="827"/>
        <item m="1" x="1219"/>
        <item m="1" x="586"/>
        <item m="1" x="511"/>
        <item m="1" x="782"/>
        <item m="1" x="630"/>
        <item m="1" x="1243"/>
        <item m="1" x="1307"/>
        <item m="1" x="183"/>
        <item m="1" x="308"/>
        <item m="1" x="640"/>
        <item m="1" x="871"/>
        <item m="1" x="262"/>
        <item m="1" x="392"/>
        <item m="1" x="868"/>
        <item m="1" x="932"/>
        <item m="1" x="402"/>
        <item m="1" x="398"/>
        <item m="1" x="836"/>
        <item m="1" x="663"/>
        <item m="1" x="414"/>
        <item m="1" x="460"/>
        <item m="1" x="1149"/>
        <item m="1" x="888"/>
        <item m="1" x="645"/>
        <item m="1" x="1423"/>
        <item m="1" x="808"/>
        <item m="1" x="1356"/>
        <item m="1" x="424"/>
        <item m="1" x="494"/>
        <item m="1" x="106"/>
        <item m="1" x="682"/>
        <item m="1" x="243"/>
        <item m="1" x="508"/>
        <item m="1" x="1327"/>
        <item m="1" x="313"/>
        <item m="1" x="498"/>
        <item m="1" x="558"/>
        <item m="1" x="118"/>
        <item m="1" x="1162"/>
        <item m="1" x="331"/>
        <item m="1" x="1276"/>
        <item m="1" x="1016"/>
        <item m="1" x="265"/>
        <item m="1" x="1071"/>
        <item m="1" x="163"/>
        <item m="1" x="1210"/>
        <item m="1" x="343"/>
        <item m="1" x="456"/>
        <item m="1" x="539"/>
        <item m="1" x="1214"/>
        <item m="1" x="321"/>
        <item m="1" x="454"/>
        <item m="1" x="405"/>
        <item m="1" x="309"/>
        <item m="1" x="403"/>
        <item m="1" x="1161"/>
        <item m="1" x="1230"/>
        <item m="1" x="986"/>
        <item m="1" x="156"/>
        <item m="1" x="419"/>
        <item m="1" x="1366"/>
        <item m="1" x="380"/>
        <item m="1" x="1229"/>
        <item m="1" x="1348"/>
        <item m="1" x="448"/>
        <item m="1" x="925"/>
        <item m="1" x="1078"/>
        <item m="1" x="215"/>
        <item m="1" x="458"/>
        <item m="1" x="1202"/>
        <item m="1" x="548"/>
        <item m="1" x="199"/>
        <item m="1" x="674"/>
        <item m="1" x="105"/>
        <item m="1" x="842"/>
        <item m="1" x="537"/>
        <item m="1" x="857"/>
        <item m="1" x="731"/>
        <item m="1" x="131"/>
        <item m="1" x="990"/>
        <item m="1" x="847"/>
        <item m="1" x="450"/>
        <item m="1" x="1444"/>
        <item m="1" x="1196"/>
        <item m="1" x="270"/>
        <item m="1" x="1199"/>
        <item m="1" x="353"/>
        <item m="1" x="1023"/>
        <item m="1" x="844"/>
        <item m="1" x="474"/>
        <item m="1" x="943"/>
        <item m="1" x="1371"/>
        <item m="1" x="104"/>
        <item m="1" x="576"/>
        <item m="1" x="849"/>
        <item m="1" x="569"/>
        <item m="1" x="822"/>
        <item m="1" x="1157"/>
        <item m="1" x="1075"/>
        <item m="1" x="612"/>
        <item m="1" x="463"/>
        <item m="1" x="369"/>
        <item m="1" x="255"/>
        <item m="1" x="205"/>
        <item m="1" x="855"/>
        <item m="1" x="734"/>
        <item m="1" x="713"/>
        <item m="1" x="1133"/>
        <item m="1" x="152"/>
        <item m="1" x="1073"/>
        <item m="1" x="501"/>
        <item m="1" x="1006"/>
        <item m="1" x="449"/>
        <item m="1" x="1245"/>
        <item m="1" x="607"/>
        <item m="1" x="544"/>
        <item m="1" x="905"/>
        <item m="1" x="337"/>
        <item m="1" x="1120"/>
        <item m="1" x="287"/>
        <item m="1" x="1004"/>
        <item m="1" x="189"/>
        <item m="1" x="168"/>
        <item m="1" x="1197"/>
        <item m="1" x="1275"/>
        <item m="1" x="1317"/>
        <item m="1" x="983"/>
        <item m="1" x="1085"/>
        <item m="1" x="1387"/>
        <item m="1" x="125"/>
        <item m="1" x="382"/>
        <item m="1" x="1170"/>
        <item m="1" x="907"/>
        <item m="1" x="1041"/>
        <item m="1" x="722"/>
        <item m="1" x="657"/>
        <item m="1" x="378"/>
        <item m="1" x="1045"/>
        <item m="1" x="810"/>
        <item m="1" x="1381"/>
        <item m="1" x="302"/>
        <item m="1" x="165"/>
        <item m="1" x="1135"/>
        <item m="1" x="143"/>
        <item m="1" x="596"/>
        <item m="1" x="259"/>
        <item m="1" x="1357"/>
        <item m="1" x="787"/>
        <item m="1" x="220"/>
        <item m="1" x="846"/>
        <item m="1" x="756"/>
        <item m="1" x="906"/>
        <item m="1" x="834"/>
        <item m="1" x="127"/>
        <item m="1" x="388"/>
        <item m="1" x="396"/>
        <item m="1" x="1113"/>
        <item m="1" x="1433"/>
        <item m="1" x="893"/>
        <item m="1" x="1388"/>
        <item m="1" x="691"/>
        <item m="1" x="329"/>
        <item m="1" x="1206"/>
        <item m="1" x="340"/>
        <item m="1" x="644"/>
        <item m="1" x="802"/>
        <item m="1" x="1416"/>
        <item m="1" x="1322"/>
        <item m="1" x="1003"/>
        <item m="1" x="656"/>
        <item m="1" x="958"/>
        <item m="1" x="819"/>
        <item m="1" x="1445"/>
        <item m="1" x="870"/>
        <item m="1" x="712"/>
        <item m="1" x="468"/>
        <item m="1" x="1394"/>
        <item m="1" x="1168"/>
        <item m="1" x="479"/>
        <item m="1" x="1086"/>
        <item m="1" x="1191"/>
        <item m="1" x="298"/>
        <item m="1" x="777"/>
        <item m="1" x="292"/>
        <item m="1" x="719"/>
        <item m="1" x="957"/>
        <item m="1" x="1038"/>
        <item m="1" x="976"/>
        <item m="1" x="1270"/>
        <item m="1" x="386"/>
        <item m="1" x="1176"/>
        <item m="1" x="531"/>
        <item m="1" x="275"/>
        <item m="1" x="1267"/>
        <item m="1" x="1175"/>
        <item m="1" x="795"/>
        <item m="1" x="245"/>
        <item m="1" x="1441"/>
        <item m="1" x="1244"/>
        <item m="1" x="221"/>
        <item m="1" x="799"/>
        <item m="1" x="1046"/>
        <item m="1" x="824"/>
        <item m="1" x="421"/>
        <item m="1" x="394"/>
        <item m="1" x="217"/>
        <item m="1" x="1215"/>
        <item m="1" x="608"/>
        <item m="1" x="581"/>
        <item m="1" x="757"/>
        <item m="1" x="671"/>
        <item m="1" x="373"/>
        <item m="1" x="264"/>
        <item m="1" x="1382"/>
        <item m="1" x="515"/>
        <item m="1" x="462"/>
        <item m="1" x="776"/>
        <item m="1" x="1174"/>
        <item m="1" x="1294"/>
        <item m="1" x="1320"/>
        <item m="1" x="315"/>
        <item m="1" x="442"/>
        <item m="1" x="213"/>
        <item m="1" x="1074"/>
        <item m="1" x="1158"/>
        <item m="1" x="188"/>
        <item m="1" x="1391"/>
        <item m="1" x="1079"/>
        <item m="1" x="393"/>
        <item m="1" x="244"/>
        <item m="1" x="389"/>
        <item m="1" x="535"/>
        <item m="1" x="1232"/>
        <item m="1" x="312"/>
        <item m="1" x="988"/>
        <item m="1" x="1195"/>
        <item m="1" x="1427"/>
        <item m="1" x="1057"/>
        <item m="1" x="1418"/>
        <item m="1" x="1310"/>
        <item m="1" x="664"/>
        <item m="1" x="268"/>
        <item m="1" x="231"/>
        <item m="1" x="157"/>
        <item m="1" x="685"/>
        <item m="1" x="500"/>
        <item m="1" x="1140"/>
        <item m="1" x="397"/>
        <item m="1" x="1095"/>
        <item m="1" x="696"/>
        <item m="1" x="507"/>
        <item m="1" x="459"/>
        <item m="1" x="599"/>
        <item m="1" x="203"/>
        <item m="1" x="1007"/>
        <item m="1" x="577"/>
        <item m="1" x="1000"/>
        <item m="1" x="1257"/>
        <item m="1" x="743"/>
        <item m="1" x="930"/>
        <item m="1" x="338"/>
        <item m="1" x="809"/>
        <item m="1" x="832"/>
        <item m="1" x="295"/>
        <item m="1" x="1105"/>
        <item m="1" x="1304"/>
        <item m="1" x="828"/>
        <item m="1" x="1417"/>
        <item m="1" x="1318"/>
        <item m="1" x="473"/>
        <item m="1" x="1361"/>
        <item m="1" x="764"/>
        <item m="1" x="947"/>
        <item m="1" x="1048"/>
        <item m="1" x="179"/>
        <item m="1" x="1029"/>
        <item m="1" x="527"/>
        <item m="1" x="692"/>
        <item m="1" x="108"/>
        <item m="1" x="1326"/>
        <item m="1" x="865"/>
        <item m="1" x="1309"/>
        <item m="1" x="778"/>
        <item m="1" x="525"/>
        <item m="1" x="768"/>
        <item m="1" x="256"/>
        <item m="1" x="1092"/>
        <item m="1" x="604"/>
        <item m="1" x="370"/>
        <item m="1" x="319"/>
        <item m="1" x="1044"/>
        <item m="1" x="783"/>
        <item m="1" x="1138"/>
        <item m="1" x="207"/>
        <item m="1" x="972"/>
        <item m="1" x="989"/>
        <item m="1" x="703"/>
        <item m="1" x="477"/>
        <item m="1" x="211"/>
        <item m="1" x="491"/>
        <item m="1" x="1240"/>
        <item m="1" x="529"/>
        <item m="1" x="390"/>
        <item m="1" x="1137"/>
        <item m="1" x="825"/>
        <item m="1" x="705"/>
        <item m="1" x="1039"/>
        <item m="1" x="766"/>
        <item m="1" x="880"/>
        <item m="1" x="697"/>
        <item m="1" x="124"/>
        <item m="1" x="672"/>
        <item m="1" x="239"/>
        <item m="1" x="687"/>
        <item m="1" x="1116"/>
        <item m="1" x="516"/>
        <item m="1" x="616"/>
        <item m="1" x="1096"/>
        <item m="1" x="451"/>
        <item m="1" x="422"/>
        <item m="1" x="351"/>
        <item m="1" x="141"/>
        <item m="1" x="1337"/>
        <item m="1" x="582"/>
        <item m="1" x="964"/>
        <item m="1" x="760"/>
        <item m="1" x="107"/>
        <item m="1" x="475"/>
        <item m="1" x="195"/>
        <item m="1" x="678"/>
        <item m="1" x="1020"/>
        <item m="1" x="927"/>
        <item m="1" x="890"/>
        <item m="1" x="505"/>
        <item m="1" x="483"/>
        <item m="1" x="1323"/>
        <item m="1" x="1226"/>
        <item m="1" x="358"/>
        <item m="1" x="803"/>
        <item m="1" x="126"/>
        <item m="1" x="736"/>
        <item m="1" x="864"/>
        <item m="1" x="600"/>
        <item m="1" x="1002"/>
        <item m="1" x="446"/>
        <item m="1" x="838"/>
        <item m="1" x="811"/>
        <item m="1" x="933"/>
        <item m="1" x="1404"/>
        <item m="1" x="1101"/>
        <item m="1" x="926"/>
        <item m="1" x="1122"/>
        <item m="1" x="1117"/>
        <item m="1" x="677"/>
        <item m="1" x="1104"/>
        <item m="1" x="304"/>
        <item m="1" x="1365"/>
        <item m="1" x="276"/>
        <item m="1" x="954"/>
        <item m="1" x="1266"/>
        <item m="1" x="135"/>
        <item m="1" x="993"/>
        <item m="1" x="747"/>
        <item m="1" x="898"/>
        <item m="1" x="1291"/>
        <item m="1" x="631"/>
        <item m="1" x="367"/>
        <item m="1" x="883"/>
        <item m="1" x="326"/>
        <item m="1" x="142"/>
        <item m="1" x="858"/>
        <item m="1" x="323"/>
        <item m="1" x="1313"/>
        <item m="1" x="447"/>
        <item m="1" x="513"/>
        <item m="1" x="139"/>
        <item m="1" x="1290"/>
        <item m="1" x="1265"/>
        <item m="1" x="923"/>
        <item m="1" x="1413"/>
        <item m="1" x="361"/>
        <item m="1" x="469"/>
        <item m="1" x="1359"/>
        <item m="1" x="818"/>
        <item m="1" x="293"/>
        <item m="1" x="1060"/>
        <item m="1" x="1451"/>
        <item m="1" x="565"/>
        <item m="1" x="1312"/>
        <item m="1" x="1111"/>
        <item m="1" x="523"/>
        <item m="1" x="103"/>
        <item m="1" x="1182"/>
        <item m="1" x="900"/>
        <item m="1" x="158"/>
        <item m="1" x="417"/>
        <item m="1" x="816"/>
        <item m="1" x="1118"/>
        <item m="1" x="1076"/>
        <item m="1" x="921"/>
        <item m="1" x="1295"/>
        <item m="1" x="769"/>
        <item m="1" x="779"/>
        <item m="1" x="196"/>
        <item m="1" x="286"/>
        <item m="1" x="659"/>
        <item m="1" x="804"/>
        <item m="1" x="209"/>
        <item m="1" x="557"/>
        <item m="1" x="686"/>
        <item m="1" x="485"/>
        <item m="1" x="587"/>
        <item m="1" x="1380"/>
        <item m="1" x="514"/>
        <item m="1" x="967"/>
        <item m="1" x="662"/>
        <item m="1" x="564"/>
        <item m="1" x="1273"/>
        <item m="1" x="854"/>
        <item m="1" x="133"/>
        <item m="1" x="1204"/>
        <item m="1" x="111"/>
        <item m="1" x="360"/>
        <item m="1" x="979"/>
        <item m="1" x="1192"/>
        <item m="1" x="325"/>
        <item m="1" x="439"/>
        <item m="1" x="1408"/>
        <item m="1" x="404"/>
        <item m="1" x="401"/>
        <item m="1" x="1442"/>
        <item m="1" x="1193"/>
        <item m="1" x="774"/>
        <item m="1" x="950"/>
        <item m="1" x="1070"/>
        <item m="1" x="1102"/>
        <item m="1" x="146"/>
        <item m="1" x="1222"/>
        <item m="1" x="709"/>
        <item m="1" x="833"/>
        <item m="1" x="547"/>
        <item m="1" x="1343"/>
        <item m="1" x="962"/>
        <item m="1" x="775"/>
        <item m="1" x="1415"/>
        <item m="1" x="252"/>
        <item m="1" x="266"/>
        <item m="1" x="226"/>
        <item m="1" x="1203"/>
        <item m="1" x="202"/>
        <item m="1" x="790"/>
        <item m="1" x="739"/>
        <item m="1" x="758"/>
        <item m="1" x="246"/>
        <item m="1" x="267"/>
        <item m="1" x="1422"/>
        <item m="1" x="762"/>
        <item m="1" x="222"/>
        <item m="1" x="1414"/>
        <item m="1" x="922"/>
        <item m="1" x="554"/>
        <item m="1" x="707"/>
        <item m="1" x="271"/>
        <item m="1" x="1211"/>
        <item m="1" x="948"/>
        <item m="1" x="1013"/>
        <item m="1" x="487"/>
        <item m="1" x="1438"/>
        <item m="1" x="716"/>
        <item m="1" x="251"/>
        <item m="1" x="773"/>
        <item m="1" x="1097"/>
        <item m="1" x="1145"/>
        <item m="1" x="706"/>
        <item m="1" x="985"/>
        <item m="1" x="1443"/>
        <item m="1" x="1055"/>
        <item m="1" x="138"/>
        <item m="1" x="750"/>
        <item m="1" x="445"/>
        <item m="1" x="673"/>
        <item m="1" x="717"/>
        <item m="1" x="347"/>
        <item m="1" x="120"/>
        <item m="1" x="1238"/>
        <item m="1" x="1056"/>
        <item m="1" x="1098"/>
        <item m="1" x="1439"/>
        <item m="1" x="786"/>
        <item m="1" x="509"/>
        <item m="1" x="428"/>
        <item m="1" x="749"/>
        <item m="1" x="1373"/>
        <item m="1" x="700"/>
        <item m="1" x="395"/>
        <item m="1" x="555"/>
        <item m="1" x="296"/>
        <item m="1" x="294"/>
        <item m="1" x="914"/>
        <item m="1" x="301"/>
        <item m="1" x="303"/>
        <item m="1" x="540"/>
        <item m="1" x="440"/>
        <item m="1" x="1246"/>
        <item m="1" x="1049"/>
        <item m="1" x="830"/>
        <item m="1" x="1389"/>
        <item m="1" x="1208"/>
        <item m="1" x="1184"/>
        <item m="1" x="260"/>
        <item m="1" x="796"/>
        <item m="1" x="995"/>
        <item m="1" x="1108"/>
        <item m="1" x="197"/>
        <item m="1" x="1409"/>
        <item m="1" x="704"/>
        <item m="1" x="119"/>
        <item m="1" x="942"/>
        <item m="1" x="1183"/>
        <item m="1" x="955"/>
        <item m="1" x="609"/>
        <item m="1" x="1072"/>
        <item m="1" x="728"/>
        <item m="1" x="542"/>
        <item m="1" x="216"/>
        <item m="1" x="708"/>
        <item m="1" x="1043"/>
        <item m="1" x="257"/>
        <item m="1" x="1431"/>
        <item m="1" x="695"/>
        <item m="1" x="1241"/>
        <item m="1" x="1121"/>
        <item m="1" x="1362"/>
        <item m="1" x="1305"/>
        <item m="1" x="679"/>
        <item m="1" x="1300"/>
        <item m="1" x="238"/>
        <item m="1" x="727"/>
        <item m="1" x="853"/>
        <item m="1" x="793"/>
        <item m="1" x="1077"/>
        <item m="1" x="753"/>
        <item m="1" x="521"/>
        <item m="1" x="1340"/>
        <item m="1" x="363"/>
        <item m="1" x="426"/>
        <item m="1" x="1351"/>
        <item m="1" x="675"/>
        <item m="1" x="984"/>
        <item m="1" x="1190"/>
        <item m="1" x="792"/>
        <item m="1" x="1028"/>
        <item m="1" x="430"/>
        <item m="1" x="912"/>
        <item m="1" x="1164"/>
        <item m="1" x="484"/>
        <item m="1" x="966"/>
        <item m="1" x="1274"/>
        <item m="1" x="272"/>
        <item m="1" x="1346"/>
        <item m="1" x="598"/>
        <item m="1" x="765"/>
        <item m="1" x="154"/>
        <item m="1" x="305"/>
        <item m="1" x="354"/>
        <item m="1" x="1084"/>
        <item m="1" x="429"/>
        <item m="1" x="1341"/>
        <item m="1" x="1419"/>
        <item m="1" x="1297"/>
        <item m="1" x="638"/>
        <item m="1" x="699"/>
        <item m="1" x="470"/>
        <item m="1" x="1052"/>
        <item m="1" x="112"/>
        <item m="1" x="891"/>
        <item m="1" x="1031"/>
        <item m="1" x="658"/>
        <item m="1" x="1207"/>
        <item m="1" x="845"/>
        <item m="1" x="1262"/>
        <item m="1" x="1328"/>
        <item m="1" x="453"/>
        <item m="1" x="1187"/>
        <item m="1" x="642"/>
        <item m="1" x="478"/>
        <item m="1" x="909"/>
        <item m="1" x="737"/>
        <item m="1" x="874"/>
        <item m="1" x="829"/>
        <item m="1" x="109"/>
        <item m="1" x="117"/>
        <item m="1" x="346"/>
        <item m="1" x="552"/>
        <item m="1" x="1014"/>
        <item m="1" x="1066"/>
        <item m="1" x="1248"/>
        <item m="1" x="1179"/>
        <item m="1" x="1450"/>
        <item m="1" x="1453"/>
        <item m="1" x="784"/>
        <item m="1" x="355"/>
        <item m="1" x="1107"/>
        <item m="1" x="605"/>
        <item m="1" x="368"/>
        <item m="1" x="647"/>
        <item m="1" x="166"/>
        <item m="1" x="1089"/>
        <item m="1" x="556"/>
        <item m="1" x="1288"/>
        <item m="1" x="169"/>
        <item m="1" x="1139"/>
        <item m="1" x="384"/>
        <item m="1" x="517"/>
        <item m="1" x="1437"/>
        <item m="1" x="1053"/>
        <item m="1" x="896"/>
        <item m="1" x="1377"/>
        <item m="1" x="559"/>
        <item m="1" x="187"/>
        <item m="1" x="466"/>
        <item m="1" x="1410"/>
        <item m="1" x="185"/>
        <item m="1" x="863"/>
        <item m="1" x="1298"/>
        <item m="1" x="1278"/>
        <item m="1" x="1141"/>
        <item m="1" x="826"/>
        <item m="1" x="223"/>
        <item m="1" x="492"/>
        <item m="1" x="1314"/>
        <item m="1" x="415"/>
        <item m="1" x="128"/>
        <item m="1" x="710"/>
        <item m="1" x="866"/>
        <item m="1" x="946"/>
        <item m="1" x="732"/>
        <item m="1" x="1062"/>
        <item m="1" x="339"/>
        <item m="1" x="443"/>
        <item m="1" x="1412"/>
        <item m="1" x="1342"/>
        <item m="1" x="1349"/>
        <item m="1" x="617"/>
        <item m="1" x="924"/>
        <item m="1" x="496"/>
        <item m="1" x="1251"/>
        <item m="1" x="1355"/>
        <item m="1" x="233"/>
        <item m="1" x="992"/>
        <item m="1" x="1147"/>
        <item m="1" x="174"/>
        <item m="1" x="113"/>
        <item m="1" x="249"/>
        <item m="1" x="1030"/>
        <item m="1" x="504"/>
        <item m="1" x="869"/>
        <item m="1" x="821"/>
        <item m="1" x="665"/>
        <item m="1" x="910"/>
        <item m="1" x="198"/>
        <item m="1" x="1024"/>
        <item m="1" x="253"/>
        <item m="1" x="545"/>
        <item m="1" x="1344"/>
        <item m="1" x="306"/>
        <item m="1" x="1261"/>
        <item m="1" x="1012"/>
        <item m="1" x="524"/>
        <item m="1" x="721"/>
        <item m="1" x="1329"/>
        <item m="1" x="949"/>
        <item m="1" x="359"/>
        <item m="1" x="680"/>
        <item m="1" x="969"/>
        <item m="1" x="381"/>
        <item m="1" x="584"/>
        <item m="1" x="840"/>
        <item m="1" x="973"/>
        <item m="1" x="953"/>
        <item m="1" x="208"/>
        <item m="1" x="1221"/>
        <item m="1" x="327"/>
        <item m="1" x="489"/>
        <item m="1" x="588"/>
        <item m="1" x="375"/>
        <item m="1" x="1269"/>
        <item m="1" x="724"/>
        <item m="1" x="1428"/>
        <item m="1" x="649"/>
        <item m="1" x="1398"/>
        <item m="1" x="1129"/>
        <item m="1" x="291"/>
        <item m="1" x="580"/>
        <item m="1" x="913"/>
        <item m="1" x="1205"/>
        <item m="1" x="862"/>
        <item m="1" x="996"/>
        <item m="1" x="901"/>
        <item m="1" x="282"/>
        <item m="1" x="1264"/>
        <item m="1" x="532"/>
        <item m="1" x="1368"/>
        <item m="1" x="1306"/>
        <item m="1" x="643"/>
        <item m="1" x="1249"/>
        <item m="1" x="916"/>
        <item m="1" x="536"/>
        <item m="1" x="1252"/>
        <item m="1" x="1395"/>
        <item m="1" x="805"/>
        <item m="1" x="1054"/>
        <item m="1" x="1154"/>
        <item m="1" x="444"/>
        <item m="1" x="812"/>
        <item m="1" x="330"/>
        <item m="1" x="785"/>
        <item m="1" x="416"/>
        <item m="1" x="1335"/>
        <item m="1" x="627"/>
        <item m="1" x="1201"/>
        <item m="1" x="1200"/>
        <item m="1" x="860"/>
        <item m="1" x="1114"/>
        <item m="1" x="720"/>
        <item m="1" x="1434"/>
        <item m="1" x="965"/>
        <item m="1" x="800"/>
        <item m="1" x="1411"/>
        <item m="1" x="1123"/>
        <item m="1" x="740"/>
        <item m="1" x="228"/>
        <item m="1" x="1403"/>
        <item m="1" x="1399"/>
        <item m="1" x="754"/>
        <item m="1" x="694"/>
        <item m="1" x="1420"/>
        <item m="1" x="574"/>
        <item m="1" x="344"/>
        <item m="1" x="839"/>
        <item m="1" x="248"/>
        <item m="1" x="1209"/>
        <item m="1" x="755"/>
        <item m="1" x="1285"/>
        <item m="1" x="1397"/>
        <item m="1" x="506"/>
        <item m="1" x="572"/>
        <item m="1" x="714"/>
        <item m="1" x="1227"/>
        <item m="1" x="1150"/>
        <item m="1" x="290"/>
        <item m="1" x="1386"/>
        <item m="1" x="175"/>
        <item m="1" x="497"/>
        <item m="1" x="693"/>
        <item m="1" x="134"/>
        <item m="1" x="432"/>
        <item m="1" x="939"/>
        <item m="1" x="684"/>
        <item m="1" x="1127"/>
        <item m="1" x="457"/>
        <item m="1" x="1103"/>
        <item m="1" x="1067"/>
        <item m="1" x="186"/>
        <item m="1" x="698"/>
        <item m="1" x="184"/>
        <item m="1" x="1153"/>
        <item m="1" x="1432"/>
        <item m="1" x="1393"/>
        <item m="1" x="530"/>
        <item m="1" x="441"/>
        <item m="1" x="510"/>
        <item m="1" x="137"/>
        <item m="1" x="667"/>
        <item m="1" x="1440"/>
        <item m="1" x="1220"/>
        <item m="1" x="1132"/>
        <item m="1" x="798"/>
        <item m="1" x="1350"/>
        <item m="1" x="1402"/>
        <item m="1" x="1315"/>
        <item m="1" x="322"/>
        <item m="1" x="1333"/>
        <item m="1" x="669"/>
        <item m="1" x="1289"/>
        <item m="1" x="206"/>
        <item m="1" x="820"/>
        <item m="1" x="1131"/>
        <item m="1" x="902"/>
        <item m="1" x="434"/>
        <item m="1" x="583"/>
        <item m="1" x="1090"/>
        <item m="1" x="1332"/>
        <item m="1" x="917"/>
        <item m="1" x="780"/>
        <item m="1" x="763"/>
        <item m="1" x="1027"/>
        <item m="1" x="606"/>
        <item m="1" x="376"/>
        <item m="1" x="566"/>
        <item m="1" x="171"/>
        <item m="1" x="408"/>
        <item m="1" x="1165"/>
        <item m="1" x="148"/>
        <item m="1" x="994"/>
        <item m="1" x="1447"/>
        <item m="1" x="1010"/>
        <item m="1" x="597"/>
        <item m="1" x="931"/>
        <item m="1" x="1449"/>
        <item m="1" x="560"/>
        <item m="1" x="356"/>
        <item m="1" x="620"/>
        <item m="1" x="518"/>
        <item m="1" x="1194"/>
        <item m="1" x="1198"/>
        <item m="1" x="1256"/>
        <item m="1" x="144"/>
        <item m="1" x="204"/>
        <item m="1" x="172"/>
        <item m="1" x="1223"/>
        <item m="1" x="911"/>
        <item m="1" x="258"/>
        <item m="1" x="741"/>
        <item m="1" x="788"/>
        <item m="1" x="715"/>
        <item m="1" x="1284"/>
        <item m="1" x="550"/>
        <item m="1" x="1228"/>
        <item m="1" x="961"/>
        <item m="1" x="654"/>
        <item m="1" x="335"/>
        <item m="1" x="193"/>
        <item m="1" x="1286"/>
        <item m="1" x="549"/>
        <item m="1" x="1119"/>
        <item m="1" x="1151"/>
        <item m="1" x="892"/>
        <item m="1" x="856"/>
        <item m="1" x="1064"/>
        <item m="1" x="689"/>
        <item m="1" x="218"/>
        <item m="1" x="1032"/>
        <item m="1" x="1083"/>
        <item m="1" x="573"/>
        <item m="1" x="1213"/>
        <item m="1" x="427"/>
        <item m="1" x="4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845">
        <item m="1" x="1304"/>
        <item m="1" x="783"/>
        <item m="1" x="810"/>
        <item m="1" x="916"/>
        <item m="1" x="853"/>
        <item m="1" x="287"/>
        <item m="1" x="1094"/>
        <item m="1" x="1349"/>
        <item m="1" x="396"/>
        <item m="1" x="1391"/>
        <item m="1" x="701"/>
        <item m="1" x="1817"/>
        <item m="1" x="1668"/>
        <item m="1" x="1608"/>
        <item m="1" x="1179"/>
        <item m="1" x="1169"/>
        <item m="1" x="1428"/>
        <item m="1" x="1129"/>
        <item m="1" x="1289"/>
        <item m="1" x="1565"/>
        <item m="1" x="184"/>
        <item m="1" x="452"/>
        <item m="1" x="901"/>
        <item m="1" x="1311"/>
        <item m="1" x="1491"/>
        <item m="1" x="691"/>
        <item m="1" x="656"/>
        <item m="1" x="99"/>
        <item m="1" x="460"/>
        <item m="1" x="1600"/>
        <item m="1" x="1657"/>
        <item m="1" x="1623"/>
        <item m="1" x="1443"/>
        <item m="1" x="838"/>
        <item m="1" x="792"/>
        <item m="1" x="446"/>
        <item m="1" x="640"/>
        <item m="1" x="1290"/>
        <item m="1" x="123"/>
        <item m="1" x="1247"/>
        <item m="1" x="645"/>
        <item m="1" x="719"/>
        <item m="1" x="1205"/>
        <item m="1" x="1248"/>
        <item m="1" x="720"/>
        <item m="1" x="1753"/>
        <item m="1" x="1285"/>
        <item m="1" x="1702"/>
        <item m="1" x="1170"/>
        <item m="1" x="1606"/>
        <item m="1" x="771"/>
        <item m="1" x="644"/>
        <item m="1" x="269"/>
        <item m="1" x="964"/>
        <item m="1" x="1819"/>
        <item m="1" x="160"/>
        <item m="1" x="718"/>
        <item m="1" x="1787"/>
        <item m="1" x="187"/>
        <item m="1" x="650"/>
        <item m="1" x="827"/>
        <item m="1" x="1068"/>
        <item m="1" x="859"/>
        <item m="1" x="1139"/>
        <item m="1" x="1390"/>
        <item m="1" x="1712"/>
        <item m="1" x="440"/>
        <item m="1" x="480"/>
        <item m="1" x="1609"/>
        <item m="1" x="1180"/>
        <item m="1" x="405"/>
        <item m="1" x="552"/>
        <item m="1" x="1108"/>
        <item m="1" x="246"/>
        <item m="1" x="1584"/>
        <item m="1" x="1177"/>
        <item m="1" x="1225"/>
        <item m="1" x="1376"/>
        <item m="1" x="1434"/>
        <item m="1" x="1315"/>
        <item m="1" x="398"/>
        <item m="1" x="1596"/>
        <item m="1" x="882"/>
        <item m="1" x="884"/>
        <item m="1" x="144"/>
        <item m="1" x="1035"/>
        <item m="1" x="1632"/>
        <item m="1" x="992"/>
        <item m="1" x="1355"/>
        <item m="1" x="1531"/>
        <item m="1" x="1236"/>
        <item m="1" x="927"/>
        <item m="1" x="600"/>
        <item m="1" x="1760"/>
        <item m="1" x="835"/>
        <item m="1" x="824"/>
        <item m="1" x="1260"/>
        <item m="1" x="373"/>
        <item m="1" x="746"/>
        <item m="1" x="473"/>
        <item m="1" x="148"/>
        <item m="1" x="1192"/>
        <item m="1" x="978"/>
        <item m="1" x="1542"/>
        <item m="1" x="395"/>
        <item m="1" x="612"/>
        <item m="1" x="966"/>
        <item m="1" x="1699"/>
        <item m="1" x="1507"/>
        <item m="1" x="977"/>
        <item m="1" x="526"/>
        <item m="1" x="1585"/>
        <item m="1" x="1215"/>
        <item m="1" x="1061"/>
        <item m="1" x="1756"/>
        <item m="1" x="929"/>
        <item m="1" x="1227"/>
        <item m="1" x="406"/>
        <item m="1" x="583"/>
        <item m="1" x="1521"/>
        <item m="1" x="683"/>
        <item m="1" x="1123"/>
        <item m="1" x="513"/>
        <item m="1" x="1200"/>
        <item m="1" x="501"/>
        <item m="1" x="1172"/>
        <item m="1" x="1089"/>
        <item m="1" x="1043"/>
        <item m="1" x="275"/>
        <item m="1" x="766"/>
        <item m="1" x="168"/>
        <item m="1" x="1273"/>
        <item m="1" x="1359"/>
        <item m="1" x="712"/>
        <item m="1" x="1598"/>
        <item m="1" x="1771"/>
        <item m="1" x="1299"/>
        <item m="1" x="1624"/>
        <item m="1" x="299"/>
        <item m="1" x="1069"/>
        <item m="1" x="1567"/>
        <item m="1" x="536"/>
        <item m="1" x="380"/>
        <item m="1" x="1258"/>
        <item m="1" x="1389"/>
        <item m="1" x="890"/>
        <item m="1" x="1448"/>
        <item m="1" x="150"/>
        <item m="1" x="557"/>
        <item m="1" x="1691"/>
        <item m="1" x="1096"/>
        <item m="1" x="302"/>
        <item m="1" x="740"/>
        <item m="1" x="1604"/>
        <item m="1" x="1356"/>
        <item m="1" x="1361"/>
        <item m="1" x="851"/>
        <item m="1" x="1141"/>
        <item m="1" x="1729"/>
        <item m="1" x="487"/>
        <item m="1" x="931"/>
        <item m="1" x="363"/>
        <item m="1" x="1761"/>
        <item m="1" x="812"/>
        <item m="1" x="601"/>
        <item m="1" x="1839"/>
        <item m="1" x="1419"/>
        <item m="1" x="1528"/>
        <item m="1" x="1261"/>
        <item m="1" x="1453"/>
        <item m="1" x="900"/>
        <item m="1" x="1793"/>
        <item m="1" x="698"/>
        <item m="1" x="1732"/>
        <item m="1" x="755"/>
        <item m="1" x="1372"/>
        <item m="1" x="588"/>
        <item m="1" x="1799"/>
        <item m="1" x="894"/>
        <item m="1" x="1553"/>
        <item m="1" x="214"/>
        <item m="1" x="1512"/>
        <item m="1" x="1202"/>
        <item m="1" x="1259"/>
        <item m="1" x="615"/>
        <item m="1" x="355"/>
        <item m="1" x="1480"/>
        <item m="1" x="1707"/>
        <item m="1" x="1320"/>
        <item m="1" x="1276"/>
        <item m="1" x="1332"/>
        <item m="1" x="1533"/>
        <item m="1" x="477"/>
        <item m="1" x="1541"/>
        <item m="1" x="1742"/>
        <item m="1" x="1287"/>
        <item m="1" x="832"/>
        <item m="1" x="1562"/>
        <item m="1" x="236"/>
        <item m="1" x="1122"/>
        <item m="1" x="913"/>
        <item m="1" x="695"/>
        <item m="1" x="819"/>
        <item m="1" x="604"/>
        <item m="1" x="1503"/>
        <item m="1" x="891"/>
        <item m="1" x="1688"/>
        <item m="1" x="1444"/>
        <item m="1" x="852"/>
        <item m="1" x="1041"/>
        <item m="1" x="1128"/>
        <item m="1" x="1695"/>
        <item m="1" x="1629"/>
        <item m="1" x="1103"/>
        <item m="1" x="1388"/>
        <item m="1" x="933"/>
        <item m="1" x="1125"/>
        <item m="1" x="209"/>
        <item m="1" x="1333"/>
        <item m="1" x="224"/>
        <item m="1" x="117"/>
        <item m="1" x="1714"/>
        <item m="1" x="1155"/>
        <item m="1" x="551"/>
        <item m="1" x="857"/>
        <item m="1" x="1114"/>
        <item m="1" x="727"/>
        <item m="1" x="539"/>
        <item m="1" x="1198"/>
        <item m="1" x="1635"/>
        <item m="1" x="306"/>
        <item m="1" x="119"/>
        <item m="1" x="180"/>
        <item m="1" x="1449"/>
        <item m="1" x="1252"/>
        <item m="1" x="1713"/>
        <item m="1" x="378"/>
        <item m="1" x="232"/>
        <item m="1" x="820"/>
        <item m="1" x="1569"/>
        <item m="1" x="128"/>
        <item m="1" x="1558"/>
        <item m="1" x="441"/>
        <item m="1" x="1658"/>
        <item m="1" x="885"/>
        <item m="1" x="829"/>
        <item m="1" x="1589"/>
        <item m="1" x="1544"/>
        <item m="1" x="1136"/>
        <item m="1" x="687"/>
        <item m="1" x="153"/>
        <item m="1" x="125"/>
        <item m="1" x="486"/>
        <item m="1" x="145"/>
        <item m="1" x="174"/>
        <item m="1" x="1249"/>
        <item m="1" x="915"/>
        <item m="1" x="208"/>
        <item m="1" x="264"/>
        <item m="1" x="438"/>
        <item m="1" x="878"/>
        <item m="1" x="1451"/>
        <item m="1" x="1641"/>
        <item m="1" x="943"/>
        <item m="1" x="1838"/>
        <item m="1" x="1630"/>
        <item m="1" x="527"/>
        <item m="1" x="670"/>
        <item m="1" x="1809"/>
        <item m="1" x="436"/>
        <item m="1" x="1251"/>
        <item m="1" x="1509"/>
        <item m="1" x="276"/>
        <item m="1" x="1450"/>
        <item m="1" x="400"/>
        <item m="1" x="752"/>
        <item m="1" x="1373"/>
        <item m="1" x="1802"/>
        <item m="1" x="280"/>
        <item m="1" x="416"/>
        <item m="1" x="1590"/>
        <item m="1" x="1730"/>
        <item m="1" x="1265"/>
        <item m="1" x="639"/>
        <item m="1" x="680"/>
        <item m="1" x="1037"/>
        <item m="1" x="397"/>
        <item m="1" x="1774"/>
        <item m="1" x="1364"/>
        <item m="1" x="822"/>
        <item m="1" x="245"/>
        <item m="1" x="454"/>
        <item m="1" x="349"/>
        <item m="1" x="1049"/>
        <item m="1" x="1539"/>
        <item m="1" x="1019"/>
        <item m="1" x="1300"/>
        <item m="1" x="122"/>
        <item m="1" x="793"/>
        <item m="1" x="1697"/>
        <item m="1" x="1649"/>
        <item m="1" x="1357"/>
        <item m="1" x="1181"/>
        <item m="1" x="550"/>
        <item m="1" x="1183"/>
        <item m="1" x="708"/>
        <item m="1" x="1331"/>
        <item m="1" x="1075"/>
        <item m="1" x="1151"/>
        <item m="1" x="877"/>
        <item m="1" x="1650"/>
        <item m="1" x="244"/>
        <item m="1" x="1229"/>
        <item m="1" x="435"/>
        <item m="1" x="553"/>
        <item m="1" x="1744"/>
        <item m="1" x="1655"/>
        <item m="1" x="542"/>
        <item m="1" x="1669"/>
        <item m="1" x="124"/>
        <item m="1" x="371"/>
        <item m="1" x="100"/>
        <item m="1" x="113"/>
        <item m="1" x="543"/>
        <item m="1" x="510"/>
        <item m="1" x="192"/>
        <item m="1" x="111"/>
        <item m="1" x="1416"/>
        <item m="1" x="1698"/>
        <item m="1" x="1203"/>
        <item m="1" x="127"/>
        <item m="1" x="169"/>
        <item m="1" x="534"/>
        <item m="1" x="1823"/>
        <item m="1" x="558"/>
        <item m="1" x="422"/>
        <item m="1" x="1303"/>
        <item m="1" x="1440"/>
        <item m="1" x="1076"/>
        <item m="1" x="241"/>
        <item m="1" x="767"/>
        <item m="1" x="902"/>
        <item m="1" x="204"/>
        <item m="1" x="699"/>
        <item m="1" x="429"/>
        <item m="1" x="1316"/>
        <item m="1" x="1692"/>
        <item m="1" x="1725"/>
        <item m="1" x="939"/>
        <item m="1" x="190"/>
        <item m="1" x="1837"/>
        <item m="1" x="332"/>
        <item m="1" x="1602"/>
        <item m="1" x="654"/>
        <item m="1" x="1104"/>
        <item m="1" x="1403"/>
        <item m="1" x="661"/>
        <item m="1" x="532"/>
        <item m="1" x="409"/>
        <item m="1" x="958"/>
        <item m="1" x="109"/>
        <item m="1" x="107"/>
        <item m="1" x="1173"/>
        <item m="1" x="768"/>
        <item m="1" x="1187"/>
        <item m="1" x="803"/>
        <item m="1" x="734"/>
        <item m="1" x="1639"/>
        <item m="1" x="524"/>
        <item m="1" x="710"/>
        <item m="1" x="856"/>
        <item m="1" x="1005"/>
        <item m="1" x="1330"/>
        <item m="1" x="611"/>
        <item m="1" x="1060"/>
        <item m="1" x="1467"/>
        <item m="1" x="1378"/>
        <item m="1" x="702"/>
        <item m="1" x="290"/>
        <item m="1" x="744"/>
        <item m="1" x="1298"/>
        <item m="1" x="1733"/>
        <item m="1" x="893"/>
        <item m="1" x="1293"/>
        <item m="1" x="800"/>
        <item m="1" x="1709"/>
        <item m="1" x="1284"/>
        <item m="1" x="1400"/>
        <item m="1" x="1171"/>
        <item m="1" x="1082"/>
        <item m="1" x="1027"/>
        <item m="1" x="692"/>
        <item m="1" x="742"/>
        <item m="1" x="541"/>
        <item m="1" x="847"/>
        <item m="1" x="790"/>
        <item m="1" x="1824"/>
        <item m="1" x="986"/>
        <item m="1" x="1367"/>
        <item m="1" x="394"/>
        <item m="1" x="660"/>
        <item m="1" x="616"/>
        <item m="1" x="155"/>
        <item m="1" x="1556"/>
        <item m="1" x="330"/>
        <item m="1" x="846"/>
        <item m="1" x="572"/>
        <item m="1" x="1831"/>
        <item m="1" x="211"/>
        <item m="1" x="1363"/>
        <item m="1" x="252"/>
        <item m="1" x="484"/>
        <item m="1" x="288"/>
        <item m="1" x="717"/>
        <item m="1" x="804"/>
        <item m="1" x="1534"/>
        <item m="1" x="292"/>
        <item m="1" x="132"/>
        <item m="1" x="1360"/>
        <item m="1" x="842"/>
        <item m="1" x="1703"/>
        <item m="1" x="1570"/>
        <item m="1" x="1575"/>
        <item m="1" x="1680"/>
        <item m="1" x="914"/>
        <item m="1" x="1433"/>
        <item m="1" x="347"/>
        <item m="1" x="809"/>
        <item m="1" x="1047"/>
        <item m="1" x="1843"/>
        <item m="1" x="762"/>
        <item m="1" x="1337"/>
        <item m="1" x="843"/>
        <item m="1" x="858"/>
        <item m="1" x="1493"/>
        <item m="1" x="1034"/>
        <item m="1" x="1079"/>
        <item m="1" x="904"/>
        <item m="1" x="212"/>
        <item m="1" x="1788"/>
        <item m="1" x="381"/>
        <item m="1" x="367"/>
        <item m="1" x="1126"/>
        <item m="1" x="139"/>
        <item m="1" x="1004"/>
        <item m="1" x="788"/>
        <item m="1" x="120"/>
        <item m="1" x="342"/>
        <item m="1" x="946"/>
        <item m="1" x="188"/>
        <item m="1" x="1499"/>
        <item m="1" x="743"/>
        <item m="1" x="796"/>
        <item m="1" x="1147"/>
        <item m="1" x="296"/>
        <item m="1" x="1143"/>
        <item m="1" x="322"/>
        <item m="1" x="509"/>
        <item m="1" x="1063"/>
        <item m="1" x="1717"/>
        <item m="1" x="1671"/>
        <item m="1" x="828"/>
        <item m="1" x="140"/>
        <item m="1" x="906"/>
        <item m="1" x="1648"/>
        <item m="1" x="1798"/>
        <item m="1" x="1074"/>
        <item m="1" x="467"/>
        <item m="1" x="1625"/>
        <item m="1" x="194"/>
        <item m="1" x="1716"/>
        <item m="1" x="1504"/>
        <item m="1" x="1020"/>
        <item m="1" x="1560"/>
        <item m="1" x="1088"/>
        <item m="1" x="956"/>
        <item m="1" x="688"/>
        <item m="1" x="1495"/>
        <item m="1" x="839"/>
        <item m="1" x="314"/>
        <item m="1" x="1377"/>
        <item m="1" x="126"/>
        <item m="1" x="1574"/>
        <item m="1" x="1579"/>
        <item m="1" x="1684"/>
        <item m="1" x="176"/>
        <item m="1" x="340"/>
        <item m="1" x="1268"/>
        <item m="1" x="569"/>
        <item m="1" x="1726"/>
        <item m="1" x="1735"/>
        <item m="1" x="909"/>
        <item m="1" x="1780"/>
        <item m="1" x="1313"/>
        <item m="1" x="1297"/>
        <item m="1" x="1174"/>
        <item m="1" x="881"/>
        <item m="1" x="976"/>
        <item m="1" x="360"/>
        <item m="1" x="825"/>
        <item m="1" x="1715"/>
        <item m="1" x="496"/>
        <item m="1" x="1652"/>
        <item m="1" x="1080"/>
        <item m="1" x="1366"/>
        <item m="1" x="1029"/>
        <item m="1" x="1573"/>
        <item m="1" x="1578"/>
        <item m="1" x="1683"/>
        <item m="1" x="1834"/>
        <item m="1" x="1745"/>
        <item m="1" x="672"/>
        <item m="1" x="781"/>
        <item m="1" x="492"/>
        <item m="1" x="581"/>
        <item m="1" x="202"/>
        <item m="1" x="346"/>
        <item m="1" x="1728"/>
        <item m="1" x="159"/>
        <item m="1" x="345"/>
        <item m="1" x="431"/>
        <item m="1" x="312"/>
        <item m="1" x="216"/>
        <item m="1" x="1672"/>
        <item m="1" x="1516"/>
        <item m="1" x="1245"/>
        <item m="1" x="1537"/>
        <item m="1" x="1033"/>
        <item m="1" x="129"/>
        <item m="1" x="1077"/>
        <item m="1" x="412"/>
        <item m="1" x="918"/>
        <item m="1" x="723"/>
        <item m="1" x="1090"/>
        <item m="1" x="1358"/>
        <item m="1" x="1084"/>
        <item m="1" x="1572"/>
        <item m="1" x="1577"/>
        <item m="1" x="1682"/>
        <item m="1" x="540"/>
        <item m="1" x="1549"/>
        <item m="1" x="1778"/>
        <item m="1" x="191"/>
        <item m="1" x="401"/>
        <item m="1" x="1510"/>
        <item m="1" x="1346"/>
        <item m="1" x="502"/>
        <item m="1" x="1028"/>
        <item m="1" x="423"/>
        <item m="1" x="138"/>
        <item m="1" x="383"/>
        <item m="1" x="366"/>
        <item m="1" x="1772"/>
        <item m="1" x="243"/>
        <item m="1" x="1571"/>
        <item m="1" x="1576"/>
        <item m="1" x="1681"/>
        <item m="1" x="610"/>
        <item m="1" x="1093"/>
        <item m="1" x="158"/>
        <item m="1" x="1490"/>
        <item m="1" x="1309"/>
        <item m="1" x="377"/>
        <item m="1" x="1321"/>
        <item m="1" x="817"/>
        <item m="1" x="1352"/>
        <item m="1" x="1137"/>
        <item m="1" x="1762"/>
        <item m="1" x="364"/>
        <item m="1" x="1323"/>
        <item m="1" x="1176"/>
        <item m="1" x="1322"/>
        <item m="1" x="1700"/>
        <item m="1" x="1631"/>
        <item x="70"/>
        <item m="1" x="1092"/>
        <item m="1" x="725"/>
        <item m="1" x="1563"/>
        <item m="1" x="721"/>
        <item m="1" x="1471"/>
        <item m="1" x="1381"/>
        <item m="1" x="350"/>
        <item m="1" x="478"/>
        <item m="1" x="1288"/>
        <item m="1" x="511"/>
        <item m="1" x="704"/>
        <item m="1" x="141"/>
        <item m="1" x="1175"/>
        <item m="1" x="1653"/>
        <item m="1" x="1254"/>
        <item m="1" x="459"/>
        <item m="1" x="1706"/>
        <item m="1" x="1334"/>
        <item m="1" x="293"/>
        <item m="1" x="1719"/>
        <item m="1" x="777"/>
        <item m="1" x="223"/>
        <item m="1" x="560"/>
        <item m="1" x="1166"/>
        <item m="1" x="491"/>
        <item m="1" x="905"/>
        <item m="1" x="259"/>
        <item m="1" x="599"/>
        <item m="1" x="1072"/>
        <item m="1" x="714"/>
        <item m="1" x="1301"/>
        <item m="1" x="1145"/>
        <item m="1" x="854"/>
        <item m="1" x="798"/>
        <item m="1" x="945"/>
        <item m="1" x="1731"/>
        <item m="1" x="1196"/>
        <item m="1" x="445"/>
        <item m="1" x="523"/>
        <item m="1" x="238"/>
        <item m="1" x="1446"/>
        <item m="1" x="1445"/>
        <item m="1" x="295"/>
        <item m="1" x="642"/>
        <item m="1" x="1718"/>
        <item m="1" x="981"/>
        <item m="1" x="1540"/>
        <item m="1" x="618"/>
        <item m="1" x="963"/>
        <item m="1" x="1003"/>
        <item m="1" x="787"/>
        <item m="1" x="1801"/>
        <item m="1" x="1538"/>
        <item m="1" x="937"/>
        <item m="1" x="1628"/>
        <item m="1" x="1741"/>
        <item m="1" x="883"/>
        <item m="1" x="886"/>
        <item m="1" x="146"/>
        <item m="1" x="1188"/>
        <item m="1" x="1022"/>
        <item m="1" x="1030"/>
        <item m="1" x="617"/>
        <item m="1" x="298"/>
        <item m="1" x="374"/>
        <item m="1" x="769"/>
        <item m="1" x="1278"/>
        <item m="1" x="1279"/>
        <item m="1" x="219"/>
        <item m="1" x="1530"/>
        <item m="1" x="1199"/>
        <item m="1" x="1152"/>
        <item m="1" x="1070"/>
        <item m="1" x="590"/>
        <item m="1" x="1312"/>
        <item m="1" x="1806"/>
        <item m="1" x="108"/>
        <item m="1" x="1627"/>
        <item m="1" x="1637"/>
        <item m="1" x="1479"/>
        <item m="1" x="1752"/>
        <item m="1" x="936"/>
        <item m="1" x="1189"/>
        <item m="1" x="370"/>
        <item m="1" x="294"/>
        <item m="1" x="724"/>
        <item m="1" x="797"/>
        <item m="1" x="1344"/>
        <item m="1" x="1144"/>
        <item m="1" x="807"/>
        <item m="1" x="203"/>
        <item m="1" x="872"/>
        <item m="1" x="278"/>
        <item m="1" x="130"/>
        <item m="1" x="177"/>
        <item m="1" x="277"/>
        <item m="1" x="105"/>
        <item m="1" x="515"/>
        <item m="1" x="786"/>
        <item m="1" x="1705"/>
        <item m="1" x="103"/>
        <item m="1" x="1595"/>
        <item m="1" x="365"/>
        <item m="1" x="206"/>
        <item m="1" x="873"/>
        <item m="1" x="975"/>
        <item m="1" x="815"/>
        <item m="1" x="1295"/>
        <item m="1" x="1117"/>
        <item m="1" x="1119"/>
        <item m="1" x="707"/>
        <item m="1" x="1543"/>
        <item m="1" x="1281"/>
        <item m="1" x="989"/>
        <item m="1" x="254"/>
        <item m="1" x="1163"/>
        <item m="1" x="1720"/>
        <item m="1" x="142"/>
        <item m="1" x="178"/>
        <item m="1" x="1305"/>
        <item m="1" x="1338"/>
        <item m="1" x="1803"/>
        <item m="1" x="1073"/>
        <item m="1" x="1785"/>
        <item m="1" x="984"/>
        <item m="1" x="439"/>
        <item m="1" x="1262"/>
        <item m="1" x="785"/>
        <item m="1" x="920"/>
        <item m="1" x="162"/>
        <item m="1" x="1826"/>
        <item m="1" x="1818"/>
        <item m="1" x="1398"/>
        <item m="1" x="1231"/>
        <item m="1" x="1833"/>
        <item m="1" x="1023"/>
        <item m="1" x="273"/>
        <item m="1" x="1424"/>
        <item m="1" x="603"/>
        <item m="1" x="940"/>
        <item m="1" x="309"/>
        <item m="1" x="948"/>
        <item m="1" x="706"/>
        <item m="1" x="1368"/>
        <item m="1" x="1340"/>
        <item m="1" x="1124"/>
        <item m="1" x="749"/>
        <item m="1" x="1664"/>
        <item m="1" x="1182"/>
        <item m="1" x="505"/>
        <item m="1" x="1626"/>
        <item m="1" x="598"/>
        <item m="1" x="831"/>
        <item m="1" x="434"/>
        <item m="1" x="1844"/>
        <item m="1" x="1408"/>
        <item m="1" x="1488"/>
        <item m="1" x="942"/>
        <item m="1" x="1050"/>
        <item m="1" x="1795"/>
        <item m="1" x="522"/>
        <item m="1" x="606"/>
        <item m="1" x="1591"/>
        <item m="1" x="1071"/>
        <item m="1" x="561"/>
        <item m="1" x="1342"/>
        <item m="1" x="1026"/>
        <item m="1" x="237"/>
        <item m="1" x="974"/>
        <item m="1" x="504"/>
        <item m="1" x="281"/>
        <item m="1" x="784"/>
        <item m="1" x="318"/>
        <item m="1" x="659"/>
        <item m="1" x="1487"/>
        <item m="1" x="1442"/>
        <item m="1" x="1777"/>
        <item m="1" x="1159"/>
        <item m="1" x="143"/>
        <item m="1" x="1475"/>
        <item m="1" x="997"/>
        <item m="1" x="549"/>
        <item m="1" x="1218"/>
        <item m="1" x="806"/>
        <item m="1" x="425"/>
        <item m="1" x="311"/>
        <item m="1" x="167"/>
        <item m="1" x="1747"/>
        <item m="1" x="1811"/>
        <item m="1" x="679"/>
        <item m="1" x="1564"/>
        <item m="1" x="1228"/>
        <item m="1" x="368"/>
        <item m="1" x="251"/>
        <item m="1" x="1294"/>
        <item m="1" x="482"/>
        <item m="1" x="274"/>
        <item m="1" x="1232"/>
        <item m="1" x="307"/>
        <item m="1" x="597"/>
        <item m="1" x="559"/>
        <item m="1" x="855"/>
        <item m="1" x="1406"/>
        <item m="1" x="760"/>
        <item m="1" x="868"/>
        <item m="1" x="481"/>
        <item m="1" x="1773"/>
        <item m="1" x="1194"/>
        <item m="1" x="1274"/>
        <item m="1" x="134"/>
        <item m="1" x="474"/>
        <item m="1" x="270"/>
        <item m="1" x="602"/>
        <item m="1" x="1016"/>
        <item m="1" x="1214"/>
        <item m="1" x="1382"/>
        <item m="1" x="1759"/>
        <item m="1" x="1142"/>
        <item m="1" x="1566"/>
        <item m="1" x="327"/>
        <item m="1" x="778"/>
        <item m="1" x="1800"/>
        <item m="1" x="696"/>
        <item m="1" x="1421"/>
        <item m="1" x="1379"/>
        <item m="1" x="1024"/>
        <item m="1" x="1066"/>
        <item m="1" x="234"/>
        <item m="1" x="256"/>
        <item m="1" x="935"/>
        <item m="1" x="1015"/>
        <item m="1" x="310"/>
        <item m="1" x="1722"/>
        <item m="1" x="965"/>
        <item m="1" x="1721"/>
        <item m="1" x="465"/>
        <item m="1" x="1318"/>
        <item m="1" x="1841"/>
        <item m="1" x="387"/>
        <item m="1" x="432"/>
        <item m="1" x="1190"/>
        <item m="1" x="574"/>
        <item m="1" x="489"/>
        <item m="1" x="1087"/>
        <item m="1" x="1354"/>
        <item m="1" x="1302"/>
        <item m="1" x="1234"/>
        <item m="1" x="912"/>
        <item m="1" x="1326"/>
        <item m="1" x="1375"/>
        <item m="1" x="1797"/>
        <item m="1" x="1723"/>
        <item m="1" x="592"/>
        <item m="1" x="352"/>
        <item m="1" x="450"/>
        <item m="1" x="910"/>
        <item m="1" x="547"/>
        <item m="1" x="811"/>
        <item m="1" x="1017"/>
        <item m="1" x="1404"/>
        <item m="1" x="1656"/>
        <item m="1" x="1370"/>
        <item m="1" x="994"/>
        <item m="1" x="990"/>
        <item m="1" x="1209"/>
        <item m="1" x="880"/>
        <item m="1" x="705"/>
        <item m="1" x="1275"/>
        <item m="1" x="823"/>
        <item m="1" x="1466"/>
        <item m="1" x="336"/>
        <item m="1" x="930"/>
        <item m="1" x="763"/>
        <item m="1" x="1452"/>
        <item m="1" x="449"/>
        <item m="1" x="354"/>
        <item m="1" x="596"/>
        <item m="1" x="775"/>
        <item m="1" x="427"/>
        <item m="1" x="333"/>
        <item m="1" x="1007"/>
        <item m="1" x="1420"/>
        <item m="1" x="586"/>
        <item m="1" x="998"/>
        <item m="1" x="1362"/>
        <item m="1" x="341"/>
        <item m="1" x="1618"/>
        <item m="1" x="548"/>
        <item m="1" x="1111"/>
        <item m="1" x="545"/>
        <item m="1" x="171"/>
        <item m="1" x="1039"/>
        <item m="1" x="483"/>
        <item m="1" x="995"/>
        <item m="1" x="1411"/>
        <item m="1" x="118"/>
        <item m="1" x="1386"/>
        <item m="1" x="448"/>
        <item m="1" x="1184"/>
        <item m="1" x="1679"/>
        <item m="1" x="1784"/>
        <item m="1" x="923"/>
        <item m="1" x="1514"/>
        <item m="1" x="420"/>
        <item m="1" x="537"/>
        <item m="1" x="1436"/>
        <item m="1" x="1042"/>
        <item m="1" x="369"/>
        <item m="1" x="506"/>
        <item m="1" x="1146"/>
        <item m="1" x="1148"/>
        <item m="1" x="1195"/>
        <item m="1" x="1524"/>
        <item m="1" x="268"/>
        <item m="1" x="1426"/>
        <item m="1" x="1505"/>
        <item m="1" x="1393"/>
        <item m="1" x="1341"/>
        <item m="1" x="115"/>
        <item m="1" x="754"/>
        <item m="1" x="1186"/>
        <item m="1" x="686"/>
        <item m="1" x="1317"/>
        <item m="1" x="1116"/>
        <item m="1" x="1508"/>
        <item m="1" x="1748"/>
        <item m="1" x="732"/>
        <item m="1" x="1763"/>
        <item m="1" x="932"/>
        <item m="1" x="1825"/>
        <item m="1" x="999"/>
        <item m="1" x="1815"/>
        <item m="1" x="1786"/>
        <item m="1" x="289"/>
        <item m="1" x="1536"/>
        <item x="16"/>
        <item m="1" x="589"/>
        <item m="1" x="1201"/>
        <item m="1" x="1216"/>
        <item m="1" x="193"/>
        <item m="1" x="488"/>
        <item m="1" x="953"/>
        <item m="1" x="479"/>
        <item m="1" x="594"/>
        <item m="1" x="535"/>
        <item m="1" x="1634"/>
        <item m="1" x="748"/>
        <item m="1" x="567"/>
        <item m="1" x="253"/>
        <item m="1" x="451"/>
        <item m="1" x="1392"/>
        <item m="1" x="116"/>
        <item m="1" x="1527"/>
        <item m="1" x="163"/>
        <item m="1" x="1547"/>
        <item m="1" x="376"/>
        <item m="1" x="403"/>
        <item m="1" x="677"/>
        <item m="1" x="676"/>
        <item m="1" x="1113"/>
        <item m="1" x="181"/>
        <item m="1" x="247"/>
        <item m="1" x="494"/>
        <item m="1" x="154"/>
        <item m="1" x="1058"/>
        <item m="1" x="1804"/>
        <item m="1" x="1751"/>
        <item m="1" x="1659"/>
        <item m="1" x="1782"/>
        <item m="1" x="258"/>
        <item m="1" x="257"/>
        <item m="1" x="235"/>
        <item m="1" x="228"/>
        <item m="1" x="729"/>
        <item m="1" x="402"/>
        <item m="1" x="1470"/>
        <item m="1" x="709"/>
        <item m="1" x="834"/>
        <item m="1" x="1497"/>
        <item m="1" x="508"/>
        <item m="1" x="1335"/>
        <item m="1" x="898"/>
        <item m="1" x="756"/>
        <item m="1" x="716"/>
        <item m="1" x="1239"/>
        <item m="1" x="1319"/>
        <item m="1" x="227"/>
        <item m="1" x="1384"/>
        <item m="1" x="1014"/>
        <item m="1" x="1513"/>
        <item m="1" x="1463"/>
        <item m="1" x="849"/>
        <item m="1" x="324"/>
        <item m="1" x="1056"/>
        <item m="1" x="1351"/>
        <item m="1" x="221"/>
        <item m="1" x="1263"/>
        <item m="1" x="382"/>
        <item m="1" x="1492"/>
        <item m="1" x="328"/>
        <item m="1" x="1217"/>
        <item m="1" x="892"/>
        <item m="1" x="1025"/>
        <item m="1" x="1032"/>
        <item m="1" x="1559"/>
        <item m="1" x="344"/>
        <item m="1" x="1469"/>
        <item m="1" x="924"/>
        <item m="1" x="648"/>
        <item m="1" x="1749"/>
        <item m="1" x="1046"/>
        <item m="1" x="529"/>
        <item m="1" x="317"/>
        <item m="1" x="970"/>
        <item m="1" x="520"/>
        <item m="1" x="1616"/>
        <item m="1" x="1055"/>
        <item m="1" x="1402"/>
        <item m="1" x="1167"/>
        <item m="1" x="1808"/>
        <item m="1" x="1485"/>
        <item m="1" x="903"/>
        <item m="1" x="1828"/>
        <item m="1" x="1292"/>
        <item m="1" x="1489"/>
        <item m="1" x="337"/>
        <item m="1" x="147"/>
        <item m="1" x="464"/>
        <item m="1" x="1135"/>
        <item m="1" x="1081"/>
        <item m="1" x="528"/>
        <item m="1" x="651"/>
        <item m="1" x="1666"/>
        <item m="1" x="1647"/>
        <item m="1" x="1612"/>
        <item m="1" x="1829"/>
        <item m="1" x="1134"/>
        <item m="1" x="1054"/>
        <item m="1" x="1350"/>
        <item m="1" x="772"/>
        <item m="1" x="443"/>
        <item m="1" x="1583"/>
        <item m="1" x="860"/>
        <item m="1" x="469"/>
        <item m="1" x="1329"/>
        <item m="1" x="870"/>
        <item m="1" x="1013"/>
        <item m="1" x="673"/>
        <item m="1" x="1621"/>
        <item m="1" x="1405"/>
        <item m="1" x="475"/>
        <item m="1" x="1545"/>
        <item m="1" x="215"/>
        <item m="1" x="149"/>
        <item m="1" x="826"/>
        <item m="1" x="875"/>
        <item m="1" x="1807"/>
        <item m="1" x="664"/>
        <item m="1" x="925"/>
        <item m="1" x="1476"/>
        <item m="1" x="331"/>
        <item m="1" x="802"/>
        <item m="1" x="728"/>
        <item m="1" x="461"/>
        <item m="1" x="1100"/>
        <item m="1" x="207"/>
        <item m="1" x="458"/>
        <item m="1" x="114"/>
        <item m="1" x="1783"/>
        <item m="1" x="272"/>
        <item m="1" x="571"/>
        <item m="1" x="874"/>
        <item m="1" x="735"/>
        <item m="1" x="591"/>
        <item m="1" x="1394"/>
        <item m="1" x="1410"/>
        <item m="1" x="362"/>
        <item m="1" x="260"/>
        <item m="1" x="1052"/>
        <item m="1" x="308"/>
        <item m="1" x="1642"/>
        <item m="1" x="1099"/>
        <item m="1" x="747"/>
        <item m="1" x="614"/>
        <item m="1" x="1009"/>
        <item m="1" x="433"/>
        <item m="1" x="384"/>
        <item m="1" x="1002"/>
        <item m="1" x="106"/>
        <item m="1" x="736"/>
        <item m="1" x="1594"/>
        <item m="1" x="233"/>
        <item m="1" x="470"/>
        <item m="1" x="1779"/>
        <item m="1" x="799"/>
        <item m="1" x="218"/>
        <item m="1" x="1506"/>
        <item m="1" x="313"/>
        <item m="1" x="1185"/>
        <item m="1" x="1689"/>
        <item m="1" x="185"/>
        <item m="1" x="240"/>
        <item m="1" x="521"/>
        <item m="1" x="1522"/>
        <item m="1" x="739"/>
        <item m="1" x="1481"/>
        <item m="1" x="1242"/>
        <item m="1" x="1012"/>
        <item m="1" x="1098"/>
        <item m="1" x="173"/>
        <item m="1" x="795"/>
        <item m="1" x="359"/>
        <item m="1" x="862"/>
        <item m="1" x="386"/>
        <item m="1" x="316"/>
        <item m="1" x="794"/>
        <item m="1" x="954"/>
        <item m="1" x="499"/>
        <item m="1" x="217"/>
        <item m="1" x="1813"/>
        <item m="1" x="1158"/>
        <item m="1" x="104"/>
        <item m="1" x="1383"/>
        <item m="1" x="1044"/>
        <item m="1" x="867"/>
        <item m="1" x="1496"/>
        <item m="1" x="161"/>
        <item m="1" x="757"/>
        <item m="1" x="213"/>
        <item m="1" x="866"/>
        <item m="1" x="865"/>
        <item m="1" x="1605"/>
        <item m="1" x="1686"/>
        <item m="1" x="1138"/>
        <item m="1" x="447"/>
        <item m="1" x="993"/>
        <item m="1" x="1240"/>
        <item m="1" x="864"/>
        <item m="1" x="934"/>
        <item m="1" x="1430"/>
        <item m="1" x="157"/>
        <item m="1" x="1127"/>
        <item m="1" x="643"/>
        <item m="1" x="1395"/>
        <item m="1" x="1789"/>
        <item m="1" x="1083"/>
        <item m="1" x="1101"/>
        <item m="1" x="758"/>
        <item m="1" x="1149"/>
        <item m="1" x="1775"/>
        <item m="1" x="941"/>
        <item m="1" x="1036"/>
        <item m="1" x="1059"/>
        <item m="1" x="579"/>
        <item m="1" x="578"/>
        <item m="1" x="577"/>
        <item m="1" x="1678"/>
        <item m="1" x="1102"/>
        <item m="1" x="285"/>
        <item m="1" x="1307"/>
        <item m="1" x="951"/>
        <item m="1" x="1603"/>
        <item m="1" x="1619"/>
        <item m="1" x="1140"/>
        <item m="1" x="805"/>
        <item m="1" x="453"/>
        <item m="1" x="175"/>
        <item m="1" x="457"/>
        <item m="1" x="1701"/>
        <item m="1" x="753"/>
        <item m="1" x="1736"/>
        <item m="1" x="649"/>
        <item m="1" x="1750"/>
        <item m="1" x="1057"/>
        <item m="1" x="1840"/>
        <item m="1" x="593"/>
        <item m="1" x="1412"/>
        <item m="1" x="1415"/>
        <item m="1" x="1665"/>
        <item m="1" x="715"/>
        <item m="1" x="1399"/>
        <item m="1" x="1643"/>
        <item m="1" x="765"/>
        <item m="1" x="1796"/>
        <item m="1" x="131"/>
        <item m="1" x="1213"/>
        <item m="1" x="1580"/>
        <item m="1" x="1592"/>
        <item m="1" x="166"/>
        <item m="1" x="1272"/>
        <item m="1" x="850"/>
        <item m="1" x="1842"/>
        <item m="1" x="1051"/>
        <item m="1" x="404"/>
        <item m="1" x="430"/>
        <item m="1" x="938"/>
        <item m="1" x="267"/>
        <item m="1" x="1097"/>
        <item m="1" x="1727"/>
        <item m="1" x="928"/>
        <item m="1" x="1764"/>
        <item m="1" x="1010"/>
        <item m="1" x="1636"/>
        <item m="1" x="1743"/>
        <item m="1" x="421"/>
        <item m="1" x="493"/>
        <item m="1" x="1257"/>
        <item m="1" x="1291"/>
        <item m="1" x="682"/>
        <item m="1" x="304"/>
        <item m="1" x="1162"/>
        <item m="1" x="1178"/>
        <item m="1" x="1645"/>
        <item m="1" x="544"/>
        <item m="1" x="1663"/>
        <item m="1" x="684"/>
        <item m="1" x="780"/>
        <item m="1" x="1711"/>
        <item m="1" x="764"/>
        <item m="1" x="582"/>
        <item m="1" x="1557"/>
        <item m="1" x="1546"/>
        <item m="1" x="1694"/>
        <item m="1" x="152"/>
        <item m="1" x="751"/>
        <item m="1" x="1040"/>
        <item m="1" x="1264"/>
        <item m="1" x="1256"/>
        <item m="1" x="231"/>
        <item m="1" x="1454"/>
        <item m="1" x="1768"/>
        <item m="1" x="323"/>
        <item m="1" x="230"/>
        <item m="1" x="1822"/>
        <item m="1" x="1615"/>
        <item m="1" x="926"/>
        <item m="1" x="745"/>
        <item m="1" x="1614"/>
        <item m="1" x="1588"/>
        <item m="1" x="1418"/>
        <item m="1" x="1053"/>
        <item m="1" x="689"/>
        <item m="1" x="869"/>
        <item m="1" x="1791"/>
        <item m="1" x="1474"/>
        <item m="1" x="1048"/>
        <item m="1" x="1455"/>
        <item m="1" x="1427"/>
        <item m="1" x="1161"/>
        <item m="1" x="1646"/>
        <item m="1" x="297"/>
        <item m="1" x="665"/>
        <item m="1" x="1132"/>
        <item m="1" x="1551"/>
        <item m="1" x="863"/>
        <item m="1" x="896"/>
        <item m="1" x="468"/>
        <item m="1" x="242"/>
        <item m="1" x="944"/>
        <item m="1" x="987"/>
        <item m="1" x="1500"/>
        <item m="1" x="263"/>
        <item m="1" x="1067"/>
        <item m="1" x="908"/>
        <item m="1" x="632"/>
        <item m="1" x="1587"/>
        <item m="1" x="1222"/>
        <item m="1" x="1486"/>
        <item m="1" x="1345"/>
        <item m="1" x="1091"/>
        <item m="1" x="426"/>
        <item m="1" x="1385"/>
        <item m="1" x="1237"/>
        <item m="1" x="979"/>
        <item m="1" x="1008"/>
        <item m="1" x="1150"/>
        <item m="1" x="630"/>
        <item m="1" x="949"/>
        <item m="1" x="137"/>
        <item m="1" x="969"/>
        <item m="1" x="1271"/>
        <item m="1" x="1407"/>
        <item m="1" x="1765"/>
        <item m="1" x="1365"/>
        <item m="1" x="407"/>
        <item m="1" x="674"/>
        <item m="1" x="1582"/>
        <item m="1" x="1160"/>
        <item m="1" x="1417"/>
        <item m="1" x="265"/>
        <item m="1" x="250"/>
        <item m="1" x="1734"/>
        <item m="1" x="338"/>
        <item m="1" x="1310"/>
        <item m="1" x="1133"/>
        <item m="1" x="170"/>
        <item m="1" x="1112"/>
        <item m="1" x="620"/>
        <item m="1" x="136"/>
        <item m="1" x="1206"/>
        <item m="1" x="1821"/>
        <item m="1" x="301"/>
        <item m="1" x="1153"/>
        <item m="1" x="814"/>
        <item m="1" x="776"/>
        <item m="1" x="566"/>
        <item m="1" x="1154"/>
        <item m="1" x="911"/>
        <item m="1" x="325"/>
        <item m="1" x="731"/>
        <item m="1" x="1422"/>
        <item m="1" x="1105"/>
        <item m="1" x="1250"/>
        <item m="1" x="565"/>
        <item m="1" x="1233"/>
        <item m="1" x="1477"/>
        <item m="1" x="1280"/>
        <item m="1" x="375"/>
        <item m="1" x="637"/>
        <item m="1" x="1221"/>
        <item m="1" x="609"/>
        <item m="1" x="830"/>
        <item m="1" x="789"/>
        <item m="1" x="1165"/>
        <item m="1" x="372"/>
        <item m="1" x="182"/>
        <item m="1" x="1230"/>
        <item m="1" x="833"/>
        <item m="1" x="356"/>
        <item m="1" x="669"/>
        <item m="1" x="1380"/>
        <item m="1" x="415"/>
        <item m="1" x="201"/>
        <item m="1" x="568"/>
        <item m="1" x="1468"/>
        <item m="1" x="413"/>
        <item m="1" x="516"/>
        <item m="1" x="821"/>
        <item m="1" x="519"/>
        <item m="1" x="960"/>
        <item m="1" x="1325"/>
        <item m="1" x="1472"/>
        <item m="1" x="563"/>
        <item m="1" x="750"/>
        <item m="1" x="442"/>
        <item m="1" x="1314"/>
        <item m="1" x="957"/>
        <item m="1" x="1211"/>
        <item m="1" x="1550"/>
        <item m="1" x="1532"/>
        <item m="1" x="1246"/>
        <item m="1" x="456"/>
        <item m="1" x="1757"/>
        <item m="1" x="1371"/>
        <item m="1" x="968"/>
        <item m="1" x="871"/>
        <item m="1" x="580"/>
        <item m="1" x="1431"/>
        <item m="1" x="261"/>
        <item m="1" x="972"/>
        <item m="1" x="1432"/>
        <item m="1" x="947"/>
        <item m="1" x="266"/>
        <item m="1" x="1018"/>
        <item m="1" x="713"/>
        <item m="1" x="1156"/>
        <item m="1" x="919"/>
        <item m="1" x="518"/>
        <item m="1" x="1193"/>
        <item m="1" x="922"/>
        <item m="1" x="1131"/>
        <item m="1" x="1107"/>
        <item m="1" x="595"/>
        <item m="1" x="584"/>
        <item m="1" x="1696"/>
        <item m="1" x="1561"/>
        <item m="1" x="1423"/>
        <item m="1" x="1121"/>
        <item m="1" x="952"/>
        <item m="1" x="538"/>
        <item m="1" x="463"/>
        <item m="1" x="653"/>
        <item m="1" x="1283"/>
        <item m="1" x="626"/>
        <item m="1" x="320"/>
        <item m="1" x="722"/>
        <item m="1" x="512"/>
        <item m="1" x="733"/>
        <item m="1" x="1447"/>
        <item m="1" x="1244"/>
        <item m="1" x="646"/>
        <item m="1" x="1693"/>
        <item m="1" x="1820"/>
        <item m="1" x="1812"/>
        <item m="1" x="517"/>
        <item m="1" x="1662"/>
        <item m="1" x="668"/>
        <item m="1" x="1456"/>
        <item m="1" x="1164"/>
        <item m="1" x="1106"/>
        <item m="1" x="1462"/>
        <item m="1" x="1529"/>
        <item m="1" x="773"/>
        <item m="1" x="1241"/>
        <item m="1" x="164"/>
        <item m="1" x="573"/>
        <item m="1" x="844"/>
        <item m="1" x="393"/>
        <item m="1" x="1191"/>
        <item m="1" x="1674"/>
        <item m="1" x="249"/>
        <item m="1" x="1661"/>
        <item m="1" x="973"/>
        <item m="1" x="1554"/>
        <item m="1" x="339"/>
        <item m="1" x="1535"/>
        <item m="1" x="1483"/>
        <item m="1" x="1827"/>
        <item m="1" x="326"/>
        <item m="1" x="466"/>
        <item m="1" x="1226"/>
        <item m="1" x="282"/>
        <item m="1" x="1327"/>
        <item m="1" x="279"/>
        <item m="1" x="1644"/>
        <item m="1" x="1168"/>
        <item m="1" x="389"/>
        <item m="1" x="840"/>
        <item m="1" x="1610"/>
        <item m="1" x="1425"/>
        <item m="1" x="408"/>
        <item m="1" x="1805"/>
        <item m="1" x="1401"/>
        <item m="1" x="837"/>
        <item m="1" x="1794"/>
        <item m="1" x="899"/>
        <item m="1" x="437"/>
        <item m="1" x="1617"/>
        <item m="1" x="1790"/>
        <item m="1" x="226"/>
        <item m="1" x="1457"/>
        <item m="1" x="110"/>
        <item m="1" x="841"/>
        <item m="1" x="761"/>
        <item m="1" x="1086"/>
        <item m="1" x="633"/>
        <item m="1" x="351"/>
        <item m="1" x="1599"/>
        <item m="1" x="1660"/>
        <item m="1" x="1607"/>
        <item m="1" x="1414"/>
        <item m="1" x="1387"/>
        <item m="1" x="1633"/>
        <item m="1" x="271"/>
        <item m="1" x="955"/>
        <item m="1" x="1001"/>
        <item m="1" x="1429"/>
        <item m="1" x="196"/>
        <item m="1" x="462"/>
        <item m="1" x="1758"/>
        <item m="1" x="570"/>
        <item m="1" x="816"/>
        <item m="1" x="1523"/>
        <item m="1" x="1830"/>
        <item m="1" x="1552"/>
        <item m="1" x="1219"/>
        <item m="1" x="1555"/>
        <item m="1" x="291"/>
        <item m="1" x="1770"/>
        <item m="1" x="533"/>
        <item m="1" x="1611"/>
        <item m="1" x="895"/>
        <item m="1" x="205"/>
        <item m="1" x="608"/>
        <item m="1" x="628"/>
        <item m="1" x="613"/>
        <item m="1" x="1473"/>
        <item m="1" x="1517"/>
        <item m="1" x="186"/>
        <item m="1" x="836"/>
        <item m="1" x="455"/>
        <item m="1" x="1620"/>
        <item m="1" x="667"/>
        <item m="1" x="1207"/>
        <item m="1" x="624"/>
        <item m="1" x="1224"/>
        <item m="1" x="576"/>
        <item m="1" x="647"/>
        <item m="1" x="165"/>
        <item m="1" x="1324"/>
        <item m="1" x="1484"/>
        <item m="1" x="418"/>
        <item m="1" x="988"/>
        <item m="1" x="1266"/>
        <item m="1" x="1270"/>
        <item m="1" x="1306"/>
        <item m="1" x="622"/>
        <item m="1" x="1011"/>
        <item m="1" x="1413"/>
        <item m="1" x="1651"/>
        <item m="1" x="808"/>
        <item m="1" x="530"/>
        <item m="1" x="605"/>
        <item m="1" x="675"/>
        <item m="1" x="921"/>
        <item m="1" x="222"/>
        <item m="1" x="1064"/>
        <item m="1" x="1754"/>
        <item m="1" x="1708"/>
        <item m="1" x="1687"/>
        <item m="1" x="546"/>
        <item m="1" x="1343"/>
        <item m="1" x="385"/>
        <item m="1" x="1353"/>
        <item m="1" x="876"/>
        <item m="1" x="1208"/>
        <item m="1" x="813"/>
        <item m="1" x="220"/>
        <item m="1" x="531"/>
        <item m="1" x="1253"/>
        <item m="1" x="801"/>
        <item m="1" x="300"/>
        <item m="1" x="1738"/>
        <item m="1" x="179"/>
        <item m="1" x="1836"/>
        <item m="1" x="1000"/>
        <item m="1" x="1197"/>
        <item m="1" x="1766"/>
        <item m="1" x="1673"/>
        <item m="1" x="1212"/>
        <item m="1" x="1520"/>
        <item m="1" x="1601"/>
        <item m="1" x="1062"/>
        <item m="1" x="1581"/>
        <item m="1" x="1710"/>
        <item m="1" x="1518"/>
        <item m="1" x="1737"/>
        <item m="1" x="1816"/>
        <item m="1" x="1120"/>
        <item m="1" x="112"/>
        <item m="1" x="1465"/>
        <item m="1" x="390"/>
        <item m="1" x="917"/>
        <item m="1" x="444"/>
        <item m="1" x="657"/>
        <item m="1" x="498"/>
        <item m="1" x="887"/>
        <item m="1" x="357"/>
        <item m="1" x="638"/>
        <item m="1" x="1519"/>
        <item m="1" x="991"/>
        <item m="1" x="248"/>
        <item m="1" x="1502"/>
        <item m="1" x="655"/>
        <item m="1" x="1437"/>
        <item m="1" x="1482"/>
        <item m="1" x="1110"/>
        <item m="1" x="286"/>
        <item m="1" x="197"/>
        <item m="1" x="818"/>
        <item m="1" x="587"/>
        <item m="1" x="555"/>
        <item m="1" x="1613"/>
        <item m="1" x="1118"/>
        <item m="1" x="631"/>
        <item m="1" x="652"/>
        <item m="1" x="681"/>
        <item m="1" x="700"/>
        <item m="1" x="1459"/>
        <item m="1" x="1409"/>
        <item m="1" x="1586"/>
        <item m="1" x="982"/>
        <item m="1" x="1670"/>
        <item m="1" x="172"/>
        <item m="1" x="1593"/>
        <item m="1" x="641"/>
        <item m="1" x="950"/>
        <item m="1" x="627"/>
        <item m="1" x="554"/>
        <item m="1" x="1511"/>
        <item m="1" x="959"/>
        <item m="1" x="1296"/>
        <item m="1" x="907"/>
        <item m="1" x="414"/>
        <item m="1" x="417"/>
        <item m="1" x="961"/>
        <item m="1" x="329"/>
        <item m="1" x="1031"/>
        <item m="1" x="1267"/>
        <item m="1" x="1746"/>
        <item m="1" x="1006"/>
        <item m="1" x="1286"/>
        <item m="1" x="151"/>
        <item m="1" x="1243"/>
        <item m="1" x="388"/>
        <item m="1" x="1739"/>
        <item m="1" x="693"/>
        <item m="1" x="621"/>
        <item m="1" x="210"/>
        <item m="1" x="1255"/>
        <item m="1" x="424"/>
        <item m="1" x="514"/>
        <item m="1" x="411"/>
        <item m="1" x="962"/>
        <item m="1" x="791"/>
        <item m="1" x="694"/>
        <item m="1" x="500"/>
        <item m="1" x="1640"/>
        <item m="1" x="1021"/>
        <item m="1" x="507"/>
        <item m="1" x="1458"/>
        <item m="1" x="1501"/>
        <item m="1" x="391"/>
        <item m="1" x="1515"/>
        <item m="1" x="1348"/>
        <item m="1" x="485"/>
        <item m="1" x="303"/>
        <item m="1" x="101"/>
        <item m="1" x="663"/>
        <item m="1" x="774"/>
        <item m="1" x="861"/>
        <item m="1" x="1223"/>
        <item m="1" x="1781"/>
        <item m="1" x="1461"/>
        <item m="1" x="1654"/>
        <item m="1" x="305"/>
        <item m="1" x="779"/>
        <item m="1" x="845"/>
        <item m="1" x="262"/>
        <item m="1" x="564"/>
        <item m="1" x="1210"/>
        <item m="1" x="636"/>
        <item m="1" x="156"/>
        <item m="1" x="1755"/>
        <item m="1" x="195"/>
        <item m="1" x="348"/>
        <item m="1" x="685"/>
        <item m="1" x="678"/>
        <item m="1" x="1095"/>
        <item m="1" x="1339"/>
        <item m="1" x="1109"/>
        <item m="1" x="1157"/>
        <item m="1" x="556"/>
        <item m="1" x="321"/>
        <item m="1" x="1374"/>
        <item m="1" x="879"/>
        <item m="1" x="471"/>
        <item m="1" x="1498"/>
        <item m="1" x="490"/>
        <item m="1" x="225"/>
        <item m="1" x="315"/>
        <item m="1" x="183"/>
        <item m="1" x="1835"/>
        <item m="1" x="495"/>
        <item m="1" x="379"/>
        <item m="1" x="985"/>
        <item m="1" x="888"/>
        <item m="1" x="399"/>
        <item m="1" x="1369"/>
        <item m="1" x="967"/>
        <item m="1" x="428"/>
        <item m="1" x="897"/>
        <item m="1" x="1690"/>
        <item m="1" x="1441"/>
        <item m="1" x="1038"/>
        <item m="1" x="335"/>
        <item m="1" x="1130"/>
        <item m="1" x="690"/>
        <item m="1" x="625"/>
        <item m="1" x="562"/>
        <item m="1" x="1740"/>
        <item m="1" x="353"/>
        <item m="1" x="1638"/>
        <item m="1" x="135"/>
        <item m="1" x="1814"/>
        <item m="1" x="121"/>
        <item m="1" x="662"/>
        <item m="1" x="255"/>
        <item m="1" x="889"/>
        <item m="1" x="1396"/>
        <item m="1" x="283"/>
        <item m="1" x="319"/>
        <item m="1" x="392"/>
        <item m="1" x="1675"/>
        <item m="1" x="1685"/>
        <item m="1" x="737"/>
        <item m="1" x="1328"/>
        <item m="1" x="730"/>
        <item m="1" x="1460"/>
        <item m="1" x="476"/>
        <item m="1" x="1478"/>
        <item m="1" x="1235"/>
        <item m="1" x="658"/>
        <item m="1" x="1282"/>
        <item m="1" x="1810"/>
        <item m="1" x="419"/>
        <item m="1" x="711"/>
        <item m="1" x="1045"/>
        <item m="1" x="189"/>
        <item m="1" x="738"/>
        <item m="1" x="284"/>
        <item m="1" x="1238"/>
        <item m="1" x="782"/>
        <item m="1" x="741"/>
        <item m="1" x="1464"/>
        <item m="1" x="410"/>
        <item m="1" x="1269"/>
        <item m="1" x="358"/>
        <item m="1" x="199"/>
        <item m="1" x="1078"/>
        <item m="1" x="200"/>
        <item m="1" x="1767"/>
        <item m="1" x="1204"/>
        <item m="1" x="635"/>
        <item m="1" x="503"/>
        <item m="1" x="848"/>
        <item m="1" x="703"/>
        <item m="1" x="1832"/>
        <item m="1" x="634"/>
        <item m="1" x="1347"/>
        <item m="1" x="671"/>
        <item m="1" x="229"/>
        <item m="1" x="1435"/>
        <item m="1" x="239"/>
        <item m="1" x="1439"/>
        <item m="1" x="334"/>
        <item m="1" x="1677"/>
        <item m="1" x="1220"/>
        <item m="1" x="629"/>
        <item m="1" x="607"/>
        <item m="1" x="1548"/>
        <item m="1" x="133"/>
        <item m="1" x="1397"/>
        <item m="1" x="1065"/>
        <item m="1" x="1438"/>
        <item m="1" x="1724"/>
        <item m="1" x="1526"/>
        <item m="1" x="525"/>
        <item m="1" x="770"/>
        <item m="1" x="697"/>
        <item m="1" x="1676"/>
        <item m="1" x="983"/>
        <item m="1" x="1597"/>
        <item m="1" x="666"/>
        <item m="1" x="1704"/>
        <item m="1" x="623"/>
        <item m="1" x="980"/>
        <item m="1" x="1085"/>
        <item m="1" x="996"/>
        <item m="1" x="726"/>
        <item m="1" x="1769"/>
        <item m="1" x="575"/>
        <item m="1" x="1525"/>
        <item m="1" x="1308"/>
        <item m="1" x="759"/>
        <item m="1" x="1336"/>
        <item m="1" x="198"/>
        <item m="1" x="1792"/>
        <item m="1" x="1622"/>
        <item m="1" x="1277"/>
        <item m="1" x="361"/>
        <item m="1" x="1494"/>
        <item m="1" x="1568"/>
        <item m="1" x="497"/>
        <item m="1" x="971"/>
        <item m="1" x="1776"/>
        <item m="1" x="472"/>
        <item m="1" x="585"/>
        <item m="1" x="1667"/>
        <item m="1" x="1115"/>
        <item m="1" x="102"/>
        <item m="1" x="343"/>
        <item m="1" x="6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outline="0" showAll="0" defaultSubtotal="0">
      <items count="13">
        <item h="1" m="1" x="12"/>
        <item h="1" x="2"/>
        <item h="1" m="1" x="7"/>
        <item x="5"/>
        <item h="1" m="1" x="9"/>
        <item h="1" x="0"/>
        <item h="1" x="4"/>
        <item h="1" m="1" x="11"/>
        <item h="1" x="3"/>
        <item h="1" m="1" x="8"/>
        <item h="1" x="1"/>
        <item h="1" m="1" x="10"/>
        <item h="1" m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outline="0" showAll="0" defaultSubtotal="0">
      <items count="10">
        <item x="3"/>
        <item x="0"/>
        <item m="1" x="7"/>
        <item x="2"/>
        <item m="1" x="6"/>
        <item m="1" x="5"/>
        <item x="1"/>
        <item m="1" x="8"/>
        <item m="1" x="9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5">
        <item x="1"/>
        <item m="1" x="3"/>
        <item x="0"/>
        <item m="1" x="4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96">
        <item m="1" x="42"/>
        <item m="1" x="69"/>
        <item m="1" x="56"/>
        <item m="1" x="37"/>
        <item x="27"/>
        <item m="1" x="72"/>
        <item x="8"/>
        <item m="1" x="84"/>
        <item x="2"/>
        <item x="6"/>
        <item m="1" x="35"/>
        <item m="1" x="74"/>
        <item x="7"/>
        <item m="1" x="83"/>
        <item x="0"/>
        <item m="1" x="62"/>
        <item m="1" x="50"/>
        <item x="4"/>
        <item m="1" x="91"/>
        <item m="1" x="61"/>
        <item x="21"/>
        <item m="1" x="79"/>
        <item x="18"/>
        <item m="1" x="58"/>
        <item x="14"/>
        <item m="1" x="54"/>
        <item m="1" x="63"/>
        <item m="1" x="80"/>
        <item m="1" x="40"/>
        <item x="23"/>
        <item m="1" x="81"/>
        <item x="3"/>
        <item x="28"/>
        <item m="1" x="67"/>
        <item m="1" x="68"/>
        <item m="1" x="38"/>
        <item m="1" x="65"/>
        <item m="1" x="87"/>
        <item m="1" x="60"/>
        <item m="1" x="41"/>
        <item x="25"/>
        <item m="1" x="73"/>
        <item m="1" x="47"/>
        <item x="10"/>
        <item m="1" x="46"/>
        <item x="9"/>
        <item x="11"/>
        <item m="1" x="90"/>
        <item m="1" x="88"/>
        <item m="1" x="32"/>
        <item m="1" x="44"/>
        <item m="1" x="82"/>
        <item m="1" x="66"/>
        <item m="1" x="49"/>
        <item m="1" x="30"/>
        <item m="1" x="77"/>
        <item x="20"/>
        <item m="1" x="34"/>
        <item x="22"/>
        <item x="13"/>
        <item x="24"/>
        <item m="1" x="89"/>
        <item m="1" x="71"/>
        <item m="1" x="43"/>
        <item x="26"/>
        <item m="1" x="94"/>
        <item m="1" x="45"/>
        <item m="1" x="53"/>
        <item m="1" x="52"/>
        <item m="1" x="48"/>
        <item m="1" x="85"/>
        <item x="16"/>
        <item m="1" x="51"/>
        <item m="1" x="33"/>
        <item m="1" x="86"/>
        <item m="1" x="64"/>
        <item x="15"/>
        <item m="1" x="59"/>
        <item m="1" x="36"/>
        <item m="1" x="78"/>
        <item m="1" x="39"/>
        <item m="1" x="95"/>
        <item m="1" x="92"/>
        <item m="1" x="70"/>
        <item m="1" x="93"/>
        <item x="17"/>
        <item x="1"/>
        <item m="1" x="76"/>
        <item m="1" x="75"/>
        <item m="1" x="57"/>
        <item m="1" x="31"/>
        <item x="12"/>
        <item m="1" x="55"/>
        <item x="5"/>
        <item x="19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2"/>
    <field x="9"/>
    <field x="8"/>
    <field x="3"/>
  </rowFields>
  <rowItems count="15">
    <i>
      <x v="1948"/>
      <x v="1374"/>
      <x v="59"/>
      <x v="2"/>
      <x v="1768"/>
    </i>
    <i>
      <x v="1952"/>
      <x v="1378"/>
      <x v="71"/>
      <x v="2"/>
      <x v="1772"/>
    </i>
    <i>
      <x v="1956"/>
      <x v="1382"/>
      <x v="85"/>
      <x v="2"/>
      <x v="1776"/>
    </i>
    <i>
      <x v="1958"/>
      <x v="1384"/>
      <x v="31"/>
      <x v="2"/>
      <x v="1778"/>
    </i>
    <i>
      <x v="1966"/>
      <x v="1392"/>
      <x v="85"/>
      <x v="2"/>
      <x v="1786"/>
    </i>
    <i>
      <x v="1981"/>
      <x v="1407"/>
      <x v="24"/>
      <x v="2"/>
      <x v="1800"/>
    </i>
    <i>
      <x v="1985"/>
      <x v="1411"/>
      <x v="29"/>
      <x/>
      <x v="1804"/>
    </i>
    <i>
      <x v="1993"/>
      <x v="1418"/>
      <x v="85"/>
      <x v="2"/>
      <x v="1811"/>
    </i>
    <i>
      <x v="1994"/>
      <x v="1419"/>
      <x v="59"/>
      <x/>
      <x v="1812"/>
    </i>
    <i>
      <x v="2000"/>
      <x v="1425"/>
      <x v="40"/>
      <x v="2"/>
      <x v="1817"/>
    </i>
    <i>
      <x v="2012"/>
      <x v="1437"/>
      <x v="59"/>
      <x v="2"/>
      <x v="1828"/>
    </i>
    <i>
      <x v="2013"/>
      <x v="1438"/>
      <x v="59"/>
      <x v="2"/>
      <x v="1829"/>
    </i>
    <i>
      <x v="2020"/>
      <x v="1445"/>
      <x v="85"/>
      <x v="2"/>
      <x v="1836"/>
    </i>
    <i>
      <x v="2023"/>
      <x v="1448"/>
      <x v="32"/>
      <x/>
      <x v="1839"/>
    </i>
    <i>
      <x v="2027"/>
      <x v="1452"/>
      <x v="95"/>
      <x/>
      <x v="1843"/>
    </i>
  </rowItems>
  <colItems count="1">
    <i/>
  </colItems>
  <formats count="260">
    <format dxfId="0">
      <pivotArea field="0" type="button" dataOnly="0" labelOnly="1" outline="0" axis="axisRow" fieldPosition="0"/>
    </format>
    <format dxfId="1">
      <pivotArea dataOnly="0" labelOnly="1" fieldPosition="0">
        <references count="2">
          <reference field="0" count="1" selected="0">
            <x v="69"/>
          </reference>
          <reference field="2" count="1">
            <x v="0"/>
          </reference>
        </references>
      </pivotArea>
    </format>
    <format dxfId="2">
      <pivotArea dataOnly="0" labelOnly="1" fieldPosition="0">
        <references count="2">
          <reference field="0" count="1" selected="0">
            <x v="72"/>
          </reference>
          <reference field="2" count="1">
            <x v="3"/>
          </reference>
        </references>
      </pivotArea>
    </format>
    <format dxfId="3">
      <pivotArea dataOnly="0" labelOnly="1" fieldPosition="0">
        <references count="2">
          <reference field="0" count="1" selected="0">
            <x v="73"/>
          </reference>
          <reference field="2" count="1">
            <x v="4"/>
          </reference>
        </references>
      </pivotArea>
    </format>
    <format dxfId="4">
      <pivotArea dataOnly="0" labelOnly="1" fieldPosition="0">
        <references count="2">
          <reference field="0" count="1" selected="0">
            <x v="77"/>
          </reference>
          <reference field="2" count="1">
            <x v="8"/>
          </reference>
        </references>
      </pivotArea>
    </format>
    <format dxfId="5">
      <pivotArea dataOnly="0" labelOnly="1" fieldPosition="0">
        <references count="2">
          <reference field="0" count="1" selected="0">
            <x v="79"/>
          </reference>
          <reference field="2" count="1">
            <x v="10"/>
          </reference>
        </references>
      </pivotArea>
    </format>
    <format dxfId="6">
      <pivotArea dataOnly="0" labelOnly="1" fieldPosition="0">
        <references count="2">
          <reference field="0" count="1" selected="0">
            <x v="82"/>
          </reference>
          <reference field="2" count="1">
            <x v="13"/>
          </reference>
        </references>
      </pivotArea>
    </format>
    <format dxfId="7">
      <pivotArea dataOnly="0" labelOnly="1" fieldPosition="0">
        <references count="2">
          <reference field="0" count="1" selected="0">
            <x v="84"/>
          </reference>
          <reference field="2" count="1">
            <x v="15"/>
          </reference>
        </references>
      </pivotArea>
    </format>
    <format dxfId="8">
      <pivotArea dataOnly="0" labelOnly="1" fieldPosition="0">
        <references count="2">
          <reference field="0" count="1" selected="0">
            <x v="85"/>
          </reference>
          <reference field="2" count="1">
            <x v="16"/>
          </reference>
        </references>
      </pivotArea>
    </format>
    <format dxfId="9">
      <pivotArea dataOnly="0" labelOnly="1" fieldPosition="0">
        <references count="2">
          <reference field="0" count="1" selected="0">
            <x v="86"/>
          </reference>
          <reference field="2" count="1">
            <x v="17"/>
          </reference>
        </references>
      </pivotArea>
    </format>
    <format dxfId="10">
      <pivotArea dataOnly="0" labelOnly="1" fieldPosition="0">
        <references count="2">
          <reference field="0" count="1" selected="0">
            <x v="89"/>
          </reference>
          <reference field="2" count="1">
            <x v="20"/>
          </reference>
        </references>
      </pivotArea>
    </format>
    <format dxfId="11">
      <pivotArea dataOnly="0" labelOnly="1" fieldPosition="0">
        <references count="2">
          <reference field="0" count="1" selected="0">
            <x v="90"/>
          </reference>
          <reference field="2" count="1">
            <x v="21"/>
          </reference>
        </references>
      </pivotArea>
    </format>
    <format dxfId="12">
      <pivotArea dataOnly="0" labelOnly="1" fieldPosition="0">
        <references count="2">
          <reference field="0" count="1" selected="0">
            <x v="93"/>
          </reference>
          <reference field="2" count="1">
            <x v="24"/>
          </reference>
        </references>
      </pivotArea>
    </format>
    <format dxfId="13">
      <pivotArea dataOnly="0" labelOnly="1" fieldPosition="0">
        <references count="2">
          <reference field="0" count="1" selected="0">
            <x v="96"/>
          </reference>
          <reference field="2" count="1">
            <x v="27"/>
          </reference>
        </references>
      </pivotArea>
    </format>
    <format dxfId="14">
      <pivotArea dataOnly="0" labelOnly="1" fieldPosition="0">
        <references count="2">
          <reference field="0" count="1" selected="0">
            <x v="97"/>
          </reference>
          <reference field="2" count="1">
            <x v="28"/>
          </reference>
        </references>
      </pivotArea>
    </format>
    <format dxfId="15">
      <pivotArea dataOnly="0" labelOnly="1" fieldPosition="0">
        <references count="2">
          <reference field="0" count="1" selected="0">
            <x v="109"/>
          </reference>
          <reference field="2" count="1">
            <x v="40"/>
          </reference>
        </references>
      </pivotArea>
    </format>
    <format dxfId="16">
      <pivotArea dataOnly="0" labelOnly="1" fieldPosition="0">
        <references count="2">
          <reference field="0" count="1" selected="0">
            <x v="118"/>
          </reference>
          <reference field="2" count="1">
            <x v="49"/>
          </reference>
        </references>
      </pivotArea>
    </format>
    <format dxfId="17">
      <pivotArea dataOnly="0" labelOnly="1" fieldPosition="0">
        <references count="2">
          <reference field="0" count="1" selected="0">
            <x v="129"/>
          </reference>
          <reference field="2" count="1">
            <x v="60"/>
          </reference>
        </references>
      </pivotArea>
    </format>
    <format dxfId="18">
      <pivotArea dataOnly="0" labelOnly="1" fieldPosition="0">
        <references count="2">
          <reference field="0" count="1" selected="0">
            <x v="136"/>
          </reference>
          <reference field="2" count="1">
            <x v="67"/>
          </reference>
        </references>
      </pivotArea>
    </format>
    <format dxfId="19">
      <pivotArea dataOnly="0" labelOnly="1" fieldPosition="0">
        <references count="2">
          <reference field="0" count="1" selected="0">
            <x v="142"/>
          </reference>
          <reference field="2" count="1">
            <x v="73"/>
          </reference>
        </references>
      </pivotArea>
    </format>
    <format dxfId="20">
      <pivotArea dataOnly="0" labelOnly="1" fieldPosition="0">
        <references count="2">
          <reference field="0" count="1" selected="0">
            <x v="143"/>
          </reference>
          <reference field="2" count="1">
            <x v="74"/>
          </reference>
        </references>
      </pivotArea>
    </format>
    <format dxfId="21">
      <pivotArea dataOnly="0" labelOnly="1" fieldPosition="0">
        <references count="2">
          <reference field="0" count="1" selected="0">
            <x v="145"/>
          </reference>
          <reference field="2" count="1">
            <x v="76"/>
          </reference>
        </references>
      </pivotArea>
    </format>
    <format dxfId="22">
      <pivotArea dataOnly="0" labelOnly="1" fieldPosition="0">
        <references count="2">
          <reference field="0" count="1" selected="0">
            <x v="149"/>
          </reference>
          <reference field="2" count="1">
            <x v="80"/>
          </reference>
        </references>
      </pivotArea>
    </format>
    <format dxfId="23">
      <pivotArea dataOnly="0" labelOnly="1" fieldPosition="0">
        <references count="2">
          <reference field="0" count="1" selected="0">
            <x v="162"/>
          </reference>
          <reference field="2" count="1">
            <x v="93"/>
          </reference>
        </references>
      </pivotArea>
    </format>
    <format dxfId="24">
      <pivotArea dataOnly="0" labelOnly="1" fieldPosition="0">
        <references count="2">
          <reference field="0" count="1" selected="0">
            <x v="163"/>
          </reference>
          <reference field="2" count="1">
            <x v="94"/>
          </reference>
        </references>
      </pivotArea>
    </format>
    <format dxfId="25">
      <pivotArea dataOnly="0" labelOnly="1" fieldPosition="0">
        <references count="2">
          <reference field="0" count="1" selected="0">
            <x v="164"/>
          </reference>
          <reference field="2" count="1">
            <x v="95"/>
          </reference>
        </references>
      </pivotArea>
    </format>
    <format dxfId="26">
      <pivotArea dataOnly="0" labelOnly="1" fieldPosition="0">
        <references count="2">
          <reference field="0" count="1" selected="0">
            <x v="165"/>
          </reference>
          <reference field="2" count="1">
            <x v="96"/>
          </reference>
        </references>
      </pivotArea>
    </format>
    <format dxfId="27">
      <pivotArea dataOnly="0" labelOnly="1" fieldPosition="0">
        <references count="2">
          <reference field="0" count="1" selected="0">
            <x v="166"/>
          </reference>
          <reference field="2" count="1">
            <x v="97"/>
          </reference>
        </references>
      </pivotArea>
    </format>
    <format dxfId="28">
      <pivotArea dataOnly="0" labelOnly="1" fieldPosition="0">
        <references count="2">
          <reference field="0" count="1" selected="0">
            <x v="167"/>
          </reference>
          <reference field="2" count="1">
            <x v="98"/>
          </reference>
        </references>
      </pivotArea>
    </format>
    <format dxfId="29">
      <pivotArea dataOnly="0" labelOnly="1" fieldPosition="0">
        <references count="2">
          <reference field="0" count="1" selected="0">
            <x v="169"/>
          </reference>
          <reference field="2" count="1">
            <x v="100"/>
          </reference>
        </references>
      </pivotArea>
    </format>
    <format dxfId="30">
      <pivotArea dataOnly="0" labelOnly="1" fieldPosition="0">
        <references count="2">
          <reference field="0" count="1" selected="0">
            <x v="172"/>
          </reference>
          <reference field="2" count="1">
            <x v="103"/>
          </reference>
        </references>
      </pivotArea>
    </format>
    <format dxfId="31">
      <pivotArea dataOnly="0" labelOnly="1" fieldPosition="0">
        <references count="2">
          <reference field="0" count="1" selected="0">
            <x v="175"/>
          </reference>
          <reference field="2" count="1">
            <x v="106"/>
          </reference>
        </references>
      </pivotArea>
    </format>
    <format dxfId="32">
      <pivotArea dataOnly="0" labelOnly="1" fieldPosition="0">
        <references count="2">
          <reference field="0" count="1" selected="0">
            <x v="186"/>
          </reference>
          <reference field="2" count="1">
            <x v="117"/>
          </reference>
        </references>
      </pivotArea>
    </format>
    <format dxfId="33">
      <pivotArea dataOnly="0" labelOnly="1" fieldPosition="0">
        <references count="3">
          <reference field="0" count="1" selected="0">
            <x v="69"/>
          </reference>
          <reference field="2" count="1" selected="0">
            <x v="0"/>
          </reference>
          <reference field="9" count="1">
            <x v="8"/>
          </reference>
        </references>
      </pivotArea>
    </format>
    <format dxfId="34">
      <pivotArea dataOnly="0" labelOnly="1" fieldPosition="0">
        <references count="3">
          <reference field="0" count="1" selected="0">
            <x v="72"/>
          </reference>
          <reference field="2" count="1" selected="0">
            <x v="3"/>
          </reference>
          <reference field="9" count="1">
            <x v="4"/>
          </reference>
        </references>
      </pivotArea>
    </format>
    <format dxfId="35">
      <pivotArea dataOnly="0" labelOnly="1" fieldPosition="0">
        <references count="3">
          <reference field="0" count="1" selected="0">
            <x v="73"/>
          </reference>
          <reference field="2" count="1" selected="0">
            <x v="4"/>
          </reference>
          <reference field="9" count="1">
            <x v="16"/>
          </reference>
        </references>
      </pivotArea>
    </format>
    <format dxfId="36">
      <pivotArea dataOnly="0" labelOnly="1" fieldPosition="0">
        <references count="3">
          <reference field="0" count="1" selected="0">
            <x v="77"/>
          </reference>
          <reference field="2" count="1" selected="0">
            <x v="8"/>
          </reference>
          <reference field="9" count="1">
            <x v="15"/>
          </reference>
        </references>
      </pivotArea>
    </format>
    <format dxfId="37">
      <pivotArea dataOnly="0" labelOnly="1" fieldPosition="0">
        <references count="3">
          <reference field="0" count="1" selected="0">
            <x v="79"/>
          </reference>
          <reference field="2" count="1" selected="0">
            <x v="10"/>
          </reference>
          <reference field="9" count="1">
            <x v="8"/>
          </reference>
        </references>
      </pivotArea>
    </format>
    <format dxfId="38">
      <pivotArea dataOnly="0" labelOnly="1" fieldPosition="0">
        <references count="3">
          <reference field="0" count="1" selected="0">
            <x v="82"/>
          </reference>
          <reference field="2" count="1" selected="0">
            <x v="13"/>
          </reference>
          <reference field="9" count="1">
            <x v="16"/>
          </reference>
        </references>
      </pivotArea>
    </format>
    <format dxfId="39">
      <pivotArea dataOnly="0" labelOnly="1" fieldPosition="0">
        <references count="3">
          <reference field="0" count="1" selected="0">
            <x v="84"/>
          </reference>
          <reference field="2" count="1" selected="0">
            <x v="15"/>
          </reference>
          <reference field="9" count="1">
            <x v="17"/>
          </reference>
        </references>
      </pivotArea>
    </format>
    <format dxfId="40">
      <pivotArea dataOnly="0" labelOnly="1" fieldPosition="0">
        <references count="3">
          <reference field="0" count="1" selected="0">
            <x v="85"/>
          </reference>
          <reference field="2" count="1" selected="0">
            <x v="16"/>
          </reference>
          <reference field="9" count="1">
            <x v="5"/>
          </reference>
        </references>
      </pivotArea>
    </format>
    <format dxfId="41">
      <pivotArea dataOnly="0" labelOnly="1" fieldPosition="0">
        <references count="3">
          <reference field="0" count="1" selected="0">
            <x v="86"/>
          </reference>
          <reference field="2" count="1" selected="0">
            <x v="17"/>
          </reference>
          <reference field="9" count="1">
            <x v="27"/>
          </reference>
        </references>
      </pivotArea>
    </format>
    <format dxfId="42">
      <pivotArea dataOnly="0" labelOnly="1" fieldPosition="0">
        <references count="3">
          <reference field="0" count="1" selected="0">
            <x v="89"/>
          </reference>
          <reference field="2" count="1" selected="0">
            <x v="20"/>
          </reference>
          <reference field="9" count="1">
            <x v="26"/>
          </reference>
        </references>
      </pivotArea>
    </format>
    <format dxfId="43">
      <pivotArea dataOnly="0" labelOnly="1" fieldPosition="0">
        <references count="3">
          <reference field="0" count="1" selected="0">
            <x v="90"/>
          </reference>
          <reference field="2" count="1" selected="0">
            <x v="21"/>
          </reference>
          <reference field="9" count="1">
            <x v="16"/>
          </reference>
        </references>
      </pivotArea>
    </format>
    <format dxfId="44">
      <pivotArea dataOnly="0" labelOnly="1" fieldPosition="0">
        <references count="3">
          <reference field="0" count="1" selected="0">
            <x v="93"/>
          </reference>
          <reference field="2" count="1" selected="0">
            <x v="24"/>
          </reference>
          <reference field="9" count="1">
            <x v="5"/>
          </reference>
        </references>
      </pivotArea>
    </format>
    <format dxfId="45">
      <pivotArea dataOnly="0" labelOnly="1" fieldPosition="0">
        <references count="3">
          <reference field="0" count="1" selected="0">
            <x v="96"/>
          </reference>
          <reference field="2" count="1" selected="0">
            <x v="27"/>
          </reference>
          <reference field="9" count="1">
            <x v="4"/>
          </reference>
        </references>
      </pivotArea>
    </format>
    <format dxfId="46">
      <pivotArea dataOnly="0" labelOnly="1" fieldPosition="0">
        <references count="3">
          <reference field="0" count="1" selected="0">
            <x v="109"/>
          </reference>
          <reference field="2" count="1" selected="0">
            <x v="40"/>
          </reference>
          <reference field="9" count="1">
            <x v="27"/>
          </reference>
        </references>
      </pivotArea>
    </format>
    <format dxfId="47">
      <pivotArea dataOnly="0" labelOnly="1" fieldPosition="0">
        <references count="3">
          <reference field="0" count="1" selected="0">
            <x v="118"/>
          </reference>
          <reference field="2" count="1" selected="0">
            <x v="49"/>
          </reference>
          <reference field="9" count="1">
            <x v="17"/>
          </reference>
        </references>
      </pivotArea>
    </format>
    <format dxfId="48">
      <pivotArea dataOnly="0" labelOnly="1" fieldPosition="0">
        <references count="3">
          <reference field="0" count="1" selected="0">
            <x v="129"/>
          </reference>
          <reference field="2" count="1" selected="0">
            <x v="60"/>
          </reference>
          <reference field="9" count="1">
            <x v="8"/>
          </reference>
        </references>
      </pivotArea>
    </format>
    <format dxfId="49">
      <pivotArea dataOnly="0" labelOnly="1" fieldPosition="0">
        <references count="3">
          <reference field="0" count="1" selected="0">
            <x v="136"/>
          </reference>
          <reference field="2" count="1" selected="0">
            <x v="67"/>
          </reference>
          <reference field="9" count="1">
            <x v="24"/>
          </reference>
        </references>
      </pivotArea>
    </format>
    <format dxfId="50">
      <pivotArea dataOnly="0" labelOnly="1" fieldPosition="0">
        <references count="3">
          <reference field="0" count="1" selected="0">
            <x v="142"/>
          </reference>
          <reference field="2" count="1" selected="0">
            <x v="73"/>
          </reference>
          <reference field="9" count="1">
            <x v="9"/>
          </reference>
        </references>
      </pivotArea>
    </format>
    <format dxfId="51">
      <pivotArea dataOnly="0" labelOnly="1" fieldPosition="0">
        <references count="3">
          <reference field="0" count="1" selected="0">
            <x v="143"/>
          </reference>
          <reference field="2" count="1" selected="0">
            <x v="74"/>
          </reference>
          <reference field="9" count="1">
            <x v="16"/>
          </reference>
        </references>
      </pivotArea>
    </format>
    <format dxfId="52">
      <pivotArea dataOnly="0" labelOnly="1" fieldPosition="0">
        <references count="3">
          <reference field="0" count="1" selected="0">
            <x v="145"/>
          </reference>
          <reference field="2" count="1" selected="0">
            <x v="76"/>
          </reference>
          <reference field="9" count="1">
            <x v="8"/>
          </reference>
        </references>
      </pivotArea>
    </format>
    <format dxfId="53">
      <pivotArea dataOnly="0" labelOnly="1" fieldPosition="0">
        <references count="3">
          <reference field="0" count="1" selected="0">
            <x v="149"/>
          </reference>
          <reference field="2" count="1" selected="0">
            <x v="80"/>
          </reference>
          <reference field="9" count="1">
            <x v="25"/>
          </reference>
        </references>
      </pivotArea>
    </format>
    <format dxfId="54">
      <pivotArea dataOnly="0" labelOnly="1" fieldPosition="0">
        <references count="3">
          <reference field="0" count="1" selected="0">
            <x v="162"/>
          </reference>
          <reference field="2" count="1" selected="0">
            <x v="93"/>
          </reference>
          <reference field="9" count="1">
            <x v="6"/>
          </reference>
        </references>
      </pivotArea>
    </format>
    <format dxfId="55">
      <pivotArea dataOnly="0" labelOnly="1" fieldPosition="0">
        <references count="3">
          <reference field="0" count="1" selected="0">
            <x v="165"/>
          </reference>
          <reference field="2" count="1" selected="0">
            <x v="96"/>
          </reference>
          <reference field="9" count="1">
            <x v="5"/>
          </reference>
        </references>
      </pivotArea>
    </format>
    <format dxfId="56">
      <pivotArea dataOnly="0" labelOnly="1" fieldPosition="0">
        <references count="3">
          <reference field="0" count="1" selected="0">
            <x v="166"/>
          </reference>
          <reference field="2" count="1" selected="0">
            <x v="97"/>
          </reference>
          <reference field="9" count="1">
            <x v="16"/>
          </reference>
        </references>
      </pivotArea>
    </format>
    <format dxfId="57">
      <pivotArea dataOnly="0" labelOnly="1" fieldPosition="0">
        <references count="3">
          <reference field="0" count="1" selected="0">
            <x v="169"/>
          </reference>
          <reference field="2" count="1" selected="0">
            <x v="100"/>
          </reference>
          <reference field="9" count="1">
            <x v="17"/>
          </reference>
        </references>
      </pivotArea>
    </format>
    <format dxfId="58">
      <pivotArea dataOnly="0" labelOnly="1" fieldPosition="0">
        <references count="3">
          <reference field="0" count="1" selected="0">
            <x v="172"/>
          </reference>
          <reference field="2" count="1" selected="0">
            <x v="103"/>
          </reference>
          <reference field="9" count="1">
            <x v="22"/>
          </reference>
        </references>
      </pivotArea>
    </format>
    <format dxfId="59">
      <pivotArea dataOnly="0" labelOnly="1" fieldPosition="0">
        <references count="3">
          <reference field="0" count="1" selected="0">
            <x v="186"/>
          </reference>
          <reference field="2" count="1" selected="0">
            <x v="117"/>
          </reference>
          <reference field="9" count="1">
            <x v="8"/>
          </reference>
        </references>
      </pivotArea>
    </format>
    <format dxfId="60">
      <pivotArea dataOnly="0" labelOnly="1" fieldPosition="0">
        <references count="4">
          <reference field="0" count="1" selected="0">
            <x v="69"/>
          </reference>
          <reference field="2" count="1" selected="0">
            <x v="0"/>
          </reference>
          <reference field="8" count="1">
            <x v="2"/>
          </reference>
          <reference field="9" count="1" selected="0">
            <x v="8"/>
          </reference>
        </references>
      </pivotArea>
    </format>
    <format dxfId="61">
      <pivotArea dataOnly="0" labelOnly="1" fieldPosition="0">
        <references count="4">
          <reference field="0" count="1" selected="0">
            <x v="82"/>
          </reference>
          <reference field="2" count="1" selected="0">
            <x v="13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62">
      <pivotArea dataOnly="0" labelOnly="1" fieldPosition="0">
        <references count="4">
          <reference field="0" count="1" selected="0">
            <x v="86"/>
          </reference>
          <reference field="2" count="1" selected="0">
            <x v="17"/>
          </reference>
          <reference field="8" count="1">
            <x v="2"/>
          </reference>
          <reference field="9" count="1" selected="0">
            <x v="27"/>
          </reference>
        </references>
      </pivotArea>
    </format>
    <format dxfId="63">
      <pivotArea dataOnly="0" labelOnly="1" fieldPosition="0">
        <references count="4">
          <reference field="0" count="1" selected="0">
            <x v="90"/>
          </reference>
          <reference field="2" count="1" selected="0">
            <x v="21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64">
      <pivotArea dataOnly="0" labelOnly="1" fieldPosition="0">
        <references count="4">
          <reference field="0" count="1" selected="0">
            <x v="93"/>
          </reference>
          <reference field="2" count="1" selected="0">
            <x v="24"/>
          </reference>
          <reference field="8" count="1">
            <x v="2"/>
          </reference>
          <reference field="9" count="1" selected="0">
            <x v="5"/>
          </reference>
        </references>
      </pivotArea>
    </format>
    <format dxfId="65">
      <pivotArea dataOnly="0" labelOnly="1" fieldPosition="0">
        <references count="4">
          <reference field="0" count="1" selected="0">
            <x v="118"/>
          </reference>
          <reference field="2" count="1" selected="0">
            <x v="49"/>
          </reference>
          <reference field="8" count="1">
            <x v="0"/>
          </reference>
          <reference field="9" count="1" selected="0">
            <x v="17"/>
          </reference>
        </references>
      </pivotArea>
    </format>
    <format dxfId="66">
      <pivotArea dataOnly="0" labelOnly="1" fieldPosition="0">
        <references count="4">
          <reference field="0" count="1" selected="0">
            <x v="136"/>
          </reference>
          <reference field="2" count="1" selected="0">
            <x v="67"/>
          </reference>
          <reference field="8" count="1">
            <x v="2"/>
          </reference>
          <reference field="9" count="1" selected="0">
            <x v="24"/>
          </reference>
        </references>
      </pivotArea>
    </format>
    <format dxfId="67">
      <pivotArea dataOnly="0" labelOnly="1" fieldPosition="0">
        <references count="4">
          <reference field="0" count="1" selected="0">
            <x v="145"/>
          </reference>
          <reference field="2" count="1" selected="0">
            <x v="76"/>
          </reference>
          <reference field="8" count="1">
            <x v="0"/>
          </reference>
          <reference field="9" count="1" selected="0">
            <x v="8"/>
          </reference>
        </references>
      </pivotArea>
    </format>
    <format dxfId="68">
      <pivotArea dataOnly="0" labelOnly="1" fieldPosition="0">
        <references count="4">
          <reference field="0" count="1" selected="0">
            <x v="149"/>
          </reference>
          <reference field="2" count="1" selected="0">
            <x v="80"/>
          </reference>
          <reference field="8" count="1">
            <x v="3"/>
          </reference>
          <reference field="9" count="1" selected="0">
            <x v="25"/>
          </reference>
        </references>
      </pivotArea>
    </format>
    <format dxfId="69">
      <pivotArea dataOnly="0" labelOnly="1" fieldPosition="0">
        <references count="4">
          <reference field="0" count="1" selected="0">
            <x v="162"/>
          </reference>
          <reference field="2" count="1" selected="0">
            <x v="93"/>
          </reference>
          <reference field="8" count="1">
            <x v="2"/>
          </reference>
          <reference field="9" count="1" selected="0">
            <x v="6"/>
          </reference>
        </references>
      </pivotArea>
    </format>
    <format dxfId="70">
      <pivotArea dataOnly="0" labelOnly="1" fieldPosition="0">
        <references count="4">
          <reference field="0" count="1" selected="0">
            <x v="166"/>
          </reference>
          <reference field="2" count="1" selected="0">
            <x v="97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71">
      <pivotArea dataOnly="0" labelOnly="1" fieldPosition="0">
        <references count="4">
          <reference field="0" count="1" selected="0">
            <x v="169"/>
          </reference>
          <reference field="2" count="1" selected="0">
            <x v="100"/>
          </reference>
          <reference field="8" count="1">
            <x v="2"/>
          </reference>
          <reference field="9" count="1" selected="0">
            <x v="17"/>
          </reference>
        </references>
      </pivotArea>
    </format>
    <format dxfId="72">
      <pivotArea dataOnly="0" labelOnly="1" fieldPosition="0">
        <references count="4">
          <reference field="0" count="1" selected="0">
            <x v="186"/>
          </reference>
          <reference field="2" count="1" selected="0">
            <x v="117"/>
          </reference>
          <reference field="8" count="1">
            <x v="0"/>
          </reference>
          <reference field="9" count="1" selected="0">
            <x v="8"/>
          </reference>
        </references>
      </pivotArea>
    </format>
    <format dxfId="73">
      <pivotArea dataOnly="0" labelOnly="1" fieldPosition="0">
        <references count="5">
          <reference field="0" count="1" selected="0">
            <x v="69"/>
          </reference>
          <reference field="2" count="1" selected="0">
            <x v="0"/>
          </reference>
          <reference field="3" count="1">
            <x v="57"/>
          </reference>
          <reference field="8" count="1" selected="0">
            <x v="2"/>
          </reference>
          <reference field="9" count="1" selected="0">
            <x v="8"/>
          </reference>
        </references>
      </pivotArea>
    </format>
    <format dxfId="74">
      <pivotArea dataOnly="0" labelOnly="1" fieldPosition="0">
        <references count="5">
          <reference field="0" count="1" selected="0">
            <x v="72"/>
          </reference>
          <reference field="2" count="1" selected="0">
            <x v="3"/>
          </reference>
          <reference field="3" count="1">
            <x v="60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75">
      <pivotArea dataOnly="0" labelOnly="1" fieldPosition="0">
        <references count="5">
          <reference field="0" count="1" selected="0">
            <x v="73"/>
          </reference>
          <reference field="2" count="1" selected="0">
            <x v="4"/>
          </reference>
          <reference field="3" count="1">
            <x v="61"/>
          </reference>
          <reference field="8" count="1" selected="0">
            <x v="2"/>
          </reference>
          <reference field="9" count="1" selected="0">
            <x v="16"/>
          </reference>
        </references>
      </pivotArea>
    </format>
    <format dxfId="76">
      <pivotArea dataOnly="0" labelOnly="1" fieldPosition="0">
        <references count="5">
          <reference field="0" count="1" selected="0">
            <x v="77"/>
          </reference>
          <reference field="2" count="1" selected="0">
            <x v="8"/>
          </reference>
          <reference field="3" count="1">
            <x v="64"/>
          </reference>
          <reference field="8" count="1" selected="0">
            <x v="2"/>
          </reference>
          <reference field="9" count="1" selected="0">
            <x v="15"/>
          </reference>
        </references>
      </pivotArea>
    </format>
    <format dxfId="77">
      <pivotArea dataOnly="0" labelOnly="1" fieldPosition="0">
        <references count="5">
          <reference field="0" count="1" selected="0">
            <x v="79"/>
          </reference>
          <reference field="2" count="1" selected="0">
            <x v="10"/>
          </reference>
          <reference field="3" count="1">
            <x v="66"/>
          </reference>
          <reference field="8" count="1" selected="0">
            <x v="2"/>
          </reference>
          <reference field="9" count="1" selected="0">
            <x v="8"/>
          </reference>
        </references>
      </pivotArea>
    </format>
    <format dxfId="78">
      <pivotArea dataOnly="0" labelOnly="1" fieldPosition="0">
        <references count="5">
          <reference field="0" count="1" selected="0">
            <x v="82"/>
          </reference>
          <reference field="2" count="1" selected="0">
            <x v="13"/>
          </reference>
          <reference field="3" count="1">
            <x v="69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79">
      <pivotArea dataOnly="0" labelOnly="1" fieldPosition="0">
        <references count="5">
          <reference field="0" count="1" selected="0">
            <x v="84"/>
          </reference>
          <reference field="2" count="1" selected="0">
            <x v="15"/>
          </reference>
          <reference field="3" count="1">
            <x v="70"/>
          </reference>
          <reference field="8" count="1" selected="0">
            <x v="0"/>
          </reference>
          <reference field="9" count="1" selected="0">
            <x v="17"/>
          </reference>
        </references>
      </pivotArea>
    </format>
    <format dxfId="80">
      <pivotArea dataOnly="0" labelOnly="1" fieldPosition="0">
        <references count="5">
          <reference field="0" count="1" selected="0">
            <x v="85"/>
          </reference>
          <reference field="2" count="1" selected="0">
            <x v="16"/>
          </reference>
          <reference field="3" count="1">
            <x v="71"/>
          </reference>
          <reference field="8" count="1" selected="0">
            <x v="0"/>
          </reference>
          <reference field="9" count="1" selected="0">
            <x v="5"/>
          </reference>
        </references>
      </pivotArea>
    </format>
    <format dxfId="81">
      <pivotArea dataOnly="0" labelOnly="1" fieldPosition="0">
        <references count="5">
          <reference field="0" count="1" selected="0">
            <x v="86"/>
          </reference>
          <reference field="2" count="1" selected="0">
            <x v="17"/>
          </reference>
          <reference field="3" count="1">
            <x v="72"/>
          </reference>
          <reference field="8" count="1" selected="0">
            <x v="2"/>
          </reference>
          <reference field="9" count="1" selected="0">
            <x v="27"/>
          </reference>
        </references>
      </pivotArea>
    </format>
    <format dxfId="82">
      <pivotArea dataOnly="0" labelOnly="1" fieldPosition="0">
        <references count="5">
          <reference field="0" count="1" selected="0">
            <x v="89"/>
          </reference>
          <reference field="2" count="1" selected="0">
            <x v="20"/>
          </reference>
          <reference field="3" count="1">
            <x v="75"/>
          </reference>
          <reference field="8" count="1" selected="0">
            <x v="2"/>
          </reference>
          <reference field="9" count="1" selected="0">
            <x v="26"/>
          </reference>
        </references>
      </pivotArea>
    </format>
    <format dxfId="83">
      <pivotArea dataOnly="0" labelOnly="1" fieldPosition="0">
        <references count="5">
          <reference field="0" count="1" selected="0">
            <x v="90"/>
          </reference>
          <reference field="2" count="1" selected="0">
            <x v="21"/>
          </reference>
          <reference field="3" count="1">
            <x v="76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84">
      <pivotArea dataOnly="0" labelOnly="1" fieldPosition="0">
        <references count="5">
          <reference field="0" count="1" selected="0">
            <x v="93"/>
          </reference>
          <reference field="2" count="1" selected="0">
            <x v="24"/>
          </reference>
          <reference field="3" count="1">
            <x v="78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85">
      <pivotArea dataOnly="0" labelOnly="1" fieldPosition="0">
        <references count="5">
          <reference field="0" count="1" selected="0">
            <x v="96"/>
          </reference>
          <reference field="2" count="1" selected="0">
            <x v="27"/>
          </reference>
          <reference field="3" count="1">
            <x v="80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86">
      <pivotArea dataOnly="0" labelOnly="1" fieldPosition="0">
        <references count="5">
          <reference field="0" count="1" selected="0">
            <x v="97"/>
          </reference>
          <reference field="2" count="1" selected="0">
            <x v="28"/>
          </reference>
          <reference field="3" count="1">
            <x v="81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87">
      <pivotArea dataOnly="0" labelOnly="1" fieldPosition="0">
        <references count="5">
          <reference field="0" count="1" selected="0">
            <x v="109"/>
          </reference>
          <reference field="2" count="1" selected="0">
            <x v="40"/>
          </reference>
          <reference field="3" count="1">
            <x v="92"/>
          </reference>
          <reference field="8" count="1" selected="0">
            <x v="2"/>
          </reference>
          <reference field="9" count="1" selected="0">
            <x v="27"/>
          </reference>
        </references>
      </pivotArea>
    </format>
    <format dxfId="88">
      <pivotArea dataOnly="0" labelOnly="1" fieldPosition="0">
        <references count="5">
          <reference field="0" count="1" selected="0">
            <x v="118"/>
          </reference>
          <reference field="2" count="1" selected="0">
            <x v="49"/>
          </reference>
          <reference field="3" count="1">
            <x v="70"/>
          </reference>
          <reference field="8" count="1" selected="0">
            <x v="0"/>
          </reference>
          <reference field="9" count="1" selected="0">
            <x v="17"/>
          </reference>
        </references>
      </pivotArea>
    </format>
    <format dxfId="89">
      <pivotArea dataOnly="0" labelOnly="1" fieldPosition="0">
        <references count="5">
          <reference field="0" count="1" selected="0">
            <x v="129"/>
          </reference>
          <reference field="2" count="1" selected="0">
            <x v="60"/>
          </reference>
          <reference field="3" count="1">
            <x v="107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90">
      <pivotArea dataOnly="0" labelOnly="1" fieldPosition="0">
        <references count="5">
          <reference field="0" count="1" selected="0">
            <x v="136"/>
          </reference>
          <reference field="2" count="1" selected="0">
            <x v="67"/>
          </reference>
          <reference field="3" count="1">
            <x v="113"/>
          </reference>
          <reference field="8" count="1" selected="0">
            <x v="2"/>
          </reference>
          <reference field="9" count="1" selected="0">
            <x v="24"/>
          </reference>
        </references>
      </pivotArea>
    </format>
    <format dxfId="91">
      <pivotArea dataOnly="0" labelOnly="1" fieldPosition="0">
        <references count="5">
          <reference field="0" count="1" selected="0">
            <x v="142"/>
          </reference>
          <reference field="2" count="1" selected="0">
            <x v="73"/>
          </reference>
          <reference field="3" count="1">
            <x v="118"/>
          </reference>
          <reference field="8" count="1" selected="0">
            <x v="2"/>
          </reference>
          <reference field="9" count="1" selected="0">
            <x v="9"/>
          </reference>
        </references>
      </pivotArea>
    </format>
    <format dxfId="92">
      <pivotArea dataOnly="0" labelOnly="1" fieldPosition="0">
        <references count="5">
          <reference field="0" count="1" selected="0">
            <x v="143"/>
          </reference>
          <reference field="2" count="1" selected="0">
            <x v="74"/>
          </reference>
          <reference field="3" count="1">
            <x v="119"/>
          </reference>
          <reference field="8" count="1" selected="0">
            <x v="2"/>
          </reference>
          <reference field="9" count="1" selected="0">
            <x v="16"/>
          </reference>
        </references>
      </pivotArea>
    </format>
    <format dxfId="93">
      <pivotArea dataOnly="0" labelOnly="1" fieldPosition="0">
        <references count="5">
          <reference field="0" count="1" selected="0">
            <x v="145"/>
          </reference>
          <reference field="2" count="1" selected="0">
            <x v="76"/>
          </reference>
          <reference field="3" count="1">
            <x v="120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94">
      <pivotArea dataOnly="0" labelOnly="1" fieldPosition="0">
        <references count="5">
          <reference field="0" count="1" selected="0">
            <x v="149"/>
          </reference>
          <reference field="2" count="1" selected="0">
            <x v="80"/>
          </reference>
          <reference field="3" count="1">
            <x v="124"/>
          </reference>
          <reference field="8" count="1" selected="0">
            <x v="3"/>
          </reference>
          <reference field="9" count="1" selected="0">
            <x v="25"/>
          </reference>
        </references>
      </pivotArea>
    </format>
    <format dxfId="95">
      <pivotArea dataOnly="0" labelOnly="1" fieldPosition="0">
        <references count="5">
          <reference field="0" count="1" selected="0">
            <x v="162"/>
          </reference>
          <reference field="2" count="1" selected="0">
            <x v="93"/>
          </reference>
          <reference field="3" count="1">
            <x v="135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96">
      <pivotArea dataOnly="0" labelOnly="1" fieldPosition="0">
        <references count="5">
          <reference field="0" count="1" selected="0">
            <x v="163"/>
          </reference>
          <reference field="2" count="1" selected="0">
            <x v="94"/>
          </reference>
          <reference field="3" count="1">
            <x v="136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97">
      <pivotArea dataOnly="0" labelOnly="1" fieldPosition="0">
        <references count="5">
          <reference field="0" count="1" selected="0">
            <x v="164"/>
          </reference>
          <reference field="2" count="1" selected="0">
            <x v="95"/>
          </reference>
          <reference field="3" count="1">
            <x v="137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98">
      <pivotArea dataOnly="0" labelOnly="1" fieldPosition="0">
        <references count="5">
          <reference field="0" count="1" selected="0">
            <x v="165"/>
          </reference>
          <reference field="2" count="1" selected="0">
            <x v="96"/>
          </reference>
          <reference field="3" count="1">
            <x v="138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99">
      <pivotArea dataOnly="0" labelOnly="1" fieldPosition="0">
        <references count="5">
          <reference field="0" count="1" selected="0">
            <x v="166"/>
          </reference>
          <reference field="2" count="1" selected="0">
            <x v="97"/>
          </reference>
          <reference field="3" count="1">
            <x v="139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100">
      <pivotArea dataOnly="0" labelOnly="1" fieldPosition="0">
        <references count="5">
          <reference field="0" count="1" selected="0">
            <x v="167"/>
          </reference>
          <reference field="2" count="1" selected="0">
            <x v="98"/>
          </reference>
          <reference field="3" count="1">
            <x v="140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101">
      <pivotArea dataOnly="0" labelOnly="1" fieldPosition="0">
        <references count="5">
          <reference field="0" count="1" selected="0">
            <x v="169"/>
          </reference>
          <reference field="2" count="1" selected="0">
            <x v="100"/>
          </reference>
          <reference field="3" count="1">
            <x v="141"/>
          </reference>
          <reference field="8" count="1" selected="0">
            <x v="2"/>
          </reference>
          <reference field="9" count="1" selected="0">
            <x v="17"/>
          </reference>
        </references>
      </pivotArea>
    </format>
    <format dxfId="102">
      <pivotArea dataOnly="0" labelOnly="1" fieldPosition="0">
        <references count="5">
          <reference field="0" count="1" selected="0">
            <x v="172"/>
          </reference>
          <reference field="2" count="1" selected="0">
            <x v="103"/>
          </reference>
          <reference field="3" count="1">
            <x v="143"/>
          </reference>
          <reference field="8" count="1" selected="0">
            <x v="2"/>
          </reference>
          <reference field="9" count="1" selected="0">
            <x v="22"/>
          </reference>
        </references>
      </pivotArea>
    </format>
    <format dxfId="103">
      <pivotArea dataOnly="0" labelOnly="1" fieldPosition="0">
        <references count="5">
          <reference field="0" count="1" selected="0">
            <x v="175"/>
          </reference>
          <reference field="2" count="1" selected="0">
            <x v="106"/>
          </reference>
          <reference field="3" count="1">
            <x v="145"/>
          </reference>
          <reference field="8" count="1" selected="0">
            <x v="2"/>
          </reference>
          <reference field="9" count="1" selected="0">
            <x v="22"/>
          </reference>
        </references>
      </pivotArea>
    </format>
    <format dxfId="104">
      <pivotArea dataOnly="0" labelOnly="1" fieldPosition="0">
        <references count="5">
          <reference field="0" count="1" selected="0">
            <x v="186"/>
          </reference>
          <reference field="2" count="1" selected="0">
            <x v="117"/>
          </reference>
          <reference field="3" count="1">
            <x v="154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105">
      <pivotArea type="all" dataOnly="0" outline="0" fieldPosition="0"/>
    </format>
    <format dxfId="106">
      <pivotArea field="0" type="button" dataOnly="0" labelOnly="1" outline="0" axis="axisRow" fieldPosition="0"/>
    </format>
    <format dxfId="107">
      <pivotArea field="2" type="button" dataOnly="0" labelOnly="1" outline="0" axis="axisRow" fieldPosition="1"/>
    </format>
    <format dxfId="108">
      <pivotArea field="9" type="button" dataOnly="0" labelOnly="1" outline="0" axis="axisRow" fieldPosition="2"/>
    </format>
    <format dxfId="109">
      <pivotArea field="8" type="button" dataOnly="0" labelOnly="1" outline="0" axis="axisRow" fieldPosition="3"/>
    </format>
    <format dxfId="110">
      <pivotArea field="3" type="button" dataOnly="0" labelOnly="1" outline="0" axis="axisRow" fieldPosition="4"/>
    </format>
    <format dxfId="111">
      <pivotArea dataOnly="0" labelOnly="1" fieldPosition="0">
        <references count="1">
          <reference field="0" count="32">
            <x v="69"/>
            <x v="72"/>
            <x v="73"/>
            <x v="77"/>
            <x v="79"/>
            <x v="82"/>
            <x v="84"/>
            <x v="85"/>
            <x v="86"/>
            <x v="89"/>
            <x v="90"/>
            <x v="93"/>
            <x v="96"/>
            <x v="97"/>
            <x v="109"/>
            <x v="118"/>
            <x v="129"/>
            <x v="136"/>
            <x v="142"/>
            <x v="143"/>
            <x v="145"/>
            <x v="149"/>
            <x v="162"/>
            <x v="163"/>
            <x v="164"/>
            <x v="165"/>
            <x v="166"/>
            <x v="167"/>
            <x v="169"/>
            <x v="172"/>
            <x v="175"/>
            <x v="186"/>
          </reference>
        </references>
      </pivotArea>
    </format>
    <format dxfId="112">
      <pivotArea dataOnly="0" labelOnly="1" fieldPosition="0">
        <references count="2">
          <reference field="0" count="1" selected="0">
            <x v="69"/>
          </reference>
          <reference field="2" count="1">
            <x v="0"/>
          </reference>
        </references>
      </pivotArea>
    </format>
    <format dxfId="113">
      <pivotArea dataOnly="0" labelOnly="1" fieldPosition="0">
        <references count="2">
          <reference field="0" count="1" selected="0">
            <x v="72"/>
          </reference>
          <reference field="2" count="1">
            <x v="3"/>
          </reference>
        </references>
      </pivotArea>
    </format>
    <format dxfId="114">
      <pivotArea dataOnly="0" labelOnly="1" fieldPosition="0">
        <references count="2">
          <reference field="0" count="1" selected="0">
            <x v="73"/>
          </reference>
          <reference field="2" count="1">
            <x v="4"/>
          </reference>
        </references>
      </pivotArea>
    </format>
    <format dxfId="115">
      <pivotArea dataOnly="0" labelOnly="1" fieldPosition="0">
        <references count="2">
          <reference field="0" count="1" selected="0">
            <x v="77"/>
          </reference>
          <reference field="2" count="1">
            <x v="8"/>
          </reference>
        </references>
      </pivotArea>
    </format>
    <format dxfId="116">
      <pivotArea dataOnly="0" labelOnly="1" fieldPosition="0">
        <references count="2">
          <reference field="0" count="1" selected="0">
            <x v="79"/>
          </reference>
          <reference field="2" count="1">
            <x v="10"/>
          </reference>
        </references>
      </pivotArea>
    </format>
    <format dxfId="117">
      <pivotArea dataOnly="0" labelOnly="1" fieldPosition="0">
        <references count="2">
          <reference field="0" count="1" selected="0">
            <x v="82"/>
          </reference>
          <reference field="2" count="1">
            <x v="13"/>
          </reference>
        </references>
      </pivotArea>
    </format>
    <format dxfId="118">
      <pivotArea dataOnly="0" labelOnly="1" fieldPosition="0">
        <references count="2">
          <reference field="0" count="1" selected="0">
            <x v="84"/>
          </reference>
          <reference field="2" count="1">
            <x v="15"/>
          </reference>
        </references>
      </pivotArea>
    </format>
    <format dxfId="119">
      <pivotArea dataOnly="0" labelOnly="1" fieldPosition="0">
        <references count="2">
          <reference field="0" count="1" selected="0">
            <x v="85"/>
          </reference>
          <reference field="2" count="1">
            <x v="16"/>
          </reference>
        </references>
      </pivotArea>
    </format>
    <format dxfId="120">
      <pivotArea dataOnly="0" labelOnly="1" fieldPosition="0">
        <references count="2">
          <reference field="0" count="1" selected="0">
            <x v="86"/>
          </reference>
          <reference field="2" count="1">
            <x v="17"/>
          </reference>
        </references>
      </pivotArea>
    </format>
    <format dxfId="121">
      <pivotArea dataOnly="0" labelOnly="1" fieldPosition="0">
        <references count="2">
          <reference field="0" count="1" selected="0">
            <x v="89"/>
          </reference>
          <reference field="2" count="1">
            <x v="20"/>
          </reference>
        </references>
      </pivotArea>
    </format>
    <format dxfId="122">
      <pivotArea dataOnly="0" labelOnly="1" fieldPosition="0">
        <references count="2">
          <reference field="0" count="1" selected="0">
            <x v="90"/>
          </reference>
          <reference field="2" count="1">
            <x v="21"/>
          </reference>
        </references>
      </pivotArea>
    </format>
    <format dxfId="123">
      <pivotArea dataOnly="0" labelOnly="1" fieldPosition="0">
        <references count="2">
          <reference field="0" count="1" selected="0">
            <x v="93"/>
          </reference>
          <reference field="2" count="1">
            <x v="24"/>
          </reference>
        </references>
      </pivotArea>
    </format>
    <format dxfId="124">
      <pivotArea dataOnly="0" labelOnly="1" fieldPosition="0">
        <references count="2">
          <reference field="0" count="1" selected="0">
            <x v="96"/>
          </reference>
          <reference field="2" count="1">
            <x v="27"/>
          </reference>
        </references>
      </pivotArea>
    </format>
    <format dxfId="125">
      <pivotArea dataOnly="0" labelOnly="1" fieldPosition="0">
        <references count="2">
          <reference field="0" count="1" selected="0">
            <x v="97"/>
          </reference>
          <reference field="2" count="1">
            <x v="28"/>
          </reference>
        </references>
      </pivotArea>
    </format>
    <format dxfId="126">
      <pivotArea dataOnly="0" labelOnly="1" fieldPosition="0">
        <references count="2">
          <reference field="0" count="1" selected="0">
            <x v="109"/>
          </reference>
          <reference field="2" count="1">
            <x v="40"/>
          </reference>
        </references>
      </pivotArea>
    </format>
    <format dxfId="127">
      <pivotArea dataOnly="0" labelOnly="1" fieldPosition="0">
        <references count="2">
          <reference field="0" count="1" selected="0">
            <x v="118"/>
          </reference>
          <reference field="2" count="1">
            <x v="49"/>
          </reference>
        </references>
      </pivotArea>
    </format>
    <format dxfId="128">
      <pivotArea dataOnly="0" labelOnly="1" fieldPosition="0">
        <references count="2">
          <reference field="0" count="1" selected="0">
            <x v="129"/>
          </reference>
          <reference field="2" count="1">
            <x v="60"/>
          </reference>
        </references>
      </pivotArea>
    </format>
    <format dxfId="129">
      <pivotArea dataOnly="0" labelOnly="1" fieldPosition="0">
        <references count="2">
          <reference field="0" count="1" selected="0">
            <x v="136"/>
          </reference>
          <reference field="2" count="1">
            <x v="67"/>
          </reference>
        </references>
      </pivotArea>
    </format>
    <format dxfId="130">
      <pivotArea dataOnly="0" labelOnly="1" fieldPosition="0">
        <references count="2">
          <reference field="0" count="1" selected="0">
            <x v="142"/>
          </reference>
          <reference field="2" count="1">
            <x v="73"/>
          </reference>
        </references>
      </pivotArea>
    </format>
    <format dxfId="131">
      <pivotArea dataOnly="0" labelOnly="1" fieldPosition="0">
        <references count="2">
          <reference field="0" count="1" selected="0">
            <x v="143"/>
          </reference>
          <reference field="2" count="1">
            <x v="74"/>
          </reference>
        </references>
      </pivotArea>
    </format>
    <format dxfId="132">
      <pivotArea dataOnly="0" labelOnly="1" fieldPosition="0">
        <references count="2">
          <reference field="0" count="1" selected="0">
            <x v="145"/>
          </reference>
          <reference field="2" count="1">
            <x v="76"/>
          </reference>
        </references>
      </pivotArea>
    </format>
    <format dxfId="133">
      <pivotArea dataOnly="0" labelOnly="1" fieldPosition="0">
        <references count="2">
          <reference field="0" count="1" selected="0">
            <x v="149"/>
          </reference>
          <reference field="2" count="1">
            <x v="80"/>
          </reference>
        </references>
      </pivotArea>
    </format>
    <format dxfId="134">
      <pivotArea dataOnly="0" labelOnly="1" fieldPosition="0">
        <references count="2">
          <reference field="0" count="1" selected="0">
            <x v="162"/>
          </reference>
          <reference field="2" count="1">
            <x v="93"/>
          </reference>
        </references>
      </pivotArea>
    </format>
    <format dxfId="135">
      <pivotArea dataOnly="0" labelOnly="1" fieldPosition="0">
        <references count="2">
          <reference field="0" count="1" selected="0">
            <x v="163"/>
          </reference>
          <reference field="2" count="1">
            <x v="94"/>
          </reference>
        </references>
      </pivotArea>
    </format>
    <format dxfId="136">
      <pivotArea dataOnly="0" labelOnly="1" fieldPosition="0">
        <references count="2">
          <reference field="0" count="1" selected="0">
            <x v="164"/>
          </reference>
          <reference field="2" count="1">
            <x v="95"/>
          </reference>
        </references>
      </pivotArea>
    </format>
    <format dxfId="137">
      <pivotArea dataOnly="0" labelOnly="1" fieldPosition="0">
        <references count="2">
          <reference field="0" count="1" selected="0">
            <x v="165"/>
          </reference>
          <reference field="2" count="1">
            <x v="96"/>
          </reference>
        </references>
      </pivotArea>
    </format>
    <format dxfId="138">
      <pivotArea dataOnly="0" labelOnly="1" fieldPosition="0">
        <references count="2">
          <reference field="0" count="1" selected="0">
            <x v="166"/>
          </reference>
          <reference field="2" count="1">
            <x v="97"/>
          </reference>
        </references>
      </pivotArea>
    </format>
    <format dxfId="139">
      <pivotArea dataOnly="0" labelOnly="1" fieldPosition="0">
        <references count="2">
          <reference field="0" count="1" selected="0">
            <x v="167"/>
          </reference>
          <reference field="2" count="1">
            <x v="98"/>
          </reference>
        </references>
      </pivotArea>
    </format>
    <format dxfId="140">
      <pivotArea dataOnly="0" labelOnly="1" fieldPosition="0">
        <references count="2">
          <reference field="0" count="1" selected="0">
            <x v="169"/>
          </reference>
          <reference field="2" count="1">
            <x v="100"/>
          </reference>
        </references>
      </pivotArea>
    </format>
    <format dxfId="141">
      <pivotArea dataOnly="0" labelOnly="1" fieldPosition="0">
        <references count="2">
          <reference field="0" count="1" selected="0">
            <x v="172"/>
          </reference>
          <reference field="2" count="1">
            <x v="103"/>
          </reference>
        </references>
      </pivotArea>
    </format>
    <format dxfId="142">
      <pivotArea dataOnly="0" labelOnly="1" fieldPosition="0">
        <references count="2">
          <reference field="0" count="1" selected="0">
            <x v="175"/>
          </reference>
          <reference field="2" count="1">
            <x v="106"/>
          </reference>
        </references>
      </pivotArea>
    </format>
    <format dxfId="143">
      <pivotArea dataOnly="0" labelOnly="1" fieldPosition="0">
        <references count="2">
          <reference field="0" count="1" selected="0">
            <x v="186"/>
          </reference>
          <reference field="2" count="1">
            <x v="117"/>
          </reference>
        </references>
      </pivotArea>
    </format>
    <format dxfId="144">
      <pivotArea dataOnly="0" labelOnly="1" fieldPosition="0">
        <references count="3">
          <reference field="0" count="1" selected="0">
            <x v="69"/>
          </reference>
          <reference field="2" count="1" selected="0">
            <x v="0"/>
          </reference>
          <reference field="9" count="1">
            <x v="8"/>
          </reference>
        </references>
      </pivotArea>
    </format>
    <format dxfId="145">
      <pivotArea dataOnly="0" labelOnly="1" fieldPosition="0">
        <references count="3">
          <reference field="0" count="1" selected="0">
            <x v="72"/>
          </reference>
          <reference field="2" count="1" selected="0">
            <x v="3"/>
          </reference>
          <reference field="9" count="1">
            <x v="4"/>
          </reference>
        </references>
      </pivotArea>
    </format>
    <format dxfId="146">
      <pivotArea dataOnly="0" labelOnly="1" fieldPosition="0">
        <references count="3">
          <reference field="0" count="1" selected="0">
            <x v="73"/>
          </reference>
          <reference field="2" count="1" selected="0">
            <x v="4"/>
          </reference>
          <reference field="9" count="1">
            <x v="16"/>
          </reference>
        </references>
      </pivotArea>
    </format>
    <format dxfId="147">
      <pivotArea dataOnly="0" labelOnly="1" fieldPosition="0">
        <references count="3">
          <reference field="0" count="1" selected="0">
            <x v="77"/>
          </reference>
          <reference field="2" count="1" selected="0">
            <x v="8"/>
          </reference>
          <reference field="9" count="1">
            <x v="15"/>
          </reference>
        </references>
      </pivotArea>
    </format>
    <format dxfId="148">
      <pivotArea dataOnly="0" labelOnly="1" fieldPosition="0">
        <references count="3">
          <reference field="0" count="1" selected="0">
            <x v="79"/>
          </reference>
          <reference field="2" count="1" selected="0">
            <x v="10"/>
          </reference>
          <reference field="9" count="1">
            <x v="8"/>
          </reference>
        </references>
      </pivotArea>
    </format>
    <format dxfId="149">
      <pivotArea dataOnly="0" labelOnly="1" fieldPosition="0">
        <references count="3">
          <reference field="0" count="1" selected="0">
            <x v="82"/>
          </reference>
          <reference field="2" count="1" selected="0">
            <x v="13"/>
          </reference>
          <reference field="9" count="1">
            <x v="16"/>
          </reference>
        </references>
      </pivotArea>
    </format>
    <format dxfId="150">
      <pivotArea dataOnly="0" labelOnly="1" fieldPosition="0">
        <references count="3">
          <reference field="0" count="1" selected="0">
            <x v="84"/>
          </reference>
          <reference field="2" count="1" selected="0">
            <x v="15"/>
          </reference>
          <reference field="9" count="1">
            <x v="17"/>
          </reference>
        </references>
      </pivotArea>
    </format>
    <format dxfId="151">
      <pivotArea dataOnly="0" labelOnly="1" fieldPosition="0">
        <references count="3">
          <reference field="0" count="1" selected="0">
            <x v="85"/>
          </reference>
          <reference field="2" count="1" selected="0">
            <x v="16"/>
          </reference>
          <reference field="9" count="1">
            <x v="5"/>
          </reference>
        </references>
      </pivotArea>
    </format>
    <format dxfId="152">
      <pivotArea dataOnly="0" labelOnly="1" fieldPosition="0">
        <references count="3">
          <reference field="0" count="1" selected="0">
            <x v="86"/>
          </reference>
          <reference field="2" count="1" selected="0">
            <x v="17"/>
          </reference>
          <reference field="9" count="1">
            <x v="27"/>
          </reference>
        </references>
      </pivotArea>
    </format>
    <format dxfId="153">
      <pivotArea dataOnly="0" labelOnly="1" fieldPosition="0">
        <references count="3">
          <reference field="0" count="1" selected="0">
            <x v="89"/>
          </reference>
          <reference field="2" count="1" selected="0">
            <x v="20"/>
          </reference>
          <reference field="9" count="1">
            <x v="26"/>
          </reference>
        </references>
      </pivotArea>
    </format>
    <format dxfId="154">
      <pivotArea dataOnly="0" labelOnly="1" fieldPosition="0">
        <references count="3">
          <reference field="0" count="1" selected="0">
            <x v="90"/>
          </reference>
          <reference field="2" count="1" selected="0">
            <x v="21"/>
          </reference>
          <reference field="9" count="1">
            <x v="16"/>
          </reference>
        </references>
      </pivotArea>
    </format>
    <format dxfId="155">
      <pivotArea dataOnly="0" labelOnly="1" fieldPosition="0">
        <references count="3">
          <reference field="0" count="1" selected="0">
            <x v="93"/>
          </reference>
          <reference field="2" count="1" selected="0">
            <x v="24"/>
          </reference>
          <reference field="9" count="1">
            <x v="5"/>
          </reference>
        </references>
      </pivotArea>
    </format>
    <format dxfId="156">
      <pivotArea dataOnly="0" labelOnly="1" fieldPosition="0">
        <references count="3">
          <reference field="0" count="1" selected="0">
            <x v="96"/>
          </reference>
          <reference field="2" count="1" selected="0">
            <x v="27"/>
          </reference>
          <reference field="9" count="1">
            <x v="4"/>
          </reference>
        </references>
      </pivotArea>
    </format>
    <format dxfId="157">
      <pivotArea dataOnly="0" labelOnly="1" fieldPosition="0">
        <references count="3">
          <reference field="0" count="1" selected="0">
            <x v="109"/>
          </reference>
          <reference field="2" count="1" selected="0">
            <x v="40"/>
          </reference>
          <reference field="9" count="1">
            <x v="27"/>
          </reference>
        </references>
      </pivotArea>
    </format>
    <format dxfId="158">
      <pivotArea dataOnly="0" labelOnly="1" fieldPosition="0">
        <references count="3">
          <reference field="0" count="1" selected="0">
            <x v="118"/>
          </reference>
          <reference field="2" count="1" selected="0">
            <x v="49"/>
          </reference>
          <reference field="9" count="1">
            <x v="17"/>
          </reference>
        </references>
      </pivotArea>
    </format>
    <format dxfId="159">
      <pivotArea dataOnly="0" labelOnly="1" fieldPosition="0">
        <references count="3">
          <reference field="0" count="1" selected="0">
            <x v="129"/>
          </reference>
          <reference field="2" count="1" selected="0">
            <x v="60"/>
          </reference>
          <reference field="9" count="1">
            <x v="8"/>
          </reference>
        </references>
      </pivotArea>
    </format>
    <format dxfId="160">
      <pivotArea dataOnly="0" labelOnly="1" fieldPosition="0">
        <references count="3">
          <reference field="0" count="1" selected="0">
            <x v="136"/>
          </reference>
          <reference field="2" count="1" selected="0">
            <x v="67"/>
          </reference>
          <reference field="9" count="1">
            <x v="24"/>
          </reference>
        </references>
      </pivotArea>
    </format>
    <format dxfId="161">
      <pivotArea dataOnly="0" labelOnly="1" fieldPosition="0">
        <references count="3">
          <reference field="0" count="1" selected="0">
            <x v="142"/>
          </reference>
          <reference field="2" count="1" selected="0">
            <x v="73"/>
          </reference>
          <reference field="9" count="1">
            <x v="9"/>
          </reference>
        </references>
      </pivotArea>
    </format>
    <format dxfId="162">
      <pivotArea dataOnly="0" labelOnly="1" fieldPosition="0">
        <references count="3">
          <reference field="0" count="1" selected="0">
            <x v="143"/>
          </reference>
          <reference field="2" count="1" selected="0">
            <x v="74"/>
          </reference>
          <reference field="9" count="1">
            <x v="16"/>
          </reference>
        </references>
      </pivotArea>
    </format>
    <format dxfId="163">
      <pivotArea dataOnly="0" labelOnly="1" fieldPosition="0">
        <references count="3">
          <reference field="0" count="1" selected="0">
            <x v="145"/>
          </reference>
          <reference field="2" count="1" selected="0">
            <x v="76"/>
          </reference>
          <reference field="9" count="1">
            <x v="8"/>
          </reference>
        </references>
      </pivotArea>
    </format>
    <format dxfId="164">
      <pivotArea dataOnly="0" labelOnly="1" fieldPosition="0">
        <references count="3">
          <reference field="0" count="1" selected="0">
            <x v="149"/>
          </reference>
          <reference field="2" count="1" selected="0">
            <x v="80"/>
          </reference>
          <reference field="9" count="1">
            <x v="25"/>
          </reference>
        </references>
      </pivotArea>
    </format>
    <format dxfId="165">
      <pivotArea dataOnly="0" labelOnly="1" fieldPosition="0">
        <references count="3">
          <reference field="0" count="1" selected="0">
            <x v="162"/>
          </reference>
          <reference field="2" count="1" selected="0">
            <x v="93"/>
          </reference>
          <reference field="9" count="1">
            <x v="6"/>
          </reference>
        </references>
      </pivotArea>
    </format>
    <format dxfId="166">
      <pivotArea dataOnly="0" labelOnly="1" fieldPosition="0">
        <references count="3">
          <reference field="0" count="1" selected="0">
            <x v="165"/>
          </reference>
          <reference field="2" count="1" selected="0">
            <x v="96"/>
          </reference>
          <reference field="9" count="1">
            <x v="5"/>
          </reference>
        </references>
      </pivotArea>
    </format>
    <format dxfId="167">
      <pivotArea dataOnly="0" labelOnly="1" fieldPosition="0">
        <references count="3">
          <reference field="0" count="1" selected="0">
            <x v="166"/>
          </reference>
          <reference field="2" count="1" selected="0">
            <x v="97"/>
          </reference>
          <reference field="9" count="1">
            <x v="16"/>
          </reference>
        </references>
      </pivotArea>
    </format>
    <format dxfId="168">
      <pivotArea dataOnly="0" labelOnly="1" fieldPosition="0">
        <references count="3">
          <reference field="0" count="1" selected="0">
            <x v="169"/>
          </reference>
          <reference field="2" count="1" selected="0">
            <x v="100"/>
          </reference>
          <reference field="9" count="1">
            <x v="17"/>
          </reference>
        </references>
      </pivotArea>
    </format>
    <format dxfId="169">
      <pivotArea dataOnly="0" labelOnly="1" fieldPosition="0">
        <references count="3">
          <reference field="0" count="1" selected="0">
            <x v="172"/>
          </reference>
          <reference field="2" count="1" selected="0">
            <x v="103"/>
          </reference>
          <reference field="9" count="1">
            <x v="22"/>
          </reference>
        </references>
      </pivotArea>
    </format>
    <format dxfId="170">
      <pivotArea dataOnly="0" labelOnly="1" fieldPosition="0">
        <references count="3">
          <reference field="0" count="1" selected="0">
            <x v="186"/>
          </reference>
          <reference field="2" count="1" selected="0">
            <x v="117"/>
          </reference>
          <reference field="9" count="1">
            <x v="8"/>
          </reference>
        </references>
      </pivotArea>
    </format>
    <format dxfId="171">
      <pivotArea dataOnly="0" labelOnly="1" fieldPosition="0">
        <references count="4">
          <reference field="0" count="1" selected="0">
            <x v="69"/>
          </reference>
          <reference field="2" count="1" selected="0">
            <x v="0"/>
          </reference>
          <reference field="8" count="1">
            <x v="2"/>
          </reference>
          <reference field="9" count="1" selected="0">
            <x v="8"/>
          </reference>
        </references>
      </pivotArea>
    </format>
    <format dxfId="172">
      <pivotArea dataOnly="0" labelOnly="1" fieldPosition="0">
        <references count="4">
          <reference field="0" count="1" selected="0">
            <x v="82"/>
          </reference>
          <reference field="2" count="1" selected="0">
            <x v="13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173">
      <pivotArea dataOnly="0" labelOnly="1" fieldPosition="0">
        <references count="4">
          <reference field="0" count="1" selected="0">
            <x v="86"/>
          </reference>
          <reference field="2" count="1" selected="0">
            <x v="17"/>
          </reference>
          <reference field="8" count="1">
            <x v="2"/>
          </reference>
          <reference field="9" count="1" selected="0">
            <x v="27"/>
          </reference>
        </references>
      </pivotArea>
    </format>
    <format dxfId="174">
      <pivotArea dataOnly="0" labelOnly="1" fieldPosition="0">
        <references count="4">
          <reference field="0" count="1" selected="0">
            <x v="90"/>
          </reference>
          <reference field="2" count="1" selected="0">
            <x v="21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175">
      <pivotArea dataOnly="0" labelOnly="1" fieldPosition="0">
        <references count="4">
          <reference field="0" count="1" selected="0">
            <x v="93"/>
          </reference>
          <reference field="2" count="1" selected="0">
            <x v="24"/>
          </reference>
          <reference field="8" count="1">
            <x v="2"/>
          </reference>
          <reference field="9" count="1" selected="0">
            <x v="5"/>
          </reference>
        </references>
      </pivotArea>
    </format>
    <format dxfId="176">
      <pivotArea dataOnly="0" labelOnly="1" fieldPosition="0">
        <references count="4">
          <reference field="0" count="1" selected="0">
            <x v="118"/>
          </reference>
          <reference field="2" count="1" selected="0">
            <x v="49"/>
          </reference>
          <reference field="8" count="1">
            <x v="0"/>
          </reference>
          <reference field="9" count="1" selected="0">
            <x v="17"/>
          </reference>
        </references>
      </pivotArea>
    </format>
    <format dxfId="177">
      <pivotArea dataOnly="0" labelOnly="1" fieldPosition="0">
        <references count="4">
          <reference field="0" count="1" selected="0">
            <x v="136"/>
          </reference>
          <reference field="2" count="1" selected="0">
            <x v="67"/>
          </reference>
          <reference field="8" count="1">
            <x v="2"/>
          </reference>
          <reference field="9" count="1" selected="0">
            <x v="24"/>
          </reference>
        </references>
      </pivotArea>
    </format>
    <format dxfId="178">
      <pivotArea dataOnly="0" labelOnly="1" fieldPosition="0">
        <references count="4">
          <reference field="0" count="1" selected="0">
            <x v="145"/>
          </reference>
          <reference field="2" count="1" selected="0">
            <x v="76"/>
          </reference>
          <reference field="8" count="1">
            <x v="0"/>
          </reference>
          <reference field="9" count="1" selected="0">
            <x v="8"/>
          </reference>
        </references>
      </pivotArea>
    </format>
    <format dxfId="179">
      <pivotArea dataOnly="0" labelOnly="1" fieldPosition="0">
        <references count="4">
          <reference field="0" count="1" selected="0">
            <x v="149"/>
          </reference>
          <reference field="2" count="1" selected="0">
            <x v="80"/>
          </reference>
          <reference field="8" count="1">
            <x v="3"/>
          </reference>
          <reference field="9" count="1" selected="0">
            <x v="25"/>
          </reference>
        </references>
      </pivotArea>
    </format>
    <format dxfId="180">
      <pivotArea dataOnly="0" labelOnly="1" fieldPosition="0">
        <references count="4">
          <reference field="0" count="1" selected="0">
            <x v="162"/>
          </reference>
          <reference field="2" count="1" selected="0">
            <x v="93"/>
          </reference>
          <reference field="8" count="1">
            <x v="2"/>
          </reference>
          <reference field="9" count="1" selected="0">
            <x v="6"/>
          </reference>
        </references>
      </pivotArea>
    </format>
    <format dxfId="181">
      <pivotArea dataOnly="0" labelOnly="1" fieldPosition="0">
        <references count="4">
          <reference field="0" count="1" selected="0">
            <x v="166"/>
          </reference>
          <reference field="2" count="1" selected="0">
            <x v="97"/>
          </reference>
          <reference field="8" count="1">
            <x v="0"/>
          </reference>
          <reference field="9" count="1" selected="0">
            <x v="16"/>
          </reference>
        </references>
      </pivotArea>
    </format>
    <format dxfId="182">
      <pivotArea dataOnly="0" labelOnly="1" fieldPosition="0">
        <references count="4">
          <reference field="0" count="1" selected="0">
            <x v="169"/>
          </reference>
          <reference field="2" count="1" selected="0">
            <x v="100"/>
          </reference>
          <reference field="8" count="1">
            <x v="2"/>
          </reference>
          <reference field="9" count="1" selected="0">
            <x v="17"/>
          </reference>
        </references>
      </pivotArea>
    </format>
    <format dxfId="183">
      <pivotArea dataOnly="0" labelOnly="1" fieldPosition="0">
        <references count="4">
          <reference field="0" count="1" selected="0">
            <x v="186"/>
          </reference>
          <reference field="2" count="1" selected="0">
            <x v="117"/>
          </reference>
          <reference field="8" count="1">
            <x v="0"/>
          </reference>
          <reference field="9" count="1" selected="0">
            <x v="8"/>
          </reference>
        </references>
      </pivotArea>
    </format>
    <format dxfId="184">
      <pivotArea dataOnly="0" labelOnly="1" fieldPosition="0">
        <references count="5">
          <reference field="0" count="1" selected="0">
            <x v="69"/>
          </reference>
          <reference field="2" count="1" selected="0">
            <x v="0"/>
          </reference>
          <reference field="3" count="1">
            <x v="57"/>
          </reference>
          <reference field="8" count="1" selected="0">
            <x v="2"/>
          </reference>
          <reference field="9" count="1" selected="0">
            <x v="8"/>
          </reference>
        </references>
      </pivotArea>
    </format>
    <format dxfId="185">
      <pivotArea dataOnly="0" labelOnly="1" fieldPosition="0">
        <references count="5">
          <reference field="0" count="1" selected="0">
            <x v="72"/>
          </reference>
          <reference field="2" count="1" selected="0">
            <x v="3"/>
          </reference>
          <reference field="3" count="1">
            <x v="60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186">
      <pivotArea dataOnly="0" labelOnly="1" fieldPosition="0">
        <references count="5">
          <reference field="0" count="1" selected="0">
            <x v="73"/>
          </reference>
          <reference field="2" count="1" selected="0">
            <x v="4"/>
          </reference>
          <reference field="3" count="1">
            <x v="61"/>
          </reference>
          <reference field="8" count="1" selected="0">
            <x v="2"/>
          </reference>
          <reference field="9" count="1" selected="0">
            <x v="16"/>
          </reference>
        </references>
      </pivotArea>
    </format>
    <format dxfId="187">
      <pivotArea dataOnly="0" labelOnly="1" fieldPosition="0">
        <references count="5">
          <reference field="0" count="1" selected="0">
            <x v="77"/>
          </reference>
          <reference field="2" count="1" selected="0">
            <x v="8"/>
          </reference>
          <reference field="3" count="1">
            <x v="64"/>
          </reference>
          <reference field="8" count="1" selected="0">
            <x v="2"/>
          </reference>
          <reference field="9" count="1" selected="0">
            <x v="15"/>
          </reference>
        </references>
      </pivotArea>
    </format>
    <format dxfId="188">
      <pivotArea dataOnly="0" labelOnly="1" fieldPosition="0">
        <references count="5">
          <reference field="0" count="1" selected="0">
            <x v="79"/>
          </reference>
          <reference field="2" count="1" selected="0">
            <x v="10"/>
          </reference>
          <reference field="3" count="1">
            <x v="66"/>
          </reference>
          <reference field="8" count="1" selected="0">
            <x v="2"/>
          </reference>
          <reference field="9" count="1" selected="0">
            <x v="8"/>
          </reference>
        </references>
      </pivotArea>
    </format>
    <format dxfId="189">
      <pivotArea dataOnly="0" labelOnly="1" fieldPosition="0">
        <references count="5">
          <reference field="0" count="1" selected="0">
            <x v="82"/>
          </reference>
          <reference field="2" count="1" selected="0">
            <x v="13"/>
          </reference>
          <reference field="3" count="1">
            <x v="69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190">
      <pivotArea dataOnly="0" labelOnly="1" fieldPosition="0">
        <references count="5">
          <reference field="0" count="1" selected="0">
            <x v="84"/>
          </reference>
          <reference field="2" count="1" selected="0">
            <x v="15"/>
          </reference>
          <reference field="3" count="1">
            <x v="70"/>
          </reference>
          <reference field="8" count="1" selected="0">
            <x v="0"/>
          </reference>
          <reference field="9" count="1" selected="0">
            <x v="17"/>
          </reference>
        </references>
      </pivotArea>
    </format>
    <format dxfId="191">
      <pivotArea dataOnly="0" labelOnly="1" fieldPosition="0">
        <references count="5">
          <reference field="0" count="1" selected="0">
            <x v="85"/>
          </reference>
          <reference field="2" count="1" selected="0">
            <x v="16"/>
          </reference>
          <reference field="3" count="1">
            <x v="71"/>
          </reference>
          <reference field="8" count="1" selected="0">
            <x v="0"/>
          </reference>
          <reference field="9" count="1" selected="0">
            <x v="5"/>
          </reference>
        </references>
      </pivotArea>
    </format>
    <format dxfId="192">
      <pivotArea dataOnly="0" labelOnly="1" fieldPosition="0">
        <references count="5">
          <reference field="0" count="1" selected="0">
            <x v="86"/>
          </reference>
          <reference field="2" count="1" selected="0">
            <x v="17"/>
          </reference>
          <reference field="3" count="1">
            <x v="72"/>
          </reference>
          <reference field="8" count="1" selected="0">
            <x v="2"/>
          </reference>
          <reference field="9" count="1" selected="0">
            <x v="27"/>
          </reference>
        </references>
      </pivotArea>
    </format>
    <format dxfId="193">
      <pivotArea dataOnly="0" labelOnly="1" fieldPosition="0">
        <references count="5">
          <reference field="0" count="1" selected="0">
            <x v="89"/>
          </reference>
          <reference field="2" count="1" selected="0">
            <x v="20"/>
          </reference>
          <reference field="3" count="1">
            <x v="75"/>
          </reference>
          <reference field="8" count="1" selected="0">
            <x v="2"/>
          </reference>
          <reference field="9" count="1" selected="0">
            <x v="26"/>
          </reference>
        </references>
      </pivotArea>
    </format>
    <format dxfId="194">
      <pivotArea dataOnly="0" labelOnly="1" fieldPosition="0">
        <references count="5">
          <reference field="0" count="1" selected="0">
            <x v="90"/>
          </reference>
          <reference field="2" count="1" selected="0">
            <x v="21"/>
          </reference>
          <reference field="3" count="1">
            <x v="76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195">
      <pivotArea dataOnly="0" labelOnly="1" fieldPosition="0">
        <references count="5">
          <reference field="0" count="1" selected="0">
            <x v="93"/>
          </reference>
          <reference field="2" count="1" selected="0">
            <x v="24"/>
          </reference>
          <reference field="3" count="1">
            <x v="78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196">
      <pivotArea dataOnly="0" labelOnly="1" fieldPosition="0">
        <references count="5">
          <reference field="0" count="1" selected="0">
            <x v="96"/>
          </reference>
          <reference field="2" count="1" selected="0">
            <x v="27"/>
          </reference>
          <reference field="3" count="1">
            <x v="80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197">
      <pivotArea dataOnly="0" labelOnly="1" fieldPosition="0">
        <references count="5">
          <reference field="0" count="1" selected="0">
            <x v="97"/>
          </reference>
          <reference field="2" count="1" selected="0">
            <x v="28"/>
          </reference>
          <reference field="3" count="1">
            <x v="81"/>
          </reference>
          <reference field="8" count="1" selected="0">
            <x v="2"/>
          </reference>
          <reference field="9" count="1" selected="0">
            <x v="4"/>
          </reference>
        </references>
      </pivotArea>
    </format>
    <format dxfId="198">
      <pivotArea dataOnly="0" labelOnly="1" fieldPosition="0">
        <references count="5">
          <reference field="0" count="1" selected="0">
            <x v="109"/>
          </reference>
          <reference field="2" count="1" selected="0">
            <x v="40"/>
          </reference>
          <reference field="3" count="1">
            <x v="92"/>
          </reference>
          <reference field="8" count="1" selected="0">
            <x v="2"/>
          </reference>
          <reference field="9" count="1" selected="0">
            <x v="27"/>
          </reference>
        </references>
      </pivotArea>
    </format>
    <format dxfId="199">
      <pivotArea dataOnly="0" labelOnly="1" fieldPosition="0">
        <references count="5">
          <reference field="0" count="1" selected="0">
            <x v="118"/>
          </reference>
          <reference field="2" count="1" selected="0">
            <x v="49"/>
          </reference>
          <reference field="3" count="1">
            <x v="70"/>
          </reference>
          <reference field="8" count="1" selected="0">
            <x v="0"/>
          </reference>
          <reference field="9" count="1" selected="0">
            <x v="17"/>
          </reference>
        </references>
      </pivotArea>
    </format>
    <format dxfId="200">
      <pivotArea dataOnly="0" labelOnly="1" fieldPosition="0">
        <references count="5">
          <reference field="0" count="1" selected="0">
            <x v="129"/>
          </reference>
          <reference field="2" count="1" selected="0">
            <x v="60"/>
          </reference>
          <reference field="3" count="1">
            <x v="107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201">
      <pivotArea dataOnly="0" labelOnly="1" fieldPosition="0">
        <references count="5">
          <reference field="0" count="1" selected="0">
            <x v="136"/>
          </reference>
          <reference field="2" count="1" selected="0">
            <x v="67"/>
          </reference>
          <reference field="3" count="1">
            <x v="113"/>
          </reference>
          <reference field="8" count="1" selected="0">
            <x v="2"/>
          </reference>
          <reference field="9" count="1" selected="0">
            <x v="24"/>
          </reference>
        </references>
      </pivotArea>
    </format>
    <format dxfId="202">
      <pivotArea dataOnly="0" labelOnly="1" fieldPosition="0">
        <references count="5">
          <reference field="0" count="1" selected="0">
            <x v="142"/>
          </reference>
          <reference field="2" count="1" selected="0">
            <x v="73"/>
          </reference>
          <reference field="3" count="1">
            <x v="118"/>
          </reference>
          <reference field="8" count="1" selected="0">
            <x v="2"/>
          </reference>
          <reference field="9" count="1" selected="0">
            <x v="9"/>
          </reference>
        </references>
      </pivotArea>
    </format>
    <format dxfId="203">
      <pivotArea dataOnly="0" labelOnly="1" fieldPosition="0">
        <references count="5">
          <reference field="0" count="1" selected="0">
            <x v="143"/>
          </reference>
          <reference field="2" count="1" selected="0">
            <x v="74"/>
          </reference>
          <reference field="3" count="1">
            <x v="119"/>
          </reference>
          <reference field="8" count="1" selected="0">
            <x v="2"/>
          </reference>
          <reference field="9" count="1" selected="0">
            <x v="16"/>
          </reference>
        </references>
      </pivotArea>
    </format>
    <format dxfId="204">
      <pivotArea dataOnly="0" labelOnly="1" fieldPosition="0">
        <references count="5">
          <reference field="0" count="1" selected="0">
            <x v="145"/>
          </reference>
          <reference field="2" count="1" selected="0">
            <x v="76"/>
          </reference>
          <reference field="3" count="1">
            <x v="120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205">
      <pivotArea dataOnly="0" labelOnly="1" fieldPosition="0">
        <references count="5">
          <reference field="0" count="1" selected="0">
            <x v="149"/>
          </reference>
          <reference field="2" count="1" selected="0">
            <x v="80"/>
          </reference>
          <reference field="3" count="1">
            <x v="124"/>
          </reference>
          <reference field="8" count="1" selected="0">
            <x v="3"/>
          </reference>
          <reference field="9" count="1" selected="0">
            <x v="25"/>
          </reference>
        </references>
      </pivotArea>
    </format>
    <format dxfId="206">
      <pivotArea dataOnly="0" labelOnly="1" fieldPosition="0">
        <references count="5">
          <reference field="0" count="1" selected="0">
            <x v="162"/>
          </reference>
          <reference field="2" count="1" selected="0">
            <x v="93"/>
          </reference>
          <reference field="3" count="1">
            <x v="135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207">
      <pivotArea dataOnly="0" labelOnly="1" fieldPosition="0">
        <references count="5">
          <reference field="0" count="1" selected="0">
            <x v="163"/>
          </reference>
          <reference field="2" count="1" selected="0">
            <x v="94"/>
          </reference>
          <reference field="3" count="1">
            <x v="136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208">
      <pivotArea dataOnly="0" labelOnly="1" fieldPosition="0">
        <references count="5">
          <reference field="0" count="1" selected="0">
            <x v="164"/>
          </reference>
          <reference field="2" count="1" selected="0">
            <x v="95"/>
          </reference>
          <reference field="3" count="1">
            <x v="137"/>
          </reference>
          <reference field="8" count="1" selected="0">
            <x v="2"/>
          </reference>
          <reference field="9" count="1" selected="0">
            <x v="6"/>
          </reference>
        </references>
      </pivotArea>
    </format>
    <format dxfId="209">
      <pivotArea dataOnly="0" labelOnly="1" fieldPosition="0">
        <references count="5">
          <reference field="0" count="1" selected="0">
            <x v="165"/>
          </reference>
          <reference field="2" count="1" selected="0">
            <x v="96"/>
          </reference>
          <reference field="3" count="1">
            <x v="138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210">
      <pivotArea dataOnly="0" labelOnly="1" fieldPosition="0">
        <references count="5">
          <reference field="0" count="1" selected="0">
            <x v="166"/>
          </reference>
          <reference field="2" count="1" selected="0">
            <x v="97"/>
          </reference>
          <reference field="3" count="1">
            <x v="139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211">
      <pivotArea dataOnly="0" labelOnly="1" fieldPosition="0">
        <references count="5">
          <reference field="0" count="1" selected="0">
            <x v="167"/>
          </reference>
          <reference field="2" count="1" selected="0">
            <x v="98"/>
          </reference>
          <reference field="3" count="1">
            <x v="140"/>
          </reference>
          <reference field="8" count="1" selected="0">
            <x v="0"/>
          </reference>
          <reference field="9" count="1" selected="0">
            <x v="16"/>
          </reference>
        </references>
      </pivotArea>
    </format>
    <format dxfId="212">
      <pivotArea dataOnly="0" labelOnly="1" fieldPosition="0">
        <references count="5">
          <reference field="0" count="1" selected="0">
            <x v="169"/>
          </reference>
          <reference field="2" count="1" selected="0">
            <x v="100"/>
          </reference>
          <reference field="3" count="1">
            <x v="141"/>
          </reference>
          <reference field="8" count="1" selected="0">
            <x v="2"/>
          </reference>
          <reference field="9" count="1" selected="0">
            <x v="17"/>
          </reference>
        </references>
      </pivotArea>
    </format>
    <format dxfId="213">
      <pivotArea dataOnly="0" labelOnly="1" fieldPosition="0">
        <references count="5">
          <reference field="0" count="1" selected="0">
            <x v="172"/>
          </reference>
          <reference field="2" count="1" selected="0">
            <x v="103"/>
          </reference>
          <reference field="3" count="1">
            <x v="143"/>
          </reference>
          <reference field="8" count="1" selected="0">
            <x v="2"/>
          </reference>
          <reference field="9" count="1" selected="0">
            <x v="22"/>
          </reference>
        </references>
      </pivotArea>
    </format>
    <format dxfId="214">
      <pivotArea dataOnly="0" labelOnly="1" fieldPosition="0">
        <references count="5">
          <reference field="0" count="1" selected="0">
            <x v="175"/>
          </reference>
          <reference field="2" count="1" selected="0">
            <x v="106"/>
          </reference>
          <reference field="3" count="1">
            <x v="145"/>
          </reference>
          <reference field="8" count="1" selected="0">
            <x v="2"/>
          </reference>
          <reference field="9" count="1" selected="0">
            <x v="22"/>
          </reference>
        </references>
      </pivotArea>
    </format>
    <format dxfId="215">
      <pivotArea dataOnly="0" labelOnly="1" fieldPosition="0">
        <references count="5">
          <reference field="0" count="1" selected="0">
            <x v="186"/>
          </reference>
          <reference field="2" count="1" selected="0">
            <x v="117"/>
          </reference>
          <reference field="3" count="1">
            <x v="154"/>
          </reference>
          <reference field="8" count="1" selected="0">
            <x v="0"/>
          </reference>
          <reference field="9" count="1" selected="0">
            <x v="8"/>
          </reference>
        </references>
      </pivotArea>
    </format>
    <format dxfId="216">
      <pivotArea type="all" dataOnly="0" outline="0" fieldPosition="0"/>
    </format>
    <format dxfId="217">
      <pivotArea field="0" type="button" dataOnly="0" labelOnly="1" outline="0" axis="axisRow" fieldPosition="0"/>
    </format>
    <format dxfId="218">
      <pivotArea field="2" type="button" dataOnly="0" labelOnly="1" outline="0" axis="axisRow" fieldPosition="1"/>
    </format>
    <format dxfId="219">
      <pivotArea field="9" type="button" dataOnly="0" labelOnly="1" outline="0" axis="axisRow" fieldPosition="2"/>
    </format>
    <format dxfId="220">
      <pivotArea field="8" type="button" dataOnly="0" labelOnly="1" outline="0" axis="axisRow" fieldPosition="3"/>
    </format>
    <format dxfId="221">
      <pivotArea field="3" type="button" dataOnly="0" labelOnly="1" outline="0" axis="axisRow" fieldPosition="4"/>
    </format>
    <format dxfId="222">
      <pivotArea dataOnly="0" labelOnly="1" fieldPosition="0">
        <references count="1">
          <reference field="0" count="12">
            <x v="88"/>
            <x v="101"/>
            <x v="121"/>
            <x v="125"/>
            <x v="126"/>
            <x v="127"/>
            <x v="133"/>
            <x v="135"/>
            <x v="137"/>
            <x v="150"/>
            <x v="159"/>
            <x v="170"/>
          </reference>
        </references>
      </pivotArea>
    </format>
    <format dxfId="223">
      <pivotArea dataOnly="0" labelOnly="1" fieldPosition="0">
        <references count="2">
          <reference field="0" count="1" selected="0">
            <x v="88"/>
          </reference>
          <reference field="2" count="1">
            <x v="19"/>
          </reference>
        </references>
      </pivotArea>
    </format>
    <format dxfId="224">
      <pivotArea dataOnly="0" labelOnly="1" fieldPosition="0">
        <references count="2">
          <reference field="0" count="1" selected="0">
            <x v="101"/>
          </reference>
          <reference field="2" count="1">
            <x v="32"/>
          </reference>
        </references>
      </pivotArea>
    </format>
    <format dxfId="225">
      <pivotArea dataOnly="0" labelOnly="1" fieldPosition="0">
        <references count="2">
          <reference field="0" count="1" selected="0">
            <x v="121"/>
          </reference>
          <reference field="2" count="1">
            <x v="52"/>
          </reference>
        </references>
      </pivotArea>
    </format>
    <format dxfId="226">
      <pivotArea dataOnly="0" labelOnly="1" fieldPosition="0">
        <references count="2">
          <reference field="0" count="1" selected="0">
            <x v="125"/>
          </reference>
          <reference field="2" count="1">
            <x v="56"/>
          </reference>
        </references>
      </pivotArea>
    </format>
    <format dxfId="227">
      <pivotArea dataOnly="0" labelOnly="1" fieldPosition="0">
        <references count="2">
          <reference field="0" count="1" selected="0">
            <x v="126"/>
          </reference>
          <reference field="2" count="1">
            <x v="57"/>
          </reference>
        </references>
      </pivotArea>
    </format>
    <format dxfId="228">
      <pivotArea dataOnly="0" labelOnly="1" fieldPosition="0">
        <references count="2">
          <reference field="0" count="1" selected="0">
            <x v="127"/>
          </reference>
          <reference field="2" count="1">
            <x v="58"/>
          </reference>
        </references>
      </pivotArea>
    </format>
    <format dxfId="229">
      <pivotArea dataOnly="0" labelOnly="1" fieldPosition="0">
        <references count="2">
          <reference field="0" count="1" selected="0">
            <x v="133"/>
          </reference>
          <reference field="2" count="1">
            <x v="64"/>
          </reference>
        </references>
      </pivotArea>
    </format>
    <format dxfId="230">
      <pivotArea dataOnly="0" labelOnly="1" fieldPosition="0">
        <references count="2">
          <reference field="0" count="1" selected="0">
            <x v="135"/>
          </reference>
          <reference field="2" count="1">
            <x v="66"/>
          </reference>
        </references>
      </pivotArea>
    </format>
    <format dxfId="231">
      <pivotArea dataOnly="0" labelOnly="1" fieldPosition="0">
        <references count="2">
          <reference field="0" count="1" selected="0">
            <x v="137"/>
          </reference>
          <reference field="2" count="1">
            <x v="68"/>
          </reference>
        </references>
      </pivotArea>
    </format>
    <format dxfId="232">
      <pivotArea dataOnly="0" labelOnly="1" fieldPosition="0">
        <references count="2">
          <reference field="0" count="1" selected="0">
            <x v="150"/>
          </reference>
          <reference field="2" count="1">
            <x v="81"/>
          </reference>
        </references>
      </pivotArea>
    </format>
    <format dxfId="233">
      <pivotArea dataOnly="0" labelOnly="1" fieldPosition="0">
        <references count="2">
          <reference field="0" count="1" selected="0">
            <x v="159"/>
          </reference>
          <reference field="2" count="1">
            <x v="90"/>
          </reference>
        </references>
      </pivotArea>
    </format>
    <format dxfId="234">
      <pivotArea dataOnly="0" labelOnly="1" fieldPosition="0">
        <references count="2">
          <reference field="0" count="1" selected="0">
            <x v="170"/>
          </reference>
          <reference field="2" count="1">
            <x v="101"/>
          </reference>
        </references>
      </pivotArea>
    </format>
    <format dxfId="235">
      <pivotArea dataOnly="0" labelOnly="1" fieldPosition="0">
        <references count="3">
          <reference field="0" count="1" selected="0">
            <x v="88"/>
          </reference>
          <reference field="2" count="1" selected="0">
            <x v="19"/>
          </reference>
          <reference field="9" count="1">
            <x v="1"/>
          </reference>
        </references>
      </pivotArea>
    </format>
    <format dxfId="236">
      <pivotArea dataOnly="0" labelOnly="1" fieldPosition="0">
        <references count="3">
          <reference field="0" count="1" selected="0">
            <x v="101"/>
          </reference>
          <reference field="2" count="1" selected="0">
            <x v="32"/>
          </reference>
          <reference field="9" count="1">
            <x v="5"/>
          </reference>
        </references>
      </pivotArea>
    </format>
    <format dxfId="237">
      <pivotArea dataOnly="0" labelOnly="1" fieldPosition="0">
        <references count="3">
          <reference field="0" count="1" selected="0">
            <x v="125"/>
          </reference>
          <reference field="2" count="1" selected="0">
            <x v="56"/>
          </reference>
          <reference field="9" count="1">
            <x v="11"/>
          </reference>
        </references>
      </pivotArea>
    </format>
    <format dxfId="238">
      <pivotArea dataOnly="0" labelOnly="1" fieldPosition="0">
        <references count="3">
          <reference field="0" count="1" selected="0">
            <x v="126"/>
          </reference>
          <reference field="2" count="1" selected="0">
            <x v="57"/>
          </reference>
          <reference field="9" count="1">
            <x v="3"/>
          </reference>
        </references>
      </pivotArea>
    </format>
    <format dxfId="239">
      <pivotArea dataOnly="0" labelOnly="1" fieldPosition="0">
        <references count="3">
          <reference field="0" count="1" selected="0">
            <x v="127"/>
          </reference>
          <reference field="2" count="1" selected="0">
            <x v="58"/>
          </reference>
          <reference field="9" count="1">
            <x v="7"/>
          </reference>
        </references>
      </pivotArea>
    </format>
    <format dxfId="240">
      <pivotArea dataOnly="0" labelOnly="1" fieldPosition="0">
        <references count="3">
          <reference field="0" count="1" selected="0">
            <x v="133"/>
          </reference>
          <reference field="2" count="1" selected="0">
            <x v="64"/>
          </reference>
          <reference field="9" count="1">
            <x v="3"/>
          </reference>
        </references>
      </pivotArea>
    </format>
    <format dxfId="241">
      <pivotArea dataOnly="0" labelOnly="1" fieldPosition="0">
        <references count="3">
          <reference field="0" count="1" selected="0">
            <x v="135"/>
          </reference>
          <reference field="2" count="1" selected="0">
            <x v="66"/>
          </reference>
          <reference field="9" count="1">
            <x v="2"/>
          </reference>
        </references>
      </pivotArea>
    </format>
    <format dxfId="242">
      <pivotArea dataOnly="0" labelOnly="1" fieldPosition="0">
        <references count="3">
          <reference field="0" count="1" selected="0">
            <x v="137"/>
          </reference>
          <reference field="2" count="1" selected="0">
            <x v="68"/>
          </reference>
          <reference field="9" count="1">
            <x v="28"/>
          </reference>
        </references>
      </pivotArea>
    </format>
    <format dxfId="243">
      <pivotArea dataOnly="0" labelOnly="1" fieldPosition="0">
        <references count="3">
          <reference field="0" count="1" selected="0">
            <x v="170"/>
          </reference>
          <reference field="2" count="1" selected="0">
            <x v="101"/>
          </reference>
          <reference field="9" count="1">
            <x v="29"/>
          </reference>
        </references>
      </pivotArea>
    </format>
    <format dxfId="244">
      <pivotArea dataOnly="0" labelOnly="1" fieldPosition="0">
        <references count="4">
          <reference field="0" count="1" selected="0">
            <x v="88"/>
          </reference>
          <reference field="2" count="1" selected="0">
            <x v="19"/>
          </reference>
          <reference field="8" count="1">
            <x v="0"/>
          </reference>
          <reference field="9" count="1" selected="0">
            <x v="1"/>
          </reference>
        </references>
      </pivotArea>
    </format>
    <format dxfId="245">
      <pivotArea dataOnly="0" labelOnly="1" fieldPosition="0">
        <references count="4">
          <reference field="0" count="1" selected="0">
            <x v="101"/>
          </reference>
          <reference field="2" count="1" selected="0">
            <x v="32"/>
          </reference>
          <reference field="8" count="1">
            <x v="2"/>
          </reference>
          <reference field="9" count="1" selected="0">
            <x v="5"/>
          </reference>
        </references>
      </pivotArea>
    </format>
    <format dxfId="246">
      <pivotArea dataOnly="0" labelOnly="1" fieldPosition="0">
        <references count="4">
          <reference field="0" count="1" selected="0">
            <x v="135"/>
          </reference>
          <reference field="2" count="1" selected="0">
            <x v="66"/>
          </reference>
          <reference field="8" count="1">
            <x v="0"/>
          </reference>
          <reference field="9" count="1" selected="0">
            <x v="2"/>
          </reference>
        </references>
      </pivotArea>
    </format>
    <format dxfId="247">
      <pivotArea dataOnly="0" labelOnly="1" fieldPosition="0">
        <references count="4">
          <reference field="0" count="1" selected="0">
            <x v="137"/>
          </reference>
          <reference field="2" count="1" selected="0">
            <x v="68"/>
          </reference>
          <reference field="8" count="1">
            <x v="2"/>
          </reference>
          <reference field="9" count="1" selected="0">
            <x v="28"/>
          </reference>
        </references>
      </pivotArea>
    </format>
    <format dxfId="248">
      <pivotArea dataOnly="0" labelOnly="1" fieldPosition="0">
        <references count="5">
          <reference field="0" count="1" selected="0">
            <x v="88"/>
          </reference>
          <reference field="2" count="1" selected="0">
            <x v="19"/>
          </reference>
          <reference field="3" count="1">
            <x v="74"/>
          </reference>
          <reference field="8" count="1" selected="0">
            <x v="0"/>
          </reference>
          <reference field="9" count="1" selected="0">
            <x v="1"/>
          </reference>
        </references>
      </pivotArea>
    </format>
    <format dxfId="249">
      <pivotArea dataOnly="0" labelOnly="1" fieldPosition="0">
        <references count="5">
          <reference field="0" count="1" selected="0">
            <x v="101"/>
          </reference>
          <reference field="2" count="1" selected="0">
            <x v="32"/>
          </reference>
          <reference field="3" count="1">
            <x v="85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250">
      <pivotArea dataOnly="0" labelOnly="1" fieldPosition="0">
        <references count="5">
          <reference field="0" count="1" selected="0">
            <x v="121"/>
          </reference>
          <reference field="2" count="1" selected="0">
            <x v="52"/>
          </reference>
          <reference field="3" count="1">
            <x v="101"/>
          </reference>
          <reference field="8" count="1" selected="0">
            <x v="2"/>
          </reference>
          <reference field="9" count="1" selected="0">
            <x v="5"/>
          </reference>
        </references>
      </pivotArea>
    </format>
    <format dxfId="251">
      <pivotArea dataOnly="0" labelOnly="1" fieldPosition="0">
        <references count="5">
          <reference field="0" count="1" selected="0">
            <x v="125"/>
          </reference>
          <reference field="2" count="1" selected="0">
            <x v="56"/>
          </reference>
          <reference field="3" count="1">
            <x v="104"/>
          </reference>
          <reference field="8" count="1" selected="0">
            <x v="2"/>
          </reference>
          <reference field="9" count="1" selected="0">
            <x v="11"/>
          </reference>
        </references>
      </pivotArea>
    </format>
    <format dxfId="252">
      <pivotArea dataOnly="0" labelOnly="1" fieldPosition="0">
        <references count="5">
          <reference field="0" count="1" selected="0">
            <x v="126"/>
          </reference>
          <reference field="2" count="1" selected="0">
            <x v="57"/>
          </reference>
          <reference field="3" count="1">
            <x v="105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253">
      <pivotArea dataOnly="0" labelOnly="1" fieldPosition="0">
        <references count="5">
          <reference field="0" count="1" selected="0">
            <x v="127"/>
          </reference>
          <reference field="2" count="1" selected="0">
            <x v="58"/>
          </reference>
          <reference field="3" count="1">
            <x v="106"/>
          </reference>
          <reference field="8" count="1" selected="0">
            <x v="2"/>
          </reference>
          <reference field="9" count="1" selected="0">
            <x v="7"/>
          </reference>
        </references>
      </pivotArea>
    </format>
    <format dxfId="254">
      <pivotArea dataOnly="0" labelOnly="1" fieldPosition="0">
        <references count="5">
          <reference field="0" count="1" selected="0">
            <x v="133"/>
          </reference>
          <reference field="2" count="1" selected="0">
            <x v="64"/>
          </reference>
          <reference field="3" count="1">
            <x v="111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255">
      <pivotArea dataOnly="0" labelOnly="1" fieldPosition="0">
        <references count="5">
          <reference field="0" count="1" selected="0">
            <x v="135"/>
          </reference>
          <reference field="2" count="1" selected="0">
            <x v="66"/>
          </reference>
          <reference field="3" count="1">
            <x v="112"/>
          </reference>
          <reference field="8" count="1" selected="0">
            <x v="0"/>
          </reference>
          <reference field="9" count="1" selected="0">
            <x v="2"/>
          </reference>
        </references>
      </pivotArea>
    </format>
    <format dxfId="256">
      <pivotArea dataOnly="0" labelOnly="1" fieldPosition="0">
        <references count="5">
          <reference field="0" count="1" selected="0">
            <x v="137"/>
          </reference>
          <reference field="2" count="1" selected="0">
            <x v="68"/>
          </reference>
          <reference field="3" count="1">
            <x v="114"/>
          </reference>
          <reference field="8" count="1" selected="0">
            <x v="2"/>
          </reference>
          <reference field="9" count="1" selected="0">
            <x v="28"/>
          </reference>
        </references>
      </pivotArea>
    </format>
    <format dxfId="257">
      <pivotArea dataOnly="0" labelOnly="1" fieldPosition="0">
        <references count="5">
          <reference field="0" count="1" selected="0">
            <x v="150"/>
          </reference>
          <reference field="2" count="1" selected="0">
            <x v="81"/>
          </reference>
          <reference field="3" count="1">
            <x v="125"/>
          </reference>
          <reference field="8" count="1" selected="0">
            <x v="2"/>
          </reference>
          <reference field="9" count="1" selected="0">
            <x v="28"/>
          </reference>
        </references>
      </pivotArea>
    </format>
    <format dxfId="258">
      <pivotArea dataOnly="0" labelOnly="1" fieldPosition="0">
        <references count="5">
          <reference field="0" count="1" selected="0">
            <x v="159"/>
          </reference>
          <reference field="2" count="1" selected="0">
            <x v="90"/>
          </reference>
          <reference field="3" count="1">
            <x v="133"/>
          </reference>
          <reference field="8" count="1" selected="0">
            <x v="2"/>
          </reference>
          <reference field="9" count="1" selected="0">
            <x v="28"/>
          </reference>
        </references>
      </pivotArea>
    </format>
    <format dxfId="259">
      <pivotArea dataOnly="0" labelOnly="1" fieldPosition="0">
        <references count="5">
          <reference field="0" count="1" selected="0">
            <x v="170"/>
          </reference>
          <reference field="2" count="1" selected="0">
            <x v="101"/>
          </reference>
          <reference field="3" count="1">
            <x v="142"/>
          </reference>
          <reference field="8" count="1" selected="0">
            <x v="2"/>
          </reference>
          <reference field="9" count="1" selected="0">
            <x v="29"/>
          </reference>
        </references>
      </pivotArea>
    </format>
  </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YPE" xr10:uid="{00000000-0013-0000-FFFF-FFFF01000000}" sourceName="TYPE">
  <pivotTables>
    <pivotTable tabId="9" name="TablaDinámica11"/>
  </pivotTables>
  <data>
    <tabular pivotCacheId="1462931550" showMissing="0">
      <items count="13">
        <i x="2"/>
        <i x="5" s="1"/>
        <i x="0"/>
        <i x="4"/>
        <i x="3"/>
        <i x="1"/>
        <i x="12" nd="1"/>
        <i x="7" nd="1"/>
        <i x="9" nd="1"/>
        <i x="11" nd="1"/>
        <i x="8" nd="1"/>
        <i x="10" nd="1"/>
        <i x="6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ATUS" xr10:uid="{00000000-0013-0000-FFFF-FFFF02000000}" sourceName="STATUS">
  <pivotTables>
    <pivotTable tabId="9" name="TablaDinámica11"/>
  </pivotTables>
  <data>
    <tabular pivotCacheId="1462931550">
      <items count="10">
        <i x="0" s="1"/>
        <i x="2" s="1"/>
        <i x="3" s="1" nd="1"/>
        <i x="7" s="1" nd="1"/>
        <i x="6" s="1" nd="1"/>
        <i x="5" s="1" nd="1"/>
        <i x="1" s="1" nd="1"/>
        <i x="8" s="1" nd="1"/>
        <i x="9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" xr10:uid="{00000000-0014-0000-FFFF-FFFF01000000}" cache="SegmentaciónDeDatos_TYPE" caption="TYPE" columnCount="9" style="SlicerStyleDark1" rowHeight="234950"/>
  <slicer name="STATUS" xr10:uid="{00000000-0014-0000-FFFF-FFFF02000000}" cache="SegmentaciónDeDatos_STATUS" caption="STATUS" columnCount="7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103" totalsRowShown="0">
  <autoFilter ref="A1:N103" xr:uid="{00000000-0009-0000-0100-000001000000}"/>
  <tableColumns count="14">
    <tableColumn id="1" xr3:uid="{00000000-0010-0000-0000-000001000000}" name="CASEID"/>
    <tableColumn id="2" xr3:uid="{00000000-0010-0000-0000-000002000000}" name="CUSTOMER"/>
    <tableColumn id="3" xr3:uid="{00000000-0010-0000-0000-000003000000}" name="DATETIME"/>
    <tableColumn id="4" xr3:uid="{00000000-0010-0000-0000-000004000000}" name="SUBJECT"/>
    <tableColumn id="5" xr3:uid="{00000000-0010-0000-0000-000005000000}" name="SEVERITY"/>
    <tableColumn id="6" xr3:uid="{00000000-0010-0000-0000-000006000000}" name="TYPE"/>
    <tableColumn id="7" xr3:uid="{00000000-0010-0000-0000-000007000000}" name="STATUS"/>
    <tableColumn id="8" xr3:uid="{00000000-0010-0000-0000-000008000000}" name="REASON"/>
    <tableColumn id="9" xr3:uid="{00000000-0010-0000-0000-000009000000}" name="PRODUCT"/>
    <tableColumn id="10" xr3:uid="{00000000-0010-0000-0000-00000A000000}" name="FOUND BY"/>
    <tableColumn id="11" xr3:uid="{00000000-0010-0000-0000-00000B000000}" name="LASTCHANGE"/>
    <tableColumn id="12" xr3:uid="{00000000-0010-0000-0000-00000C000000}" name="SITE"/>
    <tableColumn id="13" xr3:uid="{00000000-0010-0000-0000-00000D000000}" name="TOTAL HOURS"/>
    <tableColumn id="14" xr3:uid="{00000000-0010-0000-0000-00000E000000}" name="AC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5:D12" totalsRowCount="1" headerRowDxfId="3440" dataDxfId="3439" totalsRowDxfId="3438">
  <autoFilter ref="A5:D11" xr:uid="{00000000-0009-0000-0100-000004000000}"/>
  <tableColumns count="4">
    <tableColumn id="1" xr3:uid="{00000000-0010-0000-0100-000001000000}" name="Type" totalsRowLabel="Total" dataDxfId="3145" totalsRowDxfId="3144"/>
    <tableColumn id="2" xr3:uid="{00000000-0010-0000-0100-000002000000}" name="June" totalsRowFunction="custom" dataDxfId="3143" totalsRowDxfId="3142">
      <totalsRowFormula>SUBTOTAL(109,Tabla4[July])</totalsRowFormula>
    </tableColumn>
    <tableColumn id="3" xr3:uid="{00000000-0010-0000-0100-000003000000}" name="July" totalsRowFunction="custom" dataDxfId="3139" totalsRowDxfId="3141">
      <totalsRowFormula>SUBTOTAL(109,Tabla4[August])</totalsRowFormula>
    </tableColumn>
    <tableColumn id="4" xr3:uid="{00000000-0010-0000-0100-000004000000}" name="August" totalsRowFunction="sum" dataDxfId="3138" totalsRowDxfId="314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6:B19" totalsRowCount="1" headerRowDxfId="3430" dataDxfId="3429" totalsRowDxfId="3428">
  <autoFilter ref="A6:B18" xr:uid="{00000000-0009-0000-0100-000002000000}"/>
  <tableColumns count="2">
    <tableColumn id="1" xr3:uid="{00000000-0010-0000-0200-000001000000}" name="Month" totalsRowLabel="Total 2022" dataDxfId="3427" totalsRowDxfId="795"/>
    <tableColumn id="2" xr3:uid="{00000000-0010-0000-0200-000002000000}" name="Hours" totalsRowFunction="sum" dataDxfId="3426" totalsRowDxfId="79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26" displayName="Tabla26" ref="A23:B36" totalsRowCount="1" headerRowDxfId="3424" dataDxfId="3423" totalsRowDxfId="3422">
  <autoFilter ref="A23:B35" xr:uid="{00000000-0009-0000-0100-000005000000}"/>
  <tableColumns count="2">
    <tableColumn id="1" xr3:uid="{00000000-0010-0000-0300-000001000000}" name="Month" totalsRowLabel="Total 2022" dataDxfId="3421" totalsRowDxfId="3137"/>
    <tableColumn id="2" xr3:uid="{00000000-0010-0000-0300-000002000000}" name="Hours" totalsRowFunction="sum" dataDxfId="3420" totalsRowDxfId="313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3" displayName="Tabla3" ref="A1:N2" totalsRowShown="0" headerRowDxfId="3159" dataDxfId="3158">
  <autoFilter ref="A1:N2" xr:uid="{00000000-0009-0000-0100-000003000000}"/>
  <tableColumns count="14">
    <tableColumn id="1" xr3:uid="{00000000-0010-0000-0400-000001000000}" name="Case id" dataDxfId="533"/>
    <tableColumn id="2" xr3:uid="{00000000-0010-0000-0400-000002000000}" name="Customer" dataDxfId="532"/>
    <tableColumn id="5" xr3:uid="{00000000-0010-0000-0400-000005000000}" name="Subject" dataDxfId="531"/>
    <tableColumn id="7" xr3:uid="{00000000-0010-0000-0400-000007000000}" name="Severity" dataDxfId="530"/>
    <tableColumn id="8" xr3:uid="{00000000-0010-0000-0400-000008000000}" name="Status" dataDxfId="529"/>
    <tableColumn id="9" xr3:uid="{00000000-0010-0000-0400-000009000000}" name="Products" dataDxfId="528"/>
    <tableColumn id="10" xr3:uid="{00000000-0010-0000-0400-00000A000000}" name="Opened" dataDxfId="527"/>
    <tableColumn id="11" xr3:uid="{00000000-0010-0000-0400-00000B000000}" name="Closed" dataDxfId="526"/>
    <tableColumn id="12" xr3:uid="{00000000-0010-0000-0400-00000C000000}" name="Recovery Time" dataDxfId="525"/>
    <tableColumn id="13" xr3:uid="{00000000-0010-0000-0400-00000D000000}" name="Solution Time" dataDxfId="524"/>
    <tableColumn id="3" xr3:uid="{00000000-0010-0000-0400-000003000000}" name="RT Exceeded" dataDxfId="523">
      <calculatedColumnFormula array="1">_xlfn.IFS(D2="Major",MAX(I2-SLA!$C$10,0),D2="Critical",MAX(I2-SLA!$C$8,0))</calculatedColumnFormula>
    </tableColumn>
    <tableColumn id="4" xr3:uid="{00000000-0010-0000-0400-000004000000}" name="FS Exceeded" dataDxfId="522">
      <calculatedColumnFormula array="1">_xlfn.IFS(D2="Major",MAX(J2-SLA!$C$11,0),D2="Critical",MAX(J2-SLA!$C$9,0))</calculatedColumnFormula>
    </tableColumn>
    <tableColumn id="15" xr3:uid="{00000000-0010-0000-0400-00000F000000}" name="RT Status" dataDxfId="521"/>
    <tableColumn id="17" xr3:uid="{00000000-0010-0000-0400-000011000000}" name="FS Status" dataDxfId="52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a9" displayName="Tabla9" ref="B7:E11" totalsRowShown="0" headerRowDxfId="3157" dataDxfId="3156">
  <autoFilter ref="B7:E11" xr:uid="{00000000-0009-0000-0100-000009000000}"/>
  <tableColumns count="4">
    <tableColumn id="1" xr3:uid="{00000000-0010-0000-0500-000001000000}" name="Rule" dataDxfId="3155"/>
    <tableColumn id="2" xr3:uid="{00000000-0010-0000-0500-000002000000}" name="Time limit" dataDxfId="3154"/>
    <tableColumn id="3" xr3:uid="{00000000-0010-0000-0500-000003000000}" name="Count of cases" dataDxfId="3153">
      <calculatedColumnFormula>SUM($C$17:$C$18)</calculatedColumnFormula>
    </tableColumn>
    <tableColumn id="5" xr3:uid="{00000000-0010-0000-0500-000005000000}" name="# of cases exceeding" dataDxfId="315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a97" displayName="Tabla97" ref="G7:J11" totalsRowShown="0" headerRowDxfId="3151" dataDxfId="3150">
  <autoFilter ref="G7:J11" xr:uid="{00000000-0009-0000-0100-000006000000}"/>
  <tableColumns count="4">
    <tableColumn id="1" xr3:uid="{00000000-0010-0000-0600-000001000000}" name="Rule" dataDxfId="3149"/>
    <tableColumn id="2" xr3:uid="{00000000-0010-0000-0600-000002000000}" name="Time limit" dataDxfId="3148"/>
    <tableColumn id="3" xr3:uid="{00000000-0010-0000-0600-000003000000}" name="Count of cases" dataDxfId="3147">
      <calculatedColumnFormula>SUM($C$17:$C$18)</calculatedColumnFormula>
    </tableColumn>
    <tableColumn id="5" xr3:uid="{00000000-0010-0000-0600-000005000000}" name="# of cases exceeding" dataDxfId="314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A5A5A5"/>
      </a:accent1>
      <a:accent2>
        <a:srgbClr val="ED7D31"/>
      </a:accent2>
      <a:accent3>
        <a:srgbClr val="BFBFBF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4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A5A5A5"/>
    </a:accent1>
    <a:accent2>
      <a:srgbClr val="ED7D31"/>
    </a:accent2>
    <a:accent3>
      <a:srgbClr val="BFBFBF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9.xml"/><Relationship Id="rId4" Type="http://schemas.microsoft.com/office/2007/relationships/slicer" Target="../slicers/slicer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N124"/>
  <sheetViews>
    <sheetView zoomScaleNormal="100" workbookViewId="0">
      <selection activeCell="C105" sqref="C105"/>
    </sheetView>
  </sheetViews>
  <sheetFormatPr baseColWidth="10" defaultColWidth="11.42578125" defaultRowHeight="15" x14ac:dyDescent="0.25"/>
  <cols>
    <col min="1" max="1" width="11.85546875" bestFit="1" customWidth="1"/>
    <col min="2" max="2" width="20.28515625" bestFit="1" customWidth="1"/>
    <col min="3" max="3" width="19.140625" bestFit="1" customWidth="1"/>
    <col min="4" max="4" width="46.42578125" customWidth="1"/>
    <col min="5" max="5" width="11.7109375" bestFit="1" customWidth="1"/>
    <col min="6" max="6" width="18.28515625" bestFit="1" customWidth="1"/>
    <col min="7" max="7" width="17.7109375" bestFit="1" customWidth="1"/>
    <col min="8" max="8" width="20.7109375" customWidth="1"/>
    <col min="9" max="9" width="12" bestFit="1" customWidth="1"/>
    <col min="10" max="10" width="22.140625" bestFit="1" customWidth="1"/>
    <col min="11" max="11" width="20.5703125" bestFit="1" customWidth="1"/>
    <col min="12" max="12" width="28.28515625" bestFit="1" customWidth="1"/>
    <col min="13" max="13" width="16.42578125" bestFit="1" customWidth="1"/>
    <col min="14" max="14" width="22.42578125" bestFit="1" customWidth="1"/>
  </cols>
  <sheetData>
    <row r="1" spans="1:14" x14ac:dyDescent="0.25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</v>
      </c>
      <c r="L1" t="s">
        <v>8</v>
      </c>
      <c r="M1" t="s">
        <v>9</v>
      </c>
      <c r="N1" t="s">
        <v>87</v>
      </c>
    </row>
    <row r="2" spans="1:14" x14ac:dyDescent="0.25">
      <c r="A2" s="27">
        <v>403516</v>
      </c>
      <c r="B2" s="27" t="s">
        <v>64</v>
      </c>
      <c r="C2" s="28">
        <v>44804.700694444444</v>
      </c>
      <c r="D2" s="27" t="s">
        <v>114</v>
      </c>
      <c r="E2" s="27" t="s">
        <v>10</v>
      </c>
      <c r="F2" s="27" t="s">
        <v>63</v>
      </c>
      <c r="G2" s="27" t="s">
        <v>13</v>
      </c>
      <c r="H2" s="27" t="s">
        <v>68</v>
      </c>
      <c r="I2" s="27" t="s">
        <v>66</v>
      </c>
      <c r="J2" s="27" t="s">
        <v>69</v>
      </c>
      <c r="K2" s="28">
        <v>44805.043749999997</v>
      </c>
      <c r="L2" s="27" t="s">
        <v>76</v>
      </c>
      <c r="M2" s="27">
        <v>1</v>
      </c>
      <c r="N2" s="27" t="s">
        <v>71</v>
      </c>
    </row>
    <row r="3" spans="1:14" x14ac:dyDescent="0.25">
      <c r="A3" s="27">
        <v>403509</v>
      </c>
      <c r="B3" s="27" t="s">
        <v>64</v>
      </c>
      <c r="C3" s="28">
        <v>44804.467361111114</v>
      </c>
      <c r="D3" s="27" t="s">
        <v>115</v>
      </c>
      <c r="E3" s="27" t="s">
        <v>10</v>
      </c>
      <c r="F3" s="27" t="s">
        <v>75</v>
      </c>
      <c r="G3" s="27" t="s">
        <v>78</v>
      </c>
      <c r="H3" s="27"/>
      <c r="I3" s="27" t="s">
        <v>66</v>
      </c>
      <c r="J3" s="27" t="s">
        <v>103</v>
      </c>
      <c r="K3" s="28">
        <v>44806.672222222223</v>
      </c>
      <c r="L3" s="27" t="s">
        <v>76</v>
      </c>
      <c r="M3" s="27"/>
      <c r="N3" s="27"/>
    </row>
    <row r="4" spans="1:14" x14ac:dyDescent="0.25">
      <c r="A4" s="27">
        <v>403499</v>
      </c>
      <c r="B4" s="27" t="s">
        <v>64</v>
      </c>
      <c r="C4" s="28">
        <v>44803.729861111111</v>
      </c>
      <c r="D4" s="27" t="s">
        <v>116</v>
      </c>
      <c r="E4" s="27" t="s">
        <v>10</v>
      </c>
      <c r="F4" s="27" t="s">
        <v>63</v>
      </c>
      <c r="G4" s="27" t="s">
        <v>13</v>
      </c>
      <c r="H4" s="27" t="s">
        <v>68</v>
      </c>
      <c r="I4" s="27" t="s">
        <v>66</v>
      </c>
      <c r="J4" s="27" t="s">
        <v>69</v>
      </c>
      <c r="K4" s="28">
        <v>44804.050694444442</v>
      </c>
      <c r="L4" s="27" t="s">
        <v>70</v>
      </c>
      <c r="M4" s="27">
        <v>1</v>
      </c>
      <c r="N4" s="27" t="s">
        <v>117</v>
      </c>
    </row>
    <row r="5" spans="1:14" x14ac:dyDescent="0.25">
      <c r="A5" s="27">
        <v>403498</v>
      </c>
      <c r="B5" s="27" t="s">
        <v>64</v>
      </c>
      <c r="C5" s="28">
        <v>44803.727083333331</v>
      </c>
      <c r="D5" s="27" t="s">
        <v>118</v>
      </c>
      <c r="E5" s="27" t="s">
        <v>10</v>
      </c>
      <c r="F5" s="27" t="s">
        <v>75</v>
      </c>
      <c r="G5" s="27" t="s">
        <v>78</v>
      </c>
      <c r="H5" s="27"/>
      <c r="I5" s="27" t="s">
        <v>66</v>
      </c>
      <c r="J5" s="27" t="s">
        <v>103</v>
      </c>
      <c r="K5" s="28">
        <v>44806.672222222223</v>
      </c>
      <c r="L5" s="27" t="s">
        <v>70</v>
      </c>
      <c r="M5" s="27"/>
      <c r="N5" s="27"/>
    </row>
    <row r="6" spans="1:14" x14ac:dyDescent="0.25">
      <c r="A6" s="27">
        <v>403493</v>
      </c>
      <c r="B6" s="27" t="s">
        <v>64</v>
      </c>
      <c r="C6" s="28">
        <v>44803.574305555558</v>
      </c>
      <c r="D6" s="27" t="s">
        <v>119</v>
      </c>
      <c r="E6" s="27" t="s">
        <v>10</v>
      </c>
      <c r="F6" s="27" t="s">
        <v>65</v>
      </c>
      <c r="G6" s="27" t="s">
        <v>74</v>
      </c>
      <c r="H6" s="27" t="s">
        <v>83</v>
      </c>
      <c r="I6" s="27" t="s">
        <v>66</v>
      </c>
      <c r="J6" s="27" t="s">
        <v>120</v>
      </c>
      <c r="K6" s="28">
        <v>44803.629166666666</v>
      </c>
      <c r="L6" s="27" t="s">
        <v>67</v>
      </c>
      <c r="M6" s="27">
        <v>1</v>
      </c>
      <c r="N6" s="27"/>
    </row>
    <row r="7" spans="1:14" x14ac:dyDescent="0.25">
      <c r="A7" s="27">
        <v>403489</v>
      </c>
      <c r="B7" s="27" t="s">
        <v>64</v>
      </c>
      <c r="C7" s="28">
        <v>44803.518055555556</v>
      </c>
      <c r="D7" s="27" t="s">
        <v>121</v>
      </c>
      <c r="E7" s="27" t="s">
        <v>10</v>
      </c>
      <c r="F7" s="27" t="s">
        <v>81</v>
      </c>
      <c r="G7" s="27" t="s">
        <v>78</v>
      </c>
      <c r="H7" s="27"/>
      <c r="I7" s="27" t="s">
        <v>11</v>
      </c>
      <c r="J7" s="27" t="s">
        <v>97</v>
      </c>
      <c r="K7" s="28">
        <v>44804.375</v>
      </c>
      <c r="L7" s="27" t="s">
        <v>67</v>
      </c>
      <c r="M7" s="27"/>
      <c r="N7" s="27"/>
    </row>
    <row r="8" spans="1:14" x14ac:dyDescent="0.25">
      <c r="A8" s="27">
        <v>403486</v>
      </c>
      <c r="B8" s="27" t="s">
        <v>64</v>
      </c>
      <c r="C8" s="28">
        <v>44803.48541666667</v>
      </c>
      <c r="D8" s="27" t="s">
        <v>122</v>
      </c>
      <c r="E8" s="27" t="s">
        <v>10</v>
      </c>
      <c r="F8" s="27" t="s">
        <v>75</v>
      </c>
      <c r="G8" s="27" t="s">
        <v>78</v>
      </c>
      <c r="H8" s="27"/>
      <c r="I8" s="27" t="s">
        <v>66</v>
      </c>
      <c r="J8" s="27" t="s">
        <v>103</v>
      </c>
      <c r="K8" s="28">
        <v>44806.672222222223</v>
      </c>
      <c r="L8" s="27" t="s">
        <v>76</v>
      </c>
      <c r="M8" s="27"/>
      <c r="N8" s="27"/>
    </row>
    <row r="9" spans="1:14" x14ac:dyDescent="0.25">
      <c r="A9" s="27">
        <v>403481</v>
      </c>
      <c r="B9" s="27" t="s">
        <v>64</v>
      </c>
      <c r="C9" s="28">
        <v>44803.011805555558</v>
      </c>
      <c r="D9" s="27" t="s">
        <v>123</v>
      </c>
      <c r="E9" s="27" t="s">
        <v>10</v>
      </c>
      <c r="F9" s="27" t="s">
        <v>65</v>
      </c>
      <c r="G9" s="27" t="s">
        <v>74</v>
      </c>
      <c r="H9" s="27" t="s">
        <v>83</v>
      </c>
      <c r="I9" s="27" t="s">
        <v>66</v>
      </c>
      <c r="J9" s="27" t="s">
        <v>107</v>
      </c>
      <c r="K9" s="28">
        <v>44803.629861111112</v>
      </c>
      <c r="L9" s="27" t="s">
        <v>67</v>
      </c>
      <c r="M9" s="27">
        <v>3</v>
      </c>
      <c r="N9" s="27"/>
    </row>
    <row r="10" spans="1:14" x14ac:dyDescent="0.25">
      <c r="A10" s="27">
        <v>403478</v>
      </c>
      <c r="B10" s="27" t="s">
        <v>64</v>
      </c>
      <c r="C10" s="28">
        <v>44802.740277777775</v>
      </c>
      <c r="D10" s="27" t="s">
        <v>124</v>
      </c>
      <c r="E10" s="27" t="s">
        <v>10</v>
      </c>
      <c r="F10" s="27" t="s">
        <v>63</v>
      </c>
      <c r="G10" s="27" t="s">
        <v>13</v>
      </c>
      <c r="H10" s="27" t="s">
        <v>68</v>
      </c>
      <c r="I10" s="27" t="s">
        <v>66</v>
      </c>
      <c r="J10" s="27" t="s">
        <v>69</v>
      </c>
      <c r="K10" s="28">
        <v>44803.081944444442</v>
      </c>
      <c r="L10" s="27" t="s">
        <v>70</v>
      </c>
      <c r="M10" s="27">
        <v>2.5</v>
      </c>
      <c r="N10" s="27" t="s">
        <v>71</v>
      </c>
    </row>
    <row r="11" spans="1:14" x14ac:dyDescent="0.25">
      <c r="A11" s="27">
        <v>403476</v>
      </c>
      <c r="B11" s="27" t="s">
        <v>64</v>
      </c>
      <c r="C11" s="28">
        <v>44802.716666666667</v>
      </c>
      <c r="D11" s="27" t="s">
        <v>125</v>
      </c>
      <c r="E11" s="27" t="s">
        <v>10</v>
      </c>
      <c r="F11" s="27" t="s">
        <v>65</v>
      </c>
      <c r="G11" s="27" t="s">
        <v>12</v>
      </c>
      <c r="H11" s="27"/>
      <c r="I11" s="27" t="s">
        <v>66</v>
      </c>
      <c r="J11" s="27" t="s">
        <v>126</v>
      </c>
      <c r="K11" s="28">
        <v>44802.71875</v>
      </c>
      <c r="L11" s="27" t="s">
        <v>70</v>
      </c>
      <c r="M11" s="27"/>
      <c r="N11" s="27"/>
    </row>
    <row r="12" spans="1:14" x14ac:dyDescent="0.25">
      <c r="A12" s="27">
        <v>403469</v>
      </c>
      <c r="B12" s="27" t="s">
        <v>64</v>
      </c>
      <c r="C12" s="28">
        <v>44802.428472222222</v>
      </c>
      <c r="D12" s="27" t="s">
        <v>127</v>
      </c>
      <c r="E12" s="27" t="s">
        <v>10</v>
      </c>
      <c r="F12" s="27" t="s">
        <v>65</v>
      </c>
      <c r="G12" s="27" t="s">
        <v>12</v>
      </c>
      <c r="H12" s="27"/>
      <c r="I12" s="27" t="s">
        <v>66</v>
      </c>
      <c r="J12" s="27" t="s">
        <v>128</v>
      </c>
      <c r="K12" s="28">
        <v>44804.445138888892</v>
      </c>
      <c r="L12" s="27" t="s">
        <v>70</v>
      </c>
      <c r="M12" s="27"/>
      <c r="N12" s="27"/>
    </row>
    <row r="13" spans="1:14" x14ac:dyDescent="0.25">
      <c r="A13" s="27">
        <v>403467</v>
      </c>
      <c r="B13" s="27" t="s">
        <v>64</v>
      </c>
      <c r="C13" s="28">
        <v>44802.412499999999</v>
      </c>
      <c r="D13" s="27" t="s">
        <v>129</v>
      </c>
      <c r="E13" s="27" t="s">
        <v>10</v>
      </c>
      <c r="F13" s="27" t="s">
        <v>75</v>
      </c>
      <c r="G13" s="27" t="s">
        <v>12</v>
      </c>
      <c r="H13" s="27"/>
      <c r="I13" s="27" t="s">
        <v>66</v>
      </c>
      <c r="J13" s="27" t="s">
        <v>79</v>
      </c>
      <c r="K13" s="28">
        <v>44802.413194444445</v>
      </c>
      <c r="L13" s="27" t="s">
        <v>70</v>
      </c>
      <c r="M13" s="27"/>
      <c r="N13" s="27"/>
    </row>
    <row r="14" spans="1:14" x14ac:dyDescent="0.25">
      <c r="A14" s="27">
        <v>403460</v>
      </c>
      <c r="B14" s="27" t="s">
        <v>64</v>
      </c>
      <c r="C14" s="28">
        <v>44801.929861111108</v>
      </c>
      <c r="D14" s="27" t="s">
        <v>130</v>
      </c>
      <c r="E14" s="27" t="s">
        <v>10</v>
      </c>
      <c r="F14" s="27" t="s">
        <v>65</v>
      </c>
      <c r="G14" s="27" t="s">
        <v>74</v>
      </c>
      <c r="H14" s="27" t="s">
        <v>68</v>
      </c>
      <c r="I14" s="27" t="s">
        <v>66</v>
      </c>
      <c r="J14" s="27" t="s">
        <v>85</v>
      </c>
      <c r="K14" s="28">
        <v>44802.018750000003</v>
      </c>
      <c r="L14" s="27" t="s">
        <v>70</v>
      </c>
      <c r="M14" s="27">
        <v>1</v>
      </c>
      <c r="N14" s="27"/>
    </row>
    <row r="15" spans="1:14" x14ac:dyDescent="0.25">
      <c r="A15" s="27">
        <v>403453</v>
      </c>
      <c r="B15" s="27" t="s">
        <v>64</v>
      </c>
      <c r="C15" s="28">
        <v>44799.709722222222</v>
      </c>
      <c r="D15" s="27" t="s">
        <v>131</v>
      </c>
      <c r="E15" s="27" t="s">
        <v>10</v>
      </c>
      <c r="F15" s="27" t="s">
        <v>75</v>
      </c>
      <c r="G15" s="27" t="s">
        <v>74</v>
      </c>
      <c r="H15" s="27" t="s">
        <v>68</v>
      </c>
      <c r="I15" s="27" t="s">
        <v>66</v>
      </c>
      <c r="J15" s="27" t="s">
        <v>106</v>
      </c>
      <c r="K15" s="28">
        <v>44803.737500000003</v>
      </c>
      <c r="L15" s="27" t="s">
        <v>67</v>
      </c>
      <c r="M15" s="27">
        <v>2</v>
      </c>
      <c r="N15" s="27"/>
    </row>
    <row r="16" spans="1:14" x14ac:dyDescent="0.25">
      <c r="A16" s="27">
        <v>403452</v>
      </c>
      <c r="B16" s="27" t="s">
        <v>64</v>
      </c>
      <c r="C16" s="28">
        <v>44799.707638888889</v>
      </c>
      <c r="D16" s="27" t="s">
        <v>132</v>
      </c>
      <c r="E16" s="27" t="s">
        <v>10</v>
      </c>
      <c r="F16" s="27" t="s">
        <v>75</v>
      </c>
      <c r="G16" s="27" t="s">
        <v>74</v>
      </c>
      <c r="H16" s="27" t="s">
        <v>68</v>
      </c>
      <c r="I16" s="27" t="s">
        <v>66</v>
      </c>
      <c r="J16" s="27" t="s">
        <v>106</v>
      </c>
      <c r="K16" s="28">
        <v>44803.737500000003</v>
      </c>
      <c r="L16" s="27" t="s">
        <v>76</v>
      </c>
      <c r="M16" s="27">
        <v>2</v>
      </c>
      <c r="N16" s="27"/>
    </row>
    <row r="17" spans="1:14" x14ac:dyDescent="0.25">
      <c r="A17" s="27">
        <v>403451</v>
      </c>
      <c r="B17" s="27" t="s">
        <v>64</v>
      </c>
      <c r="C17" s="28">
        <v>44799.70208333333</v>
      </c>
      <c r="D17" s="27" t="s">
        <v>133</v>
      </c>
      <c r="E17" s="27" t="s">
        <v>10</v>
      </c>
      <c r="F17" s="27" t="s">
        <v>75</v>
      </c>
      <c r="G17" s="27" t="s">
        <v>74</v>
      </c>
      <c r="H17" s="27" t="s">
        <v>68</v>
      </c>
      <c r="I17" s="27" t="s">
        <v>66</v>
      </c>
      <c r="J17" s="27" t="s">
        <v>106</v>
      </c>
      <c r="K17" s="28">
        <v>44803.737500000003</v>
      </c>
      <c r="L17" s="27" t="s">
        <v>70</v>
      </c>
      <c r="M17" s="27">
        <v>2</v>
      </c>
      <c r="N17" s="27"/>
    </row>
    <row r="18" spans="1:14" x14ac:dyDescent="0.25">
      <c r="A18" s="27">
        <v>403446</v>
      </c>
      <c r="B18" s="27" t="s">
        <v>64</v>
      </c>
      <c r="C18" s="28">
        <v>44799.424305555556</v>
      </c>
      <c r="D18" s="27" t="s">
        <v>109</v>
      </c>
      <c r="E18" s="27" t="s">
        <v>10</v>
      </c>
      <c r="F18" s="27" t="s">
        <v>72</v>
      </c>
      <c r="G18" s="27" t="s">
        <v>13</v>
      </c>
      <c r="H18" s="27" t="s">
        <v>134</v>
      </c>
      <c r="I18" s="27" t="s">
        <v>11</v>
      </c>
      <c r="J18" s="27" t="s">
        <v>94</v>
      </c>
      <c r="K18" s="28">
        <v>44799.459027777775</v>
      </c>
      <c r="L18" s="27" t="s">
        <v>70</v>
      </c>
      <c r="M18" s="27">
        <v>1</v>
      </c>
      <c r="N18" s="27"/>
    </row>
    <row r="19" spans="1:14" x14ac:dyDescent="0.25">
      <c r="A19" s="27">
        <v>403433</v>
      </c>
      <c r="B19" s="27" t="s">
        <v>64</v>
      </c>
      <c r="C19" s="28">
        <v>44798.663194444445</v>
      </c>
      <c r="D19" s="27" t="s">
        <v>135</v>
      </c>
      <c r="E19" s="27" t="s">
        <v>10</v>
      </c>
      <c r="F19" s="27" t="s">
        <v>65</v>
      </c>
      <c r="G19" s="27" t="s">
        <v>74</v>
      </c>
      <c r="H19" s="27" t="s">
        <v>134</v>
      </c>
      <c r="I19" s="27" t="s">
        <v>66</v>
      </c>
      <c r="J19" s="27" t="s">
        <v>101</v>
      </c>
      <c r="K19" s="28">
        <v>44798.690972222219</v>
      </c>
      <c r="L19" s="27" t="s">
        <v>77</v>
      </c>
      <c r="M19" s="27">
        <v>1</v>
      </c>
      <c r="N19" s="27"/>
    </row>
    <row r="20" spans="1:14" x14ac:dyDescent="0.25">
      <c r="A20" s="27">
        <v>403426</v>
      </c>
      <c r="B20" s="27" t="s">
        <v>64</v>
      </c>
      <c r="C20" s="28">
        <v>44798.431250000001</v>
      </c>
      <c r="D20" s="27" t="s">
        <v>136</v>
      </c>
      <c r="E20" s="27" t="s">
        <v>10</v>
      </c>
      <c r="F20" s="27" t="s">
        <v>65</v>
      </c>
      <c r="G20" s="27" t="s">
        <v>74</v>
      </c>
      <c r="H20" s="27" t="s">
        <v>84</v>
      </c>
      <c r="I20" s="27" t="s">
        <v>66</v>
      </c>
      <c r="J20" s="27" t="s">
        <v>108</v>
      </c>
      <c r="K20" s="28">
        <v>44799.393055555556</v>
      </c>
      <c r="L20" s="27" t="s">
        <v>70</v>
      </c>
      <c r="M20" s="27">
        <v>2</v>
      </c>
      <c r="N20" s="27"/>
    </row>
    <row r="21" spans="1:14" x14ac:dyDescent="0.25">
      <c r="A21" s="27">
        <v>403415</v>
      </c>
      <c r="B21" s="27" t="s">
        <v>64</v>
      </c>
      <c r="C21" s="28">
        <v>44797.506944444445</v>
      </c>
      <c r="D21" s="27" t="s">
        <v>137</v>
      </c>
      <c r="E21" s="27" t="s">
        <v>10</v>
      </c>
      <c r="F21" s="27" t="s">
        <v>75</v>
      </c>
      <c r="G21" s="27" t="s">
        <v>12</v>
      </c>
      <c r="H21" s="27"/>
      <c r="I21" s="27" t="s">
        <v>66</v>
      </c>
      <c r="J21" s="27" t="s">
        <v>103</v>
      </c>
      <c r="K21" s="28">
        <v>44797.507638888892</v>
      </c>
      <c r="L21" s="27" t="s">
        <v>70</v>
      </c>
      <c r="M21" s="27"/>
      <c r="N21" s="27"/>
    </row>
    <row r="22" spans="1:14" x14ac:dyDescent="0.25">
      <c r="A22" s="27">
        <v>403413</v>
      </c>
      <c r="B22" s="27" t="s">
        <v>64</v>
      </c>
      <c r="C22" s="28">
        <v>44797.48333333333</v>
      </c>
      <c r="D22" s="27" t="s">
        <v>138</v>
      </c>
      <c r="E22" s="27" t="s">
        <v>10</v>
      </c>
      <c r="F22" s="27" t="s">
        <v>75</v>
      </c>
      <c r="G22" s="27" t="s">
        <v>74</v>
      </c>
      <c r="H22" s="27" t="s">
        <v>68</v>
      </c>
      <c r="I22" s="27" t="s">
        <v>66</v>
      </c>
      <c r="J22" s="27" t="s">
        <v>103</v>
      </c>
      <c r="K22" s="28">
        <v>44803.737500000003</v>
      </c>
      <c r="L22" s="27" t="s">
        <v>76</v>
      </c>
      <c r="M22" s="27">
        <v>2</v>
      </c>
      <c r="N22" s="27"/>
    </row>
    <row r="23" spans="1:14" x14ac:dyDescent="0.25">
      <c r="A23" s="27">
        <v>403409</v>
      </c>
      <c r="B23" s="27" t="s">
        <v>64</v>
      </c>
      <c r="C23" s="28">
        <v>44797.411111111112</v>
      </c>
      <c r="D23" s="27" t="s">
        <v>139</v>
      </c>
      <c r="E23" s="27" t="s">
        <v>10</v>
      </c>
      <c r="F23" s="27" t="s">
        <v>82</v>
      </c>
      <c r="G23" s="27" t="s">
        <v>74</v>
      </c>
      <c r="H23" s="27" t="s">
        <v>68</v>
      </c>
      <c r="I23" s="27" t="s">
        <v>66</v>
      </c>
      <c r="J23" s="27" t="s">
        <v>96</v>
      </c>
      <c r="K23" s="28">
        <v>44802.388888888891</v>
      </c>
      <c r="L23" s="27" t="s">
        <v>67</v>
      </c>
      <c r="M23" s="27">
        <v>2</v>
      </c>
      <c r="N23" s="27"/>
    </row>
    <row r="24" spans="1:14" x14ac:dyDescent="0.25">
      <c r="A24" s="27">
        <v>403396</v>
      </c>
      <c r="B24" s="27" t="s">
        <v>64</v>
      </c>
      <c r="C24" s="28">
        <v>44796.716666666667</v>
      </c>
      <c r="D24" s="27" t="s">
        <v>140</v>
      </c>
      <c r="E24" s="27" t="s">
        <v>10</v>
      </c>
      <c r="F24" s="27" t="s">
        <v>65</v>
      </c>
      <c r="G24" s="27" t="s">
        <v>78</v>
      </c>
      <c r="H24" s="27"/>
      <c r="I24" s="27" t="s">
        <v>66</v>
      </c>
      <c r="J24" s="27" t="s">
        <v>105</v>
      </c>
      <c r="K24" s="28">
        <v>44798.691666666666</v>
      </c>
      <c r="L24" s="27" t="s">
        <v>67</v>
      </c>
      <c r="M24" s="27">
        <v>5</v>
      </c>
      <c r="N24" s="27"/>
    </row>
    <row r="25" spans="1:14" x14ac:dyDescent="0.25">
      <c r="A25" s="27">
        <v>403394</v>
      </c>
      <c r="B25" s="27" t="s">
        <v>64</v>
      </c>
      <c r="C25" s="28">
        <v>44796.597916666666</v>
      </c>
      <c r="D25" s="27" t="s">
        <v>141</v>
      </c>
      <c r="E25" s="27" t="s">
        <v>10</v>
      </c>
      <c r="F25" s="27" t="s">
        <v>65</v>
      </c>
      <c r="G25" s="27" t="s">
        <v>78</v>
      </c>
      <c r="H25" s="27"/>
      <c r="I25" s="27" t="s">
        <v>66</v>
      </c>
      <c r="J25" s="27" t="s">
        <v>99</v>
      </c>
      <c r="K25" s="28">
        <v>44805.245833333334</v>
      </c>
      <c r="L25" s="27" t="s">
        <v>76</v>
      </c>
      <c r="M25" s="27"/>
      <c r="N25" s="27"/>
    </row>
    <row r="26" spans="1:14" x14ac:dyDescent="0.25">
      <c r="A26" s="27">
        <v>403391</v>
      </c>
      <c r="B26" s="27" t="s">
        <v>64</v>
      </c>
      <c r="C26" s="28">
        <v>44796.5</v>
      </c>
      <c r="D26" s="27" t="s">
        <v>142</v>
      </c>
      <c r="E26" s="27" t="s">
        <v>10</v>
      </c>
      <c r="F26" s="27" t="s">
        <v>65</v>
      </c>
      <c r="G26" s="27" t="s">
        <v>13</v>
      </c>
      <c r="H26" s="27" t="s">
        <v>68</v>
      </c>
      <c r="I26" s="27" t="s">
        <v>66</v>
      </c>
      <c r="J26" s="27" t="s">
        <v>108</v>
      </c>
      <c r="K26" s="28">
        <v>44796.722916666666</v>
      </c>
      <c r="L26" s="27" t="s">
        <v>70</v>
      </c>
      <c r="M26" s="27">
        <v>3</v>
      </c>
      <c r="N26" s="27"/>
    </row>
    <row r="27" spans="1:14" x14ac:dyDescent="0.25">
      <c r="A27" s="27">
        <v>403388</v>
      </c>
      <c r="B27" s="27" t="s">
        <v>64</v>
      </c>
      <c r="C27" s="28">
        <v>44796.461111111108</v>
      </c>
      <c r="D27" s="27" t="s">
        <v>143</v>
      </c>
      <c r="E27" s="27" t="s">
        <v>10</v>
      </c>
      <c r="F27" s="27" t="s">
        <v>82</v>
      </c>
      <c r="G27" s="27" t="s">
        <v>13</v>
      </c>
      <c r="H27" s="27" t="s">
        <v>68</v>
      </c>
      <c r="I27" s="27" t="s">
        <v>66</v>
      </c>
      <c r="J27" s="27" t="s">
        <v>98</v>
      </c>
      <c r="K27" s="28">
        <v>44806.529166666667</v>
      </c>
      <c r="L27" s="27" t="s">
        <v>70</v>
      </c>
      <c r="M27" s="27">
        <v>2</v>
      </c>
      <c r="N27" s="27"/>
    </row>
    <row r="28" spans="1:14" x14ac:dyDescent="0.25">
      <c r="A28" s="27">
        <v>403387</v>
      </c>
      <c r="B28" s="27" t="s">
        <v>64</v>
      </c>
      <c r="C28" s="28">
        <v>44796.40902777778</v>
      </c>
      <c r="D28" s="27" t="s">
        <v>144</v>
      </c>
      <c r="E28" s="27" t="s">
        <v>10</v>
      </c>
      <c r="F28" s="27" t="s">
        <v>63</v>
      </c>
      <c r="G28" s="27" t="s">
        <v>13</v>
      </c>
      <c r="H28" s="27" t="s">
        <v>68</v>
      </c>
      <c r="I28" s="27" t="s">
        <v>66</v>
      </c>
      <c r="J28" s="27" t="s">
        <v>69</v>
      </c>
      <c r="K28" s="28">
        <v>44797.25277777778</v>
      </c>
      <c r="L28" s="27" t="s">
        <v>70</v>
      </c>
      <c r="M28" s="27">
        <v>6</v>
      </c>
      <c r="N28" s="27" t="s">
        <v>110</v>
      </c>
    </row>
    <row r="29" spans="1:14" x14ac:dyDescent="0.25">
      <c r="A29" s="27">
        <v>403386</v>
      </c>
      <c r="B29" s="27" t="s">
        <v>64</v>
      </c>
      <c r="C29" s="28">
        <v>44796.40347222222</v>
      </c>
      <c r="D29" s="27" t="s">
        <v>145</v>
      </c>
      <c r="E29" s="27" t="s">
        <v>10</v>
      </c>
      <c r="F29" s="27" t="s">
        <v>75</v>
      </c>
      <c r="G29" s="27" t="s">
        <v>12</v>
      </c>
      <c r="H29" s="27"/>
      <c r="I29" s="27" t="s">
        <v>66</v>
      </c>
      <c r="J29" s="27" t="s">
        <v>79</v>
      </c>
      <c r="K29" s="28">
        <v>44796.40347222222</v>
      </c>
      <c r="L29" s="27" t="s">
        <v>70</v>
      </c>
      <c r="M29" s="27"/>
      <c r="N29" s="27"/>
    </row>
    <row r="30" spans="1:14" x14ac:dyDescent="0.25">
      <c r="A30" s="27">
        <v>403378</v>
      </c>
      <c r="B30" s="27" t="s">
        <v>64</v>
      </c>
      <c r="C30" s="28">
        <v>44795.724999999999</v>
      </c>
      <c r="D30" s="27" t="s">
        <v>146</v>
      </c>
      <c r="E30" s="27" t="s">
        <v>10</v>
      </c>
      <c r="F30" s="27" t="s">
        <v>63</v>
      </c>
      <c r="G30" s="27" t="s">
        <v>13</v>
      </c>
      <c r="H30" s="27" t="s">
        <v>68</v>
      </c>
      <c r="I30" s="27" t="s">
        <v>66</v>
      </c>
      <c r="J30" s="27" t="s">
        <v>69</v>
      </c>
      <c r="K30" s="28">
        <v>44796.092361111114</v>
      </c>
      <c r="L30" s="27" t="s">
        <v>70</v>
      </c>
      <c r="M30" s="27">
        <v>2</v>
      </c>
      <c r="N30" s="27" t="s">
        <v>71</v>
      </c>
    </row>
    <row r="31" spans="1:14" x14ac:dyDescent="0.25">
      <c r="A31" s="27">
        <v>403371</v>
      </c>
      <c r="B31" s="27" t="s">
        <v>64</v>
      </c>
      <c r="C31" s="28">
        <v>44795.441666666666</v>
      </c>
      <c r="D31" s="27" t="s">
        <v>147</v>
      </c>
      <c r="E31" s="27" t="s">
        <v>10</v>
      </c>
      <c r="F31" s="27" t="s">
        <v>82</v>
      </c>
      <c r="G31" s="27" t="s">
        <v>13</v>
      </c>
      <c r="H31" s="27" t="s">
        <v>68</v>
      </c>
      <c r="I31" s="27" t="s">
        <v>66</v>
      </c>
      <c r="J31" s="27" t="s">
        <v>102</v>
      </c>
      <c r="K31" s="28">
        <v>44805.750694444447</v>
      </c>
      <c r="L31" s="27" t="s">
        <v>70</v>
      </c>
      <c r="M31" s="27">
        <v>2</v>
      </c>
      <c r="N31" s="27"/>
    </row>
    <row r="32" spans="1:14" x14ac:dyDescent="0.25">
      <c r="A32" s="27">
        <v>403366</v>
      </c>
      <c r="B32" s="27" t="s">
        <v>64</v>
      </c>
      <c r="C32" s="28">
        <v>44794.898611111108</v>
      </c>
      <c r="D32" s="27" t="s">
        <v>148</v>
      </c>
      <c r="E32" s="27" t="s">
        <v>10</v>
      </c>
      <c r="F32" s="27" t="s">
        <v>65</v>
      </c>
      <c r="G32" s="27" t="s">
        <v>13</v>
      </c>
      <c r="H32" s="27" t="s">
        <v>68</v>
      </c>
      <c r="I32" s="27" t="s">
        <v>66</v>
      </c>
      <c r="J32" s="27" t="s">
        <v>93</v>
      </c>
      <c r="K32" s="28">
        <v>44804.75</v>
      </c>
      <c r="L32" s="27" t="s">
        <v>70</v>
      </c>
      <c r="M32" s="27">
        <v>1</v>
      </c>
      <c r="N32" s="27"/>
    </row>
    <row r="33" spans="1:14" x14ac:dyDescent="0.25">
      <c r="A33" s="27">
        <v>403356</v>
      </c>
      <c r="B33" s="27" t="s">
        <v>64</v>
      </c>
      <c r="C33" s="28">
        <v>44792.693749999999</v>
      </c>
      <c r="D33" s="27" t="s">
        <v>149</v>
      </c>
      <c r="E33" s="27" t="s">
        <v>10</v>
      </c>
      <c r="F33" s="27" t="s">
        <v>82</v>
      </c>
      <c r="G33" s="27" t="s">
        <v>13</v>
      </c>
      <c r="H33" s="27" t="s">
        <v>68</v>
      </c>
      <c r="I33" s="27" t="s">
        <v>66</v>
      </c>
      <c r="J33" s="27" t="s">
        <v>97</v>
      </c>
      <c r="K33" s="28">
        <v>44805.479861111111</v>
      </c>
      <c r="L33" s="27" t="s">
        <v>67</v>
      </c>
      <c r="M33" s="27">
        <v>2</v>
      </c>
      <c r="N33" s="27"/>
    </row>
    <row r="34" spans="1:14" x14ac:dyDescent="0.25">
      <c r="A34" s="27">
        <v>403337</v>
      </c>
      <c r="B34" s="27" t="s">
        <v>64</v>
      </c>
      <c r="C34" s="28">
        <v>44792.204861111109</v>
      </c>
      <c r="D34" s="27" t="s">
        <v>150</v>
      </c>
      <c r="E34" s="27" t="s">
        <v>10</v>
      </c>
      <c r="F34" s="27" t="s">
        <v>65</v>
      </c>
      <c r="G34" s="27" t="s">
        <v>13</v>
      </c>
      <c r="H34" s="27" t="s">
        <v>84</v>
      </c>
      <c r="I34" s="27" t="s">
        <v>66</v>
      </c>
      <c r="J34" s="27" t="s">
        <v>107</v>
      </c>
      <c r="K34" s="28">
        <v>44803.759027777778</v>
      </c>
      <c r="L34" s="27" t="s">
        <v>67</v>
      </c>
      <c r="M34" s="27">
        <v>1</v>
      </c>
      <c r="N34" s="27"/>
    </row>
    <row r="35" spans="1:14" x14ac:dyDescent="0.25">
      <c r="A35" s="27">
        <v>403336</v>
      </c>
      <c r="B35" s="27" t="s">
        <v>64</v>
      </c>
      <c r="C35" s="28">
        <v>44792.151388888888</v>
      </c>
      <c r="D35" s="27" t="s">
        <v>151</v>
      </c>
      <c r="E35" s="27" t="s">
        <v>152</v>
      </c>
      <c r="F35" s="27" t="s">
        <v>65</v>
      </c>
      <c r="G35" s="27" t="s">
        <v>13</v>
      </c>
      <c r="H35" s="27" t="s">
        <v>84</v>
      </c>
      <c r="I35" s="27" t="s">
        <v>66</v>
      </c>
      <c r="J35" s="27" t="s">
        <v>96</v>
      </c>
      <c r="K35" s="28">
        <v>44803.758333333331</v>
      </c>
      <c r="L35" s="27" t="s">
        <v>67</v>
      </c>
      <c r="M35" s="27">
        <v>4</v>
      </c>
      <c r="N35" s="27"/>
    </row>
    <row r="36" spans="1:14" x14ac:dyDescent="0.25">
      <c r="A36" s="27">
        <v>403327</v>
      </c>
      <c r="B36" s="27" t="s">
        <v>64</v>
      </c>
      <c r="C36" s="28">
        <v>44790.974305555559</v>
      </c>
      <c r="D36" s="27" t="s">
        <v>153</v>
      </c>
      <c r="E36" s="27" t="s">
        <v>10</v>
      </c>
      <c r="F36" s="27" t="s">
        <v>72</v>
      </c>
      <c r="G36" s="27" t="s">
        <v>13</v>
      </c>
      <c r="H36" s="27" t="s">
        <v>80</v>
      </c>
      <c r="I36" s="27" t="s">
        <v>11</v>
      </c>
      <c r="J36" s="27" t="s">
        <v>94</v>
      </c>
      <c r="K36" s="28">
        <v>44804.598611111112</v>
      </c>
      <c r="L36" s="27" t="s">
        <v>70</v>
      </c>
      <c r="M36" s="27">
        <v>1</v>
      </c>
      <c r="N36" s="27"/>
    </row>
    <row r="37" spans="1:14" x14ac:dyDescent="0.25">
      <c r="A37" s="27">
        <v>403326</v>
      </c>
      <c r="B37" s="27" t="s">
        <v>64</v>
      </c>
      <c r="C37" s="28">
        <v>44790.948611111111</v>
      </c>
      <c r="D37" s="27" t="s">
        <v>154</v>
      </c>
      <c r="E37" s="27" t="s">
        <v>10</v>
      </c>
      <c r="F37" s="27" t="s">
        <v>65</v>
      </c>
      <c r="G37" s="27" t="s">
        <v>13</v>
      </c>
      <c r="H37" s="27" t="s">
        <v>83</v>
      </c>
      <c r="I37" s="27" t="s">
        <v>66</v>
      </c>
      <c r="J37" s="27" t="s">
        <v>96</v>
      </c>
      <c r="K37" s="28">
        <v>44803.67083333333</v>
      </c>
      <c r="L37" s="27" t="s">
        <v>70</v>
      </c>
      <c r="M37" s="27">
        <v>3</v>
      </c>
      <c r="N37" s="27"/>
    </row>
    <row r="38" spans="1:14" x14ac:dyDescent="0.25">
      <c r="A38" s="27">
        <v>403311</v>
      </c>
      <c r="B38" s="27" t="s">
        <v>64</v>
      </c>
      <c r="C38" s="28">
        <v>44790.593055555553</v>
      </c>
      <c r="D38" s="27" t="s">
        <v>155</v>
      </c>
      <c r="E38" s="27" t="s">
        <v>10</v>
      </c>
      <c r="F38" s="27" t="s">
        <v>65</v>
      </c>
      <c r="G38" s="27" t="s">
        <v>13</v>
      </c>
      <c r="H38" s="27" t="s">
        <v>80</v>
      </c>
      <c r="I38" s="27" t="s">
        <v>11</v>
      </c>
      <c r="J38" s="27" t="s">
        <v>99</v>
      </c>
      <c r="K38" s="28">
        <v>44806.771527777775</v>
      </c>
      <c r="L38" s="27" t="s">
        <v>67</v>
      </c>
      <c r="M38" s="27">
        <v>1</v>
      </c>
      <c r="N38" s="27"/>
    </row>
    <row r="39" spans="1:14" x14ac:dyDescent="0.25">
      <c r="A39" s="27">
        <v>403301</v>
      </c>
      <c r="B39" s="27" t="s">
        <v>64</v>
      </c>
      <c r="C39" s="28">
        <v>44790.487500000003</v>
      </c>
      <c r="D39" s="27" t="s">
        <v>156</v>
      </c>
      <c r="E39" s="27" t="s">
        <v>10</v>
      </c>
      <c r="F39" s="27" t="s">
        <v>65</v>
      </c>
      <c r="G39" s="27" t="s">
        <v>13</v>
      </c>
      <c r="H39" s="27" t="s">
        <v>68</v>
      </c>
      <c r="I39" s="27" t="s">
        <v>66</v>
      </c>
      <c r="J39" s="27" t="s">
        <v>99</v>
      </c>
      <c r="K39" s="28">
        <v>44802.578472222223</v>
      </c>
      <c r="L39" s="27" t="s">
        <v>112</v>
      </c>
      <c r="M39" s="27">
        <v>1</v>
      </c>
      <c r="N39" s="27"/>
    </row>
    <row r="40" spans="1:14" x14ac:dyDescent="0.25">
      <c r="A40" s="27">
        <v>403298</v>
      </c>
      <c r="B40" s="27" t="s">
        <v>64</v>
      </c>
      <c r="C40" s="28">
        <v>44790.477083333331</v>
      </c>
      <c r="D40" s="27" t="s">
        <v>157</v>
      </c>
      <c r="E40" s="27" t="s">
        <v>10</v>
      </c>
      <c r="F40" s="27" t="s">
        <v>63</v>
      </c>
      <c r="G40" s="27" t="s">
        <v>13</v>
      </c>
      <c r="H40" s="27" t="s">
        <v>68</v>
      </c>
      <c r="I40" s="27" t="s">
        <v>66</v>
      </c>
      <c r="J40" s="27" t="s">
        <v>69</v>
      </c>
      <c r="K40" s="28">
        <v>44791.272222222222</v>
      </c>
      <c r="L40" s="27" t="s">
        <v>67</v>
      </c>
      <c r="M40" s="27">
        <v>5.5</v>
      </c>
      <c r="N40" s="27" t="s">
        <v>110</v>
      </c>
    </row>
    <row r="41" spans="1:14" x14ac:dyDescent="0.25">
      <c r="A41" s="27">
        <v>403296</v>
      </c>
      <c r="B41" s="27" t="s">
        <v>64</v>
      </c>
      <c r="C41" s="28">
        <v>44790.429166666669</v>
      </c>
      <c r="D41" s="27" t="s">
        <v>158</v>
      </c>
      <c r="E41" s="27" t="s">
        <v>10</v>
      </c>
      <c r="F41" s="27" t="s">
        <v>82</v>
      </c>
      <c r="G41" s="27" t="s">
        <v>13</v>
      </c>
      <c r="H41" s="27" t="s">
        <v>68</v>
      </c>
      <c r="I41" s="27" t="s">
        <v>66</v>
      </c>
      <c r="J41" s="27" t="s">
        <v>102</v>
      </c>
      <c r="K41" s="28">
        <v>44802.492361111108</v>
      </c>
      <c r="L41" s="27" t="s">
        <v>67</v>
      </c>
      <c r="M41" s="27">
        <v>2</v>
      </c>
      <c r="N41" s="27"/>
    </row>
    <row r="42" spans="1:14" x14ac:dyDescent="0.25">
      <c r="A42" s="27">
        <v>403288</v>
      </c>
      <c r="B42" s="27" t="s">
        <v>64</v>
      </c>
      <c r="C42" s="28">
        <v>44789.725694444445</v>
      </c>
      <c r="D42" s="27" t="s">
        <v>159</v>
      </c>
      <c r="E42" s="27" t="s">
        <v>10</v>
      </c>
      <c r="F42" s="27" t="s">
        <v>65</v>
      </c>
      <c r="G42" s="27" t="s">
        <v>13</v>
      </c>
      <c r="H42" s="27" t="s">
        <v>68</v>
      </c>
      <c r="I42" s="27" t="s">
        <v>66</v>
      </c>
      <c r="J42" s="27" t="s">
        <v>160</v>
      </c>
      <c r="K42" s="28">
        <v>44804.432638888888</v>
      </c>
      <c r="L42" s="27" t="s">
        <v>70</v>
      </c>
      <c r="M42" s="27">
        <v>2</v>
      </c>
      <c r="N42" s="27"/>
    </row>
    <row r="43" spans="1:14" x14ac:dyDescent="0.25">
      <c r="A43" s="27">
        <v>403287</v>
      </c>
      <c r="B43" s="27" t="s">
        <v>64</v>
      </c>
      <c r="C43" s="28">
        <v>44789.707638888889</v>
      </c>
      <c r="D43" s="27" t="s">
        <v>161</v>
      </c>
      <c r="E43" s="27" t="s">
        <v>10</v>
      </c>
      <c r="F43" s="27" t="s">
        <v>63</v>
      </c>
      <c r="G43" s="27" t="s">
        <v>13</v>
      </c>
      <c r="H43" s="27" t="s">
        <v>68</v>
      </c>
      <c r="I43" s="27" t="s">
        <v>11</v>
      </c>
      <c r="J43" s="27" t="s">
        <v>69</v>
      </c>
      <c r="K43" s="28">
        <v>44790.075694444444</v>
      </c>
      <c r="L43" s="27" t="s">
        <v>70</v>
      </c>
      <c r="M43" s="27">
        <v>2</v>
      </c>
      <c r="N43" s="27" t="s">
        <v>162</v>
      </c>
    </row>
    <row r="44" spans="1:14" x14ac:dyDescent="0.25">
      <c r="A44" s="27">
        <v>403286</v>
      </c>
      <c r="B44" s="27" t="s">
        <v>64</v>
      </c>
      <c r="C44" s="28">
        <v>44789.628472222219</v>
      </c>
      <c r="D44" s="27" t="s">
        <v>163</v>
      </c>
      <c r="E44" s="27" t="s">
        <v>10</v>
      </c>
      <c r="F44" s="27" t="s">
        <v>65</v>
      </c>
      <c r="G44" s="27" t="s">
        <v>78</v>
      </c>
      <c r="H44" s="27"/>
      <c r="I44" s="27" t="s">
        <v>66</v>
      </c>
      <c r="J44" s="27" t="s">
        <v>105</v>
      </c>
      <c r="K44" s="28">
        <v>44805.720138888886</v>
      </c>
      <c r="L44" s="27" t="s">
        <v>70</v>
      </c>
      <c r="M44" s="27">
        <v>4</v>
      </c>
      <c r="N44" s="27"/>
    </row>
    <row r="45" spans="1:14" x14ac:dyDescent="0.25">
      <c r="A45" s="27">
        <v>403278</v>
      </c>
      <c r="B45" s="27" t="s">
        <v>64</v>
      </c>
      <c r="C45" s="28">
        <v>44789.539583333331</v>
      </c>
      <c r="D45" s="27" t="s">
        <v>164</v>
      </c>
      <c r="E45" s="27" t="s">
        <v>10</v>
      </c>
      <c r="F45" s="27" t="s">
        <v>81</v>
      </c>
      <c r="G45" s="27" t="s">
        <v>13</v>
      </c>
      <c r="H45" s="27" t="s">
        <v>68</v>
      </c>
      <c r="I45" s="27" t="s">
        <v>11</v>
      </c>
      <c r="J45" s="27" t="s">
        <v>165</v>
      </c>
      <c r="K45" s="28">
        <v>44802.647916666669</v>
      </c>
      <c r="L45" s="27" t="s">
        <v>70</v>
      </c>
      <c r="M45" s="27">
        <v>1</v>
      </c>
      <c r="N45" s="27"/>
    </row>
    <row r="46" spans="1:14" x14ac:dyDescent="0.25">
      <c r="A46" s="27">
        <v>403277</v>
      </c>
      <c r="B46" s="27" t="s">
        <v>64</v>
      </c>
      <c r="C46" s="28">
        <v>44789.536111111112</v>
      </c>
      <c r="D46" s="27" t="s">
        <v>166</v>
      </c>
      <c r="E46" s="27" t="s">
        <v>10</v>
      </c>
      <c r="F46" s="27" t="s">
        <v>75</v>
      </c>
      <c r="G46" s="27" t="s">
        <v>74</v>
      </c>
      <c r="H46" s="27" t="s">
        <v>68</v>
      </c>
      <c r="I46" s="27" t="s">
        <v>66</v>
      </c>
      <c r="J46" s="27" t="s">
        <v>103</v>
      </c>
      <c r="K46" s="28">
        <v>44802.401388888888</v>
      </c>
      <c r="L46" s="27" t="s">
        <v>76</v>
      </c>
      <c r="M46" s="27">
        <v>2</v>
      </c>
      <c r="N46" s="27"/>
    </row>
    <row r="47" spans="1:14" x14ac:dyDescent="0.25">
      <c r="A47" s="27">
        <v>403276</v>
      </c>
      <c r="B47" s="27" t="s">
        <v>64</v>
      </c>
      <c r="C47" s="28">
        <v>44789.519444444442</v>
      </c>
      <c r="D47" s="27" t="s">
        <v>167</v>
      </c>
      <c r="E47" s="27" t="s">
        <v>10</v>
      </c>
      <c r="F47" s="27" t="s">
        <v>75</v>
      </c>
      <c r="G47" s="27" t="s">
        <v>74</v>
      </c>
      <c r="H47" s="27" t="s">
        <v>68</v>
      </c>
      <c r="I47" s="27" t="s">
        <v>66</v>
      </c>
      <c r="J47" s="27" t="s">
        <v>103</v>
      </c>
      <c r="K47" s="28">
        <v>44802.401388888888</v>
      </c>
      <c r="L47" s="27" t="s">
        <v>70</v>
      </c>
      <c r="M47" s="27">
        <v>2</v>
      </c>
      <c r="N47" s="27"/>
    </row>
    <row r="48" spans="1:14" x14ac:dyDescent="0.25">
      <c r="A48" s="27">
        <v>403273</v>
      </c>
      <c r="B48" s="27" t="s">
        <v>64</v>
      </c>
      <c r="C48" s="28">
        <v>44789.486805555556</v>
      </c>
      <c r="D48" s="27" t="s">
        <v>168</v>
      </c>
      <c r="E48" s="27" t="s">
        <v>10</v>
      </c>
      <c r="F48" s="27" t="s">
        <v>65</v>
      </c>
      <c r="G48" s="27" t="s">
        <v>13</v>
      </c>
      <c r="H48" s="27" t="s">
        <v>84</v>
      </c>
      <c r="I48" s="27" t="s">
        <v>66</v>
      </c>
      <c r="J48" s="27" t="s">
        <v>108</v>
      </c>
      <c r="K48" s="28">
        <v>44799.527777777781</v>
      </c>
      <c r="L48" s="27" t="s">
        <v>70</v>
      </c>
      <c r="M48" s="27">
        <v>1</v>
      </c>
      <c r="N48" s="27"/>
    </row>
    <row r="49" spans="1:14" x14ac:dyDescent="0.25">
      <c r="A49" s="27">
        <v>403272</v>
      </c>
      <c r="B49" s="27" t="s">
        <v>64</v>
      </c>
      <c r="C49" s="28">
        <v>44789.452777777777</v>
      </c>
      <c r="D49" s="27" t="s">
        <v>169</v>
      </c>
      <c r="E49" s="27" t="s">
        <v>10</v>
      </c>
      <c r="F49" s="27" t="s">
        <v>75</v>
      </c>
      <c r="G49" s="27" t="s">
        <v>74</v>
      </c>
      <c r="H49" s="27" t="s">
        <v>68</v>
      </c>
      <c r="I49" s="27" t="s">
        <v>66</v>
      </c>
      <c r="J49" s="27" t="s">
        <v>86</v>
      </c>
      <c r="K49" s="28">
        <v>44802.401388888888</v>
      </c>
      <c r="L49" s="27" t="s">
        <v>67</v>
      </c>
      <c r="M49" s="27">
        <v>2</v>
      </c>
      <c r="N49" s="27"/>
    </row>
    <row r="50" spans="1:14" x14ac:dyDescent="0.25">
      <c r="A50" s="27">
        <v>403271</v>
      </c>
      <c r="B50" s="27" t="s">
        <v>64</v>
      </c>
      <c r="C50" s="28">
        <v>44789.435416666667</v>
      </c>
      <c r="D50" s="27" t="s">
        <v>170</v>
      </c>
      <c r="E50" s="27" t="s">
        <v>10</v>
      </c>
      <c r="F50" s="27" t="s">
        <v>65</v>
      </c>
      <c r="G50" s="27" t="s">
        <v>13</v>
      </c>
      <c r="H50" s="27" t="s">
        <v>84</v>
      </c>
      <c r="I50" s="27" t="s">
        <v>66</v>
      </c>
      <c r="J50" s="27" t="s">
        <v>99</v>
      </c>
      <c r="K50" s="28">
        <v>44799.579861111109</v>
      </c>
      <c r="L50" s="27" t="s">
        <v>171</v>
      </c>
      <c r="M50" s="27">
        <v>2</v>
      </c>
      <c r="N50" s="27"/>
    </row>
    <row r="51" spans="1:14" x14ac:dyDescent="0.25">
      <c r="A51" s="27">
        <v>403247</v>
      </c>
      <c r="B51" s="27" t="s">
        <v>64</v>
      </c>
      <c r="C51" s="28">
        <v>44785.790972222225</v>
      </c>
      <c r="D51" s="27" t="s">
        <v>172</v>
      </c>
      <c r="E51" s="27" t="s">
        <v>10</v>
      </c>
      <c r="F51" s="27" t="s">
        <v>63</v>
      </c>
      <c r="G51" s="27" t="s">
        <v>13</v>
      </c>
      <c r="H51" s="27" t="s">
        <v>68</v>
      </c>
      <c r="I51" s="27" t="s">
        <v>66</v>
      </c>
      <c r="J51" s="27" t="s">
        <v>69</v>
      </c>
      <c r="K51" s="28">
        <v>44789.092361111114</v>
      </c>
      <c r="L51" s="27" t="s">
        <v>70</v>
      </c>
      <c r="M51" s="27">
        <v>3</v>
      </c>
      <c r="N51" s="27" t="s">
        <v>71</v>
      </c>
    </row>
    <row r="52" spans="1:14" x14ac:dyDescent="0.25">
      <c r="A52" s="27">
        <v>403243</v>
      </c>
      <c r="B52" s="27" t="s">
        <v>64</v>
      </c>
      <c r="C52" s="28">
        <v>44785.470138888886</v>
      </c>
      <c r="D52" s="27" t="s">
        <v>173</v>
      </c>
      <c r="E52" s="27" t="s">
        <v>10</v>
      </c>
      <c r="F52" s="27" t="s">
        <v>75</v>
      </c>
      <c r="G52" s="27" t="s">
        <v>13</v>
      </c>
      <c r="H52" s="27" t="s">
        <v>68</v>
      </c>
      <c r="I52" s="27" t="s">
        <v>66</v>
      </c>
      <c r="J52" s="27" t="s">
        <v>95</v>
      </c>
      <c r="K52" s="28">
        <v>44799.499305555553</v>
      </c>
      <c r="L52" s="27" t="s">
        <v>76</v>
      </c>
      <c r="M52" s="27">
        <v>3</v>
      </c>
      <c r="N52" s="27"/>
    </row>
    <row r="53" spans="1:14" x14ac:dyDescent="0.25">
      <c r="A53" s="27">
        <v>403239</v>
      </c>
      <c r="B53" s="27" t="s">
        <v>64</v>
      </c>
      <c r="C53" s="28">
        <v>44785.413888888892</v>
      </c>
      <c r="D53" s="27" t="s">
        <v>109</v>
      </c>
      <c r="E53" s="27" t="s">
        <v>10</v>
      </c>
      <c r="F53" s="27" t="s">
        <v>72</v>
      </c>
      <c r="G53" s="27" t="s">
        <v>13</v>
      </c>
      <c r="H53" s="27" t="s">
        <v>68</v>
      </c>
      <c r="I53" s="27" t="s">
        <v>11</v>
      </c>
      <c r="J53" s="27" t="s">
        <v>94</v>
      </c>
      <c r="K53" s="28">
        <v>44790.606944444444</v>
      </c>
      <c r="L53" s="27" t="s">
        <v>70</v>
      </c>
      <c r="M53" s="27">
        <v>0.5</v>
      </c>
      <c r="N53" s="27"/>
    </row>
    <row r="54" spans="1:14" x14ac:dyDescent="0.25">
      <c r="A54" s="27">
        <v>403237</v>
      </c>
      <c r="B54" s="27" t="s">
        <v>64</v>
      </c>
      <c r="C54" s="28">
        <v>44785.291666666664</v>
      </c>
      <c r="D54" s="27" t="s">
        <v>174</v>
      </c>
      <c r="E54" s="27" t="s">
        <v>10</v>
      </c>
      <c r="F54" s="27" t="s">
        <v>65</v>
      </c>
      <c r="G54" s="27" t="s">
        <v>13</v>
      </c>
      <c r="H54" s="27" t="s">
        <v>111</v>
      </c>
      <c r="I54" s="27" t="s">
        <v>66</v>
      </c>
      <c r="J54" s="27" t="s">
        <v>85</v>
      </c>
      <c r="K54" s="28">
        <v>44785.438194444447</v>
      </c>
      <c r="L54" s="27" t="s">
        <v>70</v>
      </c>
      <c r="M54" s="27">
        <v>2</v>
      </c>
      <c r="N54" s="27"/>
    </row>
    <row r="55" spans="1:14" x14ac:dyDescent="0.25">
      <c r="A55" s="27">
        <v>403233</v>
      </c>
      <c r="B55" s="27" t="s">
        <v>64</v>
      </c>
      <c r="C55" s="28">
        <v>44785.154166666667</v>
      </c>
      <c r="D55" s="27" t="s">
        <v>175</v>
      </c>
      <c r="E55" s="27" t="s">
        <v>10</v>
      </c>
      <c r="F55" s="27" t="s">
        <v>81</v>
      </c>
      <c r="G55" s="27" t="s">
        <v>12</v>
      </c>
      <c r="H55" s="27"/>
      <c r="I55" s="27" t="s">
        <v>66</v>
      </c>
      <c r="J55" s="27" t="s">
        <v>98</v>
      </c>
      <c r="K55" s="28">
        <v>44803.710416666669</v>
      </c>
      <c r="L55" s="27" t="s">
        <v>70</v>
      </c>
      <c r="M55" s="27"/>
      <c r="N55" s="27"/>
    </row>
    <row r="56" spans="1:14" x14ac:dyDescent="0.25">
      <c r="A56" s="27">
        <v>403224</v>
      </c>
      <c r="B56" s="27" t="s">
        <v>64</v>
      </c>
      <c r="C56" s="28">
        <v>44784.713194444441</v>
      </c>
      <c r="D56" s="27" t="s">
        <v>176</v>
      </c>
      <c r="E56" s="27" t="s">
        <v>10</v>
      </c>
      <c r="F56" s="27" t="s">
        <v>82</v>
      </c>
      <c r="G56" s="27" t="s">
        <v>74</v>
      </c>
      <c r="H56" s="27" t="s">
        <v>177</v>
      </c>
      <c r="I56" s="27" t="s">
        <v>66</v>
      </c>
      <c r="J56" s="27" t="s">
        <v>105</v>
      </c>
      <c r="K56" s="28">
        <v>44803.709722222222</v>
      </c>
      <c r="L56" s="27" t="s">
        <v>67</v>
      </c>
      <c r="M56" s="27">
        <v>4</v>
      </c>
      <c r="N56" s="27"/>
    </row>
    <row r="57" spans="1:14" x14ac:dyDescent="0.25">
      <c r="A57" s="27">
        <v>403222</v>
      </c>
      <c r="B57" s="27" t="s">
        <v>64</v>
      </c>
      <c r="C57" s="28">
        <v>44784.604861111111</v>
      </c>
      <c r="D57" s="27" t="s">
        <v>178</v>
      </c>
      <c r="E57" s="27" t="s">
        <v>10</v>
      </c>
      <c r="F57" s="27" t="s">
        <v>75</v>
      </c>
      <c r="G57" s="27" t="s">
        <v>74</v>
      </c>
      <c r="H57" s="27" t="s">
        <v>68</v>
      </c>
      <c r="I57" s="27" t="s">
        <v>66</v>
      </c>
      <c r="J57" s="27" t="s">
        <v>79</v>
      </c>
      <c r="K57" s="28">
        <v>44802.401388888888</v>
      </c>
      <c r="L57" s="27" t="s">
        <v>70</v>
      </c>
      <c r="M57" s="27">
        <v>2</v>
      </c>
      <c r="N57" s="27"/>
    </row>
    <row r="58" spans="1:14" x14ac:dyDescent="0.25">
      <c r="A58" s="27">
        <v>403219</v>
      </c>
      <c r="B58" s="27" t="s">
        <v>64</v>
      </c>
      <c r="C58" s="28">
        <v>44784.476388888892</v>
      </c>
      <c r="D58" s="27" t="s">
        <v>179</v>
      </c>
      <c r="E58" s="27" t="s">
        <v>10</v>
      </c>
      <c r="F58" s="27" t="s">
        <v>65</v>
      </c>
      <c r="G58" s="27" t="s">
        <v>74</v>
      </c>
      <c r="H58" s="27" t="s">
        <v>68</v>
      </c>
      <c r="I58" s="27" t="s">
        <v>66</v>
      </c>
      <c r="J58" s="27" t="s">
        <v>85</v>
      </c>
      <c r="K58" s="28">
        <v>44803.717361111114</v>
      </c>
      <c r="L58" s="27" t="s">
        <v>70</v>
      </c>
      <c r="M58" s="27">
        <v>1</v>
      </c>
      <c r="N58" s="27"/>
    </row>
    <row r="59" spans="1:14" x14ac:dyDescent="0.25">
      <c r="A59" s="27">
        <v>403218</v>
      </c>
      <c r="B59" s="27" t="s">
        <v>64</v>
      </c>
      <c r="C59" s="28">
        <v>44784.461805555555</v>
      </c>
      <c r="D59" s="27" t="s">
        <v>180</v>
      </c>
      <c r="E59" s="27" t="s">
        <v>10</v>
      </c>
      <c r="F59" s="27" t="s">
        <v>65</v>
      </c>
      <c r="G59" s="27" t="s">
        <v>13</v>
      </c>
      <c r="H59" s="27" t="s">
        <v>68</v>
      </c>
      <c r="I59" s="27" t="s">
        <v>66</v>
      </c>
      <c r="J59" s="27" t="s">
        <v>85</v>
      </c>
      <c r="K59" s="28">
        <v>44797.379861111112</v>
      </c>
      <c r="L59" s="27" t="s">
        <v>70</v>
      </c>
      <c r="M59" s="27">
        <v>3</v>
      </c>
      <c r="N59" s="27"/>
    </row>
    <row r="60" spans="1:14" x14ac:dyDescent="0.25">
      <c r="A60" s="27">
        <v>403213</v>
      </c>
      <c r="B60" s="27" t="s">
        <v>64</v>
      </c>
      <c r="C60" s="28">
        <v>44783.78125</v>
      </c>
      <c r="D60" s="27" t="s">
        <v>181</v>
      </c>
      <c r="E60" s="27" t="s">
        <v>10</v>
      </c>
      <c r="F60" s="27" t="s">
        <v>82</v>
      </c>
      <c r="G60" s="27" t="s">
        <v>13</v>
      </c>
      <c r="H60" s="27" t="s">
        <v>68</v>
      </c>
      <c r="I60" s="27" t="s">
        <v>11</v>
      </c>
      <c r="J60" s="27" t="s">
        <v>182</v>
      </c>
      <c r="K60" s="28">
        <v>44796.445833333331</v>
      </c>
      <c r="L60" s="27" t="s">
        <v>70</v>
      </c>
      <c r="M60" s="27">
        <v>1</v>
      </c>
      <c r="N60" s="27"/>
    </row>
    <row r="61" spans="1:14" x14ac:dyDescent="0.25">
      <c r="A61" s="27">
        <v>403212</v>
      </c>
      <c r="B61" s="27" t="s">
        <v>64</v>
      </c>
      <c r="C61" s="28">
        <v>44783.772916666669</v>
      </c>
      <c r="D61" s="27" t="s">
        <v>183</v>
      </c>
      <c r="E61" s="27" t="s">
        <v>10</v>
      </c>
      <c r="F61" s="27" t="s">
        <v>75</v>
      </c>
      <c r="G61" s="27" t="s">
        <v>13</v>
      </c>
      <c r="H61" s="27" t="s">
        <v>68</v>
      </c>
      <c r="I61" s="27" t="s">
        <v>66</v>
      </c>
      <c r="J61" s="27" t="s">
        <v>103</v>
      </c>
      <c r="K61" s="28">
        <v>44799.499305555553</v>
      </c>
      <c r="L61" s="27" t="s">
        <v>70</v>
      </c>
      <c r="M61" s="27">
        <v>3</v>
      </c>
      <c r="N61" s="27"/>
    </row>
    <row r="62" spans="1:14" x14ac:dyDescent="0.25">
      <c r="A62" s="27">
        <v>403209</v>
      </c>
      <c r="B62" s="27" t="s">
        <v>64</v>
      </c>
      <c r="C62" s="28">
        <v>44783.695833333331</v>
      </c>
      <c r="D62" s="27" t="s">
        <v>184</v>
      </c>
      <c r="E62" s="27" t="s">
        <v>10</v>
      </c>
      <c r="F62" s="27" t="s">
        <v>63</v>
      </c>
      <c r="G62" s="27" t="s">
        <v>13</v>
      </c>
      <c r="H62" s="27" t="s">
        <v>68</v>
      </c>
      <c r="I62" s="27" t="s">
        <v>66</v>
      </c>
      <c r="J62" s="27" t="s">
        <v>69</v>
      </c>
      <c r="K62" s="28">
        <v>44784.134027777778</v>
      </c>
      <c r="L62" s="27" t="s">
        <v>70</v>
      </c>
      <c r="M62" s="27">
        <v>4</v>
      </c>
      <c r="N62" s="27" t="s">
        <v>71</v>
      </c>
    </row>
    <row r="63" spans="1:14" x14ac:dyDescent="0.25">
      <c r="A63" s="27">
        <v>403208</v>
      </c>
      <c r="B63" s="27" t="s">
        <v>64</v>
      </c>
      <c r="C63" s="28">
        <v>44783.665277777778</v>
      </c>
      <c r="D63" s="27" t="s">
        <v>185</v>
      </c>
      <c r="E63" s="27" t="s">
        <v>10</v>
      </c>
      <c r="F63" s="27" t="s">
        <v>65</v>
      </c>
      <c r="G63" s="27" t="s">
        <v>13</v>
      </c>
      <c r="H63" s="27" t="s">
        <v>68</v>
      </c>
      <c r="I63" s="27" t="s">
        <v>66</v>
      </c>
      <c r="J63" s="27" t="s">
        <v>108</v>
      </c>
      <c r="K63" s="28">
        <v>44797.379166666666</v>
      </c>
      <c r="L63" s="27" t="s">
        <v>70</v>
      </c>
      <c r="M63" s="27">
        <v>2</v>
      </c>
      <c r="N63" s="27"/>
    </row>
    <row r="64" spans="1:14" x14ac:dyDescent="0.25">
      <c r="A64" s="27">
        <v>403207</v>
      </c>
      <c r="B64" s="27" t="s">
        <v>64</v>
      </c>
      <c r="C64" s="28">
        <v>44783.62222222222</v>
      </c>
      <c r="D64" s="27" t="s">
        <v>186</v>
      </c>
      <c r="E64" s="27" t="s">
        <v>10</v>
      </c>
      <c r="F64" s="27" t="s">
        <v>81</v>
      </c>
      <c r="G64" s="27" t="s">
        <v>74</v>
      </c>
      <c r="H64" s="27" t="s">
        <v>134</v>
      </c>
      <c r="I64" s="27" t="s">
        <v>66</v>
      </c>
      <c r="J64" s="27" t="s">
        <v>187</v>
      </c>
      <c r="K64" s="28">
        <v>44803.713888888888</v>
      </c>
      <c r="L64" s="27" t="s">
        <v>77</v>
      </c>
      <c r="M64" s="27">
        <v>1</v>
      </c>
      <c r="N64" s="27"/>
    </row>
    <row r="65" spans="1:14" x14ac:dyDescent="0.25">
      <c r="A65" s="27">
        <v>403204</v>
      </c>
      <c r="B65" s="27" t="s">
        <v>64</v>
      </c>
      <c r="C65" s="28">
        <v>44783.59375</v>
      </c>
      <c r="D65" s="27" t="s">
        <v>144</v>
      </c>
      <c r="E65" s="27" t="s">
        <v>10</v>
      </c>
      <c r="F65" s="27" t="s">
        <v>63</v>
      </c>
      <c r="G65" s="27" t="s">
        <v>13</v>
      </c>
      <c r="H65" s="27" t="s">
        <v>68</v>
      </c>
      <c r="I65" s="27" t="s">
        <v>66</v>
      </c>
      <c r="J65" s="27" t="s">
        <v>69</v>
      </c>
      <c r="K65" s="28">
        <v>44784.24722222222</v>
      </c>
      <c r="L65" s="27" t="s">
        <v>70</v>
      </c>
      <c r="M65" s="27">
        <v>6</v>
      </c>
      <c r="N65" s="27" t="s">
        <v>110</v>
      </c>
    </row>
    <row r="66" spans="1:14" x14ac:dyDescent="0.25">
      <c r="A66" s="27">
        <v>403199</v>
      </c>
      <c r="B66" s="27" t="s">
        <v>64</v>
      </c>
      <c r="C66" s="28">
        <v>44783.461805555555</v>
      </c>
      <c r="D66" s="27" t="s">
        <v>188</v>
      </c>
      <c r="E66" s="27" t="s">
        <v>10</v>
      </c>
      <c r="F66" s="27" t="s">
        <v>75</v>
      </c>
      <c r="G66" s="27" t="s">
        <v>13</v>
      </c>
      <c r="H66" s="27" t="s">
        <v>68</v>
      </c>
      <c r="I66" s="27" t="s">
        <v>66</v>
      </c>
      <c r="J66" s="27" t="s">
        <v>103</v>
      </c>
      <c r="K66" s="28">
        <v>44799.499305555553</v>
      </c>
      <c r="L66" s="27" t="s">
        <v>76</v>
      </c>
      <c r="M66" s="27">
        <v>3</v>
      </c>
      <c r="N66" s="27"/>
    </row>
    <row r="67" spans="1:14" x14ac:dyDescent="0.25">
      <c r="A67" s="27">
        <v>403198</v>
      </c>
      <c r="B67" s="27" t="s">
        <v>64</v>
      </c>
      <c r="C67" s="28">
        <v>44783.427083333336</v>
      </c>
      <c r="D67" s="27" t="s">
        <v>189</v>
      </c>
      <c r="E67" s="27" t="s">
        <v>10</v>
      </c>
      <c r="F67" s="27" t="s">
        <v>75</v>
      </c>
      <c r="G67" s="27" t="s">
        <v>74</v>
      </c>
      <c r="H67" s="27" t="s">
        <v>68</v>
      </c>
      <c r="I67" s="27" t="s">
        <v>66</v>
      </c>
      <c r="J67" s="27" t="s">
        <v>86</v>
      </c>
      <c r="K67" s="28">
        <v>44802.404166666667</v>
      </c>
      <c r="L67" s="27" t="s">
        <v>67</v>
      </c>
      <c r="M67" s="27">
        <v>2</v>
      </c>
      <c r="N67" s="27"/>
    </row>
    <row r="68" spans="1:14" x14ac:dyDescent="0.25">
      <c r="A68" s="27">
        <v>403197</v>
      </c>
      <c r="B68" s="27" t="s">
        <v>64</v>
      </c>
      <c r="C68" s="28">
        <v>44783.427083333336</v>
      </c>
      <c r="D68" s="27" t="s">
        <v>190</v>
      </c>
      <c r="E68" s="27" t="s">
        <v>10</v>
      </c>
      <c r="F68" s="27" t="s">
        <v>82</v>
      </c>
      <c r="G68" s="27" t="s">
        <v>13</v>
      </c>
      <c r="H68" s="27" t="s">
        <v>191</v>
      </c>
      <c r="I68" s="27" t="s">
        <v>66</v>
      </c>
      <c r="J68" s="27" t="s">
        <v>102</v>
      </c>
      <c r="K68" s="28">
        <v>44795.527083333334</v>
      </c>
      <c r="L68" s="27" t="s">
        <v>70</v>
      </c>
      <c r="M68" s="27">
        <v>2</v>
      </c>
      <c r="N68" s="27"/>
    </row>
    <row r="69" spans="1:14" x14ac:dyDescent="0.25">
      <c r="A69" s="27">
        <v>403194</v>
      </c>
      <c r="B69" s="27" t="s">
        <v>64</v>
      </c>
      <c r="C69" s="28">
        <v>44783.375</v>
      </c>
      <c r="D69" s="27" t="s">
        <v>192</v>
      </c>
      <c r="E69" s="27" t="s">
        <v>10</v>
      </c>
      <c r="F69" s="27" t="s">
        <v>82</v>
      </c>
      <c r="G69" s="27" t="s">
        <v>13</v>
      </c>
      <c r="H69" s="27" t="s">
        <v>68</v>
      </c>
      <c r="I69" s="27" t="s">
        <v>11</v>
      </c>
      <c r="J69" s="27" t="s">
        <v>96</v>
      </c>
      <c r="K69" s="28">
        <v>44795.527083333334</v>
      </c>
      <c r="L69" s="27" t="s">
        <v>76</v>
      </c>
      <c r="M69" s="27">
        <v>1</v>
      </c>
      <c r="N69" s="27"/>
    </row>
    <row r="70" spans="1:14" x14ac:dyDescent="0.25">
      <c r="A70" s="27">
        <v>403192</v>
      </c>
      <c r="B70" s="27" t="s">
        <v>64</v>
      </c>
      <c r="C70" s="28">
        <v>44782.861111111109</v>
      </c>
      <c r="D70" s="27" t="s">
        <v>193</v>
      </c>
      <c r="E70" s="27" t="s">
        <v>10</v>
      </c>
      <c r="F70" s="27" t="s">
        <v>65</v>
      </c>
      <c r="G70" s="27" t="s">
        <v>13</v>
      </c>
      <c r="H70" s="27" t="s">
        <v>177</v>
      </c>
      <c r="I70" s="27" t="s">
        <v>66</v>
      </c>
      <c r="J70" s="27" t="s">
        <v>93</v>
      </c>
      <c r="K70" s="28">
        <v>44795.656944444447</v>
      </c>
      <c r="L70" s="27" t="s">
        <v>70</v>
      </c>
      <c r="M70" s="27">
        <v>4</v>
      </c>
      <c r="N70" s="27"/>
    </row>
    <row r="71" spans="1:14" x14ac:dyDescent="0.25">
      <c r="A71" s="27">
        <v>403186</v>
      </c>
      <c r="B71" s="27" t="s">
        <v>64</v>
      </c>
      <c r="C71" s="28">
        <v>44782.754166666666</v>
      </c>
      <c r="D71" s="27" t="s">
        <v>194</v>
      </c>
      <c r="E71" s="27" t="s">
        <v>10</v>
      </c>
      <c r="F71" s="27" t="s">
        <v>75</v>
      </c>
      <c r="G71" s="27" t="s">
        <v>13</v>
      </c>
      <c r="H71" s="27" t="s">
        <v>68</v>
      </c>
      <c r="I71" s="27" t="s">
        <v>66</v>
      </c>
      <c r="J71" s="27" t="s">
        <v>95</v>
      </c>
      <c r="K71" s="28">
        <v>44799.499305555553</v>
      </c>
      <c r="L71" s="27" t="s">
        <v>76</v>
      </c>
      <c r="M71" s="27">
        <v>3</v>
      </c>
      <c r="N71" s="27"/>
    </row>
    <row r="72" spans="1:14" x14ac:dyDescent="0.25">
      <c r="A72" s="27">
        <v>403181</v>
      </c>
      <c r="B72" s="27" t="s">
        <v>64</v>
      </c>
      <c r="C72" s="28">
        <v>44782.647222222222</v>
      </c>
      <c r="D72" s="27" t="s">
        <v>195</v>
      </c>
      <c r="E72" s="27" t="s">
        <v>10</v>
      </c>
      <c r="F72" s="27" t="s">
        <v>72</v>
      </c>
      <c r="G72" s="27" t="s">
        <v>13</v>
      </c>
      <c r="H72" s="27" t="s">
        <v>111</v>
      </c>
      <c r="I72" s="27" t="s">
        <v>11</v>
      </c>
      <c r="J72" s="27" t="s">
        <v>94</v>
      </c>
      <c r="K72" s="28">
        <v>44795.5625</v>
      </c>
      <c r="L72" s="27" t="s">
        <v>70</v>
      </c>
      <c r="M72" s="27">
        <v>1</v>
      </c>
      <c r="N72" s="27"/>
    </row>
    <row r="73" spans="1:14" x14ac:dyDescent="0.25">
      <c r="A73" s="27">
        <v>403169</v>
      </c>
      <c r="B73" s="27" t="s">
        <v>64</v>
      </c>
      <c r="C73" s="28">
        <v>44781.782638888886</v>
      </c>
      <c r="D73" s="27" t="s">
        <v>196</v>
      </c>
      <c r="E73" s="27" t="s">
        <v>10</v>
      </c>
      <c r="F73" s="27" t="s">
        <v>63</v>
      </c>
      <c r="G73" s="27" t="s">
        <v>13</v>
      </c>
      <c r="H73" s="27" t="s">
        <v>68</v>
      </c>
      <c r="I73" s="27" t="s">
        <v>66</v>
      </c>
      <c r="J73" s="27" t="s">
        <v>69</v>
      </c>
      <c r="K73" s="28">
        <v>44782.092361111114</v>
      </c>
      <c r="L73" s="27" t="s">
        <v>70</v>
      </c>
      <c r="M73" s="27">
        <v>2</v>
      </c>
      <c r="N73" s="27" t="s">
        <v>71</v>
      </c>
    </row>
    <row r="74" spans="1:14" x14ac:dyDescent="0.25">
      <c r="A74" s="27">
        <v>403165</v>
      </c>
      <c r="B74" s="27" t="s">
        <v>64</v>
      </c>
      <c r="C74" s="28">
        <v>44781.693749999999</v>
      </c>
      <c r="D74" s="27" t="s">
        <v>104</v>
      </c>
      <c r="E74" s="27" t="s">
        <v>10</v>
      </c>
      <c r="F74" s="27" t="s">
        <v>72</v>
      </c>
      <c r="G74" s="27" t="s">
        <v>13</v>
      </c>
      <c r="H74" s="27" t="s">
        <v>68</v>
      </c>
      <c r="I74" s="27" t="s">
        <v>11</v>
      </c>
      <c r="J74" s="27" t="s">
        <v>94</v>
      </c>
      <c r="K74" s="28">
        <v>44792.440972222219</v>
      </c>
      <c r="L74" s="27" t="s">
        <v>67</v>
      </c>
      <c r="M74" s="27">
        <v>1</v>
      </c>
      <c r="N74" s="27"/>
    </row>
    <row r="75" spans="1:14" x14ac:dyDescent="0.25">
      <c r="A75" s="27">
        <v>403161</v>
      </c>
      <c r="B75" s="27" t="s">
        <v>64</v>
      </c>
      <c r="C75" s="28">
        <v>44781.630555555559</v>
      </c>
      <c r="D75" s="27" t="s">
        <v>197</v>
      </c>
      <c r="E75" s="27" t="s">
        <v>10</v>
      </c>
      <c r="F75" s="27" t="s">
        <v>82</v>
      </c>
      <c r="G75" s="27" t="s">
        <v>74</v>
      </c>
      <c r="H75" s="27" t="s">
        <v>68</v>
      </c>
      <c r="I75" s="27" t="s">
        <v>66</v>
      </c>
      <c r="J75" s="27" t="s">
        <v>198</v>
      </c>
      <c r="K75" s="28">
        <v>44803.712500000001</v>
      </c>
      <c r="L75" s="27" t="s">
        <v>70</v>
      </c>
      <c r="M75" s="27">
        <v>6</v>
      </c>
      <c r="N75" s="27"/>
    </row>
    <row r="76" spans="1:14" x14ac:dyDescent="0.25">
      <c r="A76" s="27">
        <v>403159</v>
      </c>
      <c r="B76" s="27" t="s">
        <v>64</v>
      </c>
      <c r="C76" s="28">
        <v>44781.593055555553</v>
      </c>
      <c r="D76" s="27" t="s">
        <v>199</v>
      </c>
      <c r="E76" s="27" t="s">
        <v>10</v>
      </c>
      <c r="F76" s="27" t="s">
        <v>65</v>
      </c>
      <c r="G76" s="27" t="s">
        <v>13</v>
      </c>
      <c r="H76" s="27" t="s">
        <v>111</v>
      </c>
      <c r="I76" s="27" t="s">
        <v>66</v>
      </c>
      <c r="J76" s="27" t="s">
        <v>85</v>
      </c>
      <c r="K76" s="28">
        <v>44795.656944444447</v>
      </c>
      <c r="L76" s="27" t="s">
        <v>67</v>
      </c>
      <c r="M76" s="27">
        <v>1</v>
      </c>
      <c r="N76" s="27"/>
    </row>
    <row r="77" spans="1:14" x14ac:dyDescent="0.25">
      <c r="A77" s="27">
        <v>403157</v>
      </c>
      <c r="B77" s="27" t="s">
        <v>64</v>
      </c>
      <c r="C77" s="28">
        <v>44781.54583333333</v>
      </c>
      <c r="D77" s="27" t="s">
        <v>200</v>
      </c>
      <c r="E77" s="27" t="s">
        <v>10</v>
      </c>
      <c r="F77" s="27" t="s">
        <v>75</v>
      </c>
      <c r="G77" s="27" t="s">
        <v>13</v>
      </c>
      <c r="H77" s="27" t="s">
        <v>68</v>
      </c>
      <c r="I77" s="27" t="s">
        <v>66</v>
      </c>
      <c r="J77" s="27" t="s">
        <v>79</v>
      </c>
      <c r="K77" s="28">
        <v>44799.499305555553</v>
      </c>
      <c r="L77" s="27" t="s">
        <v>67</v>
      </c>
      <c r="M77" s="27">
        <v>3</v>
      </c>
      <c r="N77" s="27"/>
    </row>
    <row r="78" spans="1:14" s="26" customFormat="1" x14ac:dyDescent="0.25">
      <c r="A78" s="27">
        <v>403153</v>
      </c>
      <c r="B78" s="27" t="s">
        <v>64</v>
      </c>
      <c r="C78" s="28">
        <v>44781.409722222219</v>
      </c>
      <c r="D78" s="27" t="s">
        <v>201</v>
      </c>
      <c r="E78" s="27" t="s">
        <v>10</v>
      </c>
      <c r="F78" s="27" t="s">
        <v>81</v>
      </c>
      <c r="G78" s="27" t="s">
        <v>78</v>
      </c>
      <c r="H78" s="27" t="s">
        <v>68</v>
      </c>
      <c r="I78" s="27" t="s">
        <v>66</v>
      </c>
      <c r="J78" s="27" t="s">
        <v>97</v>
      </c>
      <c r="K78" s="28">
        <v>44783.469444444447</v>
      </c>
      <c r="L78" s="27" t="s">
        <v>70</v>
      </c>
      <c r="M78" s="27"/>
      <c r="N78" s="27"/>
    </row>
    <row r="79" spans="1:14" x14ac:dyDescent="0.25">
      <c r="A79" s="27">
        <v>403148</v>
      </c>
      <c r="B79" s="27" t="s">
        <v>64</v>
      </c>
      <c r="C79" s="28">
        <v>44781.335416666669</v>
      </c>
      <c r="D79" s="27" t="s">
        <v>202</v>
      </c>
      <c r="E79" s="27" t="s">
        <v>10</v>
      </c>
      <c r="F79" s="27" t="s">
        <v>65</v>
      </c>
      <c r="G79" s="27" t="s">
        <v>13</v>
      </c>
      <c r="H79" s="27" t="s">
        <v>203</v>
      </c>
      <c r="I79" s="27" t="s">
        <v>66</v>
      </c>
      <c r="J79" s="27" t="s">
        <v>85</v>
      </c>
      <c r="K79" s="28">
        <v>44792.434027777781</v>
      </c>
      <c r="L79" s="27" t="s">
        <v>112</v>
      </c>
      <c r="M79" s="27">
        <v>2</v>
      </c>
      <c r="N79" s="27"/>
    </row>
    <row r="80" spans="1:14" x14ac:dyDescent="0.25">
      <c r="A80" s="27">
        <v>403131</v>
      </c>
      <c r="B80" s="27" t="s">
        <v>64</v>
      </c>
      <c r="C80" s="28">
        <v>44778.74722222222</v>
      </c>
      <c r="D80" s="27" t="s">
        <v>204</v>
      </c>
      <c r="E80" s="27" t="s">
        <v>10</v>
      </c>
      <c r="F80" s="27" t="s">
        <v>75</v>
      </c>
      <c r="G80" s="27" t="s">
        <v>13</v>
      </c>
      <c r="H80" s="27" t="s">
        <v>68</v>
      </c>
      <c r="I80" s="27" t="s">
        <v>66</v>
      </c>
      <c r="J80" s="27" t="s">
        <v>79</v>
      </c>
      <c r="K80" s="28">
        <v>44799.499305555553</v>
      </c>
      <c r="L80" s="27" t="s">
        <v>70</v>
      </c>
      <c r="M80" s="27">
        <v>3</v>
      </c>
      <c r="N80" s="27"/>
    </row>
    <row r="81" spans="1:14" s="26" customFormat="1" x14ac:dyDescent="0.25">
      <c r="A81" s="27">
        <v>403125</v>
      </c>
      <c r="B81" s="27" t="s">
        <v>64</v>
      </c>
      <c r="C81" s="28">
        <v>44778.400694444441</v>
      </c>
      <c r="D81" s="27" t="s">
        <v>205</v>
      </c>
      <c r="E81" s="27" t="s">
        <v>10</v>
      </c>
      <c r="F81" s="27" t="s">
        <v>65</v>
      </c>
      <c r="G81" s="27" t="s">
        <v>13</v>
      </c>
      <c r="H81" s="27" t="s">
        <v>84</v>
      </c>
      <c r="I81" s="27" t="s">
        <v>66</v>
      </c>
      <c r="J81" s="27" t="s">
        <v>108</v>
      </c>
      <c r="K81" s="28">
        <v>44790.414583333331</v>
      </c>
      <c r="L81" s="27" t="s">
        <v>70</v>
      </c>
      <c r="M81" s="27">
        <v>1</v>
      </c>
      <c r="N81" s="27"/>
    </row>
    <row r="82" spans="1:14" x14ac:dyDescent="0.25">
      <c r="A82" s="27">
        <v>403124</v>
      </c>
      <c r="B82" s="27" t="s">
        <v>64</v>
      </c>
      <c r="C82" s="28">
        <v>44778.250694444447</v>
      </c>
      <c r="D82" s="27" t="s">
        <v>206</v>
      </c>
      <c r="E82" s="27" t="s">
        <v>10</v>
      </c>
      <c r="F82" s="27" t="s">
        <v>65</v>
      </c>
      <c r="G82" s="27" t="s">
        <v>78</v>
      </c>
      <c r="H82" s="27"/>
      <c r="I82" s="27" t="s">
        <v>66</v>
      </c>
      <c r="J82" s="27" t="s">
        <v>107</v>
      </c>
      <c r="K82" s="28">
        <v>44778.665972222225</v>
      </c>
      <c r="L82" s="27" t="s">
        <v>171</v>
      </c>
      <c r="M82" s="27"/>
      <c r="N82" s="27"/>
    </row>
    <row r="83" spans="1:14" x14ac:dyDescent="0.25">
      <c r="A83" s="27">
        <v>403118</v>
      </c>
      <c r="B83" s="27" t="s">
        <v>64</v>
      </c>
      <c r="C83" s="28">
        <v>44777.75277777778</v>
      </c>
      <c r="D83" s="27" t="s">
        <v>207</v>
      </c>
      <c r="E83" s="27" t="s">
        <v>10</v>
      </c>
      <c r="F83" s="27" t="s">
        <v>81</v>
      </c>
      <c r="G83" s="27" t="s">
        <v>13</v>
      </c>
      <c r="H83" s="27" t="s">
        <v>68</v>
      </c>
      <c r="I83" s="27" t="s">
        <v>11</v>
      </c>
      <c r="J83" s="27" t="s">
        <v>101</v>
      </c>
      <c r="K83" s="28">
        <v>44792.434027777781</v>
      </c>
      <c r="L83" s="27" t="s">
        <v>70</v>
      </c>
      <c r="M83" s="27">
        <v>1</v>
      </c>
      <c r="N83" s="27"/>
    </row>
    <row r="84" spans="1:14" x14ac:dyDescent="0.25">
      <c r="A84" s="27">
        <v>403106</v>
      </c>
      <c r="B84" s="27" t="s">
        <v>64</v>
      </c>
      <c r="C84" s="28">
        <v>44777.28125</v>
      </c>
      <c r="D84" s="27" t="s">
        <v>175</v>
      </c>
      <c r="E84" s="27" t="s">
        <v>10</v>
      </c>
      <c r="F84" s="27" t="s">
        <v>81</v>
      </c>
      <c r="G84" s="27" t="s">
        <v>13</v>
      </c>
      <c r="H84" s="27" t="s">
        <v>68</v>
      </c>
      <c r="I84" s="27" t="s">
        <v>66</v>
      </c>
      <c r="J84" s="27" t="s">
        <v>113</v>
      </c>
      <c r="K84" s="28">
        <v>44790.407638888886</v>
      </c>
      <c r="L84" s="27" t="s">
        <v>70</v>
      </c>
      <c r="M84" s="27">
        <v>2</v>
      </c>
      <c r="N84" s="27"/>
    </row>
    <row r="85" spans="1:14" x14ac:dyDescent="0.25">
      <c r="A85" s="27">
        <v>403102</v>
      </c>
      <c r="B85" s="27" t="s">
        <v>64</v>
      </c>
      <c r="C85" s="28">
        <v>44776.762499999997</v>
      </c>
      <c r="D85" s="27" t="s">
        <v>208</v>
      </c>
      <c r="E85" s="27" t="s">
        <v>10</v>
      </c>
      <c r="F85" s="27" t="s">
        <v>75</v>
      </c>
      <c r="G85" s="27" t="s">
        <v>13</v>
      </c>
      <c r="H85" s="27" t="s">
        <v>68</v>
      </c>
      <c r="I85" s="27" t="s">
        <v>66</v>
      </c>
      <c r="J85" s="27" t="s">
        <v>103</v>
      </c>
      <c r="K85" s="28">
        <v>44799.499305555553</v>
      </c>
      <c r="L85" s="27" t="s">
        <v>70</v>
      </c>
      <c r="M85" s="27">
        <v>3</v>
      </c>
      <c r="N85" s="27"/>
    </row>
    <row r="86" spans="1:14" s="26" customFormat="1" x14ac:dyDescent="0.25">
      <c r="A86" s="32">
        <v>403101</v>
      </c>
      <c r="B86" s="32" t="s">
        <v>64</v>
      </c>
      <c r="C86" s="33">
        <v>44776.693749999999</v>
      </c>
      <c r="D86" s="32" t="s">
        <v>209</v>
      </c>
      <c r="E86" s="32" t="s">
        <v>10</v>
      </c>
      <c r="F86" s="32" t="s">
        <v>75</v>
      </c>
      <c r="G86" s="32" t="s">
        <v>12</v>
      </c>
      <c r="H86" s="32"/>
      <c r="I86" s="32" t="s">
        <v>66</v>
      </c>
      <c r="J86" s="32" t="s">
        <v>86</v>
      </c>
      <c r="K86" s="33">
        <v>44806.445833333331</v>
      </c>
      <c r="L86" s="32" t="s">
        <v>70</v>
      </c>
      <c r="M86" s="32"/>
    </row>
    <row r="87" spans="1:14" x14ac:dyDescent="0.25">
      <c r="A87">
        <v>403100</v>
      </c>
      <c r="B87" t="s">
        <v>64</v>
      </c>
      <c r="C87" s="33">
        <v>44776.663888888892</v>
      </c>
      <c r="D87" t="s">
        <v>210</v>
      </c>
      <c r="E87" t="s">
        <v>10</v>
      </c>
      <c r="F87" t="s">
        <v>82</v>
      </c>
      <c r="G87" t="s">
        <v>13</v>
      </c>
      <c r="H87" t="s">
        <v>68</v>
      </c>
      <c r="I87" t="s">
        <v>66</v>
      </c>
      <c r="J87" t="s">
        <v>96</v>
      </c>
      <c r="K87">
        <v>44788.688888888886</v>
      </c>
      <c r="L87" t="s">
        <v>70</v>
      </c>
      <c r="M87">
        <v>1</v>
      </c>
    </row>
    <row r="88" spans="1:14" s="26" customFormat="1" x14ac:dyDescent="0.25">
      <c r="A88">
        <v>403098</v>
      </c>
      <c r="B88" t="s">
        <v>64</v>
      </c>
      <c r="C88" s="33">
        <v>44776.604861111111</v>
      </c>
      <c r="D88" t="s">
        <v>211</v>
      </c>
      <c r="E88" t="s">
        <v>10</v>
      </c>
      <c r="F88" t="s">
        <v>82</v>
      </c>
      <c r="G88" t="s">
        <v>13</v>
      </c>
      <c r="H88" t="s">
        <v>68</v>
      </c>
      <c r="I88" t="s">
        <v>66</v>
      </c>
      <c r="J88" t="s">
        <v>96</v>
      </c>
      <c r="K88">
        <v>44790.663888888892</v>
      </c>
      <c r="L88" t="s">
        <v>76</v>
      </c>
      <c r="M88">
        <v>3</v>
      </c>
      <c r="N88"/>
    </row>
    <row r="89" spans="1:14" x14ac:dyDescent="0.25">
      <c r="A89">
        <v>403097</v>
      </c>
      <c r="B89" t="s">
        <v>64</v>
      </c>
      <c r="C89" s="33">
        <v>44776.597916666666</v>
      </c>
      <c r="D89" t="s">
        <v>212</v>
      </c>
      <c r="E89" t="s">
        <v>10</v>
      </c>
      <c r="F89" t="s">
        <v>75</v>
      </c>
      <c r="G89" t="s">
        <v>13</v>
      </c>
      <c r="H89" t="s">
        <v>68</v>
      </c>
      <c r="I89" t="s">
        <v>66</v>
      </c>
      <c r="J89" t="s">
        <v>103</v>
      </c>
      <c r="K89">
        <v>44799.499305555553</v>
      </c>
      <c r="L89" t="s">
        <v>76</v>
      </c>
      <c r="M89">
        <v>2</v>
      </c>
    </row>
    <row r="90" spans="1:14" x14ac:dyDescent="0.25">
      <c r="A90">
        <v>403096</v>
      </c>
      <c r="B90" t="s">
        <v>64</v>
      </c>
      <c r="C90" s="33">
        <v>44776.568749999999</v>
      </c>
      <c r="D90" t="s">
        <v>213</v>
      </c>
      <c r="E90" t="s">
        <v>10</v>
      </c>
      <c r="F90" t="s">
        <v>75</v>
      </c>
      <c r="G90" t="s">
        <v>13</v>
      </c>
      <c r="H90" t="s">
        <v>68</v>
      </c>
      <c r="I90" t="s">
        <v>66</v>
      </c>
      <c r="J90" t="s">
        <v>103</v>
      </c>
      <c r="K90">
        <v>44799.499305555553</v>
      </c>
      <c r="L90" t="s">
        <v>76</v>
      </c>
      <c r="M90">
        <v>2</v>
      </c>
    </row>
    <row r="91" spans="1:14" x14ac:dyDescent="0.25">
      <c r="A91">
        <v>403095</v>
      </c>
      <c r="B91" t="s">
        <v>64</v>
      </c>
      <c r="C91" s="33">
        <v>44776.541666666664</v>
      </c>
      <c r="D91" t="s">
        <v>214</v>
      </c>
      <c r="E91" t="s">
        <v>10</v>
      </c>
      <c r="F91" t="s">
        <v>75</v>
      </c>
      <c r="G91" t="s">
        <v>13</v>
      </c>
      <c r="H91" t="s">
        <v>68</v>
      </c>
      <c r="I91" t="s">
        <v>66</v>
      </c>
      <c r="J91" t="s">
        <v>103</v>
      </c>
      <c r="K91">
        <v>44799.499305555553</v>
      </c>
      <c r="L91" t="s">
        <v>70</v>
      </c>
      <c r="M91">
        <v>2</v>
      </c>
    </row>
    <row r="92" spans="1:14" x14ac:dyDescent="0.25">
      <c r="A92">
        <v>403093</v>
      </c>
      <c r="B92" t="s">
        <v>64</v>
      </c>
      <c r="C92" s="33">
        <v>44776.48541666667</v>
      </c>
      <c r="D92" t="s">
        <v>215</v>
      </c>
      <c r="E92" t="s">
        <v>10</v>
      </c>
      <c r="F92" t="s">
        <v>75</v>
      </c>
      <c r="G92" t="s">
        <v>13</v>
      </c>
      <c r="H92" t="s">
        <v>68</v>
      </c>
      <c r="I92" t="s">
        <v>66</v>
      </c>
      <c r="J92" t="s">
        <v>103</v>
      </c>
      <c r="K92">
        <v>44799.499305555553</v>
      </c>
      <c r="L92" t="s">
        <v>70</v>
      </c>
      <c r="M92">
        <v>2</v>
      </c>
    </row>
    <row r="93" spans="1:14" x14ac:dyDescent="0.25">
      <c r="A93">
        <v>403092</v>
      </c>
      <c r="B93" t="s">
        <v>64</v>
      </c>
      <c r="C93" s="33">
        <v>44776.463194444441</v>
      </c>
      <c r="D93" t="s">
        <v>216</v>
      </c>
      <c r="E93" t="s">
        <v>10</v>
      </c>
      <c r="F93" t="s">
        <v>75</v>
      </c>
      <c r="G93" t="s">
        <v>13</v>
      </c>
      <c r="H93" t="s">
        <v>68</v>
      </c>
      <c r="I93" t="s">
        <v>66</v>
      </c>
      <c r="J93" t="s">
        <v>79</v>
      </c>
      <c r="K93">
        <v>44799.499305555553</v>
      </c>
      <c r="L93" t="s">
        <v>67</v>
      </c>
      <c r="M93">
        <v>2</v>
      </c>
    </row>
    <row r="94" spans="1:14" x14ac:dyDescent="0.25">
      <c r="A94">
        <v>403089</v>
      </c>
      <c r="B94" t="s">
        <v>64</v>
      </c>
      <c r="C94" s="33">
        <v>44776.381944444445</v>
      </c>
      <c r="D94" t="s">
        <v>217</v>
      </c>
      <c r="E94" t="s">
        <v>10</v>
      </c>
      <c r="F94" t="s">
        <v>63</v>
      </c>
      <c r="G94" t="s">
        <v>13</v>
      </c>
      <c r="H94" t="s">
        <v>68</v>
      </c>
      <c r="I94" t="s">
        <v>66</v>
      </c>
      <c r="J94" t="s">
        <v>69</v>
      </c>
      <c r="K94">
        <v>44777.268055555556</v>
      </c>
      <c r="L94" t="s">
        <v>70</v>
      </c>
      <c r="M94">
        <v>6</v>
      </c>
      <c r="N94" t="s">
        <v>110</v>
      </c>
    </row>
    <row r="95" spans="1:14" x14ac:dyDescent="0.25">
      <c r="A95">
        <v>403088</v>
      </c>
      <c r="B95" t="s">
        <v>64</v>
      </c>
      <c r="C95" s="33">
        <v>44776.376388888886</v>
      </c>
      <c r="D95" t="s">
        <v>218</v>
      </c>
      <c r="E95" t="s">
        <v>10</v>
      </c>
      <c r="F95" t="s">
        <v>82</v>
      </c>
      <c r="G95" t="s">
        <v>13</v>
      </c>
      <c r="H95" t="s">
        <v>68</v>
      </c>
      <c r="I95" t="s">
        <v>66</v>
      </c>
      <c r="J95" t="s">
        <v>102</v>
      </c>
      <c r="K95">
        <v>44788.407638888886</v>
      </c>
      <c r="L95" t="s">
        <v>70</v>
      </c>
      <c r="M95">
        <v>1</v>
      </c>
    </row>
    <row r="96" spans="1:14" x14ac:dyDescent="0.25">
      <c r="A96">
        <v>403086</v>
      </c>
      <c r="B96" t="s">
        <v>64</v>
      </c>
      <c r="C96" s="33">
        <v>44775.925694444442</v>
      </c>
      <c r="D96" t="s">
        <v>219</v>
      </c>
      <c r="E96" t="s">
        <v>10</v>
      </c>
      <c r="F96" t="s">
        <v>72</v>
      </c>
      <c r="G96" t="s">
        <v>13</v>
      </c>
      <c r="H96" t="s">
        <v>111</v>
      </c>
      <c r="I96" t="s">
        <v>11</v>
      </c>
      <c r="J96" t="s">
        <v>94</v>
      </c>
      <c r="K96">
        <v>44788.43472222222</v>
      </c>
      <c r="L96" t="s">
        <v>67</v>
      </c>
      <c r="M96">
        <v>1</v>
      </c>
    </row>
    <row r="97" spans="1:14" x14ac:dyDescent="0.25">
      <c r="A97">
        <v>403085</v>
      </c>
      <c r="B97" t="s">
        <v>64</v>
      </c>
      <c r="C97" s="33">
        <v>44775.901388888888</v>
      </c>
      <c r="D97" t="s">
        <v>220</v>
      </c>
      <c r="E97" t="s">
        <v>10</v>
      </c>
      <c r="F97" t="s">
        <v>65</v>
      </c>
      <c r="G97" t="s">
        <v>13</v>
      </c>
      <c r="H97" t="s">
        <v>83</v>
      </c>
      <c r="I97" t="s">
        <v>11</v>
      </c>
      <c r="J97" t="s">
        <v>73</v>
      </c>
      <c r="K97">
        <v>44788.43472222222</v>
      </c>
      <c r="L97" t="s">
        <v>67</v>
      </c>
      <c r="M97">
        <v>1</v>
      </c>
    </row>
    <row r="98" spans="1:14" x14ac:dyDescent="0.25">
      <c r="A98">
        <v>403078</v>
      </c>
      <c r="B98" t="s">
        <v>64</v>
      </c>
      <c r="C98" s="33">
        <v>44775.5</v>
      </c>
      <c r="D98" t="s">
        <v>221</v>
      </c>
      <c r="E98" t="s">
        <v>10</v>
      </c>
      <c r="F98" t="s">
        <v>82</v>
      </c>
      <c r="G98" t="s">
        <v>13</v>
      </c>
      <c r="H98" t="s">
        <v>68</v>
      </c>
      <c r="I98" t="s">
        <v>11</v>
      </c>
      <c r="J98" t="s">
        <v>222</v>
      </c>
      <c r="K98">
        <v>44785.61041666667</v>
      </c>
      <c r="L98" t="s">
        <v>70</v>
      </c>
      <c r="M98">
        <v>1</v>
      </c>
    </row>
    <row r="99" spans="1:14" x14ac:dyDescent="0.25">
      <c r="A99">
        <v>403074</v>
      </c>
      <c r="B99" t="s">
        <v>64</v>
      </c>
      <c r="C99" s="33">
        <v>44775.427083333336</v>
      </c>
      <c r="D99" t="s">
        <v>223</v>
      </c>
      <c r="E99" t="s">
        <v>10</v>
      </c>
      <c r="F99" t="s">
        <v>75</v>
      </c>
      <c r="G99" t="s">
        <v>13</v>
      </c>
      <c r="H99" t="s">
        <v>68</v>
      </c>
      <c r="I99" t="s">
        <v>66</v>
      </c>
      <c r="J99" t="s">
        <v>79</v>
      </c>
      <c r="K99">
        <v>44799.499305555553</v>
      </c>
      <c r="L99" t="s">
        <v>70</v>
      </c>
      <c r="M99">
        <v>3</v>
      </c>
    </row>
    <row r="100" spans="1:14" x14ac:dyDescent="0.25">
      <c r="A100">
        <v>403065</v>
      </c>
      <c r="B100" t="s">
        <v>64</v>
      </c>
      <c r="C100" s="33">
        <v>44774.742361111108</v>
      </c>
      <c r="D100" t="s">
        <v>224</v>
      </c>
      <c r="E100" t="s">
        <v>10</v>
      </c>
      <c r="F100" t="s">
        <v>75</v>
      </c>
      <c r="G100" t="s">
        <v>13</v>
      </c>
      <c r="H100" t="s">
        <v>68</v>
      </c>
      <c r="I100" t="s">
        <v>66</v>
      </c>
      <c r="J100" t="s">
        <v>79</v>
      </c>
      <c r="K100">
        <v>44799.499305555553</v>
      </c>
      <c r="L100" t="s">
        <v>70</v>
      </c>
      <c r="M100">
        <v>2</v>
      </c>
    </row>
    <row r="101" spans="1:14" x14ac:dyDescent="0.25">
      <c r="A101">
        <v>403062</v>
      </c>
      <c r="B101" t="s">
        <v>64</v>
      </c>
      <c r="C101" s="33">
        <v>44774.592361111114</v>
      </c>
      <c r="D101" t="s">
        <v>225</v>
      </c>
      <c r="E101" t="s">
        <v>10</v>
      </c>
      <c r="F101" t="s">
        <v>65</v>
      </c>
      <c r="G101" t="s">
        <v>13</v>
      </c>
      <c r="H101" t="s">
        <v>80</v>
      </c>
      <c r="I101" t="s">
        <v>66</v>
      </c>
      <c r="J101" t="s">
        <v>94</v>
      </c>
      <c r="K101">
        <v>44776.713888888888</v>
      </c>
      <c r="L101" t="s">
        <v>67</v>
      </c>
      <c r="M101">
        <v>1</v>
      </c>
    </row>
    <row r="102" spans="1:14" x14ac:dyDescent="0.25">
      <c r="A102">
        <v>403058</v>
      </c>
      <c r="B102" t="s">
        <v>64</v>
      </c>
      <c r="C102" s="33">
        <v>44774.493750000001</v>
      </c>
      <c r="D102" t="s">
        <v>226</v>
      </c>
      <c r="E102" t="s">
        <v>10</v>
      </c>
      <c r="F102" t="s">
        <v>82</v>
      </c>
      <c r="G102" t="s">
        <v>13</v>
      </c>
      <c r="H102" t="s">
        <v>68</v>
      </c>
      <c r="I102" t="s">
        <v>11</v>
      </c>
      <c r="J102" t="s">
        <v>227</v>
      </c>
      <c r="K102">
        <v>44791.511111111111</v>
      </c>
      <c r="L102" t="s">
        <v>67</v>
      </c>
      <c r="M102">
        <v>1</v>
      </c>
    </row>
    <row r="103" spans="1:14" s="26" customFormat="1" x14ac:dyDescent="0.25">
      <c r="A103">
        <v>403055</v>
      </c>
      <c r="B103" t="s">
        <v>64</v>
      </c>
      <c r="C103" s="33">
        <v>44774.45</v>
      </c>
      <c r="D103" t="s">
        <v>228</v>
      </c>
      <c r="E103" t="s">
        <v>10</v>
      </c>
      <c r="F103" t="s">
        <v>75</v>
      </c>
      <c r="G103" t="s">
        <v>13</v>
      </c>
      <c r="H103" t="s">
        <v>68</v>
      </c>
      <c r="I103" t="s">
        <v>66</v>
      </c>
      <c r="J103" t="s">
        <v>79</v>
      </c>
      <c r="K103">
        <v>44799.499305555553</v>
      </c>
      <c r="L103" t="s">
        <v>70</v>
      </c>
      <c r="M103">
        <v>3</v>
      </c>
      <c r="N103"/>
    </row>
    <row r="124" spans="1:14" s="13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5:D22"/>
  <sheetViews>
    <sheetView workbookViewId="0">
      <selection activeCell="A5" sqref="A5:D12"/>
    </sheetView>
  </sheetViews>
  <sheetFormatPr baseColWidth="10" defaultColWidth="11.42578125" defaultRowHeight="15" x14ac:dyDescent="0.25"/>
  <cols>
    <col min="1" max="1" width="23.5703125" bestFit="1" customWidth="1"/>
    <col min="2" max="4" width="12.28515625" customWidth="1"/>
  </cols>
  <sheetData>
    <row r="5" spans="1:4" x14ac:dyDescent="0.25">
      <c r="A5" s="30" t="s">
        <v>32</v>
      </c>
      <c r="B5" s="30" t="s">
        <v>24</v>
      </c>
      <c r="C5" s="30" t="s">
        <v>25</v>
      </c>
      <c r="D5" s="30" t="s">
        <v>26</v>
      </c>
    </row>
    <row r="6" spans="1:4" x14ac:dyDescent="0.25">
      <c r="A6" s="30" t="s">
        <v>65</v>
      </c>
      <c r="B6" s="30">
        <v>21</v>
      </c>
      <c r="C6" s="30">
        <v>17</v>
      </c>
      <c r="D6" s="30">
        <v>31</v>
      </c>
    </row>
    <row r="7" spans="1:4" x14ac:dyDescent="0.25">
      <c r="A7" s="30" t="s">
        <v>75</v>
      </c>
      <c r="B7" s="30">
        <v>32</v>
      </c>
      <c r="C7" s="30">
        <v>31</v>
      </c>
      <c r="D7" s="30">
        <v>31</v>
      </c>
    </row>
    <row r="8" spans="1:4" x14ac:dyDescent="0.25">
      <c r="A8" s="30" t="s">
        <v>81</v>
      </c>
      <c r="B8" s="30">
        <v>6</v>
      </c>
      <c r="C8" s="30">
        <v>7</v>
      </c>
      <c r="D8" s="30">
        <v>7</v>
      </c>
    </row>
    <row r="9" spans="1:4" x14ac:dyDescent="0.25">
      <c r="A9" s="30" t="s">
        <v>72</v>
      </c>
      <c r="B9" s="30">
        <v>9</v>
      </c>
      <c r="C9" s="30">
        <v>9</v>
      </c>
      <c r="D9" s="30">
        <v>6</v>
      </c>
    </row>
    <row r="10" spans="1:4" x14ac:dyDescent="0.25">
      <c r="A10" s="30" t="s">
        <v>82</v>
      </c>
      <c r="B10" s="30">
        <v>12</v>
      </c>
      <c r="C10" s="30">
        <v>12</v>
      </c>
      <c r="D10" s="30">
        <v>15</v>
      </c>
    </row>
    <row r="11" spans="1:4" x14ac:dyDescent="0.25">
      <c r="A11" s="30" t="s">
        <v>63</v>
      </c>
      <c r="B11" s="30">
        <v>7</v>
      </c>
      <c r="C11" s="30">
        <v>9</v>
      </c>
      <c r="D11" s="30">
        <v>12</v>
      </c>
    </row>
    <row r="12" spans="1:4" x14ac:dyDescent="0.25">
      <c r="A12" s="30" t="s">
        <v>31</v>
      </c>
      <c r="B12" s="40">
        <f>SUBTOTAL(109,Tabla4[July])</f>
        <v>85</v>
      </c>
      <c r="C12" s="30">
        <f>SUBTOTAL(109,Tabla4[August])</f>
        <v>102</v>
      </c>
      <c r="D12" s="30">
        <f>SUBTOTAL(109,Tabla4[August])</f>
        <v>102</v>
      </c>
    </row>
    <row r="16" spans="1:4" x14ac:dyDescent="0.25">
      <c r="A16" s="9" t="s">
        <v>62</v>
      </c>
    </row>
    <row r="17" spans="1:1" x14ac:dyDescent="0.25">
      <c r="A17" s="10">
        <f>COUNTIFS(Tabla1[TYPE],Consolidated!A6)</f>
        <v>31</v>
      </c>
    </row>
    <row r="18" spans="1:1" x14ac:dyDescent="0.25">
      <c r="A18" s="10">
        <f>COUNTIFS(Tabla1[TYPE],Consolidated!A7)</f>
        <v>31</v>
      </c>
    </row>
    <row r="19" spans="1:1" x14ac:dyDescent="0.25">
      <c r="A19" s="10">
        <f>COUNTIFS(Tabla1[TYPE],Consolidated!A8)</f>
        <v>7</v>
      </c>
    </row>
    <row r="20" spans="1:1" x14ac:dyDescent="0.25">
      <c r="A20" s="10">
        <f>COUNTIFS(Tabla1[TYPE],Consolidated!A9)</f>
        <v>6</v>
      </c>
    </row>
    <row r="21" spans="1:1" x14ac:dyDescent="0.25">
      <c r="A21" s="10">
        <f>COUNTIFS(Tabla1[TYPE],Consolidated!A10)</f>
        <v>15</v>
      </c>
    </row>
    <row r="22" spans="1:1" x14ac:dyDescent="0.25">
      <c r="A22" s="10">
        <f>COUNTIFS(Tabla1[TYPE],Consolidated!A11)</f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2"/>
  <sheetViews>
    <sheetView workbookViewId="0">
      <selection activeCell="A6" sqref="A6:B12"/>
    </sheetView>
  </sheetViews>
  <sheetFormatPr baseColWidth="10" defaultColWidth="11.42578125" defaultRowHeight="15" x14ac:dyDescent="0.25"/>
  <cols>
    <col min="1" max="1" width="23.42578125" bestFit="1" customWidth="1"/>
    <col min="2" max="2" width="4" bestFit="1" customWidth="1"/>
  </cols>
  <sheetData>
    <row r="5" spans="1:2" x14ac:dyDescent="0.25">
      <c r="A5" s="2" t="s">
        <v>32</v>
      </c>
      <c r="B5" s="4" t="s">
        <v>89</v>
      </c>
    </row>
    <row r="6" spans="1:2" x14ac:dyDescent="0.25">
      <c r="A6" s="3" t="s">
        <v>75</v>
      </c>
      <c r="B6" s="1">
        <v>31</v>
      </c>
    </row>
    <row r="7" spans="1:2" x14ac:dyDescent="0.25">
      <c r="A7" s="3" t="s">
        <v>65</v>
      </c>
      <c r="B7" s="1">
        <v>31</v>
      </c>
    </row>
    <row r="8" spans="1:2" x14ac:dyDescent="0.25">
      <c r="A8" s="3" t="s">
        <v>82</v>
      </c>
      <c r="B8" s="1">
        <v>15</v>
      </c>
    </row>
    <row r="9" spans="1:2" x14ac:dyDescent="0.25">
      <c r="A9" s="3" t="s">
        <v>63</v>
      </c>
      <c r="B9" s="1">
        <v>12</v>
      </c>
    </row>
    <row r="10" spans="1:2" x14ac:dyDescent="0.25">
      <c r="A10" s="3" t="s">
        <v>81</v>
      </c>
      <c r="B10" s="1">
        <v>7</v>
      </c>
    </row>
    <row r="11" spans="1:2" x14ac:dyDescent="0.25">
      <c r="A11" s="3" t="s">
        <v>72</v>
      </c>
      <c r="B11" s="1">
        <v>6</v>
      </c>
    </row>
    <row r="12" spans="1:2" x14ac:dyDescent="0.25">
      <c r="A12" s="3" t="s">
        <v>31</v>
      </c>
      <c r="B12" s="1">
        <v>102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B24"/>
  <sheetViews>
    <sheetView workbookViewId="0">
      <selection activeCell="A23" sqref="A23:B24"/>
    </sheetView>
  </sheetViews>
  <sheetFormatPr baseColWidth="10" defaultColWidth="11.42578125" defaultRowHeight="15" x14ac:dyDescent="0.25"/>
  <cols>
    <col min="1" max="1" width="10.5703125" bestFit="1" customWidth="1"/>
    <col min="2" max="2" width="17" bestFit="1" customWidth="1"/>
  </cols>
  <sheetData>
    <row r="7" spans="1:2" x14ac:dyDescent="0.25">
      <c r="A7" s="2" t="s">
        <v>34</v>
      </c>
      <c r="B7" s="4" t="s">
        <v>89</v>
      </c>
    </row>
    <row r="8" spans="1:2" x14ac:dyDescent="0.25">
      <c r="A8" s="3" t="s">
        <v>10</v>
      </c>
      <c r="B8" s="1">
        <v>101</v>
      </c>
    </row>
    <row r="9" spans="1:2" x14ac:dyDescent="0.25">
      <c r="A9" s="3" t="s">
        <v>152</v>
      </c>
      <c r="B9" s="1">
        <v>1</v>
      </c>
    </row>
    <row r="20" spans="1:2" x14ac:dyDescent="0.25">
      <c r="A20" s="2" t="s">
        <v>3</v>
      </c>
      <c r="B20" t="s">
        <v>65</v>
      </c>
    </row>
    <row r="22" spans="1:2" x14ac:dyDescent="0.25">
      <c r="A22" s="2" t="s">
        <v>34</v>
      </c>
      <c r="B22" s="4" t="s">
        <v>89</v>
      </c>
    </row>
    <row r="23" spans="1:2" x14ac:dyDescent="0.25">
      <c r="A23" s="3" t="s">
        <v>10</v>
      </c>
      <c r="B23" s="1">
        <v>30</v>
      </c>
    </row>
    <row r="24" spans="1:2" x14ac:dyDescent="0.25">
      <c r="A24" s="3" t="s">
        <v>152</v>
      </c>
      <c r="B24" s="1">
        <v>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B36"/>
  <sheetViews>
    <sheetView topLeftCell="A7" workbookViewId="0">
      <selection activeCell="A27" sqref="A27:B36"/>
    </sheetView>
  </sheetViews>
  <sheetFormatPr baseColWidth="10" defaultColWidth="11.42578125" defaultRowHeight="15" x14ac:dyDescent="0.25"/>
  <cols>
    <col min="1" max="1" width="19.85546875" bestFit="1" customWidth="1"/>
    <col min="2" max="2" width="4" bestFit="1" customWidth="1"/>
  </cols>
  <sheetData>
    <row r="5" spans="1:2" x14ac:dyDescent="0.25">
      <c r="A5" s="2" t="s">
        <v>91</v>
      </c>
      <c r="B5" s="4" t="s">
        <v>89</v>
      </c>
    </row>
    <row r="6" spans="1:2" x14ac:dyDescent="0.25">
      <c r="A6" s="3" t="s">
        <v>68</v>
      </c>
      <c r="B6" s="1">
        <v>63</v>
      </c>
    </row>
    <row r="7" spans="1:2" x14ac:dyDescent="0.25">
      <c r="A7" s="3" t="s">
        <v>88</v>
      </c>
      <c r="B7" s="1">
        <v>15</v>
      </c>
    </row>
    <row r="8" spans="1:2" x14ac:dyDescent="0.25">
      <c r="A8" s="3" t="s">
        <v>84</v>
      </c>
      <c r="B8" s="1">
        <v>6</v>
      </c>
    </row>
    <row r="9" spans="1:2" x14ac:dyDescent="0.25">
      <c r="A9" s="3" t="s">
        <v>83</v>
      </c>
      <c r="B9" s="1">
        <v>4</v>
      </c>
    </row>
    <row r="10" spans="1:2" x14ac:dyDescent="0.25">
      <c r="A10" s="3" t="s">
        <v>111</v>
      </c>
      <c r="B10" s="1">
        <v>4</v>
      </c>
    </row>
    <row r="11" spans="1:2" x14ac:dyDescent="0.25">
      <c r="A11" s="3" t="s">
        <v>134</v>
      </c>
      <c r="B11" s="1">
        <v>3</v>
      </c>
    </row>
    <row r="12" spans="1:2" x14ac:dyDescent="0.25">
      <c r="A12" s="3" t="s">
        <v>80</v>
      </c>
      <c r="B12" s="1">
        <v>3</v>
      </c>
    </row>
    <row r="13" spans="1:2" x14ac:dyDescent="0.25">
      <c r="A13" s="3" t="s">
        <v>177</v>
      </c>
      <c r="B13" s="1">
        <v>2</v>
      </c>
    </row>
    <row r="14" spans="1:2" x14ac:dyDescent="0.25">
      <c r="A14" s="3" t="s">
        <v>191</v>
      </c>
      <c r="B14" s="1">
        <v>1</v>
      </c>
    </row>
    <row r="15" spans="1:2" x14ac:dyDescent="0.25">
      <c r="A15" s="3" t="s">
        <v>203</v>
      </c>
      <c r="B15" s="1">
        <v>1</v>
      </c>
    </row>
    <row r="16" spans="1:2" x14ac:dyDescent="0.25">
      <c r="A16" s="3" t="s">
        <v>31</v>
      </c>
      <c r="B16" s="1">
        <v>102</v>
      </c>
    </row>
    <row r="24" spans="1:2" x14ac:dyDescent="0.25">
      <c r="A24" s="2" t="s">
        <v>3</v>
      </c>
      <c r="B24" t="s">
        <v>65</v>
      </c>
    </row>
    <row r="26" spans="1:2" x14ac:dyDescent="0.25">
      <c r="A26" s="2" t="s">
        <v>91</v>
      </c>
      <c r="B26" s="4" t="s">
        <v>89</v>
      </c>
    </row>
    <row r="27" spans="1:2" x14ac:dyDescent="0.25">
      <c r="A27" s="3" t="s">
        <v>68</v>
      </c>
      <c r="B27" s="1">
        <v>8</v>
      </c>
    </row>
    <row r="28" spans="1:2" x14ac:dyDescent="0.25">
      <c r="A28" s="3" t="s">
        <v>88</v>
      </c>
      <c r="B28" s="1">
        <v>6</v>
      </c>
    </row>
    <row r="29" spans="1:2" x14ac:dyDescent="0.25">
      <c r="A29" s="3" t="s">
        <v>84</v>
      </c>
      <c r="B29" s="1">
        <v>6</v>
      </c>
    </row>
    <row r="30" spans="1:2" x14ac:dyDescent="0.25">
      <c r="A30" s="3" t="s">
        <v>83</v>
      </c>
      <c r="B30" s="1">
        <v>4</v>
      </c>
    </row>
    <row r="31" spans="1:2" x14ac:dyDescent="0.25">
      <c r="A31" s="3" t="s">
        <v>111</v>
      </c>
      <c r="B31" s="1">
        <v>2</v>
      </c>
    </row>
    <row r="32" spans="1:2" x14ac:dyDescent="0.25">
      <c r="A32" s="3" t="s">
        <v>80</v>
      </c>
      <c r="B32" s="1">
        <v>2</v>
      </c>
    </row>
    <row r="33" spans="1:2" x14ac:dyDescent="0.25">
      <c r="A33" s="3" t="s">
        <v>177</v>
      </c>
      <c r="B33" s="1">
        <v>1</v>
      </c>
    </row>
    <row r="34" spans="1:2" x14ac:dyDescent="0.25">
      <c r="A34" s="3" t="s">
        <v>134</v>
      </c>
      <c r="B34" s="1">
        <v>1</v>
      </c>
    </row>
    <row r="35" spans="1:2" x14ac:dyDescent="0.25">
      <c r="A35" s="3" t="s">
        <v>203</v>
      </c>
      <c r="B35" s="1">
        <v>1</v>
      </c>
    </row>
    <row r="36" spans="1:2" x14ac:dyDescent="0.25">
      <c r="A36" s="3" t="s">
        <v>31</v>
      </c>
      <c r="B36" s="1">
        <v>31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10"/>
  <sheetViews>
    <sheetView workbookViewId="0">
      <selection activeCell="M20" sqref="M20"/>
    </sheetView>
  </sheetViews>
  <sheetFormatPr baseColWidth="10" defaultColWidth="11.42578125" defaultRowHeight="15" x14ac:dyDescent="0.25"/>
  <cols>
    <col min="1" max="1" width="18.5703125" bestFit="1" customWidth="1"/>
    <col min="2" max="2" width="4" bestFit="1" customWidth="1"/>
  </cols>
  <sheetData>
    <row r="5" spans="1:2" x14ac:dyDescent="0.25">
      <c r="A5" s="2" t="s">
        <v>35</v>
      </c>
      <c r="B5" s="4" t="s">
        <v>89</v>
      </c>
    </row>
    <row r="6" spans="1:2" x14ac:dyDescent="0.25">
      <c r="A6" s="3" t="s">
        <v>13</v>
      </c>
      <c r="B6" s="1">
        <v>67</v>
      </c>
    </row>
    <row r="7" spans="1:2" x14ac:dyDescent="0.25">
      <c r="A7" s="3" t="s">
        <v>74</v>
      </c>
      <c r="B7" s="1">
        <v>19</v>
      </c>
    </row>
    <row r="8" spans="1:2" x14ac:dyDescent="0.25">
      <c r="A8" s="3" t="s">
        <v>78</v>
      </c>
      <c r="B8" s="1">
        <v>9</v>
      </c>
    </row>
    <row r="9" spans="1:2" x14ac:dyDescent="0.25">
      <c r="A9" s="3" t="s">
        <v>12</v>
      </c>
      <c r="B9" s="1">
        <v>7</v>
      </c>
    </row>
    <row r="10" spans="1:2" x14ac:dyDescent="0.25">
      <c r="A10" s="3" t="s">
        <v>31</v>
      </c>
      <c r="B10" s="1">
        <v>102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B10"/>
  <sheetViews>
    <sheetView workbookViewId="0">
      <selection activeCell="A8" sqref="A8:B10"/>
    </sheetView>
  </sheetViews>
  <sheetFormatPr baseColWidth="10" defaultColWidth="11.42578125" defaultRowHeight="15" x14ac:dyDescent="0.25"/>
  <cols>
    <col min="1" max="1" width="10.28515625" bestFit="1" customWidth="1"/>
    <col min="2" max="2" width="9.85546875" bestFit="1" customWidth="1"/>
  </cols>
  <sheetData>
    <row r="5" spans="1:2" x14ac:dyDescent="0.25">
      <c r="A5" s="2" t="s">
        <v>3</v>
      </c>
      <c r="B5" t="s">
        <v>229</v>
      </c>
    </row>
    <row r="7" spans="1:2" x14ac:dyDescent="0.25">
      <c r="A7" s="2" t="s">
        <v>92</v>
      </c>
      <c r="B7" s="4" t="s">
        <v>89</v>
      </c>
    </row>
    <row r="8" spans="1:2" x14ac:dyDescent="0.25">
      <c r="A8" s="3" t="s">
        <v>66</v>
      </c>
      <c r="B8" s="1">
        <v>86</v>
      </c>
    </row>
    <row r="9" spans="1:2" x14ac:dyDescent="0.25">
      <c r="A9" s="3" t="s">
        <v>11</v>
      </c>
      <c r="B9" s="1">
        <v>16</v>
      </c>
    </row>
    <row r="10" spans="1:2" x14ac:dyDescent="0.25">
      <c r="A10" s="3" t="s">
        <v>31</v>
      </c>
      <c r="B10" s="1">
        <v>102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59999389629810485"/>
  </sheetPr>
  <dimension ref="A5:C23"/>
  <sheetViews>
    <sheetView workbookViewId="0">
      <selection activeCell="E31" sqref="E31"/>
    </sheetView>
  </sheetViews>
  <sheetFormatPr baseColWidth="10" defaultColWidth="11.42578125" defaultRowHeight="15" x14ac:dyDescent="0.25"/>
  <cols>
    <col min="1" max="1" width="14.7109375" customWidth="1"/>
    <col min="2" max="2" width="10.28515625" bestFit="1" customWidth="1"/>
  </cols>
  <sheetData>
    <row r="5" spans="1:2" x14ac:dyDescent="0.25">
      <c r="A5" s="34" t="s">
        <v>82</v>
      </c>
      <c r="B5" s="34"/>
    </row>
    <row r="6" spans="1:2" x14ac:dyDescent="0.25">
      <c r="A6" s="12" t="s">
        <v>17</v>
      </c>
      <c r="B6" s="12" t="s">
        <v>18</v>
      </c>
    </row>
    <row r="7" spans="1:2" x14ac:dyDescent="0.25">
      <c r="A7" s="13" t="s">
        <v>19</v>
      </c>
      <c r="B7" s="40">
        <v>13</v>
      </c>
    </row>
    <row r="8" spans="1:2" x14ac:dyDescent="0.25">
      <c r="A8" s="13" t="s">
        <v>20</v>
      </c>
      <c r="B8" s="31">
        <v>15</v>
      </c>
    </row>
    <row r="9" spans="1:2" x14ac:dyDescent="0.25">
      <c r="A9" s="13" t="s">
        <v>21</v>
      </c>
      <c r="B9" s="31">
        <v>23</v>
      </c>
    </row>
    <row r="10" spans="1:2" x14ac:dyDescent="0.25">
      <c r="A10" s="13" t="s">
        <v>22</v>
      </c>
      <c r="B10" s="42">
        <v>36.5</v>
      </c>
    </row>
    <row r="11" spans="1:2" x14ac:dyDescent="0.25">
      <c r="A11" s="13" t="s">
        <v>23</v>
      </c>
      <c r="B11" s="31">
        <v>19</v>
      </c>
    </row>
    <row r="12" spans="1:2" x14ac:dyDescent="0.25">
      <c r="A12" s="13" t="s">
        <v>24</v>
      </c>
      <c r="B12" s="42">
        <v>28</v>
      </c>
    </row>
    <row r="13" spans="1:2" x14ac:dyDescent="0.25">
      <c r="A13" s="13" t="s">
        <v>25</v>
      </c>
      <c r="B13" s="31">
        <v>24</v>
      </c>
    </row>
    <row r="14" spans="1:2" x14ac:dyDescent="0.25">
      <c r="A14" s="13" t="s">
        <v>26</v>
      </c>
      <c r="B14" s="31">
        <v>31</v>
      </c>
    </row>
    <row r="15" spans="1:2" x14ac:dyDescent="0.25">
      <c r="A15" s="13" t="s">
        <v>27</v>
      </c>
      <c r="B15" s="13"/>
    </row>
    <row r="16" spans="1:2" x14ac:dyDescent="0.25">
      <c r="A16" s="13" t="s">
        <v>28</v>
      </c>
      <c r="B16" s="13"/>
    </row>
    <row r="17" spans="1:3" x14ac:dyDescent="0.25">
      <c r="A17" s="13" t="s">
        <v>29</v>
      </c>
      <c r="B17" s="13"/>
    </row>
    <row r="18" spans="1:3" x14ac:dyDescent="0.25">
      <c r="A18" s="13" t="s">
        <v>30</v>
      </c>
      <c r="B18" s="29"/>
    </row>
    <row r="19" spans="1:3" x14ac:dyDescent="0.25">
      <c r="A19" s="13" t="s">
        <v>100</v>
      </c>
      <c r="B19" s="31">
        <f>SUBTOTAL(109,Tabla2[Hours])</f>
        <v>189.5</v>
      </c>
    </row>
    <row r="23" spans="1:3" x14ac:dyDescent="0.25">
      <c r="A23" s="35" t="s">
        <v>59</v>
      </c>
      <c r="B23" s="36"/>
      <c r="C23" s="5">
        <f>SUMIFS(Tabla1[TOTAL HOURS],Tabla1[TYPE],A5)</f>
        <v>31</v>
      </c>
    </row>
  </sheetData>
  <mergeCells count="2">
    <mergeCell ref="A5:B5"/>
    <mergeCell ref="A23:B23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B39"/>
  <sheetViews>
    <sheetView workbookViewId="0">
      <selection activeCell="A8" sqref="A8:B12"/>
    </sheetView>
  </sheetViews>
  <sheetFormatPr baseColWidth="10" defaultColWidth="11.42578125" defaultRowHeight="15" x14ac:dyDescent="0.25"/>
  <cols>
    <col min="1" max="1" width="23.28515625" bestFit="1" customWidth="1"/>
    <col min="2" max="2" width="25.7109375" bestFit="1" customWidth="1"/>
  </cols>
  <sheetData>
    <row r="5" spans="1:2" x14ac:dyDescent="0.25">
      <c r="A5" s="2" t="s">
        <v>3</v>
      </c>
      <c r="B5" t="s">
        <v>63</v>
      </c>
    </row>
    <row r="7" spans="1:2" x14ac:dyDescent="0.25">
      <c r="A7" s="2" t="s">
        <v>90</v>
      </c>
      <c r="B7" s="4" t="s">
        <v>89</v>
      </c>
    </row>
    <row r="8" spans="1:2" x14ac:dyDescent="0.25">
      <c r="A8" s="3" t="s">
        <v>71</v>
      </c>
      <c r="B8" s="1">
        <v>6</v>
      </c>
    </row>
    <row r="9" spans="1:2" x14ac:dyDescent="0.25">
      <c r="A9" s="3" t="s">
        <v>110</v>
      </c>
      <c r="B9" s="1">
        <v>4</v>
      </c>
    </row>
    <row r="10" spans="1:2" x14ac:dyDescent="0.25">
      <c r="A10" s="3" t="s">
        <v>117</v>
      </c>
      <c r="B10" s="1">
        <v>1</v>
      </c>
    </row>
    <row r="11" spans="1:2" x14ac:dyDescent="0.25">
      <c r="A11" s="3" t="s">
        <v>162</v>
      </c>
      <c r="B11" s="1">
        <v>1</v>
      </c>
    </row>
    <row r="12" spans="1:2" x14ac:dyDescent="0.25">
      <c r="A12" s="3" t="s">
        <v>31</v>
      </c>
      <c r="B12" s="1">
        <v>12</v>
      </c>
    </row>
    <row r="22" spans="1:2" x14ac:dyDescent="0.25">
      <c r="A22" s="34" t="s">
        <v>63</v>
      </c>
      <c r="B22" s="34"/>
    </row>
    <row r="23" spans="1:2" x14ac:dyDescent="0.25">
      <c r="A23" s="12" t="s">
        <v>17</v>
      </c>
      <c r="B23" s="12" t="s">
        <v>18</v>
      </c>
    </row>
    <row r="24" spans="1:2" x14ac:dyDescent="0.25">
      <c r="A24" s="13" t="s">
        <v>19</v>
      </c>
      <c r="B24" s="12">
        <v>26</v>
      </c>
    </row>
    <row r="25" spans="1:2" x14ac:dyDescent="0.25">
      <c r="A25" s="13" t="s">
        <v>20</v>
      </c>
      <c r="B25" s="12">
        <v>19.5</v>
      </c>
    </row>
    <row r="26" spans="1:2" x14ac:dyDescent="0.25">
      <c r="A26" s="13" t="s">
        <v>21</v>
      </c>
      <c r="B26" s="12">
        <v>33.5</v>
      </c>
    </row>
    <row r="27" spans="1:2" x14ac:dyDescent="0.25">
      <c r="A27" s="13" t="s">
        <v>22</v>
      </c>
      <c r="B27" s="12">
        <v>23</v>
      </c>
    </row>
    <row r="28" spans="1:2" x14ac:dyDescent="0.25">
      <c r="A28" s="13" t="s">
        <v>23</v>
      </c>
      <c r="B28" s="12">
        <v>34.299999999999997</v>
      </c>
    </row>
    <row r="29" spans="1:2" x14ac:dyDescent="0.25">
      <c r="A29" s="13" t="s">
        <v>24</v>
      </c>
      <c r="B29" s="12">
        <v>12</v>
      </c>
    </row>
    <row r="30" spans="1:2" x14ac:dyDescent="0.25">
      <c r="A30" s="13" t="s">
        <v>25</v>
      </c>
      <c r="B30" s="12">
        <v>25.2</v>
      </c>
    </row>
    <row r="31" spans="1:2" x14ac:dyDescent="0.25">
      <c r="A31" s="13" t="s">
        <v>26</v>
      </c>
      <c r="B31" s="12">
        <v>41</v>
      </c>
    </row>
    <row r="32" spans="1:2" x14ac:dyDescent="0.25">
      <c r="A32" s="13" t="s">
        <v>27</v>
      </c>
      <c r="B32" s="12"/>
    </row>
    <row r="33" spans="1:2" x14ac:dyDescent="0.25">
      <c r="A33" s="13" t="s">
        <v>28</v>
      </c>
      <c r="B33" s="12"/>
    </row>
    <row r="34" spans="1:2" x14ac:dyDescent="0.25">
      <c r="A34" s="13" t="s">
        <v>29</v>
      </c>
      <c r="B34" s="12"/>
    </row>
    <row r="35" spans="1:2" x14ac:dyDescent="0.25">
      <c r="A35" s="13" t="s">
        <v>30</v>
      </c>
      <c r="B35" s="12"/>
    </row>
    <row r="36" spans="1:2" x14ac:dyDescent="0.25">
      <c r="A36" s="13" t="s">
        <v>100</v>
      </c>
      <c r="B36" s="12">
        <f>SUBTOTAL(109,Tabla26[Hours])</f>
        <v>214.5</v>
      </c>
    </row>
    <row r="39" spans="1:2" x14ac:dyDescent="0.25">
      <c r="A39" s="41" t="s">
        <v>59</v>
      </c>
      <c r="B39" s="11">
        <f>SUMIFS(Tabla1[TOTAL HOURS],Tabla1[TYPE],A22)</f>
        <v>41</v>
      </c>
    </row>
  </sheetData>
  <mergeCells count="1">
    <mergeCell ref="A22:B22"/>
  </mergeCells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0:E25"/>
  <sheetViews>
    <sheetView tabSelected="1" workbookViewId="0">
      <selection activeCell="I27" sqref="I27"/>
    </sheetView>
  </sheetViews>
  <sheetFormatPr baseColWidth="10" defaultColWidth="11.42578125" defaultRowHeight="15" x14ac:dyDescent="0.25"/>
  <cols>
    <col min="1" max="1" width="8.42578125" bestFit="1" customWidth="1"/>
    <col min="2" max="2" width="12.7109375" bestFit="1" customWidth="1"/>
    <col min="3" max="3" width="22.5703125" bestFit="1" customWidth="1"/>
    <col min="4" max="4" width="10.28515625" bestFit="1" customWidth="1"/>
    <col min="5" max="5" width="85.85546875" bestFit="1" customWidth="1"/>
    <col min="6" max="6" width="11.42578125" bestFit="1" customWidth="1"/>
    <col min="7" max="7" width="16.85546875" bestFit="1" customWidth="1"/>
  </cols>
  <sheetData>
    <row r="10" spans="1:5" x14ac:dyDescent="0.25">
      <c r="A10" s="18" t="s">
        <v>14</v>
      </c>
      <c r="B10" s="19" t="s">
        <v>15</v>
      </c>
      <c r="C10" s="19" t="s">
        <v>7</v>
      </c>
      <c r="D10" s="19" t="s">
        <v>6</v>
      </c>
      <c r="E10" s="19" t="s">
        <v>1</v>
      </c>
    </row>
    <row r="11" spans="1:5" x14ac:dyDescent="0.25">
      <c r="A11" s="20">
        <v>403409</v>
      </c>
      <c r="B11" s="21">
        <v>44797.411111111112</v>
      </c>
      <c r="C11" s="20" t="s">
        <v>96</v>
      </c>
      <c r="D11" s="20" t="s">
        <v>66</v>
      </c>
      <c r="E11" s="20" t="s">
        <v>139</v>
      </c>
    </row>
    <row r="12" spans="1:5" x14ac:dyDescent="0.25">
      <c r="A12" s="20">
        <v>403388</v>
      </c>
      <c r="B12" s="21">
        <v>44796.461111111108</v>
      </c>
      <c r="C12" s="20" t="s">
        <v>98</v>
      </c>
      <c r="D12" s="20" t="s">
        <v>66</v>
      </c>
      <c r="E12" s="20" t="s">
        <v>143</v>
      </c>
    </row>
    <row r="13" spans="1:5" x14ac:dyDescent="0.25">
      <c r="A13" s="20">
        <v>403371</v>
      </c>
      <c r="B13" s="21">
        <v>44795.441666666666</v>
      </c>
      <c r="C13" s="20" t="s">
        <v>102</v>
      </c>
      <c r="D13" s="20" t="s">
        <v>66</v>
      </c>
      <c r="E13" s="20" t="s">
        <v>147</v>
      </c>
    </row>
    <row r="14" spans="1:5" x14ac:dyDescent="0.25">
      <c r="A14" s="20">
        <v>403356</v>
      </c>
      <c r="B14" s="21">
        <v>44792.693749999999</v>
      </c>
      <c r="C14" s="20" t="s">
        <v>97</v>
      </c>
      <c r="D14" s="20" t="s">
        <v>66</v>
      </c>
      <c r="E14" s="20" t="s">
        <v>149</v>
      </c>
    </row>
    <row r="15" spans="1:5" x14ac:dyDescent="0.25">
      <c r="A15" s="20">
        <v>403296</v>
      </c>
      <c r="B15" s="21">
        <v>44790.429166666669</v>
      </c>
      <c r="C15" s="20" t="s">
        <v>102</v>
      </c>
      <c r="D15" s="20" t="s">
        <v>66</v>
      </c>
      <c r="E15" s="20" t="s">
        <v>158</v>
      </c>
    </row>
    <row r="16" spans="1:5" x14ac:dyDescent="0.25">
      <c r="A16" s="20">
        <v>403224</v>
      </c>
      <c r="B16" s="21">
        <v>44784.713194444441</v>
      </c>
      <c r="C16" s="20" t="s">
        <v>105</v>
      </c>
      <c r="D16" s="20" t="s">
        <v>66</v>
      </c>
      <c r="E16" s="20" t="s">
        <v>176</v>
      </c>
    </row>
    <row r="17" spans="1:5" x14ac:dyDescent="0.25">
      <c r="A17" s="20">
        <v>403213</v>
      </c>
      <c r="B17" s="21">
        <v>44783.78125</v>
      </c>
      <c r="C17" s="20" t="s">
        <v>182</v>
      </c>
      <c r="D17" s="20" t="s">
        <v>11</v>
      </c>
      <c r="E17" s="20" t="s">
        <v>181</v>
      </c>
    </row>
    <row r="18" spans="1:5" x14ac:dyDescent="0.25">
      <c r="A18" s="20">
        <v>403197</v>
      </c>
      <c r="B18" s="21">
        <v>44783.427083333336</v>
      </c>
      <c r="C18" s="20" t="s">
        <v>102</v>
      </c>
      <c r="D18" s="20" t="s">
        <v>66</v>
      </c>
      <c r="E18" s="20" t="s">
        <v>190</v>
      </c>
    </row>
    <row r="19" spans="1:5" x14ac:dyDescent="0.25">
      <c r="A19" s="20">
        <v>403194</v>
      </c>
      <c r="B19" s="21">
        <v>44783.375</v>
      </c>
      <c r="C19" s="20" t="s">
        <v>96</v>
      </c>
      <c r="D19" s="20" t="s">
        <v>11</v>
      </c>
      <c r="E19" s="20" t="s">
        <v>192</v>
      </c>
    </row>
    <row r="20" spans="1:5" x14ac:dyDescent="0.25">
      <c r="A20" s="20">
        <v>403161</v>
      </c>
      <c r="B20" s="21">
        <v>44781.630555555559</v>
      </c>
      <c r="C20" s="20" t="s">
        <v>198</v>
      </c>
      <c r="D20" s="20" t="s">
        <v>66</v>
      </c>
      <c r="E20" s="20" t="s">
        <v>197</v>
      </c>
    </row>
    <row r="21" spans="1:5" x14ac:dyDescent="0.25">
      <c r="A21" s="20">
        <v>403100</v>
      </c>
      <c r="B21" s="21">
        <v>44776.663888888892</v>
      </c>
      <c r="C21" s="20" t="s">
        <v>96</v>
      </c>
      <c r="D21" s="20" t="s">
        <v>66</v>
      </c>
      <c r="E21" s="20" t="s">
        <v>210</v>
      </c>
    </row>
    <row r="22" spans="1:5" x14ac:dyDescent="0.25">
      <c r="A22" s="20">
        <v>403098</v>
      </c>
      <c r="B22" s="21">
        <v>44776.604861111111</v>
      </c>
      <c r="C22" s="20" t="s">
        <v>96</v>
      </c>
      <c r="D22" s="20" t="s">
        <v>66</v>
      </c>
      <c r="E22" s="20" t="s">
        <v>211</v>
      </c>
    </row>
    <row r="23" spans="1:5" x14ac:dyDescent="0.25">
      <c r="A23" s="20">
        <v>403088</v>
      </c>
      <c r="B23" s="21">
        <v>44776.376388888886</v>
      </c>
      <c r="C23" s="20" t="s">
        <v>102</v>
      </c>
      <c r="D23" s="20" t="s">
        <v>66</v>
      </c>
      <c r="E23" s="20" t="s">
        <v>218</v>
      </c>
    </row>
    <row r="24" spans="1:5" x14ac:dyDescent="0.25">
      <c r="A24" s="20">
        <v>403078</v>
      </c>
      <c r="B24" s="21">
        <v>44775.5</v>
      </c>
      <c r="C24" s="20" t="s">
        <v>222</v>
      </c>
      <c r="D24" s="20" t="s">
        <v>11</v>
      </c>
      <c r="E24" s="20" t="s">
        <v>221</v>
      </c>
    </row>
    <row r="25" spans="1:5" x14ac:dyDescent="0.25">
      <c r="A25" s="20">
        <v>403058</v>
      </c>
      <c r="B25" s="21">
        <v>44774.493750000001</v>
      </c>
      <c r="C25" s="20" t="s">
        <v>227</v>
      </c>
      <c r="D25" s="20" t="s">
        <v>11</v>
      </c>
      <c r="E25" s="20" t="s">
        <v>226</v>
      </c>
    </row>
  </sheetData>
  <pageMargins left="0.7" right="0.7" top="0.75" bottom="0.75" header="0.3" footer="0.3"/>
  <pageSetup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39997558519241921"/>
  </sheetPr>
  <dimension ref="A1:N3"/>
  <sheetViews>
    <sheetView zoomScale="70" zoomScaleNormal="70" workbookViewId="0">
      <selection activeCell="I2" sqref="I2"/>
    </sheetView>
  </sheetViews>
  <sheetFormatPr baseColWidth="10" defaultColWidth="11.42578125" defaultRowHeight="15" x14ac:dyDescent="0.25"/>
  <cols>
    <col min="1" max="1" width="13.42578125" bestFit="1" customWidth="1"/>
    <col min="2" max="2" width="22.85546875" bestFit="1" customWidth="1"/>
    <col min="3" max="3" width="46" bestFit="1" customWidth="1"/>
    <col min="4" max="4" width="14.28515625" bestFit="1" customWidth="1"/>
    <col min="5" max="5" width="12.42578125" bestFit="1" customWidth="1"/>
    <col min="6" max="6" width="15.28515625" bestFit="1" customWidth="1"/>
    <col min="7" max="7" width="16.7109375" style="6" bestFit="1" customWidth="1"/>
    <col min="8" max="8" width="16.42578125" bestFit="1" customWidth="1"/>
    <col min="9" max="9" width="21.7109375" style="6" bestFit="1" customWidth="1"/>
    <col min="10" max="10" width="20.5703125" style="6" bestFit="1" customWidth="1"/>
    <col min="11" max="12" width="20" style="6" bestFit="1" customWidth="1"/>
    <col min="13" max="13" width="12.28515625" bestFit="1" customWidth="1"/>
    <col min="14" max="14" width="12" bestFit="1" customWidth="1"/>
  </cols>
  <sheetData>
    <row r="1" spans="1:14" x14ac:dyDescent="0.25">
      <c r="A1" s="13" t="s">
        <v>48</v>
      </c>
      <c r="B1" s="13" t="s">
        <v>49</v>
      </c>
      <c r="C1" s="13" t="s">
        <v>33</v>
      </c>
      <c r="D1" s="13" t="s">
        <v>34</v>
      </c>
      <c r="E1" s="13" t="s">
        <v>35</v>
      </c>
      <c r="F1" s="13" t="s">
        <v>36</v>
      </c>
      <c r="G1" s="17" t="s">
        <v>37</v>
      </c>
      <c r="H1" s="13" t="s">
        <v>13</v>
      </c>
      <c r="I1" s="17" t="s">
        <v>51</v>
      </c>
      <c r="J1" s="17" t="s">
        <v>50</v>
      </c>
      <c r="K1" s="23" t="s">
        <v>60</v>
      </c>
      <c r="L1" s="23" t="s">
        <v>61</v>
      </c>
      <c r="M1" s="24" t="s">
        <v>52</v>
      </c>
      <c r="N1" s="24" t="s">
        <v>53</v>
      </c>
    </row>
    <row r="2" spans="1:14" s="13" customFormat="1" ht="24.75" customHeight="1" x14ac:dyDescent="0.25">
      <c r="A2" s="43">
        <v>403336</v>
      </c>
      <c r="B2" s="43" t="s">
        <v>230</v>
      </c>
      <c r="C2" s="43" t="s">
        <v>231</v>
      </c>
      <c r="D2" s="43" t="s">
        <v>152</v>
      </c>
      <c r="E2" s="43" t="s">
        <v>13</v>
      </c>
      <c r="F2" s="43" t="s">
        <v>232</v>
      </c>
      <c r="G2" s="44">
        <v>44792.151388888888</v>
      </c>
      <c r="H2" s="44">
        <v>44792.330555555556</v>
      </c>
      <c r="I2" s="45">
        <v>0.17916666666666667</v>
      </c>
      <c r="J2" s="45">
        <v>0.17916666666666667</v>
      </c>
      <c r="K2" s="45" cm="1">
        <f t="array" ref="K2">_xlfn.IFS(D2="Major",MAX(I2-SLA!$C$10,0),D2="Critical",MAX(I2-SLA!$C$8,0))</f>
        <v>0</v>
      </c>
      <c r="L2" s="45" cm="1">
        <f t="array" ref="L2">_xlfn.IFS(D2="Major",MAX(J2-SLA!$C$11,0),D2="Critical",MAX(J2-SLA!$C$9,0))</f>
        <v>0</v>
      </c>
      <c r="M2" s="46" t="s">
        <v>42</v>
      </c>
      <c r="N2" s="46" t="s">
        <v>42</v>
      </c>
    </row>
    <row r="3" spans="1:14" x14ac:dyDescent="0.25">
      <c r="A3" s="13"/>
      <c r="B3" s="13"/>
      <c r="C3" s="13"/>
      <c r="D3" s="13"/>
      <c r="E3" s="13"/>
      <c r="F3" s="13"/>
      <c r="G3" s="17"/>
      <c r="H3" s="17"/>
      <c r="I3" s="25"/>
      <c r="J3" s="25"/>
      <c r="K3" s="25"/>
      <c r="L3" s="25"/>
      <c r="M3" s="22"/>
      <c r="N3" s="2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B5:J66"/>
  <sheetViews>
    <sheetView workbookViewId="0">
      <selection activeCell="C50" sqref="C50"/>
    </sheetView>
  </sheetViews>
  <sheetFormatPr baseColWidth="10" defaultColWidth="11.42578125" defaultRowHeight="15" x14ac:dyDescent="0.25"/>
  <cols>
    <col min="2" max="2" width="23.7109375" customWidth="1"/>
    <col min="3" max="3" width="13.7109375" bestFit="1" customWidth="1"/>
    <col min="4" max="4" width="12.7109375" bestFit="1" customWidth="1"/>
    <col min="5" max="5" width="13.85546875" bestFit="1" customWidth="1"/>
    <col min="6" max="6" width="12.140625" customWidth="1"/>
    <col min="7" max="7" width="21.85546875" bestFit="1" customWidth="1"/>
    <col min="8" max="8" width="13.7109375" bestFit="1" customWidth="1"/>
    <col min="9" max="9" width="13.140625" bestFit="1" customWidth="1"/>
    <col min="10" max="10" width="13.85546875" bestFit="1" customWidth="1"/>
  </cols>
  <sheetData>
    <row r="5" spans="2:10" x14ac:dyDescent="0.25">
      <c r="B5" s="37" t="s">
        <v>58</v>
      </c>
      <c r="C5" s="37"/>
      <c r="D5" s="37"/>
      <c r="E5" s="37"/>
      <c r="F5" s="37"/>
      <c r="G5" s="37"/>
      <c r="H5" s="37"/>
      <c r="I5" s="37"/>
    </row>
    <row r="7" spans="2:10" ht="30.6" customHeight="1" x14ac:dyDescent="0.25">
      <c r="B7" s="14" t="s">
        <v>38</v>
      </c>
      <c r="C7" s="14" t="s">
        <v>39</v>
      </c>
      <c r="D7" s="15" t="s">
        <v>40</v>
      </c>
      <c r="E7" s="15" t="s">
        <v>41</v>
      </c>
      <c r="G7" s="14" t="s">
        <v>38</v>
      </c>
      <c r="H7" s="14" t="s">
        <v>39</v>
      </c>
      <c r="I7" s="15" t="s">
        <v>40</v>
      </c>
      <c r="J7" s="15" t="s">
        <v>41</v>
      </c>
    </row>
    <row r="8" spans="2:10" x14ac:dyDescent="0.25">
      <c r="B8" s="13" t="s">
        <v>54</v>
      </c>
      <c r="C8" s="16">
        <v>8.3333333333333329E-2</v>
      </c>
      <c r="D8" s="13">
        <f>SUM($C$17:$C$18)</f>
        <v>0</v>
      </c>
      <c r="E8" s="13">
        <f>C18</f>
        <v>0</v>
      </c>
      <c r="G8" s="13" t="s">
        <v>56</v>
      </c>
      <c r="H8" s="16">
        <v>1</v>
      </c>
      <c r="I8" s="13">
        <f>SUM(C49:C50)</f>
        <v>1</v>
      </c>
      <c r="J8" s="13">
        <f>C50</f>
        <v>0</v>
      </c>
    </row>
    <row r="9" spans="2:10" x14ac:dyDescent="0.25">
      <c r="B9" s="13" t="s">
        <v>55</v>
      </c>
      <c r="C9" s="16">
        <v>1</v>
      </c>
      <c r="D9" s="13">
        <f>SUM($C$33:$C$34)</f>
        <v>0</v>
      </c>
      <c r="E9" s="13">
        <f>C34</f>
        <v>0</v>
      </c>
      <c r="G9" s="13" t="s">
        <v>57</v>
      </c>
      <c r="H9" s="16">
        <v>3</v>
      </c>
      <c r="I9" s="13">
        <f>SUM(C65:C66)</f>
        <v>1</v>
      </c>
      <c r="J9" s="13">
        <f>C66</f>
        <v>0</v>
      </c>
    </row>
    <row r="10" spans="2:10" hidden="1" x14ac:dyDescent="0.25">
      <c r="B10" s="13" t="s">
        <v>56</v>
      </c>
      <c r="C10" s="16">
        <v>1</v>
      </c>
      <c r="D10" s="13">
        <f>SUM($C$49:$C$50)</f>
        <v>1</v>
      </c>
      <c r="E10" s="13">
        <f>C50</f>
        <v>0</v>
      </c>
      <c r="G10" s="13" t="s">
        <v>56</v>
      </c>
      <c r="H10" s="16">
        <v>1</v>
      </c>
      <c r="I10" s="13">
        <f>SUM($C$49:$C$50)</f>
        <v>1</v>
      </c>
      <c r="J10" s="13">
        <f>H50</f>
        <v>0</v>
      </c>
    </row>
    <row r="11" spans="2:10" hidden="1" x14ac:dyDescent="0.25">
      <c r="B11" s="13" t="s">
        <v>57</v>
      </c>
      <c r="C11" s="16">
        <v>3</v>
      </c>
      <c r="D11" s="13">
        <f>SUM($C$65:$C$66)</f>
        <v>1</v>
      </c>
      <c r="E11" s="13">
        <f>C66</f>
        <v>0</v>
      </c>
      <c r="G11" s="13" t="s">
        <v>57</v>
      </c>
      <c r="H11" s="16">
        <v>3</v>
      </c>
      <c r="I11" s="13">
        <f>SUM($C$65:$C$66)</f>
        <v>1</v>
      </c>
      <c r="J11" s="13">
        <f>H66</f>
        <v>0</v>
      </c>
    </row>
    <row r="12" spans="2:10" x14ac:dyDescent="0.25">
      <c r="B12" s="13"/>
      <c r="C12" s="13"/>
      <c r="D12" s="13"/>
      <c r="E12" s="13"/>
    </row>
    <row r="14" spans="2:10" x14ac:dyDescent="0.25">
      <c r="B14" s="38" t="s">
        <v>44</v>
      </c>
      <c r="C14" s="38"/>
      <c r="D14" s="38"/>
      <c r="E14" s="38"/>
      <c r="F14" s="38"/>
      <c r="G14" s="38"/>
      <c r="H14" s="38"/>
      <c r="I14" s="38"/>
    </row>
    <row r="17" spans="2:9" x14ac:dyDescent="0.25">
      <c r="B17" s="7" t="s">
        <v>42</v>
      </c>
      <c r="C17" s="5">
        <f>COUNTIFS(Tabla3[RT Status],"OK",Tabla3[Severity],"Critical")</f>
        <v>0</v>
      </c>
    </row>
    <row r="18" spans="2:9" x14ac:dyDescent="0.25">
      <c r="B18" s="8" t="s">
        <v>43</v>
      </c>
      <c r="C18" s="5">
        <f>COUNTIFS(Tabla3[RT Status],"NOK",Tabla3[Severity],"Critical")</f>
        <v>0</v>
      </c>
    </row>
    <row r="30" spans="2:9" x14ac:dyDescent="0.25">
      <c r="B30" s="38" t="s">
        <v>45</v>
      </c>
      <c r="C30" s="38"/>
      <c r="D30" s="38"/>
      <c r="E30" s="38"/>
      <c r="F30" s="38"/>
      <c r="G30" s="38"/>
      <c r="H30" s="38"/>
      <c r="I30" s="38"/>
    </row>
    <row r="33" spans="2:9" x14ac:dyDescent="0.25">
      <c r="B33" s="7" t="s">
        <v>42</v>
      </c>
      <c r="C33" s="5">
        <f>COUNTIFS(Tabla3[FS Status],"OK",Tabla3[Severity],"Critical")</f>
        <v>0</v>
      </c>
    </row>
    <row r="34" spans="2:9" x14ac:dyDescent="0.25">
      <c r="B34" s="8" t="s">
        <v>43</v>
      </c>
      <c r="C34" s="5">
        <f>COUNTIFS(Tabla3[FS Status],"NOK",Tabla3[Severity],"Critical")</f>
        <v>0</v>
      </c>
    </row>
    <row r="35" spans="2:9" ht="13.9" customHeight="1" x14ac:dyDescent="0.25"/>
    <row r="46" spans="2:9" x14ac:dyDescent="0.25">
      <c r="B46" s="39" t="s">
        <v>46</v>
      </c>
      <c r="C46" s="39"/>
      <c r="D46" s="39"/>
      <c r="E46" s="39"/>
      <c r="F46" s="39"/>
      <c r="G46" s="39"/>
      <c r="H46" s="39"/>
      <c r="I46" s="39"/>
    </row>
    <row r="49" spans="2:9" x14ac:dyDescent="0.25">
      <c r="B49" s="7" t="s">
        <v>42</v>
      </c>
      <c r="C49" s="5">
        <f>COUNTIFS(Tabla3[RT Status],"OK",Tabla3[Severity],"Major")</f>
        <v>1</v>
      </c>
    </row>
    <row r="50" spans="2:9" x14ac:dyDescent="0.25">
      <c r="B50" s="8" t="s">
        <v>43</v>
      </c>
      <c r="C50" s="5">
        <f>COUNTIFS(Tabla3[RT Status],"NOK",Tabla3[Severity],"Major")</f>
        <v>0</v>
      </c>
    </row>
    <row r="62" spans="2:9" x14ac:dyDescent="0.25">
      <c r="B62" s="39" t="s">
        <v>47</v>
      </c>
      <c r="C62" s="39"/>
      <c r="D62" s="39"/>
      <c r="E62" s="39"/>
      <c r="F62" s="39"/>
      <c r="G62" s="39"/>
      <c r="H62" s="39"/>
      <c r="I62" s="39"/>
    </row>
    <row r="65" spans="2:3" x14ac:dyDescent="0.25">
      <c r="B65" s="7" t="s">
        <v>42</v>
      </c>
      <c r="C65" s="5">
        <f>COUNTIFS(Tabla3[FS Status],"OK",Tabla3[Severity],"Major")</f>
        <v>1</v>
      </c>
    </row>
    <row r="66" spans="2:3" x14ac:dyDescent="0.25">
      <c r="B66" s="8" t="s">
        <v>43</v>
      </c>
      <c r="C66" s="5">
        <f>COUNTIFS(Tabla3[FS Status],"NOK",Tabla3[Severity],"Major")</f>
        <v>0</v>
      </c>
    </row>
  </sheetData>
  <mergeCells count="5">
    <mergeCell ref="B5:I5"/>
    <mergeCell ref="B30:I30"/>
    <mergeCell ref="B14:I14"/>
    <mergeCell ref="B46:I46"/>
    <mergeCell ref="B62:I62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13CEC03335C439A8C1A09CA0E2907" ma:contentTypeVersion="2" ma:contentTypeDescription="Crear nuevo documento." ma:contentTypeScope="" ma:versionID="93d4311c8bb2e1f18a23ced5e3e6c11b">
  <xsd:schema xmlns:xsd="http://www.w3.org/2001/XMLSchema" xmlns:xs="http://www.w3.org/2001/XMLSchema" xmlns:p="http://schemas.microsoft.com/office/2006/metadata/properties" xmlns:ns2="461dcc41-1814-4167-ad36-6a2cf3f51e8b" targetNamespace="http://schemas.microsoft.com/office/2006/metadata/properties" ma:root="true" ma:fieldsID="3b7ba41fb523693c7aad721933839f6a" ns2:_="">
    <xsd:import namespace="461dcc41-1814-4167-ad36-6a2cf3f51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dcc41-1814-4167-ad36-6a2cf3f51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0D88C-0352-43BE-9AC6-4E5D745EF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F2D7D-3563-4EAB-B735-D758DB236D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BA6FB1-A2E6-4ABE-92C5-2F2E4E93E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dcc41-1814-4167-ad36-6a2cf3f51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Cases</vt:lpstr>
      <vt:lpstr>Consolidated</vt:lpstr>
      <vt:lpstr>Type</vt:lpstr>
      <vt:lpstr>Severity</vt:lpstr>
      <vt:lpstr>Reason</vt:lpstr>
      <vt:lpstr>Status</vt:lpstr>
      <vt:lpstr>Product</vt:lpstr>
      <vt:lpstr>Information</vt:lpstr>
      <vt:lpstr>Interventions</vt:lpstr>
      <vt:lpstr>Tables</vt:lpstr>
      <vt:lpstr>SLA Cases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Chocala</dc:creator>
  <cp:lastModifiedBy>Gaston Pacciaroni</cp:lastModifiedBy>
  <cp:lastPrinted>2021-02-17T17:17:27Z</cp:lastPrinted>
  <dcterms:created xsi:type="dcterms:W3CDTF">2021-01-29T17:27:16Z</dcterms:created>
  <dcterms:modified xsi:type="dcterms:W3CDTF">2022-09-04T15:38:29Z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0x010100A8713CEC03335C439A8C1A09CA0E2907</vt:lpwstr>
  </property>
</Properties>
</file>