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cao_biao/"/>
    </mc:Choice>
  </mc:AlternateContent>
  <bookViews>
    <workbookView xWindow="0" yWindow="0" windowWidth="28800" windowHeight="18000" firstSheet="2" activeTab="2"/>
  </bookViews>
  <sheets>
    <sheet name="会员券（不含特卖）" sheetId="1" state="hidden" r:id="rId1"/>
    <sheet name="精准营销（含特卖）" sheetId="2" state="hidden" r:id="rId2"/>
    <sheet name="Sheet1" sheetId="18" r:id="rId3"/>
    <sheet name="工作表5" sheetId="23" r:id="rId4"/>
    <sheet name="工作表4" sheetId="22" r:id="rId5"/>
    <sheet name="工作表3" sheetId="21" r:id="rId6"/>
    <sheet name="工作表2" sheetId="20" r:id="rId7"/>
    <sheet name="工作表1" sheetId="19" r:id="rId8"/>
    <sheet name="厨卫" sheetId="4" r:id="rId9"/>
    <sheet name="生活家居" sheetId="6" r:id="rId10"/>
    <sheet name="冰洗" sheetId="5" r:id="rId11"/>
    <sheet name="百货" sheetId="3" r:id="rId12"/>
    <sheet name="体育" sheetId="8" r:id="rId13"/>
    <sheet name="数码" sheetId="9" r:id="rId14"/>
    <sheet name="黑电" sheetId="11" r:id="rId15"/>
    <sheet name="电脑" sheetId="12" r:id="rId16"/>
    <sheet name="通讯" sheetId="13" r:id="rId17"/>
    <sheet name="超市" sheetId="14" r:id="rId18"/>
    <sheet name="红孩子" sheetId="15" r:id="rId19"/>
    <sheet name="空调" sheetId="16" r:id="rId20"/>
    <sheet name="汽车" sheetId="10" r:id="rId21"/>
    <sheet name="海外购" sheetId="17" r:id="rId22"/>
  </sheets>
  <definedNames>
    <definedName name="_xlnm._FilterDatabase" localSheetId="2" hidden="1">Sheet1!$A$1:$U$892</definedName>
    <definedName name="_xlnm._FilterDatabase" localSheetId="11" hidden="1">百货!$A$1:$I$108</definedName>
    <definedName name="_xlnm._FilterDatabase" localSheetId="10" hidden="1">冰洗!$A$1:$J$39</definedName>
    <definedName name="_xlnm._FilterDatabase" localSheetId="0" hidden="1">'会员券（不含特卖）'!$A$1:$T$30</definedName>
    <definedName name="_xlnm._FilterDatabase" localSheetId="1" hidden="1">'精准营销（含特卖）'!$B$1:$J$136</definedName>
    <definedName name="_xlnm._FilterDatabase" localSheetId="9" hidden="1">生活家居!$A$2:$J$80</definedName>
    <definedName name="_xlnm._FilterDatabase" localSheetId="13" hidden="1">数码!$A$1:$J$1</definedName>
    <definedName name="_xlnm._FilterDatabase" localSheetId="12" hidden="1">体育!$A$1:$I$1</definedName>
    <definedName name="_xlnm._FilterDatabase" localSheetId="16" hidden="1">通讯!$A$1:$J$96</definedName>
  </definedNames>
  <calcPr calcId="150001" concurrentCalc="0"/>
  <pivotCaches>
    <pivotCache cacheId="4" r:id="rId23"/>
    <pivotCache cacheId="9" r:id="rId2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5" i="18" l="1"/>
  <c r="I635" i="18"/>
  <c r="H634" i="18"/>
  <c r="I634" i="18"/>
  <c r="H633" i="18"/>
  <c r="I633" i="18"/>
  <c r="H632" i="18"/>
  <c r="I632" i="18"/>
  <c r="H631" i="18"/>
  <c r="I631" i="18"/>
  <c r="H613" i="18"/>
  <c r="I613" i="18"/>
  <c r="H612" i="18"/>
  <c r="I612" i="18"/>
  <c r="H611" i="18"/>
  <c r="I611" i="18"/>
  <c r="H610" i="18"/>
  <c r="I610" i="18"/>
  <c r="H609" i="18"/>
  <c r="I609" i="18"/>
  <c r="H580" i="18"/>
  <c r="I580" i="18"/>
  <c r="H579" i="18"/>
  <c r="I579" i="18"/>
  <c r="H578" i="18"/>
  <c r="I578" i="18"/>
  <c r="H577" i="18"/>
  <c r="I577" i="18"/>
  <c r="H576" i="18"/>
  <c r="I576" i="18"/>
  <c r="H575" i="18"/>
  <c r="I575" i="18"/>
  <c r="H574" i="18"/>
  <c r="I574" i="18"/>
  <c r="H573" i="18"/>
  <c r="I573" i="18"/>
  <c r="H572" i="18"/>
  <c r="I572" i="18"/>
  <c r="H571" i="18"/>
  <c r="I571" i="18"/>
  <c r="H570" i="18"/>
  <c r="I570" i="18"/>
  <c r="H569" i="18"/>
  <c r="I569" i="18"/>
  <c r="H568" i="18"/>
  <c r="I568" i="18"/>
  <c r="H548" i="18"/>
  <c r="I548" i="18"/>
  <c r="H547" i="18"/>
  <c r="I547" i="18"/>
  <c r="H546" i="18"/>
  <c r="I546" i="18"/>
  <c r="H545" i="18"/>
  <c r="I545" i="18"/>
  <c r="H544" i="18"/>
  <c r="I544" i="18"/>
  <c r="H523" i="18"/>
  <c r="I523" i="18"/>
  <c r="H522" i="18"/>
  <c r="I522" i="18"/>
  <c r="H521" i="18"/>
  <c r="I521" i="18"/>
  <c r="H520" i="18"/>
  <c r="I520" i="18"/>
  <c r="H519" i="18"/>
  <c r="I519" i="18"/>
  <c r="H495" i="18"/>
  <c r="I495" i="18"/>
  <c r="H494" i="18"/>
  <c r="I494" i="18"/>
  <c r="H493" i="18"/>
  <c r="I493" i="18"/>
  <c r="H492" i="18"/>
  <c r="I492" i="18"/>
  <c r="H491" i="18"/>
  <c r="I491" i="18"/>
  <c r="H490" i="18"/>
  <c r="I490" i="18"/>
  <c r="H469" i="18"/>
  <c r="I469" i="18"/>
  <c r="H468" i="18"/>
  <c r="I468" i="18"/>
  <c r="H467" i="18"/>
  <c r="I467" i="18"/>
  <c r="H466" i="18"/>
  <c r="I466" i="18"/>
  <c r="H465" i="18"/>
  <c r="I465" i="18"/>
  <c r="H464" i="18"/>
  <c r="I464" i="18"/>
  <c r="H441" i="18"/>
  <c r="I441" i="18"/>
  <c r="H440" i="18"/>
  <c r="I440" i="18"/>
  <c r="H439" i="18"/>
  <c r="I439" i="18"/>
  <c r="H438" i="18"/>
  <c r="I438" i="18"/>
  <c r="H437" i="18"/>
  <c r="I437" i="18"/>
  <c r="H436" i="18"/>
  <c r="I436" i="18"/>
  <c r="H417" i="18"/>
  <c r="I417" i="18"/>
  <c r="H416" i="18"/>
  <c r="I416" i="18"/>
  <c r="H415" i="18"/>
  <c r="I415" i="18"/>
  <c r="H414" i="18"/>
  <c r="I414" i="18"/>
  <c r="H413" i="18"/>
  <c r="I413" i="18"/>
  <c r="H392" i="18"/>
  <c r="I392" i="18"/>
  <c r="H391" i="18"/>
  <c r="I391" i="18"/>
  <c r="H390" i="18"/>
  <c r="I390" i="18"/>
  <c r="H389" i="18"/>
  <c r="I389" i="18"/>
  <c r="H388" i="18"/>
  <c r="I388" i="18"/>
  <c r="H375" i="18"/>
  <c r="I375" i="18"/>
  <c r="H374" i="18"/>
  <c r="I374" i="18"/>
  <c r="H373" i="18"/>
  <c r="I373" i="18"/>
  <c r="H372" i="18"/>
  <c r="I372" i="18"/>
  <c r="H361" i="18"/>
  <c r="I361" i="18"/>
  <c r="H360" i="18"/>
  <c r="I360" i="18"/>
  <c r="H359" i="18"/>
  <c r="I359" i="18"/>
  <c r="H358" i="18"/>
  <c r="I358" i="18"/>
  <c r="H357" i="18"/>
  <c r="I357" i="18"/>
  <c r="H334" i="18"/>
  <c r="I334" i="18"/>
  <c r="H333" i="18"/>
  <c r="I333" i="18"/>
  <c r="H332" i="18"/>
  <c r="I332" i="18"/>
  <c r="H331" i="18"/>
  <c r="I331" i="18"/>
  <c r="H330" i="18"/>
  <c r="I330" i="18"/>
  <c r="H310" i="18"/>
  <c r="I310" i="18"/>
  <c r="H309" i="18"/>
  <c r="I309" i="18"/>
  <c r="H308" i="18"/>
  <c r="I308" i="18"/>
  <c r="H307" i="18"/>
  <c r="I307" i="18"/>
  <c r="H287" i="18"/>
  <c r="I287" i="18"/>
  <c r="H286" i="18"/>
  <c r="I286" i="18"/>
  <c r="H285" i="18"/>
  <c r="I285" i="18"/>
  <c r="H284" i="18"/>
  <c r="I284" i="18"/>
  <c r="H262" i="18"/>
  <c r="I262" i="18"/>
  <c r="H261" i="18"/>
  <c r="I261" i="18"/>
  <c r="H260" i="18"/>
  <c r="I260" i="18"/>
  <c r="H259" i="18"/>
  <c r="I259" i="18"/>
  <c r="H240" i="18"/>
  <c r="I240" i="18"/>
  <c r="H239" i="18"/>
  <c r="I239" i="18"/>
  <c r="H238" i="18"/>
  <c r="I238" i="18"/>
  <c r="H237" i="18"/>
  <c r="I237" i="18"/>
  <c r="H219" i="18"/>
  <c r="I219" i="18"/>
  <c r="H218" i="18"/>
  <c r="I218" i="18"/>
  <c r="H217" i="18"/>
  <c r="I217" i="18"/>
  <c r="H216" i="18"/>
  <c r="I216" i="18"/>
  <c r="H215" i="18"/>
  <c r="I215" i="18"/>
  <c r="H201" i="18"/>
  <c r="I201" i="18"/>
  <c r="H200" i="18"/>
  <c r="I200" i="18"/>
  <c r="H199" i="18"/>
  <c r="I199" i="18"/>
  <c r="H198" i="18"/>
  <c r="I198" i="18"/>
  <c r="H197" i="18"/>
  <c r="I197" i="18"/>
  <c r="H171" i="18"/>
  <c r="I171" i="18"/>
  <c r="H170" i="18"/>
  <c r="I170" i="18"/>
  <c r="H169" i="18"/>
  <c r="I169" i="18"/>
  <c r="H168" i="18"/>
  <c r="I168" i="18"/>
  <c r="H167" i="18"/>
  <c r="I167" i="18"/>
  <c r="I27" i="5"/>
  <c r="J27" i="5"/>
  <c r="I38" i="5"/>
  <c r="J38" i="5"/>
  <c r="I24" i="5"/>
  <c r="J24" i="5"/>
  <c r="I23" i="5"/>
  <c r="J23" i="5"/>
  <c r="I22" i="5"/>
  <c r="J22" i="5"/>
  <c r="I20" i="5"/>
  <c r="J20" i="5"/>
  <c r="I37" i="5"/>
  <c r="J37" i="5"/>
  <c r="I19" i="5"/>
  <c r="J19" i="5"/>
  <c r="I18" i="5"/>
  <c r="J18" i="5"/>
  <c r="I35" i="5"/>
  <c r="J35" i="5"/>
  <c r="I16" i="5"/>
  <c r="J16" i="5"/>
  <c r="I14" i="5"/>
  <c r="J14" i="5"/>
  <c r="I13" i="5"/>
  <c r="J13" i="5"/>
  <c r="I11" i="5"/>
  <c r="J11" i="5"/>
  <c r="I34" i="5"/>
  <c r="J34" i="5"/>
  <c r="I9" i="5"/>
  <c r="J9" i="5"/>
  <c r="I8" i="5"/>
  <c r="J8" i="5"/>
  <c r="I32" i="5"/>
  <c r="J32" i="5"/>
  <c r="I31" i="5"/>
  <c r="J31" i="5"/>
  <c r="I7" i="5"/>
  <c r="J7" i="5"/>
  <c r="I6" i="5"/>
  <c r="J6" i="5"/>
  <c r="I4" i="5"/>
  <c r="J4" i="5"/>
  <c r="I2" i="5"/>
  <c r="J2" i="5"/>
  <c r="I29" i="5"/>
  <c r="J29" i="5"/>
  <c r="I28" i="5"/>
  <c r="J28" i="5"/>
  <c r="H65" i="3"/>
  <c r="I65" i="3"/>
  <c r="H107" i="3"/>
  <c r="I107" i="3"/>
  <c r="H56" i="3"/>
  <c r="I56" i="3"/>
  <c r="H97" i="3"/>
  <c r="I97" i="3"/>
  <c r="H96" i="3"/>
  <c r="I96" i="3"/>
  <c r="H74" i="3"/>
  <c r="I74" i="3"/>
  <c r="H62" i="3"/>
  <c r="I62" i="3"/>
  <c r="H95" i="3"/>
  <c r="I95" i="3"/>
  <c r="H93" i="3"/>
  <c r="I93" i="3"/>
  <c r="H94" i="3"/>
  <c r="I94" i="3"/>
  <c r="H102" i="3"/>
  <c r="I102" i="3"/>
  <c r="H92" i="3"/>
  <c r="I92" i="3"/>
  <c r="H84" i="3"/>
  <c r="I84" i="3"/>
  <c r="H73" i="3"/>
  <c r="I73" i="3"/>
  <c r="H60" i="3"/>
  <c r="I60" i="3"/>
  <c r="H79" i="3"/>
  <c r="I79" i="3"/>
  <c r="H91" i="3"/>
  <c r="I91" i="3"/>
  <c r="H83" i="3"/>
  <c r="I83" i="3"/>
  <c r="H72" i="3"/>
  <c r="I72" i="3"/>
  <c r="H68" i="3"/>
  <c r="I68" i="3"/>
  <c r="H55" i="3"/>
  <c r="I55" i="3"/>
  <c r="H101" i="3"/>
  <c r="I101" i="3"/>
  <c r="H78" i="3"/>
  <c r="I78" i="3"/>
  <c r="H106" i="3"/>
  <c r="I106" i="3"/>
  <c r="H82" i="3"/>
  <c r="I82" i="3"/>
  <c r="H71" i="3"/>
  <c r="I71" i="3"/>
  <c r="H58" i="3"/>
  <c r="I58" i="3"/>
  <c r="H44" i="3"/>
  <c r="I44" i="3"/>
  <c r="H35" i="3"/>
  <c r="I35" i="3"/>
  <c r="H100" i="3"/>
  <c r="I100" i="3"/>
  <c r="H90" i="3"/>
  <c r="I90" i="3"/>
  <c r="H77" i="3"/>
  <c r="I77" i="3"/>
  <c r="H67" i="3"/>
  <c r="I67" i="3"/>
  <c r="H57" i="3"/>
  <c r="I57" i="3"/>
  <c r="H54" i="3"/>
  <c r="I54" i="3"/>
  <c r="H40" i="3"/>
  <c r="I40" i="3"/>
  <c r="H25" i="3"/>
  <c r="I25" i="3"/>
  <c r="H18" i="3"/>
  <c r="I18" i="3"/>
  <c r="H99" i="3"/>
  <c r="I99" i="3"/>
  <c r="H81" i="3"/>
  <c r="I81" i="3"/>
  <c r="H76" i="3"/>
  <c r="I76" i="3"/>
  <c r="H70" i="3"/>
  <c r="I70" i="3"/>
  <c r="H53" i="3"/>
  <c r="I53" i="3"/>
  <c r="H50" i="3"/>
  <c r="I50" i="3"/>
  <c r="H43" i="3"/>
  <c r="I43" i="3"/>
  <c r="H39" i="3"/>
  <c r="I39" i="3"/>
  <c r="H104" i="3"/>
  <c r="I104" i="3"/>
  <c r="H98" i="3"/>
  <c r="I98" i="3"/>
  <c r="H88" i="3"/>
  <c r="I88" i="3"/>
  <c r="H80" i="3"/>
  <c r="I80" i="3"/>
  <c r="H75" i="3"/>
  <c r="I75" i="3"/>
  <c r="H87" i="3"/>
  <c r="I87" i="3"/>
  <c r="H86" i="3"/>
  <c r="I86" i="3"/>
  <c r="H64" i="3"/>
  <c r="I64" i="3"/>
  <c r="H47" i="3"/>
  <c r="I47" i="3"/>
  <c r="H63" i="3"/>
  <c r="I63" i="3"/>
  <c r="H85" i="3"/>
  <c r="I85" i="3"/>
  <c r="H29" i="3"/>
  <c r="I29" i="3"/>
  <c r="I71" i="2"/>
  <c r="J71" i="2"/>
  <c r="I72" i="2"/>
  <c r="J72" i="2"/>
  <c r="I73" i="2"/>
  <c r="J73" i="2"/>
  <c r="I74" i="2"/>
  <c r="J74" i="2"/>
  <c r="I75" i="2"/>
  <c r="J75" i="2"/>
  <c r="I76" i="2"/>
  <c r="J76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H3" i="3"/>
  <c r="I3" i="3"/>
  <c r="H10" i="3"/>
  <c r="I10" i="3"/>
  <c r="H14" i="3"/>
  <c r="I14" i="3"/>
  <c r="H17" i="3"/>
  <c r="I17" i="3"/>
  <c r="H21" i="3"/>
  <c r="I21" i="3"/>
  <c r="H28" i="3"/>
  <c r="I28" i="3"/>
  <c r="H34" i="3"/>
  <c r="I34" i="3"/>
  <c r="H89" i="3"/>
  <c r="I89" i="3"/>
  <c r="H105" i="3"/>
  <c r="I105" i="3"/>
  <c r="H51" i="3"/>
  <c r="I51" i="3"/>
  <c r="H46" i="3"/>
  <c r="I46" i="3"/>
  <c r="H42" i="3"/>
  <c r="I42" i="3"/>
  <c r="H37" i="3"/>
  <c r="I37" i="3"/>
  <c r="H32" i="3"/>
  <c r="I32" i="3"/>
  <c r="H27" i="3"/>
  <c r="I27" i="3"/>
  <c r="H23" i="3"/>
  <c r="I23" i="3"/>
  <c r="H20" i="3"/>
  <c r="I20" i="3"/>
  <c r="H12" i="3"/>
  <c r="I12" i="3"/>
  <c r="H11" i="3"/>
  <c r="I11" i="3"/>
  <c r="H6" i="3"/>
  <c r="I6" i="3"/>
  <c r="H103" i="3"/>
  <c r="I103" i="3"/>
  <c r="H59" i="3"/>
  <c r="I59" i="3"/>
  <c r="H48" i="3"/>
  <c r="I48" i="3"/>
  <c r="H45" i="3"/>
  <c r="I45" i="3"/>
  <c r="H41" i="3"/>
  <c r="I41" i="3"/>
  <c r="H36" i="3"/>
  <c r="I36" i="3"/>
  <c r="H31" i="3"/>
  <c r="I31" i="3"/>
  <c r="H26" i="3"/>
  <c r="I26" i="3"/>
  <c r="H22" i="3"/>
  <c r="I22" i="3"/>
  <c r="H19" i="3"/>
  <c r="I19" i="3"/>
  <c r="H16" i="3"/>
  <c r="I16" i="3"/>
  <c r="H8" i="3"/>
  <c r="I8" i="3"/>
  <c r="H5" i="3"/>
  <c r="I5" i="3"/>
  <c r="H15" i="3"/>
  <c r="I15" i="3"/>
  <c r="H7" i="3"/>
  <c r="I7" i="3"/>
  <c r="H4" i="3"/>
  <c r="I4" i="3"/>
  <c r="H69" i="3"/>
  <c r="I69" i="3"/>
  <c r="H66" i="3"/>
  <c r="I66" i="3"/>
  <c r="H61" i="3"/>
  <c r="I61" i="3"/>
  <c r="H52" i="3"/>
  <c r="I52" i="3"/>
  <c r="H49" i="3"/>
  <c r="I49" i="3"/>
  <c r="H38" i="3"/>
  <c r="I38" i="3"/>
  <c r="H33" i="3"/>
  <c r="I33" i="3"/>
  <c r="H30" i="3"/>
  <c r="I30" i="3"/>
  <c r="H24" i="3"/>
  <c r="I24" i="3"/>
  <c r="H13" i="3"/>
  <c r="I13" i="3"/>
  <c r="H9" i="3"/>
  <c r="I9" i="3"/>
  <c r="H2" i="3"/>
  <c r="I2" i="3"/>
  <c r="H136" i="2"/>
  <c r="G136" i="2"/>
  <c r="I135" i="2"/>
  <c r="J135" i="2"/>
  <c r="I134" i="2"/>
  <c r="J134" i="2"/>
  <c r="I133" i="2"/>
  <c r="J133" i="2"/>
  <c r="I132" i="2"/>
  <c r="J132" i="2"/>
  <c r="I131" i="2"/>
  <c r="J131" i="2"/>
  <c r="I130" i="2"/>
  <c r="J130" i="2"/>
  <c r="I129" i="2"/>
  <c r="J129" i="2"/>
  <c r="I128" i="2"/>
  <c r="J128" i="2"/>
  <c r="I127" i="2"/>
  <c r="J127" i="2"/>
  <c r="I126" i="2"/>
  <c r="J126" i="2"/>
  <c r="I125" i="2"/>
  <c r="J125" i="2"/>
  <c r="I124" i="2"/>
  <c r="J124" i="2"/>
  <c r="I123" i="2"/>
  <c r="J123" i="2"/>
  <c r="I122" i="2"/>
  <c r="J122" i="2"/>
  <c r="I121" i="2"/>
  <c r="J121" i="2"/>
  <c r="I120" i="2"/>
  <c r="J120" i="2"/>
  <c r="I119" i="2"/>
  <c r="J119" i="2"/>
  <c r="I118" i="2"/>
  <c r="J118" i="2"/>
  <c r="I117" i="2"/>
  <c r="J117" i="2"/>
  <c r="I116" i="2"/>
  <c r="J116" i="2"/>
  <c r="I115" i="2"/>
  <c r="J115" i="2"/>
  <c r="I114" i="2"/>
  <c r="J114" i="2"/>
  <c r="I113" i="2"/>
  <c r="J113" i="2"/>
  <c r="I112" i="2"/>
  <c r="J112" i="2"/>
  <c r="I111" i="2"/>
  <c r="J111" i="2"/>
  <c r="I110" i="2"/>
  <c r="J110" i="2"/>
  <c r="I109" i="2"/>
  <c r="J109" i="2"/>
  <c r="I108" i="2"/>
  <c r="J108" i="2"/>
  <c r="I107" i="2"/>
  <c r="J107" i="2"/>
  <c r="I106" i="2"/>
  <c r="J106" i="2"/>
  <c r="I105" i="2"/>
  <c r="J105" i="2"/>
  <c r="I104" i="2"/>
  <c r="J104" i="2"/>
  <c r="I103" i="2"/>
  <c r="J103" i="2"/>
  <c r="I102" i="2"/>
  <c r="J102" i="2"/>
  <c r="I101" i="2"/>
  <c r="J101" i="2"/>
  <c r="I100" i="2"/>
  <c r="J100" i="2"/>
  <c r="I99" i="2"/>
  <c r="J99" i="2"/>
  <c r="I98" i="2"/>
  <c r="J98" i="2"/>
  <c r="I97" i="2"/>
  <c r="J97" i="2"/>
  <c r="I96" i="2"/>
  <c r="J96" i="2"/>
  <c r="I95" i="2"/>
  <c r="J95" i="2"/>
  <c r="I94" i="2"/>
  <c r="J94" i="2"/>
  <c r="I93" i="2"/>
  <c r="J93" i="2"/>
  <c r="I92" i="2"/>
  <c r="J92" i="2"/>
  <c r="I91" i="2"/>
  <c r="J91" i="2"/>
  <c r="I90" i="2"/>
  <c r="J90" i="2"/>
  <c r="I89" i="2"/>
  <c r="J89" i="2"/>
  <c r="I88" i="2"/>
  <c r="J88" i="2"/>
  <c r="I87" i="2"/>
  <c r="J87" i="2"/>
  <c r="I86" i="2"/>
  <c r="J86" i="2"/>
  <c r="I85" i="2"/>
  <c r="J85" i="2"/>
  <c r="I84" i="2"/>
  <c r="J84" i="2"/>
  <c r="I83" i="2"/>
  <c r="J83" i="2"/>
  <c r="I82" i="2"/>
  <c r="J82" i="2"/>
  <c r="I81" i="2"/>
  <c r="J81" i="2"/>
  <c r="I80" i="2"/>
  <c r="J80" i="2"/>
  <c r="I79" i="2"/>
  <c r="J79" i="2"/>
  <c r="I78" i="2"/>
  <c r="J78" i="2"/>
  <c r="I77" i="2"/>
  <c r="J77" i="2"/>
  <c r="I70" i="2"/>
  <c r="J70" i="2"/>
  <c r="I69" i="2"/>
  <c r="J69" i="2"/>
  <c r="I68" i="2"/>
  <c r="J68" i="2"/>
  <c r="I67" i="2"/>
  <c r="J67" i="2"/>
  <c r="I66" i="2"/>
  <c r="J66" i="2"/>
  <c r="I65" i="2"/>
  <c r="J65" i="2"/>
  <c r="I64" i="2"/>
  <c r="J64" i="2"/>
  <c r="I63" i="2"/>
  <c r="J63" i="2"/>
  <c r="I49" i="2"/>
  <c r="J49" i="2"/>
  <c r="I48" i="2"/>
  <c r="J48" i="2"/>
  <c r="I47" i="2"/>
  <c r="J47" i="2"/>
  <c r="I46" i="2"/>
  <c r="J46" i="2"/>
  <c r="I45" i="2"/>
  <c r="J45" i="2"/>
  <c r="I44" i="2"/>
  <c r="J44" i="2"/>
  <c r="I43" i="2"/>
  <c r="J43" i="2"/>
  <c r="I42" i="2"/>
  <c r="J42" i="2"/>
  <c r="I41" i="2"/>
  <c r="J41" i="2"/>
  <c r="I40" i="2"/>
  <c r="J40" i="2"/>
  <c r="I39" i="2"/>
  <c r="J39" i="2"/>
  <c r="I38" i="2"/>
  <c r="J38" i="2"/>
  <c r="I37" i="2"/>
  <c r="J37" i="2"/>
  <c r="I36" i="2"/>
  <c r="J36" i="2"/>
  <c r="I35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I28" i="2"/>
  <c r="J28" i="2"/>
  <c r="I27" i="2"/>
  <c r="J27" i="2"/>
  <c r="I26" i="2"/>
  <c r="J26" i="2"/>
  <c r="I25" i="2"/>
  <c r="J25" i="2"/>
  <c r="I24" i="2"/>
  <c r="J24" i="2"/>
  <c r="I23" i="2"/>
  <c r="J23" i="2"/>
  <c r="I22" i="2"/>
  <c r="J22" i="2"/>
  <c r="I21" i="2"/>
  <c r="J21" i="2"/>
  <c r="I20" i="2"/>
  <c r="J20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3" i="2"/>
  <c r="J3" i="2"/>
  <c r="I2" i="2"/>
  <c r="L30" i="1"/>
  <c r="P29" i="1"/>
  <c r="T29" i="1"/>
  <c r="P28" i="1"/>
  <c r="T28" i="1"/>
  <c r="R28" i="1"/>
  <c r="P27" i="1"/>
  <c r="T27" i="1"/>
  <c r="R27" i="1"/>
  <c r="P26" i="1"/>
  <c r="T26" i="1"/>
  <c r="P25" i="1"/>
  <c r="T25" i="1"/>
  <c r="P24" i="1"/>
  <c r="T24" i="1"/>
  <c r="R24" i="1"/>
  <c r="P23" i="1"/>
  <c r="T23" i="1"/>
  <c r="R23" i="1"/>
  <c r="P22" i="1"/>
  <c r="R22" i="1"/>
  <c r="T22" i="1"/>
  <c r="P21" i="1"/>
  <c r="T21" i="1"/>
  <c r="P20" i="1"/>
  <c r="T20" i="1"/>
  <c r="R20" i="1"/>
  <c r="P19" i="1"/>
  <c r="T19" i="1"/>
  <c r="R19" i="1"/>
  <c r="P18" i="1"/>
  <c r="T18" i="1"/>
  <c r="P17" i="1"/>
  <c r="T17" i="1"/>
  <c r="P16" i="1"/>
  <c r="T16" i="1"/>
  <c r="R16" i="1"/>
  <c r="P15" i="1"/>
  <c r="T15" i="1"/>
  <c r="R15" i="1"/>
  <c r="P14" i="1"/>
  <c r="R14" i="1"/>
  <c r="T14" i="1"/>
  <c r="P13" i="1"/>
  <c r="T13" i="1"/>
  <c r="P12" i="1"/>
  <c r="T12" i="1"/>
  <c r="R12" i="1"/>
  <c r="P11" i="1"/>
  <c r="T11" i="1"/>
  <c r="R11" i="1"/>
  <c r="P10" i="1"/>
  <c r="T10" i="1"/>
  <c r="P9" i="1"/>
  <c r="T9" i="1"/>
  <c r="P8" i="1"/>
  <c r="T8" i="1"/>
  <c r="R8" i="1"/>
  <c r="P7" i="1"/>
  <c r="T7" i="1"/>
  <c r="R7" i="1"/>
  <c r="P6" i="1"/>
  <c r="R6" i="1"/>
  <c r="T6" i="1"/>
  <c r="P5" i="1"/>
  <c r="T5" i="1"/>
  <c r="P4" i="1"/>
  <c r="T4" i="1"/>
  <c r="R4" i="1"/>
  <c r="P3" i="1"/>
  <c r="T3" i="1"/>
  <c r="R3" i="1"/>
  <c r="P2" i="1"/>
  <c r="P30" i="1"/>
  <c r="I136" i="2"/>
  <c r="R2" i="1"/>
  <c r="R5" i="1"/>
  <c r="R9" i="1"/>
  <c r="R10" i="1"/>
  <c r="R13" i="1"/>
  <c r="R17" i="1"/>
  <c r="R18" i="1"/>
  <c r="R21" i="1"/>
  <c r="R25" i="1"/>
  <c r="R26" i="1"/>
  <c r="R29" i="1"/>
  <c r="R30" i="1"/>
  <c r="J2" i="2"/>
  <c r="J136" i="2"/>
  <c r="T2" i="1"/>
  <c r="T30" i="1"/>
</calcChain>
</file>

<file path=xl/sharedStrings.xml><?xml version="1.0" encoding="utf-8"?>
<sst xmlns="http://schemas.openxmlformats.org/spreadsheetml/2006/main" count="13389" uniqueCount="975">
  <si>
    <t>序号</t>
  </si>
  <si>
    <t>目的</t>
  </si>
  <si>
    <t>发券时间</t>
  </si>
  <si>
    <t>用券时间</t>
  </si>
  <si>
    <t>渠道</t>
  </si>
  <si>
    <t>发券人群</t>
  </si>
  <si>
    <t>券编码</t>
  </si>
  <si>
    <t>券名称</t>
  </si>
  <si>
    <t>用普惠券范围</t>
  </si>
  <si>
    <t>券满减条件</t>
  </si>
  <si>
    <t>选品标准</t>
  </si>
  <si>
    <t>发放
数量（张）</t>
  </si>
  <si>
    <t>领券率</t>
  </si>
  <si>
    <t>用券率</t>
  </si>
  <si>
    <t>券面
值</t>
  </si>
  <si>
    <t>用券
费用</t>
  </si>
  <si>
    <t>预估
ROI</t>
  </si>
  <si>
    <t>销售
带动（元）</t>
  </si>
  <si>
    <t>事业部费用承担</t>
  </si>
  <si>
    <t>拉新</t>
  </si>
  <si>
    <t>7天动态</t>
  </si>
  <si>
    <t>会员营销券</t>
  </si>
  <si>
    <t>新人</t>
  </si>
  <si>
    <t>5.2-5.9新人会员营销券</t>
  </si>
  <si>
    <t>服饰鞋包+体育</t>
  </si>
  <si>
    <t>10元无门槛</t>
  </si>
  <si>
    <t>核心单品提报30款
选取当季热销（类）标品
成交价格在19-50元之间</t>
  </si>
  <si>
    <t>5.10-5.13新人会员营销券</t>
  </si>
  <si>
    <t>5.14-5.18新人会员营销券</t>
  </si>
  <si>
    <t>5.19-5.24新人会员营销券</t>
  </si>
  <si>
    <t>5.26-6.1新人会员营销券</t>
  </si>
  <si>
    <t>5.2-6.1</t>
  </si>
  <si>
    <t>新人频道</t>
  </si>
  <si>
    <t>5月新人礼包券</t>
  </si>
  <si>
    <t>201804280002379185</t>
  </si>
  <si>
    <t>5月新人礼包券（备用）</t>
  </si>
  <si>
    <t>99-20</t>
  </si>
  <si>
    <t>备用（剔除高客单店铺）</t>
  </si>
  <si>
    <t>校园频道</t>
  </si>
  <si>
    <t>学生</t>
  </si>
  <si>
    <t>201804280002376477</t>
  </si>
  <si>
    <t>5月校园专享券</t>
  </si>
  <si>
    <t>49-10</t>
  </si>
  <si>
    <t>挑选100款学生偏好商品</t>
  </si>
  <si>
    <t>201804280002377710</t>
  </si>
  <si>
    <t>5月校园专享券（备用）</t>
  </si>
  <si>
    <t>5.6-5.13</t>
  </si>
  <si>
    <t>跨品类买家</t>
  </si>
  <si>
    <t>5.6-5.13百货跨品类营销券</t>
  </si>
  <si>
    <t>服装</t>
  </si>
  <si>
    <t>129-30</t>
  </si>
  <si>
    <t>与母亲节129减30券范围相同</t>
  </si>
  <si>
    <t>5.10-5.13</t>
  </si>
  <si>
    <t>5.10-5.13百货跨品类营销券</t>
  </si>
  <si>
    <t>399-200</t>
  </si>
  <si>
    <t>与母亲节399减200券范围相同</t>
  </si>
  <si>
    <t>5.21-5.27</t>
  </si>
  <si>
    <t>5.21-5.27百货跨品类营销券</t>
  </si>
  <si>
    <t>箱包</t>
  </si>
  <si>
    <t>与清凉季399减200范围相同</t>
  </si>
  <si>
    <t>5.25-6.01</t>
  </si>
  <si>
    <t>5.25-6.01百货跨品类营销券</t>
  </si>
  <si>
    <t>与618预热129减30券范围相同</t>
  </si>
  <si>
    <t>269-80</t>
  </si>
  <si>
    <t>与618预热269减80券范围相同</t>
  </si>
  <si>
    <t>促活</t>
  </si>
  <si>
    <t>沉睡买家</t>
  </si>
  <si>
    <t>5.6-5.13百货沉睡唤醒券</t>
  </si>
  <si>
    <t>5.10-5.13百货沉睡唤醒券</t>
  </si>
  <si>
    <t>5.21-5.27百货沉睡唤醒券</t>
  </si>
  <si>
    <t>5.25-6.01百货沉睡唤醒券</t>
  </si>
  <si>
    <t>留存</t>
  </si>
  <si>
    <t>5.7-5.9</t>
  </si>
  <si>
    <t>3天动态</t>
  </si>
  <si>
    <t>9号会员日</t>
  </si>
  <si>
    <t>老会员</t>
  </si>
  <si>
    <t>百货会员日云钻兑换券</t>
  </si>
  <si>
    <t>服饰鞋包</t>
  </si>
  <si>
    <t>129-40</t>
  </si>
  <si>
    <t>百货会员日老SUPER券</t>
  </si>
  <si>
    <t>269-90</t>
  </si>
  <si>
    <t>与母亲节269减80券范围相同</t>
  </si>
  <si>
    <t>4.25-4.26</t>
  </si>
  <si>
    <t>26号会员日</t>
  </si>
  <si>
    <t>整站会员日新SUPER券</t>
  </si>
  <si>
    <t>4.23-4.26</t>
  </si>
  <si>
    <t>整站会员日老SUPER券</t>
  </si>
  <si>
    <t>399-210</t>
  </si>
  <si>
    <t>与清凉季399减200券范围相同</t>
  </si>
  <si>
    <t>5.8-5.14/5.15-5.21</t>
  </si>
  <si>
    <t>钟表超品</t>
  </si>
  <si>
    <t>配饰499减150会员营销券</t>
  </si>
  <si>
    <t>钟表箱包</t>
  </si>
  <si>
    <t>499-150</t>
  </si>
  <si>
    <t>黄金类目提供</t>
  </si>
  <si>
    <t>配饰999减300会员营销券</t>
  </si>
  <si>
    <r>
      <rPr>
        <sz val="10"/>
        <color theme="3"/>
        <rFont val="微软雅黑"/>
        <charset val="134"/>
      </rPr>
      <t>9</t>
    </r>
    <r>
      <rPr>
        <sz val="10"/>
        <color theme="3"/>
        <rFont val="微软雅黑"/>
        <charset val="134"/>
      </rPr>
      <t>99-300</t>
    </r>
  </si>
  <si>
    <t>配饰999减310SUPER会员券</t>
  </si>
  <si>
    <r>
      <rPr>
        <sz val="10"/>
        <color theme="3"/>
        <rFont val="微软雅黑"/>
        <charset val="134"/>
      </rPr>
      <t>9</t>
    </r>
    <r>
      <rPr>
        <sz val="10"/>
        <color theme="3"/>
        <rFont val="微软雅黑"/>
        <charset val="134"/>
      </rPr>
      <t>99-310</t>
    </r>
  </si>
  <si>
    <t>黄金500减100会员营销券</t>
  </si>
  <si>
    <t>黄金饰品</t>
  </si>
  <si>
    <t>500-100</t>
  </si>
  <si>
    <r>
      <rPr>
        <sz val="10"/>
        <color theme="3"/>
        <rFont val="微软雅黑"/>
        <charset val="134"/>
      </rPr>
      <t>黄金999减200</t>
    </r>
    <r>
      <rPr>
        <sz val="10"/>
        <color theme="3"/>
        <rFont val="微软雅黑"/>
        <charset val="134"/>
      </rPr>
      <t>SUPER会员券</t>
    </r>
  </si>
  <si>
    <r>
      <rPr>
        <sz val="10"/>
        <color theme="3"/>
        <rFont val="微软雅黑"/>
        <charset val="134"/>
      </rPr>
      <t>9</t>
    </r>
    <r>
      <rPr>
        <sz val="10"/>
        <color theme="3"/>
        <rFont val="微软雅黑"/>
        <charset val="134"/>
      </rPr>
      <t>99-200</t>
    </r>
  </si>
  <si>
    <t>总计</t>
  </si>
  <si>
    <t>—</t>
  </si>
  <si>
    <t>1.所有券类型为易券</t>
  </si>
  <si>
    <t>2.无门槛券都为核心单品提报</t>
  </si>
  <si>
    <t>3.承担比例，与普惠券相同的部分按既定比例承担，多出10元百货承担</t>
  </si>
  <si>
    <t>品类</t>
  </si>
  <si>
    <t>日期</t>
  </si>
  <si>
    <t>主推内容</t>
  </si>
  <si>
    <t>维度（人群）</t>
  </si>
  <si>
    <t>发送量（万）</t>
  </si>
  <si>
    <t>目标转化率</t>
  </si>
  <si>
    <t>目标转化买家数</t>
  </si>
  <si>
    <t>贡献销售额</t>
  </si>
  <si>
    <t>服装线</t>
  </si>
  <si>
    <t>短信</t>
  </si>
  <si>
    <t>百货</t>
  </si>
  <si>
    <t>服装T恤节</t>
  </si>
  <si>
    <t>服装互动人群</t>
  </si>
  <si>
    <t>push</t>
  </si>
  <si>
    <t>服装T恤节 跨店2件8折</t>
  </si>
  <si>
    <t>站内信</t>
  </si>
  <si>
    <t>服装T恤节PC会场</t>
  </si>
  <si>
    <t>服装T恤节 99元3件专区</t>
  </si>
  <si>
    <t>服装母亲节预热</t>
  </si>
  <si>
    <t>母亲节发券129-30 269-80</t>
  </si>
  <si>
    <t>百货事业部会员日发券</t>
  </si>
  <si>
    <t>PUSH</t>
  </si>
  <si>
    <t>百货事业部会员日</t>
  </si>
  <si>
    <t>母亲节会员营销券399-200</t>
  </si>
  <si>
    <t>母亲节PC会场</t>
  </si>
  <si>
    <t>母亲节内衣2免1</t>
  </si>
  <si>
    <t>母亲节用券提醒</t>
  </si>
  <si>
    <t>用户关怀+母亲节催付</t>
  </si>
  <si>
    <t>服装表白日预热（活跃会员）</t>
  </si>
  <si>
    <t>服装表白日（即将流失人群）</t>
  </si>
  <si>
    <t>服装表白日（可能复购人群）</t>
  </si>
  <si>
    <t>服装表白日PC会场</t>
  </si>
  <si>
    <t>服装表白日</t>
  </si>
  <si>
    <t>服装表白日用券提醒</t>
  </si>
  <si>
    <t>服装表白日爆发</t>
  </si>
  <si>
    <t>服装清凉季发券399-200</t>
  </si>
  <si>
    <t>服饰清凉季PC会场</t>
  </si>
  <si>
    <t>服饰清凉季：男装</t>
  </si>
  <si>
    <t>服饰清凉季：女装</t>
  </si>
  <si>
    <t>服饰清凉季：内衣</t>
  </si>
  <si>
    <t>服饰清凉季：鞋靴</t>
  </si>
  <si>
    <t>服饰清凉季</t>
  </si>
  <si>
    <t>服饰清凉季用券提醒</t>
  </si>
  <si>
    <t>服饰清凉季催付</t>
  </si>
  <si>
    <t>服装童心未泯</t>
  </si>
  <si>
    <t>童装互动人群</t>
  </si>
  <si>
    <t>服装童心未泯PC会场</t>
  </si>
  <si>
    <t>服装童心未泯99元3件专区</t>
  </si>
  <si>
    <t>配饰线</t>
  </si>
  <si>
    <t>黄金大促预热</t>
  </si>
  <si>
    <t>配饰互动人群</t>
  </si>
  <si>
    <t>黄金大促发券599-60</t>
  </si>
  <si>
    <t>黄金大促PC会场</t>
  </si>
  <si>
    <t>百货穿搭内容页</t>
  </si>
  <si>
    <t>上月新用户二次营销</t>
  </si>
  <si>
    <t>黄金大促用券提醒</t>
  </si>
  <si>
    <t>黄金大促催付</t>
  </si>
  <si>
    <t>网络情人节预热</t>
  </si>
  <si>
    <t>网络情人节发券</t>
  </si>
  <si>
    <t>网络情人节爆发</t>
  </si>
  <si>
    <t>网络情人节用券提醒/催付</t>
  </si>
  <si>
    <t>普推</t>
  </si>
  <si>
    <t>配饰超品日发券/活动提醒</t>
  </si>
  <si>
    <t>配饰超品日PC会场</t>
  </si>
  <si>
    <t>邮件</t>
  </si>
  <si>
    <t>配饰超品日</t>
  </si>
  <si>
    <t>配饰超品黄金分会场</t>
  </si>
  <si>
    <t>配饰超品箱包分会场</t>
  </si>
  <si>
    <t>配饰超品饰品分会场</t>
  </si>
  <si>
    <t>配饰超品钟表分会场</t>
  </si>
  <si>
    <t>配饰超品自营钟表</t>
  </si>
  <si>
    <t>配饰超品用券提醒</t>
  </si>
  <si>
    <t>配饰超品催付</t>
  </si>
  <si>
    <t>配饰爱妻日/发券（活跃会员）</t>
  </si>
  <si>
    <t>配饰互动人群，男性</t>
  </si>
  <si>
    <t>配饰爱妻日PC会场</t>
  </si>
  <si>
    <t>配饰去年老会员营销</t>
  </si>
  <si>
    <t>配饰爱妻日用券提醒</t>
  </si>
  <si>
    <t>配饰爱妻日催付</t>
  </si>
  <si>
    <t>市场线</t>
  </si>
  <si>
    <t>百货母亲节预热</t>
  </si>
  <si>
    <t>百货母亲节发券399-200</t>
  </si>
  <si>
    <t>百货整体互动人群</t>
  </si>
  <si>
    <t>百货母亲节发券129-30 269-80</t>
  </si>
  <si>
    <t>百货母亲节PC会场</t>
  </si>
  <si>
    <t>去年母亲节买家营销</t>
  </si>
  <si>
    <t>百货母亲节用券提醒</t>
  </si>
  <si>
    <t>短信关怀</t>
  </si>
  <si>
    <t>购买母婴，女性</t>
  </si>
  <si>
    <t>百货母亲节爆发/催付</t>
  </si>
  <si>
    <t>618第一波预热发券</t>
  </si>
  <si>
    <t>618第一波预热PC会场</t>
  </si>
  <si>
    <t>618第一波预热服装分会场</t>
  </si>
  <si>
    <t>618第一波预热配饰分会场</t>
  </si>
  <si>
    <t>618第一波预热运动分会场</t>
  </si>
  <si>
    <t>618第一波预热</t>
  </si>
  <si>
    <t>体育线</t>
  </si>
  <si>
    <t>体育</t>
  </si>
  <si>
    <t>运动夏季换新预热99-20</t>
  </si>
  <si>
    <t>运动户外互动人群</t>
  </si>
  <si>
    <t>运动自营品牌联合100-50</t>
  </si>
  <si>
    <t>运动夏季换新预热PC会场</t>
  </si>
  <si>
    <t>运动换新/自营联合用券提醒</t>
  </si>
  <si>
    <t>运动换新/自营联合催付</t>
  </si>
  <si>
    <t>健身季爆款直降</t>
  </si>
  <si>
    <t>自营折扣2件8折</t>
  </si>
  <si>
    <t>健身季爆款直降PC会场</t>
  </si>
  <si>
    <t>自营折扣2件8折PC会场</t>
  </si>
  <si>
    <t>健身季爆款直降催付</t>
  </si>
  <si>
    <t>垂钓季爆款直降</t>
  </si>
  <si>
    <t>运动内容页</t>
  </si>
  <si>
    <t>自营折扣2件8折催付</t>
  </si>
  <si>
    <t>垂钓季爆款直降催付</t>
  </si>
  <si>
    <t>运动表白季</t>
  </si>
  <si>
    <t>运动表白季PC会场</t>
  </si>
  <si>
    <t>自营活动199-50 399-100</t>
  </si>
  <si>
    <t>自营活动PC会场</t>
  </si>
  <si>
    <t>运动表白季催付</t>
  </si>
  <si>
    <t>运动品牌盛典</t>
  </si>
  <si>
    <t>运动品牌盛典发券99-20 199-50</t>
  </si>
  <si>
    <t>运动品牌盛典PC会场</t>
  </si>
  <si>
    <t>自营活动二次营销</t>
  </si>
  <si>
    <t>自营活动PC会场二次营销</t>
  </si>
  <si>
    <t>运动品牌盛典/自营活动用券提醒</t>
  </si>
  <si>
    <t>运动品牌盛典/自营活动催付</t>
  </si>
  <si>
    <t>运动童装钜惠</t>
  </si>
  <si>
    <t>运动童装互动人群</t>
  </si>
  <si>
    <t>运动童装发券199-30</t>
  </si>
  <si>
    <t>运动童装活动提醒</t>
  </si>
  <si>
    <t>运动童装用券提醒</t>
  </si>
  <si>
    <t>特卖线</t>
  </si>
  <si>
    <t>特卖</t>
  </si>
  <si>
    <t>特卖新青年预热</t>
  </si>
  <si>
    <t>特卖/百货互动人群</t>
  </si>
  <si>
    <t>特卖新青年发券199-20 499-150</t>
  </si>
  <si>
    <t>特卖新青年老用户营销</t>
  </si>
  <si>
    <t>特卖新青年用券提醒/催付</t>
  </si>
  <si>
    <t>特卖粉丝日预热</t>
  </si>
  <si>
    <t>特卖粉丝日发券199-20 499-150</t>
  </si>
  <si>
    <t>特卖穿搭内容页</t>
  </si>
  <si>
    <t>特卖粉丝日提醒</t>
  </si>
  <si>
    <t>特卖粉丝日</t>
  </si>
  <si>
    <t>百变辣妈预热</t>
  </si>
  <si>
    <t>百变辣妈发券199-100</t>
  </si>
  <si>
    <t>特卖活动关怀</t>
  </si>
  <si>
    <t>百变辣妈</t>
  </si>
  <si>
    <t>直男生活周预热</t>
  </si>
  <si>
    <t>男装活动199-100</t>
  </si>
  <si>
    <t>男鞋活动199-100</t>
  </si>
  <si>
    <t>腕表活动500-100</t>
  </si>
  <si>
    <t>直男生活周预热用券提醒/催付</t>
  </si>
  <si>
    <t>特卖周年庆预热</t>
  </si>
  <si>
    <t>特卖周年庆发券</t>
  </si>
  <si>
    <t>特卖周年庆秒杀专场</t>
  </si>
  <si>
    <t>特卖周年庆1元包邮专场</t>
  </si>
  <si>
    <t>特卖PC页面</t>
  </si>
  <si>
    <t>特卖周年庆</t>
  </si>
  <si>
    <t>特卖用券提醒</t>
  </si>
  <si>
    <t>特卖周年庆催付</t>
  </si>
  <si>
    <t>服饰618预热129-30</t>
    <phoneticPr fontId="14" type="noConversion"/>
  </si>
  <si>
    <t>服饰618预热199-100</t>
    <phoneticPr fontId="14" type="noConversion"/>
  </si>
  <si>
    <t>服饰618预热会场</t>
    <phoneticPr fontId="14" type="noConversion"/>
  </si>
  <si>
    <t>服饰清618预热会场</t>
    <phoneticPr fontId="14" type="noConversion"/>
  </si>
  <si>
    <t>服饰618预热会场用券提醒</t>
    <phoneticPr fontId="14" type="noConversion"/>
  </si>
  <si>
    <t>服装618爆发199-60</t>
    <phoneticPr fontId="14" type="noConversion"/>
  </si>
  <si>
    <t>短信</t>
    <phoneticPr fontId="14" type="noConversion"/>
  </si>
  <si>
    <t>push</t>
    <phoneticPr fontId="14" type="noConversion"/>
  </si>
  <si>
    <t>站内信</t>
    <phoneticPr fontId="14" type="noConversion"/>
  </si>
  <si>
    <t>服装618爆发300-150</t>
    <phoneticPr fontId="14" type="noConversion"/>
  </si>
  <si>
    <t>服装618爆发600-300</t>
    <phoneticPr fontId="14" type="noConversion"/>
  </si>
  <si>
    <t>服装618爆发会场</t>
    <phoneticPr fontId="14" type="noConversion"/>
  </si>
  <si>
    <t>服装618爆发用券提醒</t>
    <phoneticPr fontId="14" type="noConversion"/>
  </si>
  <si>
    <t>服装618爆发会场催付</t>
    <phoneticPr fontId="14" type="noConversion"/>
  </si>
  <si>
    <t>服装618爆发99元3件</t>
    <phoneticPr fontId="14" type="noConversion"/>
  </si>
  <si>
    <t>自营钟表日用券提醒</t>
    <phoneticPr fontId="14" type="noConversion"/>
  </si>
  <si>
    <t>自营钟表日会场</t>
    <phoneticPr fontId="14" type="noConversion"/>
  </si>
  <si>
    <t>自营钟表日互动</t>
    <phoneticPr fontId="14" type="noConversion"/>
  </si>
  <si>
    <t>自营钟表日催付</t>
    <phoneticPr fontId="14" type="noConversion"/>
  </si>
  <si>
    <t>配饰会场黄金500-100</t>
    <phoneticPr fontId="14" type="noConversion"/>
  </si>
  <si>
    <t>配饰会场钻石1999-200</t>
    <phoneticPr fontId="14" type="noConversion"/>
  </si>
  <si>
    <t>配饰会场用券提醒</t>
    <phoneticPr fontId="14" type="noConversion"/>
  </si>
  <si>
    <t>配饰会场催付</t>
    <phoneticPr fontId="14" type="noConversion"/>
  </si>
  <si>
    <t>配饰会场眼镜</t>
    <phoneticPr fontId="14" type="noConversion"/>
  </si>
  <si>
    <t>配饰会场箱包</t>
    <phoneticPr fontId="14" type="noConversion"/>
  </si>
  <si>
    <t>配饰互动人群</t>
    <phoneticPr fontId="14" type="noConversion"/>
  </si>
  <si>
    <t>配饰618会场黄金</t>
    <phoneticPr fontId="14" type="noConversion"/>
  </si>
  <si>
    <t>配饰618会场钻石</t>
    <phoneticPr fontId="14" type="noConversion"/>
  </si>
  <si>
    <t>配饰618会场钟表自营</t>
    <phoneticPr fontId="14" type="noConversion"/>
  </si>
  <si>
    <t>配饰618会场用券提醒</t>
    <phoneticPr fontId="14" type="noConversion"/>
  </si>
  <si>
    <t>配饰618会场催付</t>
    <phoneticPr fontId="14" type="noConversion"/>
  </si>
  <si>
    <t>618第一波预热开始</t>
    <phoneticPr fontId="14" type="noConversion"/>
  </si>
  <si>
    <t>普推</t>
    <phoneticPr fontId="14" type="noConversion"/>
  </si>
  <si>
    <t>618第二波预热开始</t>
  </si>
  <si>
    <t>618第二波预热服装分会场</t>
  </si>
  <si>
    <t>618第二波预热配饰分会场</t>
  </si>
  <si>
    <t>618第二波用券提醒</t>
  </si>
  <si>
    <t>618第二波预热特卖分会场</t>
  </si>
  <si>
    <t>618第二波预热运动分会场</t>
  </si>
  <si>
    <t>618第二波服饰会场</t>
  </si>
  <si>
    <t>618第二波催付</t>
  </si>
  <si>
    <t>618爆发期开始</t>
  </si>
  <si>
    <t>618爆发期服装分会场</t>
  </si>
  <si>
    <t>618爆发期配饰分会场</t>
  </si>
  <si>
    <t>618爆发期特卖分会场</t>
    <phoneticPr fontId="14" type="noConversion"/>
  </si>
  <si>
    <t>618爆发期用券提醒</t>
    <phoneticPr fontId="14" type="noConversion"/>
  </si>
  <si>
    <t>618爆发期用券催付</t>
    <phoneticPr fontId="14" type="noConversion"/>
  </si>
  <si>
    <t>体育618自营99减20</t>
    <phoneticPr fontId="14" type="noConversion"/>
  </si>
  <si>
    <t>体育618自营用券提醒</t>
    <phoneticPr fontId="14" type="noConversion"/>
  </si>
  <si>
    <t>体育618平台用券提醒</t>
    <phoneticPr fontId="14" type="noConversion"/>
  </si>
  <si>
    <t>体育618自营催付</t>
    <phoneticPr fontId="14" type="noConversion"/>
  </si>
  <si>
    <t>体育618平台催付</t>
    <phoneticPr fontId="14" type="noConversion"/>
  </si>
  <si>
    <t>体育户外专场用券提醒</t>
    <phoneticPr fontId="14" type="noConversion"/>
  </si>
  <si>
    <t>体育户外专场催付</t>
    <phoneticPr fontId="14" type="noConversion"/>
  </si>
  <si>
    <t>体育运动鞋服专场用券提醒</t>
    <phoneticPr fontId="14" type="noConversion"/>
  </si>
  <si>
    <t>体育运动鞋服专场催付</t>
    <phoneticPr fontId="14" type="noConversion"/>
  </si>
  <si>
    <t>体育运动鞋服专场</t>
    <phoneticPr fontId="14" type="noConversion"/>
  </si>
  <si>
    <t>体育健身器材专场用券提醒</t>
    <phoneticPr fontId="14" type="noConversion"/>
  </si>
  <si>
    <t>体育健身器材专场催付</t>
    <phoneticPr fontId="14" type="noConversion"/>
  </si>
  <si>
    <t>体育618主会场</t>
    <phoneticPr fontId="14" type="noConversion"/>
  </si>
  <si>
    <t>特卖大牌抢先购会场</t>
  </si>
  <si>
    <t>特卖大牌抢先购用券提醒</t>
  </si>
  <si>
    <t>特卖大牌抢先购会场催付</t>
  </si>
  <si>
    <t>特卖粉丝日会场</t>
  </si>
  <si>
    <t>特卖粉丝日用券提醒</t>
  </si>
  <si>
    <t>特卖粉丝日会场催付</t>
  </si>
  <si>
    <t>618爆发期主会场</t>
    <phoneticPr fontId="14" type="noConversion"/>
  </si>
  <si>
    <t>品类狂欢周-时髦</t>
    <phoneticPr fontId="14" type="noConversion"/>
  </si>
  <si>
    <t>品类狂欢周-时髦 催付</t>
    <phoneticPr fontId="14" type="noConversion"/>
  </si>
  <si>
    <t>品类狂欢周-夏日</t>
    <phoneticPr fontId="14" type="noConversion"/>
  </si>
  <si>
    <t>品类狂欢周-夏日 催付</t>
    <phoneticPr fontId="14" type="noConversion"/>
  </si>
  <si>
    <t>品类狂欢周-世界杯</t>
    <phoneticPr fontId="14" type="noConversion"/>
  </si>
  <si>
    <t>品类狂欢周-世界杯 催付</t>
    <phoneticPr fontId="14" type="noConversion"/>
  </si>
  <si>
    <t>特卖新人福利</t>
    <phoneticPr fontId="14" type="noConversion"/>
  </si>
  <si>
    <t>特卖返场</t>
    <phoneticPr fontId="14" type="noConversion"/>
  </si>
  <si>
    <t>特卖主会场</t>
    <phoneticPr fontId="14" type="noConversion"/>
  </si>
  <si>
    <t>特卖主会场 催付</t>
    <phoneticPr fontId="14" type="noConversion"/>
  </si>
  <si>
    <t>特卖主会场 用券提醒</t>
    <phoneticPr fontId="14" type="noConversion"/>
  </si>
  <si>
    <t>百货互动人群</t>
    <phoneticPr fontId="14" type="noConversion"/>
  </si>
  <si>
    <t>服饰618预热催付</t>
    <phoneticPr fontId="14" type="noConversion"/>
  </si>
  <si>
    <t>配饰会场129-30</t>
    <phoneticPr fontId="14" type="noConversion"/>
  </si>
  <si>
    <t>投资金2500-100 最高减500</t>
    <phoneticPr fontId="14" type="noConversion"/>
  </si>
  <si>
    <t>配饰618会场599-300</t>
    <phoneticPr fontId="14" type="noConversion"/>
  </si>
  <si>
    <t>体育618预热会场</t>
    <phoneticPr fontId="14" type="noConversion"/>
  </si>
  <si>
    <t>体育618用券提醒</t>
    <phoneticPr fontId="14" type="noConversion"/>
  </si>
  <si>
    <t>体育618主会场催付</t>
    <phoneticPr fontId="14" type="noConversion"/>
  </si>
  <si>
    <t>特卖重返童年 买1送1</t>
    <phoneticPr fontId="14" type="noConversion"/>
  </si>
  <si>
    <t>人群资源类</t>
  </si>
  <si>
    <t>发送量</t>
  </si>
  <si>
    <t>目标转化买家</t>
  </si>
  <si>
    <t>push、短信、站内信</t>
  </si>
  <si>
    <t>厨卫</t>
  </si>
  <si>
    <t>开门红</t>
  </si>
  <si>
    <t>15天加购、访问、购买厨卫人群</t>
  </si>
  <si>
    <t>A、D</t>
  </si>
  <si>
    <t>短信、站内信</t>
  </si>
  <si>
    <t>钜惠不能停</t>
  </si>
  <si>
    <t>15天加购、访问厨卫人群</t>
  </si>
  <si>
    <t>A</t>
  </si>
  <si>
    <t>短信、PUSH</t>
  </si>
  <si>
    <t>7天加购、3天访问厨卫人群</t>
  </si>
  <si>
    <t>厨卫冰点价</t>
  </si>
  <si>
    <t>15天加购、3天访问厨卫人群</t>
  </si>
  <si>
    <t>7天加购、访问厨卫人群</t>
  </si>
  <si>
    <t>618提前抢</t>
  </si>
  <si>
    <t>618年中大促</t>
  </si>
  <si>
    <t>短信、站内信、PUSH</t>
  </si>
  <si>
    <t>30天加购、访问厨卫人群</t>
  </si>
  <si>
    <t>返场48H</t>
  </si>
  <si>
    <t>厨房食光</t>
  </si>
  <si>
    <t>短信、PUSH、站内信</t>
  </si>
  <si>
    <t>30天加购、访问、购买厨卫人群</t>
  </si>
  <si>
    <t>厨卫年中收官大促</t>
  </si>
  <si>
    <t>短信/站内信/EDM</t>
  </si>
  <si>
    <t>冰洗</t>
  </si>
  <si>
    <t>年中大促 惠战六月：最高减1500元</t>
  </si>
  <si>
    <t>访问RFM（38,0-5,=0），首购预测，交叉套购</t>
  </si>
  <si>
    <t>AC</t>
  </si>
  <si>
    <t>PUSH精推</t>
  </si>
  <si>
    <t>任性满减购：领券减1000元</t>
  </si>
  <si>
    <t>访问RFM（38,0-5,≥0）&amp;7天搜索、浏览、加购</t>
  </si>
  <si>
    <t>访问RFM（38,1-5,≥0）&amp;7天搜索、浏览、加购</t>
  </si>
  <si>
    <t>超级品类日 9号：最高减1500元</t>
  </si>
  <si>
    <t>爆款盛宴 酷爽一夏：最高减1500元</t>
  </si>
  <si>
    <t>购买RFM（68,0-2,≥0），交叉套购</t>
  </si>
  <si>
    <t>访问RFM（38,0-5,=0），首购预测</t>
  </si>
  <si>
    <t>访问RFM（38,0-5,=0），购买RFM（68,0-2,≥0），交叉套购</t>
  </si>
  <si>
    <t>PUSH普推</t>
  </si>
  <si>
    <t>618火爆抢先购：领券减1000元</t>
  </si>
  <si>
    <t>年中大惠战 火力全开：每1000减150</t>
  </si>
  <si>
    <t>访问RFM（38,0-5,=0），购买RFM（68,0-2,≥0），购买RFM（68,0-2,≥0）&amp;7天搜索、浏览、加购</t>
  </si>
  <si>
    <t>缤纷夏日 劲爽来袭：每1000减100</t>
  </si>
  <si>
    <t>盛夏狂欢抢：领券减1000元</t>
  </si>
  <si>
    <t>全民嗨抢：最高减1500元</t>
  </si>
  <si>
    <t>生活家居</t>
  </si>
  <si>
    <t>61开门红</t>
  </si>
  <si>
    <t>ABCDE</t>
  </si>
  <si>
    <t>PUSH-普推</t>
  </si>
  <si>
    <t>-</t>
  </si>
  <si>
    <t>61开门红/周末疯狂购</t>
  </si>
  <si>
    <t>ABC</t>
  </si>
  <si>
    <t>PUSH-精推</t>
  </si>
  <si>
    <t>618预热（风扇）</t>
  </si>
  <si>
    <t>618预热（西式）/周三慧生活</t>
  </si>
  <si>
    <t>618预热（西式）</t>
  </si>
  <si>
    <t>618提前抢/周末疯狂购</t>
  </si>
  <si>
    <t>大牌PK/618提前抢/周末疯狂购</t>
  </si>
  <si>
    <t>618预热（吸尘）</t>
  </si>
  <si>
    <t>0元购/周三慧生活</t>
  </si>
  <si>
    <t>618预热</t>
  </si>
  <si>
    <t>618爆发</t>
  </si>
  <si>
    <t>618爆发/周末疯狂购</t>
  </si>
  <si>
    <t>618返场</t>
  </si>
  <si>
    <t>618返场/周三慧生活</t>
  </si>
  <si>
    <t>嗨翻世界杯</t>
  </si>
  <si>
    <t>嗨翻世界杯/周末疯狂购</t>
  </si>
  <si>
    <t>嗨翻世界杯/周三慧生活</t>
  </si>
  <si>
    <t>体育618预热会场</t>
  </si>
  <si>
    <t>体育618自营99减20</t>
  </si>
  <si>
    <t>体育618自营用券提醒</t>
  </si>
  <si>
    <t>体育618平台用券提醒</t>
  </si>
  <si>
    <t>体育618平台催付</t>
  </si>
  <si>
    <t>体育618自营催付</t>
  </si>
  <si>
    <t>体育户外专场用券提醒</t>
  </si>
  <si>
    <t>体育户外专场催付</t>
  </si>
  <si>
    <t>体育运动鞋服专场</t>
  </si>
  <si>
    <t>体育运动鞋服专场用券提醒</t>
  </si>
  <si>
    <t>体育运动鞋服专场催付</t>
  </si>
  <si>
    <t>体育健身器材专场用券提醒</t>
  </si>
  <si>
    <t>体育健身器材专场催付</t>
  </si>
  <si>
    <t>体育618主会场</t>
  </si>
  <si>
    <t>体育618用券提醒</t>
  </si>
  <si>
    <t>体育618主会场催付</t>
  </si>
  <si>
    <t>人群资源</t>
  </si>
  <si>
    <t>短信/站内信</t>
  </si>
  <si>
    <t>数码</t>
  </si>
  <si>
    <t>AD</t>
  </si>
  <si>
    <t>数码全体加购搜索浏览</t>
  </si>
  <si>
    <t>年中狂欢  数码提前抢</t>
  </si>
  <si>
    <t>数码低价风暴  嗨翻一夏</t>
  </si>
  <si>
    <t>微单1599元抢（5号）
618元神券（照摄）</t>
  </si>
  <si>
    <t>照摄及相关加购搜索浏览</t>
  </si>
  <si>
    <t>61.8元神券10、15、20点（智能所有商品）</t>
  </si>
  <si>
    <t>智能加购搜索浏览</t>
  </si>
  <si>
    <t>618元神券（配件）</t>
  </si>
  <si>
    <t>配件及相关加购搜索浏览</t>
  </si>
  <si>
    <t>618元神券（电教）</t>
  </si>
  <si>
    <t>电教及相关加购搜索浏览</t>
  </si>
  <si>
    <t>数码大牌对决 尖货疯抢</t>
  </si>
  <si>
    <t>6.18元拼购（500*6）</t>
  </si>
  <si>
    <t>小米盒子（增强版）降50</t>
  </si>
  <si>
    <t>每满1000减100,500封顶（尼康）</t>
  </si>
  <si>
    <t>索尼A6000微单2999元抢</t>
  </si>
  <si>
    <t>super会员专享149元券（500*3，18号0-2点用）</t>
  </si>
  <si>
    <t>super会员全体加购搜索浏览</t>
  </si>
  <si>
    <t>站外券：2000-100、3000-200、5000-300、10000-800</t>
  </si>
  <si>
    <t>满999减300</t>
  </si>
  <si>
    <t>相机0元试用</t>
  </si>
  <si>
    <t>B</t>
  </si>
  <si>
    <t>买相机返配件券（3000-199）</t>
  </si>
  <si>
    <t>满1000送啤酒（131255503）</t>
  </si>
  <si>
    <t>毕业季 青春不散场</t>
  </si>
  <si>
    <t>车品</t>
  </si>
  <si>
    <t>618第一波爆发,冰箱99元抢,玻璃水8.8两瓶</t>
  </si>
  <si>
    <t>汽车用品购物车未购、搜索浏览未购，沉睡会员激活、首购预测</t>
  </si>
  <si>
    <t>车品访问未购；家庭有宝宝的会员；已购母婴产品的会员</t>
  </si>
  <si>
    <t>618车品巅峰时刻 预售+赠品</t>
  </si>
  <si>
    <t>push精推</t>
  </si>
  <si>
    <t xml:space="preserve">下单抽奖，机油、电子、添加剂99-10 </t>
  </si>
  <si>
    <t>机油电子访问未购；半年已购车品会员</t>
  </si>
  <si>
    <t>618第二波爆发</t>
  </si>
  <si>
    <t>车品人群；家庭有宝宝的会员；已购母婴产品的会员</t>
  </si>
  <si>
    <t>汽车用品决胜618，抽汽车1年使用权</t>
  </si>
  <si>
    <t>现货抢购</t>
  </si>
  <si>
    <t>618提前抢定金翻倍、抽奖 整车使用权</t>
  </si>
  <si>
    <t>汽车用品爆抢百万红包券</t>
  </si>
  <si>
    <t>洗车机前100名半价</t>
  </si>
  <si>
    <t>洗美类目日常加购、搜索浏览未购，沉睡会员激活、首购预测</t>
  </si>
  <si>
    <t>装饰装备买一赠一</t>
  </si>
  <si>
    <t>装饰装备访问未购；</t>
  </si>
  <si>
    <t>618爆发，爆款6.18包邮抢，装饰装备买一赠一</t>
  </si>
  <si>
    <t>车家庭有宝宝的会员；已购母婴产品的会员</t>
  </si>
  <si>
    <t>商户返场跨店满减，内饰、电子满199-120凉垫买一增一</t>
  </si>
  <si>
    <t>机油养护买赠世界杯好礼</t>
  </si>
  <si>
    <t>系统养护加购、搜索浏览未购人群，</t>
  </si>
  <si>
    <t xml:space="preserve">汽车电子满99减10 </t>
  </si>
  <si>
    <t>夏季内饰第二件半折</t>
  </si>
  <si>
    <t>汽车装饰装备加购购、搜索浏览未购，</t>
  </si>
  <si>
    <t>全品类</t>
  </si>
  <si>
    <t>车品日常加购、搜索浏览未购，</t>
  </si>
  <si>
    <t>汽车电子满99减10 夏季内饰第二件半折</t>
  </si>
  <si>
    <t>黑电</t>
  </si>
  <si>
    <t>2018/6.1</t>
  </si>
  <si>
    <t>长虹品牌日</t>
  </si>
  <si>
    <t>30天黑电加购未购、15天黑电搜索未购、7天浏览未购、下单未付、实时加购</t>
  </si>
  <si>
    <t>30天黑电加购未购、15天黑电搜索未购、7天浏览未购、首购预测</t>
  </si>
  <si>
    <t>15天黑电加购未购、7天黑电搜索未购、7天浏览未购</t>
  </si>
  <si>
    <t>2018/6.2</t>
  </si>
  <si>
    <t>618开门红</t>
  </si>
  <si>
    <t>15天黑电加购未购、7天黑电搜索未购、7天浏览未购、实时加购</t>
  </si>
  <si>
    <t>2018/6.3</t>
  </si>
  <si>
    <t>2018/6.4</t>
  </si>
  <si>
    <t>大牌PK 创维VS海信</t>
  </si>
  <si>
    <t>15天黑电加购未购、15天黑电搜索未购、7天浏览未购</t>
  </si>
  <si>
    <t>2018/6.5</t>
  </si>
  <si>
    <t>6.18第一波预售</t>
  </si>
  <si>
    <t>30天黑电加购未购、15天黑电搜索未购、15天浏览未购、下单未付、实时加购</t>
  </si>
  <si>
    <t>30天黑电加购未购、15天黑电搜索未购、15天浏览未购、下单未付</t>
  </si>
  <si>
    <t>2018/6.6</t>
  </si>
  <si>
    <t>15天黑电加购未购、15天黑电搜索未购、下单未付</t>
  </si>
  <si>
    <t>2018/6.7</t>
  </si>
  <si>
    <t>30天黑电加购未购、30天黑电搜索未购、15天浏览未购、下单未付、实时加购</t>
  </si>
  <si>
    <t>30天黑电加购未购、30天黑电搜索未购、15天浏览未购、下单未付</t>
  </si>
  <si>
    <t>2018/6.8</t>
  </si>
  <si>
    <t>6.18第一波爆发</t>
  </si>
  <si>
    <t>30天黑电加购未购、15天黑电搜索未购、7天浏览未购、实时加购</t>
  </si>
  <si>
    <t>30天黑电加购未购、15天黑电搜索未购、15天浏览未购</t>
  </si>
  <si>
    <t>2018/6.9</t>
  </si>
  <si>
    <t>30天黑电加购未购、15天黑电搜索未购、7天浏览未购、下单未付、实时加购、催付</t>
  </si>
  <si>
    <t>AB</t>
  </si>
  <si>
    <t>2018/6.10</t>
  </si>
  <si>
    <t>6.18第二波预售</t>
  </si>
  <si>
    <t>30天黑电加购未购、15天黑电搜索未购、7天浏览未购、下单未付</t>
  </si>
  <si>
    <t>2018/6.11</t>
  </si>
  <si>
    <t>2018/6.12</t>
  </si>
  <si>
    <t>黑电品类日</t>
  </si>
  <si>
    <t>7天黑电加购未购、7天黑电搜索未购、3天浏览未购</t>
  </si>
  <si>
    <t>2018/6.13</t>
  </si>
  <si>
    <t>6.18第三波预售</t>
  </si>
  <si>
    <t>2018/6.14</t>
  </si>
  <si>
    <t>酷开品牌日</t>
  </si>
  <si>
    <t>30天黑电加购未购、15天黑电搜索未购、7天浏览未购</t>
  </si>
  <si>
    <t>2018/6.15</t>
  </si>
  <si>
    <t>先锋品牌日</t>
  </si>
  <si>
    <t>2018/6.16</t>
  </si>
  <si>
    <t>15天黑电加购未购、7天黑电搜索未购、首购预测</t>
  </si>
  <si>
    <t>2018/6.17</t>
  </si>
  <si>
    <t>6.18爆发</t>
  </si>
  <si>
    <t>2018/6.18</t>
  </si>
  <si>
    <t>30天黑电加购未购、15天黑电搜索未购、7天浏览未购、首购预测、实时加购、催付、下单未付</t>
  </si>
  <si>
    <t>30天黑电加购未购、15天黑电搜索未购、首购预测、下单未付、7天浏览未购</t>
  </si>
  <si>
    <t>2018/6.19</t>
  </si>
  <si>
    <t>6.18返场</t>
  </si>
  <si>
    <t>30天黑电加购未购、15天黑电搜索未购、7天浏览未购、实时加购、催付、下单未付、首购预测</t>
  </si>
  <si>
    <t>2018/6.20</t>
  </si>
  <si>
    <t>15天黑电加购未购、15天黑电搜索未购、首购预测</t>
  </si>
  <si>
    <t>2018/6.21</t>
  </si>
  <si>
    <t>黑电世界杯预热</t>
  </si>
  <si>
    <t>2018/6.22</t>
  </si>
  <si>
    <t>2018/6.23</t>
  </si>
  <si>
    <t>小米品牌日</t>
  </si>
  <si>
    <t>30天黑电加购未购、15天黑电搜索未购、15天黑电浏览未购</t>
  </si>
  <si>
    <t>30天黑电加购未购、30天黑电搜索未购、30天黑电浏览未购</t>
  </si>
  <si>
    <t>30天黑电加购未购、30天黑电搜索未购、15天黑电浏览未购</t>
  </si>
  <si>
    <t>2018/6.24</t>
  </si>
  <si>
    <t>30天黑电加购未购、30天黑电搜索未购、15天浏览未购、首购预测</t>
  </si>
  <si>
    <t>2018/6.25</t>
  </si>
  <si>
    <t>黑电世界杯爆发</t>
  </si>
  <si>
    <t>15天黑电加购未购、7天黑电搜索未购、7天黑电浏览未购、实时加购，下单未付、催付、首购预测</t>
  </si>
  <si>
    <t>2018/6.26</t>
  </si>
  <si>
    <t>PPTV品牌日</t>
  </si>
  <si>
    <t>15天黑电加购未购、7天黑电搜索未购、7天黑电浏览未购、催付、实时加购、下单未付</t>
  </si>
  <si>
    <t>15天黑电加购未购、7天黑电搜索未购、7天黑电浏览未购</t>
  </si>
  <si>
    <t>2018/6.27</t>
  </si>
  <si>
    <t>年中盛典预热</t>
  </si>
  <si>
    <t>2018/6.28</t>
  </si>
  <si>
    <t>2018/6.29</t>
  </si>
  <si>
    <t>年中盛典爆发</t>
  </si>
  <si>
    <t>7天黑电加购未购、7天黑电搜索未购、3天浏览未购、催付、实时加购、下单未付</t>
  </si>
  <si>
    <t>2018/6.30</t>
  </si>
  <si>
    <t>电脑</t>
  </si>
  <si>
    <t>电脑全品类爆发
各品牌分会场 整机每1000减100 办公每1000减100 配件每100减20 DIY每100减10</t>
  </si>
  <si>
    <t>提交订单未购、首购预测未购、15天电脑加购未购、7天电脑浏览搜索未购、预约未购、实时加购</t>
  </si>
  <si>
    <t>30天浏览搜索购车电脑未购</t>
  </si>
  <si>
    <t>Push+消息中心</t>
  </si>
  <si>
    <t>游戏电竞</t>
  </si>
  <si>
    <t>提交订单未购、首购预测未购、15天电脑加购未购、7天电脑浏览搜索未购、实时加购</t>
  </si>
  <si>
    <t>15天浏览搜索购车电脑未购</t>
  </si>
  <si>
    <t>平板品类日</t>
  </si>
  <si>
    <t>提交订单未购、首购预测未购、15天平板加购未购、7天平板浏览搜索未购、实时加购</t>
  </si>
  <si>
    <t>DIY品类日</t>
  </si>
  <si>
    <t>提交订单未购、首购预测未购、15天DIY加购未购、7天DIY浏览搜索未购、实时加购</t>
  </si>
  <si>
    <t>配件品类日</t>
  </si>
  <si>
    <t>提交订单未购、首购预测未购、15天配件加购未购、7天配件浏览搜索未购、30天已购整机、实时加购</t>
  </si>
  <si>
    <t>办公品类日</t>
  </si>
  <si>
    <t>提交订单未购、首购预测未购、15天办公加购未购、7天办公浏览搜索未购、30天已购整机、实时加购</t>
  </si>
  <si>
    <t>大牌PK华为VS苹果
整机每1000减100 办公每1000减100</t>
  </si>
  <si>
    <t>惠普品牌日</t>
  </si>
  <si>
    <t>显示器品类日</t>
  </si>
  <si>
    <t>国产游戏日</t>
  </si>
  <si>
    <t>存储打印品类日</t>
  </si>
  <si>
    <t>华硕品牌日</t>
  </si>
  <si>
    <t>网络设备、投影仪日</t>
  </si>
  <si>
    <t>电脑整体爆发</t>
  </si>
  <si>
    <t>电脑整体爆发
各品牌分会场 整机每1000减100 办公每1000减100 配件每100减20 DIY每100减10 逢618元秒杀专区</t>
  </si>
  <si>
    <t>返场</t>
  </si>
  <si>
    <t>提交订单未购、实时加购</t>
  </si>
  <si>
    <t>毕业换新季</t>
  </si>
  <si>
    <t>戴尔粉丝日</t>
  </si>
  <si>
    <t>华硕玩家惠</t>
  </si>
  <si>
    <t>暑促启动</t>
  </si>
  <si>
    <t>通讯</t>
  </si>
  <si>
    <t>最近30天加购、搜索、浏览手机</t>
  </si>
  <si>
    <t>每日催付</t>
  </si>
  <si>
    <t>过去3年购买2次的手机会员</t>
  </si>
  <si>
    <t>C</t>
  </si>
  <si>
    <t>最近30天加购、搜索、浏览手机+通讯粉丝群</t>
  </si>
  <si>
    <t>消息中心</t>
  </si>
  <si>
    <t>过去3年购买2次以上手机顾客</t>
  </si>
  <si>
    <t>实时加购</t>
  </si>
  <si>
    <t>最近30天加购、搜索、浏览手机+小米粉丝群</t>
  </si>
  <si>
    <t>66聚惠日</t>
  </si>
  <si>
    <t>最近15天加购、搜索、浏览手机</t>
  </si>
  <si>
    <t>最近30天加购、搜索、浏览手机+大促偏好人群</t>
  </si>
  <si>
    <t>最近30天加购、搜索、浏览手机+荣耀粉丝人群</t>
  </si>
  <si>
    <t>荣耀品牌日</t>
  </si>
  <si>
    <t>611手机品类日</t>
  </si>
  <si>
    <t>618巅峰狂欢预热</t>
  </si>
  <si>
    <t>最近30天加购、搜索、浏览手机+华为粉丝群</t>
  </si>
  <si>
    <t>最近30天加购、搜索、浏览手机+通讯过去3年购买2次以上</t>
  </si>
  <si>
    <t>过去3年购买2次以上顾客</t>
  </si>
  <si>
    <t>毕业季</t>
  </si>
  <si>
    <t>通讯过去3年购买2次以上</t>
  </si>
  <si>
    <t>月末盘点</t>
  </si>
  <si>
    <t>发送量w</t>
  </si>
  <si>
    <t>牛奶</t>
  </si>
  <si>
    <t>世界牛奶日</t>
  </si>
  <si>
    <t>1.近3天购物车浏览搜索未购牛奶 2.11月-4月购买过牛奶 3.牛奶周期购、首购</t>
  </si>
  <si>
    <t>A,D</t>
  </si>
  <si>
    <t>个人护理</t>
  </si>
  <si>
    <t>姨妈巾</t>
  </si>
  <si>
    <t>1.近7天购物车浏览搜索未购个护 2.11月-4月购买过个护 3.个护周期购、首购</t>
  </si>
  <si>
    <t>医药</t>
  </si>
  <si>
    <t>儿童节</t>
  </si>
  <si>
    <t>1.近7天购物车浏览搜索未购医药保健 2.11月-4月购买过医药保健 3.医药保健周期购、首购</t>
  </si>
  <si>
    <t>整体</t>
  </si>
  <si>
    <t>女神日</t>
  </si>
  <si>
    <t>1.近3天购物车浏览搜索未购超市整体 2.11月-4月购买过超市整体 3.超市整体周期购、首购</t>
  </si>
  <si>
    <t>粮油</t>
  </si>
  <si>
    <t>粮油端午节第二波+好米日（糯米）</t>
  </si>
  <si>
    <t>1.近7天购物车浏览搜索未购粮油 2.11月-4月购买过粮油 3.粮油周期购、首购</t>
  </si>
  <si>
    <t>冲饮</t>
  </si>
  <si>
    <t>618年中大促（618预热期）</t>
  </si>
  <si>
    <t xml:space="preserve">1.近7天购物车浏览搜索未购冲饮 2.11-3月购买过水饮 3.水饮周期购、首购 </t>
  </si>
  <si>
    <t>酒</t>
  </si>
  <si>
    <t>端午节提前购-黄酒</t>
  </si>
  <si>
    <t>1.近3天购物车浏览搜索未购酒 2.11月-4月购买过酒 3.酒周期购、首购</t>
  </si>
  <si>
    <t>零食</t>
  </si>
  <si>
    <t>儿童节（爱的礼物在这里）</t>
  </si>
  <si>
    <t>1.近7天购物车浏览搜索未购休食 2.17年年货节购买过休食 3.11-4月购休食</t>
  </si>
  <si>
    <t>A,D,E</t>
  </si>
  <si>
    <t>纸品清洁</t>
  </si>
  <si>
    <t>1.近3天购物车浏览搜索未购纸品清洁 2.11-4月已购纸品清洁</t>
  </si>
  <si>
    <t>美妆</t>
  </si>
  <si>
    <t>面膜大促</t>
  </si>
  <si>
    <t>1.近3天购物车浏览搜索未购美妆 2.11-4月已购美妆</t>
  </si>
  <si>
    <t>生鲜</t>
  </si>
  <si>
    <t>1.近7天购物车浏览搜索未购生鲜 2.11月-4月购买过生鲜 3.生鲜周期购、首购</t>
  </si>
  <si>
    <t>爱眼日</t>
  </si>
  <si>
    <t>早餐节</t>
  </si>
  <si>
    <t>尝鲜日</t>
  </si>
  <si>
    <t>早餐也疯狂</t>
  </si>
  <si>
    <t>69情趣节</t>
  </si>
  <si>
    <t>美妆爆发</t>
  </si>
  <si>
    <t>618年中大促（618预热期)</t>
  </si>
  <si>
    <t>进口酒水节</t>
  </si>
  <si>
    <t>端午购物节（预热，爆发）</t>
  </si>
  <si>
    <t>牛奶端午大促</t>
  </si>
  <si>
    <t>清洁纸品大促</t>
  </si>
  <si>
    <t>魔法学院</t>
  </si>
  <si>
    <t>618大促</t>
  </si>
  <si>
    <t>618年中大促（618小爆发）</t>
  </si>
  <si>
    <t>年中大促-预热</t>
  </si>
  <si>
    <t>大众护肤 国妆精选</t>
  </si>
  <si>
    <t>618年中大促（618小爆发)</t>
  </si>
  <si>
    <t>端午&amp;父亲节</t>
  </si>
  <si>
    <t>水饮大促-世界为你喝彩</t>
  </si>
  <si>
    <t>父亲节</t>
  </si>
  <si>
    <t>世界杯第一波 啤酒 足球 酒</t>
  </si>
  <si>
    <t>618大促+粮油节</t>
  </si>
  <si>
    <t>618年中大促（618爆发）</t>
  </si>
  <si>
    <t>high购618</t>
  </si>
  <si>
    <t>618美妆年中大促</t>
  </si>
  <si>
    <t>夏季品上线</t>
  </si>
  <si>
    <t>夏至养生</t>
  </si>
  <si>
    <t>口腔节</t>
  </si>
  <si>
    <t>国际大牌</t>
  </si>
  <si>
    <t>鱼跃619 爱自己 宠全家</t>
  </si>
  <si>
    <t>为世界杯喝彩</t>
  </si>
  <si>
    <t>世界杯水乳大促</t>
  </si>
  <si>
    <t>购酒节</t>
  </si>
  <si>
    <t>狂聚世界杯 （预热，爆发）</t>
  </si>
  <si>
    <t>健康日</t>
  </si>
  <si>
    <t>进口粮油专场</t>
  </si>
  <si>
    <t>激情夏日</t>
  </si>
  <si>
    <t>防晒补水季</t>
  </si>
  <si>
    <t>世界杯水饮大促</t>
  </si>
  <si>
    <t>预热</t>
  </si>
  <si>
    <t>健身季</t>
  </si>
  <si>
    <t>会员日</t>
  </si>
  <si>
    <t>唯美毕业季</t>
  </si>
  <si>
    <t>爱吃日</t>
  </si>
  <si>
    <t>世界杯第二波-白酒定制</t>
  </si>
  <si>
    <t>夏日瘦身</t>
  </si>
  <si>
    <t>南京专享日</t>
  </si>
  <si>
    <t>年中好店盘点</t>
  </si>
  <si>
    <t>牛奶大促</t>
  </si>
  <si>
    <t>暑期零食大放价</t>
  </si>
  <si>
    <t>彩妆 香水 护肤</t>
  </si>
  <si>
    <t>夏季清爽保健茶饮</t>
  </si>
  <si>
    <t>坚果清仓</t>
  </si>
  <si>
    <t>零食端午购物节</t>
  </si>
  <si>
    <t>空调</t>
  </si>
  <si>
    <t>六月开门红</t>
  </si>
  <si>
    <t>空调7天搜索浏览，首购预测，7天加购物车未购人群。</t>
  </si>
  <si>
    <t>抗暑持久战</t>
  </si>
  <si>
    <t>空调7天搜索浏览，首购预测，15天加购物车未购人群。</t>
  </si>
  <si>
    <t>空调7天搜索浏览，首购预测，30天加购物车未购人群。</t>
  </si>
  <si>
    <t>券人群、空调7天搜索浏览，首购预测，15天加购物车未购人群。</t>
  </si>
  <si>
    <t>空调大牌PK</t>
  </si>
  <si>
    <t>降暑大作战</t>
  </si>
  <si>
    <t>券人群，家电套购、家装人群、空调7天搜索浏览，首购预测，15天加购物车未购人群。</t>
  </si>
  <si>
    <t>夏日空降冰</t>
  </si>
  <si>
    <t>空调抗热季</t>
  </si>
  <si>
    <t>30天已购黑电冰洗、空调7天搜索浏览，首购预测，15天加购物车未购人群。</t>
  </si>
  <si>
    <t>家电套购、空调7天搜索浏览，首购预测，15天加购物车未购人群。</t>
  </si>
  <si>
    <t>空调夏日主场</t>
  </si>
  <si>
    <t>年中准备战</t>
  </si>
  <si>
    <t>券人群，空调7天搜索浏览，首购预测，15天加购物车未购人群。</t>
  </si>
  <si>
    <t>空调年中盛典</t>
  </si>
  <si>
    <t>券人群、空调15天搜索浏览，首购预测，15天加购物车未购人群。</t>
  </si>
  <si>
    <t>家装人群、空调15天搜索浏览，首购预测，15天加购物车未购人群。</t>
  </si>
  <si>
    <t>狂欢返场</t>
  </si>
  <si>
    <t>券人群、空调7天搜索浏览，首购预测，30天加购物车未购人群。</t>
  </si>
  <si>
    <t>空调15天搜索浏览，首购预测，30天加购物车未购人群。</t>
  </si>
  <si>
    <t>年中爆款排行榜</t>
  </si>
  <si>
    <t>发券、空调7天搜索浏览，首购预测，7天加购物车未购人群。</t>
  </si>
  <si>
    <t>空调纳凉节</t>
  </si>
  <si>
    <t>年中品牌盛典</t>
  </si>
  <si>
    <t>入伏持久战</t>
  </si>
  <si>
    <t>家装人群、空调7天搜索浏览，首购预测，15天加购物车未购人群。</t>
  </si>
  <si>
    <t>PUSH/站内信</t>
  </si>
  <si>
    <t>家电套购、空调15天搜索浏览，首购预测，15天加购物车未购人群。</t>
  </si>
  <si>
    <t>家电套购、空调15天搜索浏览，首购预测，30天加购物车未购人群。</t>
  </si>
  <si>
    <t>空调15天搜索浏览，首购预测，15天加购物车未购人群。</t>
  </si>
  <si>
    <t>券人群、家电套购、空调7天搜索浏览，首购预测，30天加购物车未购人群。</t>
  </si>
  <si>
    <t>30天已购黑电冰洗、空调15天搜索浏览，首购预测，30天加购物车未购人群。</t>
  </si>
  <si>
    <t>空30天已购黑电冰洗、调7天搜索浏览，首购预测，15天加购物车未购人群。</t>
  </si>
  <si>
    <t>家装人群、家电套购、空调15天搜索浏览，首购预测，30天加购物车未购人群。</t>
  </si>
  <si>
    <r>
      <t>30天已购黑电冰洗、空调7天搜索浏览，首购预测，</t>
    </r>
    <r>
      <rPr>
        <i/>
        <sz val="10"/>
        <color indexed="8"/>
        <rFont val="微软雅黑"/>
        <family val="2"/>
        <charset val="134"/>
      </rPr>
      <t>15</t>
    </r>
    <r>
      <rPr>
        <sz val="10"/>
        <color indexed="8"/>
        <rFont val="微软雅黑"/>
        <family val="2"/>
        <charset val="134"/>
      </rPr>
      <t>天加购物车未购人群。</t>
    </r>
  </si>
  <si>
    <t>母婴</t>
  </si>
  <si>
    <t>玩具7天加购、搜索、浏览未购</t>
  </si>
  <si>
    <t>母婴30天已购人群</t>
  </si>
  <si>
    <t>D</t>
  </si>
  <si>
    <t>沉默激活发券</t>
  </si>
  <si>
    <t>年度沉默会员留存-17年Q4会员在18年沉默</t>
  </si>
  <si>
    <t>E</t>
  </si>
  <si>
    <t>一转二复购发券</t>
  </si>
  <si>
    <t>年度复购-18年仅购买1次会员</t>
  </si>
  <si>
    <t>奶粉品类日</t>
  </si>
  <si>
    <t>奶粉15天加购、搜索、浏览未购</t>
  </si>
  <si>
    <t>奶粉90天已购</t>
  </si>
  <si>
    <t>奶粉品类日券提醒</t>
  </si>
  <si>
    <t>领券未用999-200</t>
  </si>
  <si>
    <t>玩具用品戏水记</t>
  </si>
  <si>
    <t>玩具、用品30天买家</t>
  </si>
  <si>
    <t>品类转入存券</t>
  </si>
  <si>
    <t>30天买过超市家居未购母婴</t>
  </si>
  <si>
    <t>年中大促第一波爆发</t>
  </si>
  <si>
    <t>母婴15天加购、搜索、浏览未购</t>
  </si>
  <si>
    <t>探险记</t>
  </si>
  <si>
    <t>儿童车床、家具15天访问未购</t>
  </si>
  <si>
    <t>拉拉裤品类日</t>
  </si>
  <si>
    <t>60天买过纸尿裤</t>
  </si>
  <si>
    <t>拉拉裤品类日券提醒</t>
  </si>
  <si>
    <t>领券未用399-50</t>
  </si>
  <si>
    <t>年中大促第二波爆发</t>
  </si>
  <si>
    <t>母婴30天已购</t>
  </si>
  <si>
    <t>复购券提醒</t>
  </si>
  <si>
    <t>一转二和沉默券未用人群</t>
  </si>
  <si>
    <t>年中大促</t>
  </si>
  <si>
    <t>3天访问未购</t>
  </si>
  <si>
    <t>母婴90天已购</t>
  </si>
  <si>
    <t>领券未用</t>
  </si>
  <si>
    <t>品类复购-奶粉、尿裤3个月老客</t>
  </si>
  <si>
    <t>品类交叉-购买车床哺喂用品等</t>
  </si>
  <si>
    <t>用品洗护品类日</t>
  </si>
  <si>
    <t>用品洗护15天加购、搜索、浏览未购</t>
  </si>
  <si>
    <t>母婴会员日</t>
  </si>
  <si>
    <t>母婴SUPER会员</t>
  </si>
  <si>
    <t>符合母婴月月礼、生日礼、季度礼会员</t>
  </si>
  <si>
    <t>母婴V3V4会员领券</t>
  </si>
  <si>
    <t>陪伴计划</t>
  </si>
  <si>
    <t>母婴7天加购、搜索、浏览未购</t>
  </si>
  <si>
    <t>海外购</t>
  </si>
  <si>
    <t>/</t>
  </si>
  <si>
    <t>不潮不用花钱</t>
  </si>
  <si>
    <t>1、母婴高值；2、潜客+新客；3、全系7天浏览搜索加购物；4、母婴周期购
5、美妆周期购；6、食品周期购</t>
  </si>
  <si>
    <t>黑科技助攻品质好生活</t>
  </si>
  <si>
    <t>1、家居潜客；2、家居浏览搜索加购</t>
  </si>
  <si>
    <t>1、3C潜客；2、3C浏览搜索加购</t>
  </si>
  <si>
    <t>不花钱不潮</t>
  </si>
  <si>
    <t>1、高值；2、潜客+新客；3、全系7天浏览搜索加购物；4、母婴周期购；
5、美妆周期购；6、食品周期购</t>
  </si>
  <si>
    <t>1、高值；2、潜客+新客；3、全系3天浏览搜索加购物</t>
  </si>
  <si>
    <t>全球品质的守护   父亲节</t>
  </si>
  <si>
    <t>1、食品保健3天浏览搜索加购物；2、食品保健高值</t>
  </si>
  <si>
    <t>年中大促 全球潮流盛典</t>
  </si>
  <si>
    <t>1、母婴
2、家电3C</t>
  </si>
  <si>
    <t>1、美妆
2、箱包</t>
  </si>
  <si>
    <t>1、食品保健
2、家居</t>
  </si>
  <si>
    <t>1、全系高值
2、全系浏览搜索加购
3、母婴周期购
4、美妆周期购
5、食品周期购</t>
  </si>
  <si>
    <t>返场再续</t>
  </si>
  <si>
    <t>7天搜索浏览加购</t>
  </si>
  <si>
    <t>618新客复购</t>
  </si>
  <si>
    <t>618新客</t>
  </si>
  <si>
    <t>上周新客复购</t>
  </si>
  <si>
    <t>上周新客</t>
  </si>
  <si>
    <t>根据活动决定</t>
  </si>
  <si>
    <t>1、前一月新客首购人群做复购
2、母婴沉睡唤醒
3、美妆沉睡唤醒4、食品沉睡唤醒</t>
  </si>
  <si>
    <t>1、上周新客首购复购
2、箱包沉睡唤醒
3、家居沉睡唤醒
4、3C沉睡唤醒</t>
  </si>
  <si>
    <t>1、美妆沉睡唤醒+高值</t>
  </si>
  <si>
    <t>1、食品沉睡唤醒+高值</t>
  </si>
  <si>
    <t>1、上周新客首购复购+高值</t>
  </si>
  <si>
    <t>1、全系沉睡唤醒+高值</t>
  </si>
  <si>
    <t>1、618新客复购</t>
  </si>
  <si>
    <t>1、上周新客首购复购</t>
  </si>
  <si>
    <t>618新客复购二次提醒</t>
  </si>
  <si>
    <t>特卖返场</t>
  </si>
  <si>
    <t>特卖返场 用券提醒</t>
  </si>
  <si>
    <t>特卖大牌日活动推送</t>
  </si>
  <si>
    <t>特卖大牌日用券提醒</t>
  </si>
  <si>
    <t>全球时尚风潮活动推送</t>
  </si>
  <si>
    <t>运动大牌清仓活动推送</t>
  </si>
  <si>
    <t>运动大牌清仓活动用券提醒</t>
  </si>
  <si>
    <t>清凉节消暑必备活动推送</t>
  </si>
  <si>
    <t>清凉节消暑必备活动用券提醒</t>
  </si>
  <si>
    <t>眼镜节满300减150推送</t>
  </si>
  <si>
    <t>眼镜节满300减150用券提醒</t>
  </si>
  <si>
    <t>箱包放价活动推送</t>
  </si>
  <si>
    <t>服饰品牌盛典推送</t>
  </si>
  <si>
    <t>服饰品牌盛典爆发推送</t>
  </si>
  <si>
    <t>服饰品牌盛典用券提醒</t>
  </si>
  <si>
    <t>服饰品牌盛典会场催付</t>
  </si>
  <si>
    <t>购买RFM（53,1-2,≥0）；访问RFM（23,0-5,≥0）；生活电器+家居产品7天访问，搜索，加购物车未购人群；实时加购</t>
  </si>
  <si>
    <t>购买RFM（53,1-2,≥0）；访问RFM（23,0-5,≥0）；生活电器+家居产品7天访问，搜索，加购物车未购人群；</t>
  </si>
  <si>
    <t>购买RFM（53,1-2,≥0）；访问RFM（23,0-5,≥0）；全网活跃用户</t>
  </si>
  <si>
    <t>访问RFM（23,0-5,≥0）；生活电器+家居产品15天访问，搜索，加购物车未购人群；实时加购</t>
  </si>
  <si>
    <t>访问RFM（23,0-5,≥0）；生活电器+家居产品15天访问，搜索，加购物车未购人群；</t>
  </si>
  <si>
    <t>访问RFM（23,0-5,≥0）；夏季小电器发券；交叉，实时加购；</t>
  </si>
  <si>
    <t>访问RFM（23,0-5,≥0）；夏季小电器发券；交叉，；</t>
  </si>
  <si>
    <t>访问RFM（23,0-5,≥0）；夏季小电器7天访问，搜索，加购物车未购人群；实时加购</t>
  </si>
  <si>
    <t>访问RFM（23,0-5,≥0）；夏季小电器7天访问，搜索，加购物车未购人群；</t>
  </si>
  <si>
    <t>访问RFM（23,0-5,≥0）；夏季小电器首购预测；收藏夹；实时加购</t>
  </si>
  <si>
    <t>访问RFM（23,0-5,≥0）；夏季小电器首购预测；收藏夹；</t>
  </si>
  <si>
    <t>访问RFM（23,0-5,≥0）；西式小电器15天访问，搜索，加购物车未购人群；实时加购；发券</t>
  </si>
  <si>
    <t>访问RFM（23,0-5,≥0）；西式小电器15天访问，搜索，加购物车未购人群；；发券</t>
  </si>
  <si>
    <t>访问RFM（23,0-5,≥0）；西式小电器首购预测；收藏夹；实时加购</t>
  </si>
  <si>
    <t>访问RFM（23,0-5,≥0）；生活家电7天访问，搜索，加购物车未购人群</t>
  </si>
  <si>
    <t>访问RFM（23,0-5,≥0）；生活家电首购预测；收藏夹；发券</t>
  </si>
  <si>
    <t>购买RFM（53,1-2,≥0）；访问RFM（23,0-5,≥0）；生活电器+家居产品15天访问，搜索，加购物车未购人群；交叉人群，发券，实时加购</t>
  </si>
  <si>
    <t>购买RFM（53,1-2,≥0）；访问RFM（23,0-5,≥0）；生活电器+家居产品15天访问，搜索，加购物车未购人群；交叉人群，发券，</t>
  </si>
  <si>
    <t>访问RFM（23,0-5,≥0）；吸尘15天访问，搜索，加购物车未购人群；收藏夹；实时加购</t>
  </si>
  <si>
    <t>访问RFM（23,0-5,≥0）；吸尘15天访问，搜索，加购物车未购人群；收藏夹；</t>
  </si>
  <si>
    <t>购买RFM（53,1-2,≥0）；访问RFM（23,0-5,≥0）；生活电器M1/M2访问，搜索，加购物车未购人群；实时加购</t>
  </si>
  <si>
    <t>购买RFM（53,1-2,≥0）；访问RFM（23,0-5,≥0）；生活电器M1/M2访问，搜索，加购物车未购人群；</t>
  </si>
  <si>
    <t>访问RFM（23,0-5,≥0）；生活家电7天访问，搜索，加购物车未购人群；实时加购</t>
  </si>
  <si>
    <t>访问RFM（23,0-5,≥0）；生活家电7天访问，搜索，加购物车未购人群；</t>
  </si>
  <si>
    <t>访问RFM（23,0-5,≥0）；生活家电15天访问，搜索，加购物车未购人群</t>
  </si>
  <si>
    <t>访问RFM（23,0-5,≥0）；生活家电M1/M2访问，搜索，加购物车未购人群；实时加购</t>
  </si>
  <si>
    <t>访问RFM（23,0-5,≥0）；生活家电M1/M2访问，搜索，加购物车未购人群；</t>
  </si>
  <si>
    <t>访问RFM（23,0-5,≥0）；生活家电首购预测；收藏夹；实时加购；弹框</t>
  </si>
  <si>
    <t>访问RFM（23,0-5,≥0）；生活家电首购预测；收藏夹；；弹框</t>
  </si>
  <si>
    <t>购买RFM（53,1-2,≥0）；访问RFM（23,0-5,≥0）；生活电器+家居产品3天/7天访问，搜索，加购物车未购人群；首购预测；收藏夹；实时加购；发券</t>
  </si>
  <si>
    <t>购买RFM（53,1-2,≥0）；访问RFM（23,0-5,≥0）；生活电器+家居产品3天/7天访问，搜索，加购物车未购人群；首购预测；收藏夹；；发券</t>
  </si>
  <si>
    <t>购买RFM（53,1-2,≥0）；访问RFM（23,0-5,≥0）；生活电器+家居产品15天访问，搜索，加购物车未购人群；实时加购</t>
  </si>
  <si>
    <t>购买RFM（53,1-2,≥0）；访问RFM（23,0-5,≥0）；生活电器+家居产品15天访问，搜索，加购物车未购人群；</t>
  </si>
  <si>
    <t>访问RFM（23,0-5,≥0）；生活小电器7天访问，搜索，加购物车未购人群；实时加购</t>
  </si>
  <si>
    <t>访问RFM（23,0-5,≥0）；生活小电器7天访问，搜索，加购物车未购人群；</t>
  </si>
  <si>
    <t>访问RFM（23,0-5,≥0）；生活小电器首购预测；收藏夹；实时加购</t>
  </si>
  <si>
    <t>访问RFM（23,0-5,≥0）；生活小电器首购预测；收藏夹；</t>
  </si>
  <si>
    <t>访问RFM（23,0-5,≥0）；生活小电器15天访问，搜索，加购物车未购人群；实时加购</t>
  </si>
  <si>
    <t>访问RFM（23,0-5,≥0）；生活小电器15天访问，搜索，加购物车未购人群；</t>
  </si>
  <si>
    <t>访问RFM（23,0-5,≥0）；生活小电器交叉用户，发券</t>
  </si>
  <si>
    <t>访问RFM（23,0-5,≥0）；厨房小电器7天访问，搜索，加购物车未购人群；实时加购</t>
  </si>
  <si>
    <t>访问RFM（23,0-5,≥0）；厨房小电器7天访问，搜索，加购物车未购人群；</t>
  </si>
  <si>
    <t>访问RFM（23,0-5,≥0）；厨房小电器首购预测；收藏夹；实时加购</t>
  </si>
  <si>
    <t>访问RFM（23,0-5,≥0）；厨房小电器发券；实时加购</t>
  </si>
  <si>
    <t>访问RFM（23,0-5,≥0）；厨房小电器发券</t>
  </si>
  <si>
    <t>访问RFM（23,0-5,≥0）；厨房小电器发券；</t>
  </si>
  <si>
    <t>访问RFM（23,0-5,≥0）；个护15天/30天访问，搜索，加购物车未购人群；实时加购</t>
  </si>
  <si>
    <t>访问RFM（23,0-5,≥0）；个护15天/30天访问，搜索，加购物车未购人群；</t>
  </si>
  <si>
    <t>访问RFM（23,0-5,≥0）；个护首购预测；收藏夹</t>
  </si>
  <si>
    <t>访问RFM（23,0-5,≥0）；个护交叉套购</t>
  </si>
  <si>
    <t>短信</t>
    <phoneticPr fontId="14" type="noConversion"/>
  </si>
  <si>
    <t>push</t>
    <phoneticPr fontId="21" type="noConversion"/>
  </si>
  <si>
    <t>消息中心</t>
    <phoneticPr fontId="21" type="noConversion"/>
  </si>
  <si>
    <t>短信</t>
    <phoneticPr fontId="21" type="noConversion"/>
  </si>
  <si>
    <t>站内信</t>
    <phoneticPr fontId="21" type="noConversion"/>
  </si>
  <si>
    <t>push</t>
    <phoneticPr fontId="21" type="noConversion"/>
  </si>
  <si>
    <t>空调</t>
    <phoneticPr fontId="14" type="noConversion"/>
  </si>
  <si>
    <t>push</t>
    <phoneticPr fontId="14" type="noConversion"/>
  </si>
  <si>
    <t>站内信</t>
    <phoneticPr fontId="14" type="noConversion"/>
  </si>
  <si>
    <t>push精推</t>
    <phoneticPr fontId="21" type="noConversion"/>
  </si>
  <si>
    <t>push普推</t>
    <phoneticPr fontId="21" type="noConversion"/>
  </si>
  <si>
    <t>站内信</t>
    <phoneticPr fontId="21" type="noConversion"/>
  </si>
  <si>
    <t>618预售</t>
  </si>
  <si>
    <t>最近3年购买2次以上的通讯手机顾客</t>
  </si>
  <si>
    <t>618开门红预热</t>
  </si>
  <si>
    <t>Push+消息中心</t>
    <phoneticPr fontId="21" type="noConversion"/>
  </si>
  <si>
    <t>push、短信、站内信</t>
    <phoneticPr fontId="21" type="noConversion"/>
  </si>
  <si>
    <t>短信、站内信</t>
    <phoneticPr fontId="21" type="noConversion"/>
  </si>
  <si>
    <t>618年中大促</t>
    <phoneticPr fontId="21" type="noConversion"/>
  </si>
  <si>
    <t>自营钟表日会场</t>
  </si>
  <si>
    <t>特卖重返童年 买1送1</t>
  </si>
  <si>
    <t>自营钟表日互动</t>
  </si>
  <si>
    <t>自营钟表日用券提醒</t>
  </si>
  <si>
    <t>自营钟表日催付</t>
  </si>
  <si>
    <t>配饰会场129-30</t>
  </si>
  <si>
    <t>服饰618预热129-30</t>
  </si>
  <si>
    <t>配饰会场眼镜</t>
  </si>
  <si>
    <t>配饰会场箱包</t>
  </si>
  <si>
    <t>服饰618预热199-100</t>
  </si>
  <si>
    <t>服饰618预热会场</t>
  </si>
  <si>
    <t>投资金2500-100 最高减500</t>
  </si>
  <si>
    <t>行标签</t>
  </si>
  <si>
    <t>(空白)</t>
  </si>
  <si>
    <t>列标签</t>
  </si>
  <si>
    <t>求和/发送量</t>
  </si>
  <si>
    <t>2018/6/18元拼购（500*6）</t>
  </si>
  <si>
    <t>618爆发，爆款2018/6/18包邮抢，装饰装备买一赠一</t>
  </si>
  <si>
    <t>5441692018/6/1130742</t>
  </si>
  <si>
    <t>2018/2018/6/1</t>
  </si>
  <si>
    <t>2018/2018/6/10</t>
  </si>
  <si>
    <t>2018/6/18第二波预售</t>
  </si>
  <si>
    <t>2018/2018/6/11</t>
  </si>
  <si>
    <t>2018/2018/6/12</t>
  </si>
  <si>
    <t>2018/2018/6/13</t>
  </si>
  <si>
    <t>2018/6/18第三波预售</t>
  </si>
  <si>
    <t>2018/2018/6/14</t>
  </si>
  <si>
    <t>2018/2018/6/15</t>
  </si>
  <si>
    <t>2018/2018/6/16</t>
  </si>
  <si>
    <t>2018/2018/6/17</t>
  </si>
  <si>
    <t>2018/6/18爆发</t>
  </si>
  <si>
    <t>2018/2018/6/18</t>
  </si>
  <si>
    <t>2018/2018/6/19</t>
  </si>
  <si>
    <t>2018/6/18返场</t>
  </si>
  <si>
    <t>2018/6/18第一波预售</t>
  </si>
  <si>
    <t>2018/6/18第一波爆发</t>
  </si>
  <si>
    <t>2018/2018/6/2</t>
  </si>
  <si>
    <t>2018/2018/6/20</t>
  </si>
  <si>
    <t>2018/2018/6/21</t>
  </si>
  <si>
    <t>2018/2018/6/22</t>
  </si>
  <si>
    <t>2018/2018/6/23</t>
  </si>
  <si>
    <t>2018/2018/6/24</t>
  </si>
  <si>
    <t>2018/2018/6/25</t>
  </si>
  <si>
    <t>2018/2018/6/26</t>
  </si>
  <si>
    <t>2018/2018/6/27</t>
  </si>
  <si>
    <t>2018/2018/6/28</t>
  </si>
  <si>
    <t>2018/2018/6/29</t>
  </si>
  <si>
    <t>2018/2018/6/3</t>
  </si>
  <si>
    <t>2018/2018/6/30</t>
  </si>
  <si>
    <t>2018/2018/6/4</t>
  </si>
  <si>
    <t>2018/2018/6/5</t>
  </si>
  <si>
    <t>2018/2018/6/6</t>
  </si>
  <si>
    <t>2018/2018/6/7</t>
  </si>
  <si>
    <t>2018/2018/6/8</t>
  </si>
  <si>
    <t>2018/2018/6/9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</si>
</sst>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 * #,##0.00_ ;_ * \-#,##0.00_ ;_ * &quot;-&quot;??_ ;_ @_ "/>
    <numFmt numFmtId="177" formatCode="0.0%"/>
    <numFmt numFmtId="178" formatCode="0.00_ "/>
    <numFmt numFmtId="179" formatCode="yyyy/m/d;@"/>
    <numFmt numFmtId="180" formatCode="_ * #,##0_ ;_ * \-#,##0_ ;_ * &quot;-&quot;??_ ;_ @_ "/>
    <numFmt numFmtId="181" formatCode="0_ "/>
    <numFmt numFmtId="182" formatCode="[$-804]aaa;@"/>
    <numFmt numFmtId="183" formatCode="0.0"/>
    <numFmt numFmtId="184" formatCode="0.00_);[Red]\(0.00\)"/>
  </numFmts>
  <fonts count="41" x14ac:knownFonts="1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0"/>
      <name val="微软雅黑"/>
      <charset val="134"/>
    </font>
    <font>
      <sz val="10"/>
      <color theme="3"/>
      <name val="微软雅黑"/>
      <charset val="134"/>
    </font>
    <font>
      <sz val="11"/>
      <color rgb="FFFF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DengXian"/>
      <family val="2"/>
      <scheme val="minor"/>
    </font>
    <font>
      <sz val="9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1"/>
    </font>
    <font>
      <sz val="8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DengXian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DengXian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i/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DengXian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33CCCC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rgb="FFFABF8F"/>
      </patternFill>
    </fill>
    <fill>
      <patternFill patternType="solid">
        <fgColor indexed="49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34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0" fillId="0" borderId="0"/>
    <xf numFmtId="176" fontId="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20" fillId="0" borderId="0"/>
    <xf numFmtId="0" fontId="24" fillId="0" borderId="0"/>
    <xf numFmtId="0" fontId="6" fillId="0" borderId="0">
      <alignment vertical="center"/>
    </xf>
    <xf numFmtId="182" fontId="27" fillId="0" borderId="0"/>
    <xf numFmtId="0" fontId="28" fillId="0" borderId="0"/>
    <xf numFmtId="182" fontId="28" fillId="0" borderId="0"/>
    <xf numFmtId="4" fontId="29" fillId="20" borderId="18" applyNumberFormat="0" applyProtection="0">
      <alignment horizontal="left" vertical="center" indent="1"/>
    </xf>
    <xf numFmtId="9" fontId="18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/>
    <xf numFmtId="0" fontId="28" fillId="0" borderId="0"/>
    <xf numFmtId="0" fontId="30" fillId="0" borderId="0"/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/>
    <xf numFmtId="0" fontId="6" fillId="0" borderId="0">
      <alignment vertical="center"/>
    </xf>
    <xf numFmtId="0" fontId="24" fillId="0" borderId="0"/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0" fillId="0" borderId="0"/>
    <xf numFmtId="0" fontId="31" fillId="21" borderId="19" applyNumberFormat="0" applyProtection="0">
      <alignment horizontal="left" vertical="center" indent="1"/>
    </xf>
    <xf numFmtId="9" fontId="6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30" fillId="0" borderId="0"/>
    <xf numFmtId="0" fontId="22" fillId="0" borderId="0"/>
    <xf numFmtId="0" fontId="22" fillId="0" borderId="0">
      <alignment vertical="center"/>
    </xf>
    <xf numFmtId="0" fontId="6" fillId="0" borderId="0">
      <alignment vertical="center"/>
    </xf>
    <xf numFmtId="0" fontId="22" fillId="0" borderId="0"/>
    <xf numFmtId="0" fontId="32" fillId="0" borderId="0">
      <alignment vertical="center"/>
    </xf>
    <xf numFmtId="0" fontId="22" fillId="0" borderId="0">
      <alignment vertical="center"/>
    </xf>
    <xf numFmtId="0" fontId="30" fillId="0" borderId="0"/>
    <xf numFmtId="0" fontId="2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6" fillId="0" borderId="0">
      <alignment vertical="center"/>
    </xf>
    <xf numFmtId="0" fontId="30" fillId="0" borderId="0"/>
    <xf numFmtId="0" fontId="31" fillId="0" borderId="0"/>
    <xf numFmtId="0" fontId="22" fillId="0" borderId="0"/>
    <xf numFmtId="0" fontId="30" fillId="0" borderId="0"/>
    <xf numFmtId="0" fontId="30" fillId="0" borderId="0"/>
    <xf numFmtId="0" fontId="6" fillId="0" borderId="0">
      <alignment vertical="center"/>
    </xf>
    <xf numFmtId="0" fontId="33" fillId="0" borderId="0">
      <alignment vertical="center"/>
    </xf>
    <xf numFmtId="0" fontId="20" fillId="0" borderId="0"/>
    <xf numFmtId="0" fontId="24" fillId="0" borderId="0"/>
    <xf numFmtId="0" fontId="24" fillId="0" borderId="0"/>
    <xf numFmtId="0" fontId="31" fillId="0" borderId="0" applyBorder="0"/>
    <xf numFmtId="0" fontId="24" fillId="0" borderId="0"/>
    <xf numFmtId="0" fontId="6" fillId="7" borderId="17" applyNumberFormat="0" applyFont="0" applyAlignment="0" applyProtection="0">
      <alignment vertical="center"/>
    </xf>
    <xf numFmtId="0" fontId="6" fillId="7" borderId="17" applyNumberFormat="0" applyFont="0" applyAlignment="0" applyProtection="0">
      <alignment vertical="center"/>
    </xf>
    <xf numFmtId="0" fontId="6" fillId="7" borderId="17" applyNumberFormat="0" applyFont="0" applyAlignment="0" applyProtection="0">
      <alignment vertical="center"/>
    </xf>
    <xf numFmtId="0" fontId="6" fillId="7" borderId="17" applyNumberFormat="0" applyFont="0" applyAlignment="0" applyProtection="0">
      <alignment vertical="center"/>
    </xf>
    <xf numFmtId="0" fontId="6" fillId="7" borderId="17" applyNumberFormat="0" applyFont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0" fillId="0" borderId="0"/>
    <xf numFmtId="0" fontId="3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" fontId="29" fillId="23" borderId="21" applyNumberFormat="0" applyProtection="0">
      <alignment horizontal="left" vertical="center" indent="1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9">
    <xf numFmtId="0" fontId="0" fillId="0" borderId="0" xfId="0">
      <alignment vertical="center"/>
    </xf>
    <xf numFmtId="0" fontId="8" fillId="0" borderId="0" xfId="0" applyFont="1">
      <alignment vertical="center"/>
    </xf>
    <xf numFmtId="9" fontId="8" fillId="0" borderId="0" xfId="1" applyFo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9" fillId="2" borderId="1" xfId="0" applyNumberFormat="1" applyFont="1" applyFill="1" applyBorder="1" applyAlignment="1">
      <alignment vertical="center"/>
    </xf>
    <xf numFmtId="9" fontId="9" fillId="2" borderId="1" xfId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177" fontId="8" fillId="0" borderId="0" xfId="1" applyNumberFormat="1" applyFont="1">
      <alignment vertical="center"/>
    </xf>
    <xf numFmtId="9" fontId="8" fillId="0" borderId="0" xfId="1" applyNumberFormat="1" applyFont="1">
      <alignment vertical="center"/>
    </xf>
    <xf numFmtId="14" fontId="8" fillId="0" borderId="0" xfId="0" applyNumberFormat="1" applyFont="1">
      <alignment vertical="center"/>
    </xf>
    <xf numFmtId="0" fontId="8" fillId="3" borderId="0" xfId="0" applyFont="1" applyFill="1">
      <alignment vertical="center"/>
    </xf>
    <xf numFmtId="14" fontId="8" fillId="3" borderId="0" xfId="0" applyNumberFormat="1" applyFont="1" applyFill="1">
      <alignment vertical="center"/>
    </xf>
    <xf numFmtId="9" fontId="8" fillId="3" borderId="0" xfId="1" applyNumberFormat="1" applyFont="1" applyFill="1">
      <alignment vertical="center"/>
    </xf>
    <xf numFmtId="0" fontId="8" fillId="0" borderId="0" xfId="0" applyFont="1" applyFill="1">
      <alignment vertical="center"/>
    </xf>
    <xf numFmtId="10" fontId="8" fillId="0" borderId="0" xfId="1" applyNumberFormat="1" applyFont="1">
      <alignment vertical="center"/>
    </xf>
    <xf numFmtId="0" fontId="0" fillId="0" borderId="0" xfId="0" applyFill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8" fontId="11" fillId="0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9" fontId="11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9" fontId="11" fillId="0" borderId="2" xfId="1" applyNumberFormat="1" applyFont="1" applyFill="1" applyBorder="1" applyAlignment="1">
      <alignment horizontal="center"/>
    </xf>
    <xf numFmtId="49" fontId="11" fillId="0" borderId="2" xfId="0" applyNumberFormat="1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NumberFormat="1" applyFont="1" applyFill="1" applyBorder="1" applyAlignment="1">
      <alignment horizontal="center" vertical="center"/>
    </xf>
    <xf numFmtId="9" fontId="17" fillId="2" borderId="2" xfId="1" applyFont="1" applyFill="1" applyBorder="1" applyAlignment="1">
      <alignment horizontal="center" vertical="center"/>
    </xf>
    <xf numFmtId="9" fontId="16" fillId="0" borderId="2" xfId="1" applyFont="1" applyBorder="1" applyAlignment="1">
      <alignment horizontal="center" vertical="center"/>
    </xf>
    <xf numFmtId="0" fontId="18" fillId="5" borderId="2" xfId="2" applyFont="1" applyFill="1" applyBorder="1" applyAlignment="1">
      <alignment horizontal="center" vertical="center"/>
    </xf>
    <xf numFmtId="14" fontId="18" fillId="5" borderId="2" xfId="2" applyNumberFormat="1" applyFont="1" applyFill="1" applyBorder="1" applyAlignment="1">
      <alignment horizontal="center" vertical="center"/>
    </xf>
    <xf numFmtId="0" fontId="18" fillId="5" borderId="2" xfId="2" applyFont="1" applyFill="1" applyBorder="1" applyAlignment="1">
      <alignment horizontal="center" vertical="center" wrapText="1"/>
    </xf>
    <xf numFmtId="180" fontId="18" fillId="5" borderId="2" xfId="2" applyNumberFormat="1" applyFont="1" applyFill="1" applyBorder="1" applyAlignment="1">
      <alignment horizontal="center" vertical="center"/>
    </xf>
    <xf numFmtId="177" fontId="19" fillId="5" borderId="2" xfId="3" applyNumberFormat="1" applyFont="1" applyFill="1" applyBorder="1" applyAlignment="1">
      <alignment horizontal="center" vertical="center" wrapText="1"/>
    </xf>
    <xf numFmtId="180" fontId="19" fillId="5" borderId="2" xfId="4" applyNumberFormat="1" applyFont="1" applyFill="1" applyBorder="1" applyAlignment="1">
      <alignment horizontal="center" vertical="center" wrapText="1"/>
    </xf>
    <xf numFmtId="0" fontId="18" fillId="5" borderId="2" xfId="2" applyFont="1" applyFill="1" applyBorder="1" applyAlignment="1">
      <alignment horizontal="center" vertical="top" wrapText="1"/>
    </xf>
    <xf numFmtId="14" fontId="17" fillId="5" borderId="2" xfId="0" applyNumberFormat="1" applyFont="1" applyFill="1" applyBorder="1" applyAlignment="1">
      <alignment horizontal="center" vertical="center"/>
    </xf>
    <xf numFmtId="177" fontId="16" fillId="5" borderId="2" xfId="1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4" fontId="16" fillId="5" borderId="2" xfId="0" applyNumberFormat="1" applyFont="1" applyFill="1" applyBorder="1" applyAlignment="1">
      <alignment horizontal="center" vertical="center"/>
    </xf>
    <xf numFmtId="9" fontId="16" fillId="5" borderId="2" xfId="1" applyNumberFormat="1" applyFont="1" applyFill="1" applyBorder="1" applyAlignment="1">
      <alignment horizontal="center" vertical="center"/>
    </xf>
    <xf numFmtId="0" fontId="18" fillId="0" borderId="20" xfId="12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6" borderId="2" xfId="2" applyFont="1" applyFill="1" applyBorder="1" applyAlignment="1">
      <alignment horizontal="center" vertical="center"/>
    </xf>
    <xf numFmtId="179" fontId="19" fillId="0" borderId="2" xfId="2" applyNumberFormat="1" applyFont="1" applyFill="1" applyBorder="1" applyAlignment="1">
      <alignment horizontal="center" vertical="center"/>
    </xf>
    <xf numFmtId="179" fontId="19" fillId="5" borderId="2" xfId="2" applyNumberFormat="1" applyFont="1" applyFill="1" applyBorder="1" applyAlignment="1">
      <alignment horizontal="center" vertical="center"/>
    </xf>
    <xf numFmtId="0" fontId="19" fillId="5" borderId="2" xfId="2" applyFont="1" applyFill="1" applyBorder="1" applyAlignment="1">
      <alignment horizontal="center" vertical="center"/>
    </xf>
    <xf numFmtId="10" fontId="18" fillId="5" borderId="2" xfId="2" applyNumberFormat="1" applyFont="1" applyFill="1" applyBorder="1" applyAlignment="1">
      <alignment horizontal="center" vertical="center"/>
    </xf>
    <xf numFmtId="180" fontId="18" fillId="0" borderId="2" xfId="2" applyNumberFormat="1" applyFont="1" applyFill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9" fillId="0" borderId="2" xfId="2" applyFont="1" applyFill="1" applyBorder="1" applyAlignment="1">
      <alignment horizontal="center" vertical="center"/>
    </xf>
    <xf numFmtId="10" fontId="18" fillId="0" borderId="2" xfId="2" applyNumberFormat="1" applyFont="1" applyBorder="1" applyAlignment="1">
      <alignment horizontal="center" vertical="center"/>
    </xf>
    <xf numFmtId="180" fontId="18" fillId="0" borderId="2" xfId="2" applyNumberFormat="1" applyFont="1" applyBorder="1" applyAlignment="1">
      <alignment horizontal="center" vertical="center"/>
    </xf>
    <xf numFmtId="0" fontId="35" fillId="0" borderId="0" xfId="0" applyFont="1">
      <alignment vertical="center"/>
    </xf>
    <xf numFmtId="179" fontId="19" fillId="0" borderId="2" xfId="2" applyNumberFormat="1" applyFont="1" applyFill="1" applyBorder="1" applyAlignment="1">
      <alignment horizontal="left" vertical="center"/>
    </xf>
    <xf numFmtId="180" fontId="18" fillId="0" borderId="2" xfId="2" applyNumberFormat="1" applyFont="1" applyFill="1" applyBorder="1" applyAlignment="1">
      <alignment vertical="center"/>
    </xf>
    <xf numFmtId="0" fontId="19" fillId="0" borderId="2" xfId="2" applyFont="1" applyFill="1" applyBorder="1" applyAlignment="1">
      <alignment horizontal="left" vertical="center"/>
    </xf>
    <xf numFmtId="10" fontId="18" fillId="5" borderId="2" xfId="3" applyNumberFormat="1" applyFont="1" applyFill="1" applyBorder="1" applyAlignment="1">
      <alignment horizontal="center" vertical="center"/>
    </xf>
    <xf numFmtId="0" fontId="18" fillId="0" borderId="2" xfId="2" applyFont="1" applyBorder="1" applyAlignment="1">
      <alignment vertical="center"/>
    </xf>
    <xf numFmtId="0" fontId="35" fillId="5" borderId="0" xfId="0" applyFont="1" applyFill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0" fontId="37" fillId="22" borderId="2" xfId="0" applyNumberFormat="1" applyFont="1" applyFill="1" applyBorder="1" applyAlignment="1">
      <alignment horizontal="center" vertical="center"/>
    </xf>
    <xf numFmtId="9" fontId="37" fillId="22" borderId="2" xfId="1" applyFont="1" applyFill="1" applyBorder="1" applyAlignment="1">
      <alignment horizontal="center" vertical="center"/>
    </xf>
    <xf numFmtId="14" fontId="36" fillId="0" borderId="2" xfId="0" applyNumberFormat="1" applyFont="1" applyBorder="1" applyAlignment="1">
      <alignment horizontal="center" vertical="center"/>
    </xf>
    <xf numFmtId="9" fontId="36" fillId="0" borderId="2" xfId="1" applyNumberFormat="1" applyFont="1" applyBorder="1" applyAlignment="1">
      <alignment horizontal="center" vertical="center"/>
    </xf>
    <xf numFmtId="177" fontId="36" fillId="0" borderId="2" xfId="1" applyNumberFormat="1" applyFont="1" applyBorder="1" applyAlignment="1">
      <alignment horizontal="center" vertical="center"/>
    </xf>
    <xf numFmtId="0" fontId="34" fillId="2" borderId="2" xfId="5" applyFont="1" applyFill="1" applyBorder="1" applyAlignment="1">
      <alignment horizontal="center" vertical="center"/>
    </xf>
    <xf numFmtId="0" fontId="34" fillId="2" borderId="2" xfId="5" applyNumberFormat="1" applyFont="1" applyFill="1" applyBorder="1" applyAlignment="1">
      <alignment horizontal="center" vertical="center"/>
    </xf>
    <xf numFmtId="0" fontId="34" fillId="0" borderId="2" xfId="5" applyFont="1" applyFill="1" applyBorder="1" applyAlignment="1">
      <alignment horizontal="center" vertical="center"/>
    </xf>
    <xf numFmtId="14" fontId="34" fillId="0" borderId="2" xfId="5" applyNumberFormat="1" applyFont="1" applyFill="1" applyBorder="1" applyAlignment="1">
      <alignment horizontal="center" vertical="center"/>
    </xf>
    <xf numFmtId="0" fontId="34" fillId="0" borderId="2" xfId="5" applyNumberFormat="1" applyFont="1" applyFill="1" applyBorder="1" applyAlignment="1">
      <alignment horizontal="center" vertical="center"/>
    </xf>
    <xf numFmtId="0" fontId="34" fillId="0" borderId="2" xfId="5" applyFont="1" applyFill="1" applyBorder="1" applyAlignment="1">
      <alignment horizontal="center" vertical="center" wrapText="1"/>
    </xf>
    <xf numFmtId="0" fontId="18" fillId="0" borderId="2" xfId="5" applyFont="1" applyFill="1" applyBorder="1" applyAlignment="1">
      <alignment horizontal="center"/>
    </xf>
    <xf numFmtId="0" fontId="27" fillId="3" borderId="2" xfId="5" applyFont="1" applyFill="1" applyBorder="1" applyAlignment="1">
      <alignment horizontal="center" vertical="center"/>
    </xf>
    <xf numFmtId="0" fontId="27" fillId="5" borderId="2" xfId="5" applyFont="1" applyFill="1" applyBorder="1" applyAlignment="1">
      <alignment horizontal="center" vertical="center"/>
    </xf>
    <xf numFmtId="179" fontId="27" fillId="5" borderId="2" xfId="5" applyNumberFormat="1" applyFont="1" applyFill="1" applyBorder="1" applyAlignment="1">
      <alignment horizontal="center" vertical="center"/>
    </xf>
    <xf numFmtId="0" fontId="27" fillId="5" borderId="2" xfId="5" applyFont="1" applyFill="1" applyBorder="1" applyAlignment="1">
      <alignment horizontal="center" vertical="center" wrapText="1"/>
    </xf>
    <xf numFmtId="180" fontId="27" fillId="5" borderId="2" xfId="5" applyNumberFormat="1" applyFont="1" applyFill="1" applyBorder="1" applyAlignment="1">
      <alignment horizontal="center" vertical="center"/>
    </xf>
    <xf numFmtId="10" fontId="27" fillId="5" borderId="2" xfId="5" applyNumberFormat="1" applyFont="1" applyFill="1" applyBorder="1" applyAlignment="1">
      <alignment horizontal="center" vertical="center"/>
    </xf>
    <xf numFmtId="0" fontId="18" fillId="6" borderId="20" xfId="12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20" xfId="12" applyFont="1" applyBorder="1" applyAlignment="1">
      <alignment horizontal="center" vertical="center"/>
    </xf>
    <xf numFmtId="0" fontId="18" fillId="0" borderId="20" xfId="12" applyFont="1" applyBorder="1" applyAlignment="1">
      <alignment horizontal="center"/>
    </xf>
    <xf numFmtId="177" fontId="18" fillId="0" borderId="20" xfId="12" applyNumberFormat="1" applyFont="1" applyBorder="1" applyAlignment="1">
      <alignment horizontal="center" vertical="center"/>
    </xf>
    <xf numFmtId="9" fontId="18" fillId="0" borderId="20" xfId="12" applyNumberFormat="1" applyFont="1" applyBorder="1" applyAlignment="1">
      <alignment horizontal="center" vertical="center"/>
    </xf>
    <xf numFmtId="2" fontId="18" fillId="0" borderId="20" xfId="12" applyNumberFormat="1" applyFont="1" applyBorder="1" applyAlignment="1">
      <alignment horizontal="center"/>
    </xf>
    <xf numFmtId="183" fontId="18" fillId="0" borderId="20" xfId="12" applyNumberFormat="1" applyFont="1" applyBorder="1" applyAlignment="1">
      <alignment horizontal="center"/>
    </xf>
    <xf numFmtId="0" fontId="18" fillId="6" borderId="20" xfId="113" applyFont="1" applyFill="1" applyBorder="1" applyAlignment="1">
      <alignment horizontal="center" vertical="center"/>
    </xf>
    <xf numFmtId="0" fontId="18" fillId="6" borderId="20" xfId="113" applyFont="1" applyFill="1" applyBorder="1" applyAlignment="1">
      <alignment horizontal="left" vertical="center"/>
    </xf>
    <xf numFmtId="0" fontId="18" fillId="6" borderId="20" xfId="113" applyFont="1" applyFill="1" applyBorder="1" applyAlignment="1">
      <alignment vertical="center"/>
    </xf>
    <xf numFmtId="0" fontId="19" fillId="5" borderId="20" xfId="113" applyFont="1" applyFill="1" applyBorder="1" applyAlignment="1">
      <alignment horizontal="center" vertical="center"/>
    </xf>
    <xf numFmtId="0" fontId="18" fillId="5" borderId="20" xfId="113" applyFont="1" applyFill="1" applyBorder="1" applyAlignment="1">
      <alignment horizontal="center" vertical="center"/>
    </xf>
    <xf numFmtId="179" fontId="19" fillId="5" borderId="20" xfId="113" applyNumberFormat="1" applyFont="1" applyFill="1" applyBorder="1" applyAlignment="1">
      <alignment horizontal="left" vertical="center"/>
    </xf>
    <xf numFmtId="0" fontId="19" fillId="5" borderId="20" xfId="113" applyFont="1" applyFill="1" applyBorder="1" applyAlignment="1">
      <alignment vertical="center"/>
    </xf>
    <xf numFmtId="0" fontId="19" fillId="5" borderId="20" xfId="113" applyFont="1" applyFill="1" applyBorder="1" applyAlignment="1">
      <alignment horizontal="left" vertical="center"/>
    </xf>
    <xf numFmtId="180" fontId="18" fillId="5" borderId="20" xfId="113" applyNumberFormat="1" applyFont="1" applyFill="1" applyBorder="1" applyAlignment="1">
      <alignment vertical="center"/>
    </xf>
    <xf numFmtId="10" fontId="18" fillId="5" borderId="20" xfId="113" applyNumberFormat="1" applyFont="1" applyFill="1" applyBorder="1" applyAlignment="1">
      <alignment vertical="center"/>
    </xf>
    <xf numFmtId="184" fontId="18" fillId="5" borderId="20" xfId="114" applyNumberFormat="1" applyFont="1" applyFill="1" applyBorder="1" applyAlignment="1">
      <alignment vertical="center"/>
    </xf>
    <xf numFmtId="0" fontId="18" fillId="5" borderId="20" xfId="113" applyFont="1" applyFill="1" applyBorder="1" applyAlignment="1">
      <alignment vertical="center"/>
    </xf>
    <xf numFmtId="0" fontId="27" fillId="0" borderId="20" xfId="115" applyFont="1" applyFill="1" applyBorder="1" applyAlignment="1">
      <alignment horizontal="center" vertical="center" wrapText="1"/>
    </xf>
    <xf numFmtId="0" fontId="27" fillId="6" borderId="20" xfId="115" applyFont="1" applyFill="1" applyBorder="1" applyAlignment="1">
      <alignment horizontal="center" vertical="center"/>
    </xf>
    <xf numFmtId="180" fontId="27" fillId="0" borderId="20" xfId="115" applyNumberFormat="1" applyFont="1" applyFill="1" applyBorder="1" applyAlignment="1">
      <alignment horizontal="center" vertical="center"/>
    </xf>
    <xf numFmtId="10" fontId="27" fillId="0" borderId="20" xfId="115" applyNumberFormat="1" applyFont="1" applyBorder="1" applyAlignment="1">
      <alignment horizontal="center" vertical="center"/>
    </xf>
    <xf numFmtId="49" fontId="27" fillId="0" borderId="20" xfId="115" applyNumberFormat="1" applyFont="1" applyBorder="1" applyAlignment="1">
      <alignment horizontal="center" vertical="center"/>
    </xf>
    <xf numFmtId="179" fontId="27" fillId="6" borderId="20" xfId="115" applyNumberFormat="1" applyFont="1" applyFill="1" applyBorder="1" applyAlignment="1">
      <alignment horizontal="center" vertical="center"/>
    </xf>
    <xf numFmtId="0" fontId="27" fillId="0" borderId="20" xfId="115" applyFont="1" applyBorder="1" applyAlignment="1">
      <alignment horizontal="center" vertical="center"/>
    </xf>
    <xf numFmtId="179" fontId="27" fillId="0" borderId="20" xfId="115" applyNumberFormat="1" applyFont="1" applyFill="1" applyBorder="1" applyAlignment="1">
      <alignment horizontal="center" vertical="center"/>
    </xf>
    <xf numFmtId="58" fontId="27" fillId="0" borderId="20" xfId="115" applyNumberFormat="1" applyFont="1" applyBorder="1" applyAlignment="1">
      <alignment horizontal="center" vertical="center"/>
    </xf>
    <xf numFmtId="0" fontId="27" fillId="0" borderId="20" xfId="115" applyFont="1" applyFill="1" applyBorder="1" applyAlignment="1">
      <alignment horizontal="center" vertical="center"/>
    </xf>
    <xf numFmtId="0" fontId="27" fillId="0" borderId="20" xfId="116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34" fillId="2" borderId="20" xfId="20" applyFont="1" applyFill="1" applyBorder="1" applyAlignment="1">
      <alignment horizontal="center" vertical="center"/>
    </xf>
    <xf numFmtId="0" fontId="34" fillId="2" borderId="20" xfId="20" applyFont="1" applyFill="1" applyBorder="1" applyAlignment="1">
      <alignment horizontal="left" vertical="center"/>
    </xf>
    <xf numFmtId="0" fontId="34" fillId="2" borderId="20" xfId="20" applyFont="1" applyFill="1" applyBorder="1" applyAlignment="1">
      <alignment vertical="center"/>
    </xf>
    <xf numFmtId="0" fontId="34" fillId="2" borderId="20" xfId="20" applyNumberFormat="1" applyFont="1" applyFill="1" applyBorder="1" applyAlignment="1">
      <alignment vertical="center"/>
    </xf>
    <xf numFmtId="0" fontId="35" fillId="0" borderId="20" xfId="0" applyFont="1" applyBorder="1">
      <alignment vertical="center"/>
    </xf>
    <xf numFmtId="0" fontId="19" fillId="5" borderId="20" xfId="20" applyFont="1" applyFill="1" applyBorder="1" applyAlignment="1">
      <alignment vertical="center"/>
    </xf>
    <xf numFmtId="0" fontId="19" fillId="5" borderId="20" xfId="20" applyFont="1" applyFill="1" applyBorder="1" applyAlignment="1">
      <alignment horizontal="center" vertical="center"/>
    </xf>
    <xf numFmtId="0" fontId="18" fillId="5" borderId="20" xfId="20" applyFont="1" applyFill="1" applyBorder="1" applyAlignment="1">
      <alignment horizontal="center" vertical="center"/>
    </xf>
    <xf numFmtId="179" fontId="19" fillId="5" borderId="20" xfId="20" applyNumberFormat="1" applyFont="1" applyFill="1" applyBorder="1" applyAlignment="1">
      <alignment horizontal="left" vertical="center"/>
    </xf>
    <xf numFmtId="180" fontId="18" fillId="5" borderId="20" xfId="20" applyNumberFormat="1" applyFont="1" applyFill="1" applyBorder="1" applyAlignment="1">
      <alignment vertical="center"/>
    </xf>
    <xf numFmtId="10" fontId="34" fillId="5" borderId="20" xfId="118" applyNumberFormat="1" applyFont="1" applyFill="1" applyBorder="1" applyAlignment="1">
      <alignment vertical="center"/>
    </xf>
    <xf numFmtId="0" fontId="34" fillId="5" borderId="20" xfId="20" applyFont="1" applyFill="1" applyBorder="1" applyAlignment="1">
      <alignment vertical="center"/>
    </xf>
    <xf numFmtId="0" fontId="19" fillId="5" borderId="20" xfId="20" applyFont="1" applyFill="1" applyBorder="1" applyAlignment="1">
      <alignment vertical="center" wrapText="1"/>
    </xf>
    <xf numFmtId="0" fontId="27" fillId="3" borderId="20" xfId="117" applyFont="1" applyFill="1" applyBorder="1" applyAlignment="1">
      <alignment horizontal="center" vertical="center"/>
    </xf>
    <xf numFmtId="0" fontId="27" fillId="5" borderId="20" xfId="117" applyFont="1" applyFill="1" applyBorder="1" applyAlignment="1">
      <alignment horizontal="center" vertical="center" wrapText="1"/>
    </xf>
    <xf numFmtId="177" fontId="27" fillId="5" borderId="2" xfId="120" applyNumberFormat="1" applyFont="1" applyFill="1" applyBorder="1" applyAlignment="1">
      <alignment horizontal="center" vertical="center" wrapText="1"/>
    </xf>
    <xf numFmtId="180" fontId="27" fillId="5" borderId="2" xfId="119" applyNumberFormat="1" applyFont="1" applyFill="1" applyBorder="1" applyAlignment="1">
      <alignment horizontal="center" vertical="center" wrapText="1"/>
    </xf>
    <xf numFmtId="9" fontId="27" fillId="5" borderId="2" xfId="117" applyNumberFormat="1" applyFont="1" applyFill="1" applyBorder="1" applyAlignment="1">
      <alignment horizontal="center" vertical="center"/>
    </xf>
    <xf numFmtId="0" fontId="27" fillId="5" borderId="20" xfId="117" applyFont="1" applyFill="1" applyBorder="1" applyAlignment="1">
      <alignment horizontal="center" vertical="center"/>
    </xf>
    <xf numFmtId="0" fontId="33" fillId="0" borderId="0" xfId="117" applyFont="1">
      <alignment vertical="center"/>
    </xf>
    <xf numFmtId="14" fontId="27" fillId="5" borderId="20" xfId="117" applyNumberFormat="1" applyFont="1" applyFill="1" applyBorder="1" applyAlignment="1">
      <alignment horizontal="center" vertical="center"/>
    </xf>
    <xf numFmtId="9" fontId="27" fillId="5" borderId="20" xfId="117" applyNumberFormat="1" applyFont="1" applyFill="1" applyBorder="1" applyAlignment="1">
      <alignment horizontal="center" vertical="center"/>
    </xf>
    <xf numFmtId="180" fontId="27" fillId="5" borderId="20" xfId="117" applyNumberFormat="1" applyFont="1" applyFill="1" applyBorder="1" applyAlignment="1">
      <alignment horizontal="center" vertical="center"/>
    </xf>
    <xf numFmtId="14" fontId="17" fillId="0" borderId="2" xfId="0" applyNumberFormat="1" applyFont="1" applyFill="1" applyBorder="1" applyAlignment="1">
      <alignment horizontal="center" vertical="center"/>
    </xf>
    <xf numFmtId="177" fontId="16" fillId="0" borderId="2" xfId="1" applyNumberFormat="1" applyFont="1" applyBorder="1" applyAlignment="1">
      <alignment horizontal="center" vertical="center"/>
    </xf>
    <xf numFmtId="9" fontId="16" fillId="0" borderId="2" xfId="1" applyNumberFormat="1" applyFont="1" applyBorder="1" applyAlignment="1">
      <alignment horizontal="center" vertical="center"/>
    </xf>
    <xf numFmtId="176" fontId="18" fillId="5" borderId="2" xfId="2" applyNumberFormat="1" applyFont="1" applyFill="1" applyBorder="1" applyAlignment="1">
      <alignment horizontal="center" vertical="center"/>
    </xf>
    <xf numFmtId="177" fontId="34" fillId="0" borderId="2" xfId="5" applyNumberFormat="1" applyFont="1" applyFill="1" applyBorder="1" applyAlignment="1">
      <alignment horizontal="center" vertical="center"/>
    </xf>
    <xf numFmtId="0" fontId="40" fillId="0" borderId="0" xfId="125" applyFont="1">
      <alignment vertical="center"/>
    </xf>
    <xf numFmtId="0" fontId="15" fillId="3" borderId="20" xfId="128" applyFont="1" applyFill="1" applyBorder="1" applyAlignment="1">
      <alignment horizontal="center" vertical="center"/>
    </xf>
    <xf numFmtId="0" fontId="15" fillId="0" borderId="20" xfId="128" applyFont="1" applyBorder="1" applyAlignment="1">
      <alignment horizontal="center" vertical="center"/>
    </xf>
    <xf numFmtId="179" fontId="39" fillId="0" borderId="20" xfId="128" applyNumberFormat="1" applyFont="1" applyFill="1" applyBorder="1" applyAlignment="1">
      <alignment horizontal="left" vertical="center"/>
    </xf>
    <xf numFmtId="0" fontId="39" fillId="0" borderId="20" xfId="128" applyFont="1" applyFill="1" applyBorder="1" applyAlignment="1">
      <alignment vertical="center"/>
    </xf>
    <xf numFmtId="0" fontId="39" fillId="0" borderId="20" xfId="128" applyFont="1" applyFill="1" applyBorder="1" applyAlignment="1">
      <alignment horizontal="center" vertical="center"/>
    </xf>
    <xf numFmtId="180" fontId="15" fillId="0" borderId="20" xfId="128" applyNumberFormat="1" applyFont="1" applyFill="1" applyBorder="1" applyAlignment="1">
      <alignment vertical="center"/>
    </xf>
    <xf numFmtId="10" fontId="15" fillId="0" borderId="20" xfId="128" applyNumberFormat="1" applyFont="1" applyBorder="1" applyAlignment="1">
      <alignment vertical="center"/>
    </xf>
    <xf numFmtId="180" fontId="15" fillId="0" borderId="20" xfId="128" applyNumberFormat="1" applyFont="1" applyBorder="1" applyAlignment="1">
      <alignment vertical="center"/>
    </xf>
    <xf numFmtId="0" fontId="15" fillId="5" borderId="20" xfId="128" applyFont="1" applyFill="1" applyBorder="1" applyAlignment="1">
      <alignment horizontal="center" vertical="center"/>
    </xf>
    <xf numFmtId="0" fontId="39" fillId="5" borderId="20" xfId="128" applyFont="1" applyFill="1" applyBorder="1" applyAlignment="1">
      <alignment horizontal="center" vertical="center"/>
    </xf>
    <xf numFmtId="10" fontId="15" fillId="5" borderId="20" xfId="128" applyNumberFormat="1" applyFont="1" applyFill="1" applyBorder="1" applyAlignment="1">
      <alignment vertical="center"/>
    </xf>
    <xf numFmtId="10" fontId="15" fillId="5" borderId="20" xfId="129" applyNumberFormat="1" applyFont="1" applyFill="1" applyBorder="1" applyAlignment="1">
      <alignment vertical="center"/>
    </xf>
    <xf numFmtId="10" fontId="15" fillId="0" borderId="20" xfId="129" applyNumberFormat="1" applyFont="1" applyFill="1" applyBorder="1" applyAlignment="1">
      <alignment vertical="center"/>
    </xf>
    <xf numFmtId="0" fontId="15" fillId="0" borderId="20" xfId="128" applyFont="1" applyFill="1" applyBorder="1" applyAlignment="1">
      <alignment vertical="center"/>
    </xf>
    <xf numFmtId="10" fontId="39" fillId="5" borderId="20" xfId="129" applyNumberFormat="1" applyFont="1" applyFill="1" applyBorder="1" applyAlignment="1">
      <alignment vertical="center"/>
    </xf>
    <xf numFmtId="10" fontId="39" fillId="0" borderId="20" xfId="129" applyNumberFormat="1" applyFont="1" applyBorder="1" applyAlignment="1">
      <alignment vertical="center"/>
    </xf>
    <xf numFmtId="0" fontId="15" fillId="0" borderId="20" xfId="128" applyFont="1" applyBorder="1" applyAlignment="1">
      <alignment vertical="center"/>
    </xf>
    <xf numFmtId="10" fontId="15" fillId="0" borderId="20" xfId="129" applyNumberFormat="1" applyFont="1" applyBorder="1" applyAlignment="1">
      <alignment vertical="center"/>
    </xf>
    <xf numFmtId="0" fontId="15" fillId="6" borderId="20" xfId="128" applyFont="1" applyFill="1" applyBorder="1" applyAlignment="1">
      <alignment horizontal="center" vertical="center"/>
    </xf>
    <xf numFmtId="0" fontId="15" fillId="6" borderId="20" xfId="128" applyFont="1" applyFill="1" applyBorder="1" applyAlignment="1">
      <alignment horizontal="left" vertical="center"/>
    </xf>
    <xf numFmtId="0" fontId="15" fillId="6" borderId="20" xfId="128" applyFont="1" applyFill="1" applyBorder="1" applyAlignment="1">
      <alignment vertical="center"/>
    </xf>
    <xf numFmtId="10" fontId="15" fillId="0" borderId="20" xfId="128" applyNumberFormat="1" applyFont="1" applyBorder="1" applyAlignment="1">
      <alignment horizontal="center" vertical="center"/>
    </xf>
    <xf numFmtId="180" fontId="15" fillId="0" borderId="20" xfId="128" applyNumberFormat="1" applyFont="1" applyBorder="1" applyAlignment="1">
      <alignment horizontal="center" vertical="center"/>
    </xf>
    <xf numFmtId="180" fontId="15" fillId="0" borderId="20" xfId="128" applyNumberFormat="1" applyFont="1" applyFill="1" applyBorder="1" applyAlignment="1">
      <alignment horizontal="center" vertical="center"/>
    </xf>
    <xf numFmtId="10" fontId="15" fillId="0" borderId="20" xfId="129" applyNumberFormat="1" applyFont="1" applyBorder="1" applyAlignment="1">
      <alignment horizontal="center" vertical="center"/>
    </xf>
    <xf numFmtId="10" fontId="15" fillId="5" borderId="20" xfId="129" applyNumberFormat="1" applyFont="1" applyFill="1" applyBorder="1" applyAlignment="1">
      <alignment horizontal="center" vertical="center"/>
    </xf>
    <xf numFmtId="0" fontId="39" fillId="5" borderId="20" xfId="128" applyFont="1" applyFill="1" applyBorder="1" applyAlignment="1">
      <alignment vertical="center" wrapText="1"/>
    </xf>
    <xf numFmtId="0" fontId="39" fillId="0" borderId="20" xfId="128" applyFont="1" applyFill="1" applyBorder="1" applyAlignment="1">
      <alignment horizontal="left" vertical="center" wrapText="1"/>
    </xf>
    <xf numFmtId="0" fontId="35" fillId="3" borderId="20" xfId="0" applyFont="1" applyFill="1" applyBorder="1">
      <alignment vertical="center"/>
    </xf>
    <xf numFmtId="0" fontId="35" fillId="0" borderId="20" xfId="0" applyFont="1" applyBorder="1" applyAlignment="1">
      <alignment horizontal="center" vertical="center"/>
    </xf>
    <xf numFmtId="0" fontId="26" fillId="5" borderId="0" xfId="5" applyFont="1" applyFill="1" applyBorder="1" applyAlignment="1">
      <alignment horizontal="center" vertical="center"/>
    </xf>
    <xf numFmtId="0" fontId="37" fillId="0" borderId="0" xfId="0" applyFont="1">
      <alignment vertical="center"/>
    </xf>
    <xf numFmtId="0" fontId="27" fillId="5" borderId="0" xfId="117" applyFont="1" applyFill="1" applyBorder="1" applyAlignment="1">
      <alignment horizontal="center" vertical="center"/>
    </xf>
    <xf numFmtId="0" fontId="33" fillId="0" borderId="20" xfId="117" applyFont="1" applyBorder="1">
      <alignment vertical="center"/>
    </xf>
    <xf numFmtId="0" fontId="27" fillId="5" borderId="0" xfId="117" applyFont="1" applyFill="1" applyBorder="1" applyAlignment="1">
      <alignment horizontal="center" vertical="center" wrapText="1"/>
    </xf>
    <xf numFmtId="0" fontId="34" fillId="0" borderId="20" xfId="117" applyFont="1" applyBorder="1" applyAlignment="1">
      <alignment horizontal="center" vertical="center" wrapText="1" readingOrder="1"/>
    </xf>
    <xf numFmtId="0" fontId="33" fillId="0" borderId="2" xfId="117" applyFont="1" applyBorder="1">
      <alignment vertical="center"/>
    </xf>
    <xf numFmtId="0" fontId="34" fillId="0" borderId="20" xfId="117" applyFont="1" applyBorder="1" applyAlignment="1">
      <alignment horizontal="left" vertical="center" wrapText="1" readingOrder="1"/>
    </xf>
    <xf numFmtId="177" fontId="27" fillId="5" borderId="20" xfId="120" applyNumberFormat="1" applyFont="1" applyFill="1" applyBorder="1" applyAlignment="1">
      <alignment horizontal="center" vertical="center" wrapText="1"/>
    </xf>
    <xf numFmtId="180" fontId="27" fillId="5" borderId="0" xfId="119" applyNumberFormat="1" applyFont="1" applyFill="1" applyBorder="1" applyAlignment="1">
      <alignment horizontal="center" vertical="center" wrapText="1"/>
    </xf>
    <xf numFmtId="180" fontId="27" fillId="5" borderId="0" xfId="117" applyNumberFormat="1" applyFont="1" applyFill="1" applyBorder="1" applyAlignment="1">
      <alignment horizontal="center" vertical="center"/>
    </xf>
    <xf numFmtId="0" fontId="25" fillId="3" borderId="20" xfId="20" applyFont="1" applyFill="1" applyBorder="1" applyAlignment="1">
      <alignment horizontal="center" vertical="center"/>
    </xf>
    <xf numFmtId="0" fontId="26" fillId="5" borderId="20" xfId="20" applyFont="1" applyFill="1" applyBorder="1" applyAlignment="1">
      <alignment horizontal="center" vertical="center"/>
    </xf>
    <xf numFmtId="179" fontId="26" fillId="5" borderId="20" xfId="20" applyNumberFormat="1" applyFont="1" applyFill="1" applyBorder="1" applyAlignment="1">
      <alignment horizontal="center" vertical="center"/>
    </xf>
    <xf numFmtId="180" fontId="26" fillId="5" borderId="20" xfId="20" applyNumberFormat="1" applyFont="1" applyFill="1" applyBorder="1" applyAlignment="1">
      <alignment horizontal="center" vertical="center"/>
    </xf>
    <xf numFmtId="10" fontId="26" fillId="5" borderId="20" xfId="20" applyNumberFormat="1" applyFont="1" applyFill="1" applyBorder="1" applyAlignment="1">
      <alignment horizontal="center" vertical="center"/>
    </xf>
    <xf numFmtId="0" fontId="20" fillId="0" borderId="0" xfId="20"/>
    <xf numFmtId="0" fontId="26" fillId="3" borderId="20" xfId="20" applyFont="1" applyFill="1" applyBorder="1" applyAlignment="1">
      <alignment horizontal="center" vertical="center"/>
    </xf>
    <xf numFmtId="181" fontId="26" fillId="3" borderId="20" xfId="20" applyNumberFormat="1" applyFont="1" applyFill="1" applyBorder="1" applyAlignment="1">
      <alignment horizontal="center" vertical="center"/>
    </xf>
    <xf numFmtId="0" fontId="15" fillId="0" borderId="0" xfId="20" applyFont="1"/>
    <xf numFmtId="58" fontId="15" fillId="0" borderId="0" xfId="20" applyNumberFormat="1" applyFont="1" applyAlignment="1">
      <alignment horizontal="center"/>
    </xf>
    <xf numFmtId="9" fontId="15" fillId="0" borderId="0" xfId="20" applyNumberFormat="1" applyFont="1"/>
    <xf numFmtId="181" fontId="15" fillId="0" borderId="0" xfId="20" applyNumberFormat="1" applyFont="1"/>
    <xf numFmtId="10" fontId="15" fillId="0" borderId="0" xfId="20" applyNumberFormat="1" applyFont="1"/>
    <xf numFmtId="184" fontId="18" fillId="0" borderId="20" xfId="12" applyNumberFormat="1" applyFont="1" applyBorder="1" applyAlignment="1">
      <alignment horizontal="center" vertical="center"/>
    </xf>
    <xf numFmtId="0" fontId="33" fillId="0" borderId="5" xfId="117" applyFont="1" applyBorder="1">
      <alignment vertical="center"/>
    </xf>
    <xf numFmtId="0" fontId="18" fillId="5" borderId="20" xfId="2" applyFont="1" applyFill="1" applyBorder="1" applyAlignment="1">
      <alignment horizontal="center" vertical="center"/>
    </xf>
    <xf numFmtId="179" fontId="19" fillId="5" borderId="20" xfId="2" applyNumberFormat="1" applyFont="1" applyFill="1" applyBorder="1" applyAlignment="1">
      <alignment horizontal="center" vertical="center"/>
    </xf>
    <xf numFmtId="0" fontId="19" fillId="5" borderId="20" xfId="2" applyFont="1" applyFill="1" applyBorder="1" applyAlignment="1">
      <alignment horizontal="center" vertical="center"/>
    </xf>
    <xf numFmtId="180" fontId="18" fillId="5" borderId="20" xfId="2" applyNumberFormat="1" applyFont="1" applyFill="1" applyBorder="1" applyAlignment="1">
      <alignment horizontal="center" vertical="center"/>
    </xf>
    <xf numFmtId="10" fontId="18" fillId="5" borderId="20" xfId="2" applyNumberFormat="1" applyFont="1" applyFill="1" applyBorder="1" applyAlignment="1">
      <alignment horizontal="center" vertical="center"/>
    </xf>
    <xf numFmtId="180" fontId="18" fillId="0" borderId="20" xfId="2" applyNumberFormat="1" applyFont="1" applyFill="1" applyBorder="1" applyAlignment="1">
      <alignment horizontal="center" vertical="center"/>
    </xf>
    <xf numFmtId="0" fontId="18" fillId="0" borderId="20" xfId="2" applyFont="1" applyBorder="1" applyAlignment="1">
      <alignment horizontal="center" vertical="center"/>
    </xf>
    <xf numFmtId="0" fontId="19" fillId="0" borderId="20" xfId="2" applyFont="1" applyFill="1" applyBorder="1" applyAlignment="1">
      <alignment horizontal="center" vertical="center"/>
    </xf>
    <xf numFmtId="10" fontId="18" fillId="0" borderId="20" xfId="2" applyNumberFormat="1" applyFont="1" applyBorder="1" applyAlignment="1">
      <alignment horizontal="center" vertical="center"/>
    </xf>
    <xf numFmtId="180" fontId="18" fillId="0" borderId="20" xfId="2" applyNumberFormat="1" applyFont="1" applyBorder="1" applyAlignment="1">
      <alignment horizontal="center" vertical="center"/>
    </xf>
    <xf numFmtId="14" fontId="18" fillId="5" borderId="20" xfId="2" applyNumberFormat="1" applyFont="1" applyFill="1" applyBorder="1" applyAlignment="1">
      <alignment horizontal="center" vertical="center"/>
    </xf>
    <xf numFmtId="0" fontId="18" fillId="5" borderId="20" xfId="2" applyFont="1" applyFill="1" applyBorder="1" applyAlignment="1">
      <alignment horizontal="center" vertical="center" wrapText="1"/>
    </xf>
    <xf numFmtId="177" fontId="19" fillId="5" borderId="20" xfId="3" applyNumberFormat="1" applyFont="1" applyFill="1" applyBorder="1" applyAlignment="1">
      <alignment horizontal="center" vertical="center" wrapText="1"/>
    </xf>
    <xf numFmtId="180" fontId="19" fillId="5" borderId="20" xfId="4" applyNumberFormat="1" applyFont="1" applyFill="1" applyBorder="1" applyAlignment="1">
      <alignment horizontal="center" vertical="center" wrapText="1"/>
    </xf>
    <xf numFmtId="176" fontId="18" fillId="5" borderId="20" xfId="2" applyNumberFormat="1" applyFont="1" applyFill="1" applyBorder="1" applyAlignment="1">
      <alignment horizontal="center" vertical="center"/>
    </xf>
    <xf numFmtId="0" fontId="18" fillId="5" borderId="20" xfId="2" applyFont="1" applyFill="1" applyBorder="1" applyAlignment="1">
      <alignment horizontal="center" vertical="top" wrapText="1"/>
    </xf>
    <xf numFmtId="0" fontId="34" fillId="0" borderId="20" xfId="5" applyFont="1" applyFill="1" applyBorder="1" applyAlignment="1">
      <alignment horizontal="center" vertical="center"/>
    </xf>
    <xf numFmtId="14" fontId="34" fillId="0" borderId="20" xfId="5" applyNumberFormat="1" applyFont="1" applyFill="1" applyBorder="1" applyAlignment="1">
      <alignment horizontal="center" vertical="center"/>
    </xf>
    <xf numFmtId="0" fontId="34" fillId="0" borderId="20" xfId="5" applyNumberFormat="1" applyFont="1" applyFill="1" applyBorder="1" applyAlignment="1">
      <alignment horizontal="center" vertical="center"/>
    </xf>
    <xf numFmtId="177" fontId="34" fillId="0" borderId="20" xfId="5" applyNumberFormat="1" applyFont="1" applyFill="1" applyBorder="1" applyAlignment="1">
      <alignment horizontal="center" vertical="center"/>
    </xf>
    <xf numFmtId="0" fontId="34" fillId="0" borderId="20" xfId="5" applyFont="1" applyFill="1" applyBorder="1" applyAlignment="1">
      <alignment horizontal="center" vertical="center" wrapText="1"/>
    </xf>
    <xf numFmtId="0" fontId="18" fillId="0" borderId="20" xfId="5" applyFont="1" applyFill="1" applyBorder="1" applyAlignment="1">
      <alignment horizontal="center"/>
    </xf>
    <xf numFmtId="180" fontId="18" fillId="5" borderId="20" xfId="113" applyNumberFormat="1" applyFont="1" applyFill="1" applyBorder="1" applyAlignment="1">
      <alignment horizontal="center" vertical="center"/>
    </xf>
    <xf numFmtId="10" fontId="18" fillId="5" borderId="20" xfId="113" applyNumberFormat="1" applyFont="1" applyFill="1" applyBorder="1" applyAlignment="1">
      <alignment horizontal="center" vertical="center"/>
    </xf>
    <xf numFmtId="184" fontId="18" fillId="5" borderId="20" xfId="114" applyNumberFormat="1" applyFont="1" applyFill="1" applyBorder="1" applyAlignment="1">
      <alignment horizontal="center" vertical="center"/>
    </xf>
    <xf numFmtId="180" fontId="18" fillId="5" borderId="20" xfId="20" applyNumberFormat="1" applyFont="1" applyFill="1" applyBorder="1" applyAlignment="1">
      <alignment horizontal="center" vertical="center"/>
    </xf>
    <xf numFmtId="10" fontId="34" fillId="5" borderId="20" xfId="118" applyNumberFormat="1" applyFont="1" applyFill="1" applyBorder="1" applyAlignment="1">
      <alignment horizontal="center" vertical="center"/>
    </xf>
    <xf numFmtId="0" fontId="34" fillId="5" borderId="20" xfId="20" applyFont="1" applyFill="1" applyBorder="1" applyAlignment="1">
      <alignment horizontal="center" vertical="center"/>
    </xf>
    <xf numFmtId="0" fontId="19" fillId="5" borderId="20" xfId="20" applyFont="1" applyFill="1" applyBorder="1" applyAlignment="1">
      <alignment horizontal="center" vertical="center" wrapText="1"/>
    </xf>
    <xf numFmtId="0" fontId="34" fillId="0" borderId="20" xfId="117" applyFont="1" applyBorder="1" applyAlignment="1">
      <alignment horizontal="center" vertical="center" wrapText="1"/>
    </xf>
    <xf numFmtId="0" fontId="18" fillId="0" borderId="20" xfId="117" applyFont="1" applyBorder="1" applyAlignment="1">
      <alignment horizontal="center" vertical="center"/>
    </xf>
    <xf numFmtId="0" fontId="10" fillId="5" borderId="20" xfId="5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/>
    </xf>
    <xf numFmtId="0" fontId="11" fillId="0" borderId="5" xfId="0" applyNumberFormat="1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49" fontId="11" fillId="0" borderId="4" xfId="0" applyNumberFormat="1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18" fillId="0" borderId="20" xfId="12" applyNumberFormat="1" applyFont="1" applyBorder="1" applyAlignment="1">
      <alignment horizontal="center"/>
    </xf>
    <xf numFmtId="14" fontId="19" fillId="0" borderId="20" xfId="2" applyNumberFormat="1" applyFont="1" applyFill="1" applyBorder="1" applyAlignment="1">
      <alignment horizontal="center" vertical="center"/>
    </xf>
    <xf numFmtId="14" fontId="19" fillId="5" borderId="20" xfId="113" applyNumberFormat="1" applyFont="1" applyFill="1" applyBorder="1" applyAlignment="1">
      <alignment horizontal="center" vertical="center"/>
    </xf>
    <xf numFmtId="14" fontId="19" fillId="5" borderId="20" xfId="20" applyNumberFormat="1" applyFont="1" applyFill="1" applyBorder="1" applyAlignment="1">
      <alignment horizontal="center" vertical="center"/>
    </xf>
    <xf numFmtId="14" fontId="19" fillId="5" borderId="20" xfId="2" applyNumberFormat="1" applyFont="1" applyFill="1" applyBorder="1" applyAlignment="1">
      <alignment horizontal="center" vertical="center"/>
    </xf>
    <xf numFmtId="14" fontId="18" fillId="6" borderId="2" xfId="2" applyNumberFormat="1" applyFont="1" applyFill="1" applyBorder="1" applyAlignment="1">
      <alignment horizontal="center" vertical="center"/>
    </xf>
    <xf numFmtId="58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18" fillId="0" borderId="20" xfId="128" applyFont="1" applyBorder="1" applyAlignment="1">
      <alignment horizontal="center" vertical="center"/>
    </xf>
    <xf numFmtId="14" fontId="19" fillId="0" borderId="20" xfId="128" applyNumberFormat="1" applyFont="1" applyFill="1" applyBorder="1" applyAlignment="1">
      <alignment horizontal="center" vertical="center"/>
    </xf>
    <xf numFmtId="0" fontId="19" fillId="0" borderId="20" xfId="128" applyFont="1" applyFill="1" applyBorder="1" applyAlignment="1">
      <alignment horizontal="center" vertical="center"/>
    </xf>
    <xf numFmtId="0" fontId="19" fillId="5" borderId="20" xfId="128" applyFont="1" applyFill="1" applyBorder="1" applyAlignment="1">
      <alignment horizontal="center" vertical="center" wrapText="1"/>
    </xf>
    <xf numFmtId="180" fontId="18" fillId="0" borderId="20" xfId="128" applyNumberFormat="1" applyFont="1" applyFill="1" applyBorder="1" applyAlignment="1">
      <alignment horizontal="center" vertical="center"/>
    </xf>
    <xf numFmtId="10" fontId="18" fillId="0" borderId="20" xfId="128" applyNumberFormat="1" applyFont="1" applyBorder="1" applyAlignment="1">
      <alignment horizontal="center" vertical="center"/>
    </xf>
    <xf numFmtId="180" fontId="18" fillId="0" borderId="20" xfId="128" applyNumberFormat="1" applyFont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14" fontId="34" fillId="5" borderId="20" xfId="0" applyNumberFormat="1" applyFont="1" applyFill="1" applyBorder="1" applyAlignment="1">
      <alignment horizontal="center" vertical="center"/>
    </xf>
    <xf numFmtId="177" fontId="18" fillId="5" borderId="20" xfId="1" applyNumberFormat="1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14" fontId="18" fillId="5" borderId="20" xfId="0" applyNumberFormat="1" applyFont="1" applyFill="1" applyBorder="1" applyAlignment="1">
      <alignment horizontal="center" vertical="center"/>
    </xf>
    <xf numFmtId="9" fontId="18" fillId="5" borderId="20" xfId="1" applyNumberFormat="1" applyFont="1" applyFill="1" applyBorder="1" applyAlignment="1">
      <alignment horizontal="center" vertical="center"/>
    </xf>
    <xf numFmtId="14" fontId="18" fillId="0" borderId="20" xfId="0" applyNumberFormat="1" applyFont="1" applyBorder="1" applyAlignment="1">
      <alignment horizontal="center" vertical="center"/>
    </xf>
    <xf numFmtId="9" fontId="18" fillId="0" borderId="20" xfId="1" applyNumberFormat="1" applyFont="1" applyBorder="1" applyAlignment="1">
      <alignment horizontal="center" vertical="center"/>
    </xf>
    <xf numFmtId="14" fontId="10" fillId="5" borderId="20" xfId="5" applyNumberFormat="1" applyFont="1" applyFill="1" applyBorder="1" applyAlignment="1">
      <alignment horizontal="center" vertical="center"/>
    </xf>
    <xf numFmtId="180" fontId="10" fillId="5" borderId="20" xfId="5" applyNumberFormat="1" applyFont="1" applyFill="1" applyBorder="1" applyAlignment="1">
      <alignment horizontal="center" vertical="center"/>
    </xf>
    <xf numFmtId="10" fontId="10" fillId="5" borderId="20" xfId="5" applyNumberFormat="1" applyFont="1" applyFill="1" applyBorder="1" applyAlignment="1">
      <alignment horizontal="center" vertical="center"/>
    </xf>
    <xf numFmtId="0" fontId="10" fillId="5" borderId="20" xfId="5" applyFont="1" applyFill="1" applyBorder="1" applyAlignment="1">
      <alignment horizontal="center" vertical="center" wrapText="1"/>
    </xf>
    <xf numFmtId="0" fontId="18" fillId="0" borderId="20" xfId="20" applyFont="1" applyBorder="1" applyAlignment="1">
      <alignment horizontal="center"/>
    </xf>
    <xf numFmtId="14" fontId="18" fillId="0" borderId="20" xfId="20" applyNumberFormat="1" applyFont="1" applyBorder="1" applyAlignment="1">
      <alignment horizontal="center"/>
    </xf>
    <xf numFmtId="10" fontId="18" fillId="0" borderId="20" xfId="20" applyNumberFormat="1" applyFont="1" applyBorder="1" applyAlignment="1">
      <alignment horizontal="center"/>
    </xf>
    <xf numFmtId="181" fontId="18" fillId="0" borderId="20" xfId="20" applyNumberFormat="1" applyFont="1" applyBorder="1" applyAlignment="1">
      <alignment horizontal="center"/>
    </xf>
    <xf numFmtId="0" fontId="10" fillId="0" borderId="20" xfId="115" applyFont="1" applyBorder="1" applyAlignment="1">
      <alignment horizontal="center" vertical="center"/>
    </xf>
    <xf numFmtId="14" fontId="10" fillId="0" borderId="20" xfId="115" applyNumberFormat="1" applyFont="1" applyFill="1" applyBorder="1" applyAlignment="1">
      <alignment horizontal="center" vertical="center"/>
    </xf>
    <xf numFmtId="58" fontId="10" fillId="0" borderId="20" xfId="115" applyNumberFormat="1" applyFont="1" applyBorder="1" applyAlignment="1">
      <alignment horizontal="center" vertical="center"/>
    </xf>
    <xf numFmtId="0" fontId="10" fillId="0" borderId="20" xfId="115" applyFont="1" applyFill="1" applyBorder="1" applyAlignment="1">
      <alignment horizontal="center" vertical="center"/>
    </xf>
    <xf numFmtId="0" fontId="10" fillId="0" borderId="20" xfId="115" applyFont="1" applyFill="1" applyBorder="1" applyAlignment="1">
      <alignment horizontal="center" vertical="center" wrapText="1"/>
    </xf>
    <xf numFmtId="180" fontId="10" fillId="0" borderId="20" xfId="115" applyNumberFormat="1" applyFont="1" applyFill="1" applyBorder="1" applyAlignment="1">
      <alignment horizontal="center" vertical="center"/>
    </xf>
    <xf numFmtId="10" fontId="10" fillId="0" borderId="20" xfId="115" applyNumberFormat="1" applyFont="1" applyBorder="1" applyAlignment="1">
      <alignment horizontal="center" vertical="center"/>
    </xf>
    <xf numFmtId="49" fontId="10" fillId="0" borderId="20" xfId="115" applyNumberFormat="1" applyFont="1" applyBorder="1" applyAlignment="1">
      <alignment horizontal="center" vertical="center"/>
    </xf>
    <xf numFmtId="0" fontId="10" fillId="5" borderId="20" xfId="117" applyFont="1" applyFill="1" applyBorder="1" applyAlignment="1">
      <alignment horizontal="center" vertical="center"/>
    </xf>
    <xf numFmtId="14" fontId="10" fillId="5" borderId="20" xfId="117" applyNumberFormat="1" applyFont="1" applyFill="1" applyBorder="1" applyAlignment="1">
      <alignment horizontal="center" vertical="center"/>
    </xf>
    <xf numFmtId="0" fontId="10" fillId="5" borderId="20" xfId="117" applyFont="1" applyFill="1" applyBorder="1" applyAlignment="1">
      <alignment horizontal="center" vertical="center" wrapText="1"/>
    </xf>
    <xf numFmtId="177" fontId="10" fillId="5" borderId="20" xfId="120" applyNumberFormat="1" applyFont="1" applyFill="1" applyBorder="1" applyAlignment="1">
      <alignment horizontal="center" vertical="center" wrapText="1"/>
    </xf>
    <xf numFmtId="180" fontId="10" fillId="5" borderId="20" xfId="119" applyNumberFormat="1" applyFont="1" applyFill="1" applyBorder="1" applyAlignment="1">
      <alignment horizontal="center" vertical="center" wrapText="1"/>
    </xf>
    <xf numFmtId="180" fontId="10" fillId="5" borderId="20" xfId="117" applyNumberFormat="1" applyFont="1" applyFill="1" applyBorder="1" applyAlignment="1">
      <alignment horizontal="center" vertical="center"/>
    </xf>
    <xf numFmtId="9" fontId="10" fillId="5" borderId="20" xfId="117" applyNumberFormat="1" applyFont="1" applyFill="1" applyBorder="1" applyAlignment="1">
      <alignment horizontal="center" vertical="center"/>
    </xf>
    <xf numFmtId="0" fontId="18" fillId="5" borderId="20" xfId="128" applyFont="1" applyFill="1" applyBorder="1" applyAlignment="1">
      <alignment horizontal="center" vertical="center"/>
    </xf>
    <xf numFmtId="10" fontId="18" fillId="5" borderId="20" xfId="128" applyNumberFormat="1" applyFont="1" applyFill="1" applyBorder="1" applyAlignment="1">
      <alignment horizontal="center" vertical="center"/>
    </xf>
    <xf numFmtId="177" fontId="18" fillId="0" borderId="20" xfId="1" applyNumberFormat="1" applyFont="1" applyBorder="1" applyAlignment="1">
      <alignment horizontal="center" vertical="center"/>
    </xf>
    <xf numFmtId="0" fontId="19" fillId="5" borderId="20" xfId="128" applyFont="1" applyFill="1" applyBorder="1" applyAlignment="1">
      <alignment horizontal="center" vertical="center"/>
    </xf>
    <xf numFmtId="10" fontId="18" fillId="5" borderId="20" xfId="129" applyNumberFormat="1" applyFont="1" applyFill="1" applyBorder="1" applyAlignment="1">
      <alignment horizontal="center" vertical="center"/>
    </xf>
    <xf numFmtId="10" fontId="18" fillId="0" borderId="20" xfId="129" applyNumberFormat="1" applyFont="1" applyFill="1" applyBorder="1" applyAlignment="1">
      <alignment horizontal="center" vertical="center"/>
    </xf>
    <xf numFmtId="0" fontId="10" fillId="0" borderId="20" xfId="116" applyFont="1" applyFill="1" applyBorder="1" applyAlignment="1">
      <alignment horizontal="center" vertical="center" wrapText="1"/>
    </xf>
    <xf numFmtId="10" fontId="19" fillId="5" borderId="20" xfId="129" applyNumberFormat="1" applyFont="1" applyFill="1" applyBorder="1" applyAlignment="1">
      <alignment horizontal="center" vertical="center"/>
    </xf>
    <xf numFmtId="0" fontId="19" fillId="0" borderId="20" xfId="128" applyFont="1" applyFill="1" applyBorder="1" applyAlignment="1">
      <alignment horizontal="center" vertical="center" wrapText="1"/>
    </xf>
    <xf numFmtId="10" fontId="19" fillId="0" borderId="20" xfId="129" applyNumberFormat="1" applyFont="1" applyBorder="1" applyAlignment="1">
      <alignment horizontal="center" vertical="center"/>
    </xf>
    <xf numFmtId="0" fontId="18" fillId="0" borderId="20" xfId="128" applyFont="1" applyFill="1" applyBorder="1" applyAlignment="1">
      <alignment horizontal="center" vertical="center"/>
    </xf>
    <xf numFmtId="10" fontId="18" fillId="0" borderId="20" xfId="129" applyNumberFormat="1" applyFont="1" applyBorder="1" applyAlignment="1">
      <alignment horizontal="center" vertical="center"/>
    </xf>
    <xf numFmtId="14" fontId="34" fillId="0" borderId="20" xfId="0" applyNumberFormat="1" applyFont="1" applyFill="1" applyBorder="1" applyAlignment="1">
      <alignment horizontal="center" vertical="center"/>
    </xf>
    <xf numFmtId="0" fontId="10" fillId="5" borderId="20" xfId="20" applyFont="1" applyFill="1" applyBorder="1" applyAlignment="1">
      <alignment horizontal="center" vertical="center"/>
    </xf>
    <xf numFmtId="14" fontId="10" fillId="5" borderId="20" xfId="20" applyNumberFormat="1" applyFont="1" applyFill="1" applyBorder="1" applyAlignment="1">
      <alignment horizontal="center" vertical="center"/>
    </xf>
    <xf numFmtId="180" fontId="10" fillId="5" borderId="20" xfId="20" applyNumberFormat="1" applyFont="1" applyFill="1" applyBorder="1" applyAlignment="1">
      <alignment horizontal="center" vertical="center"/>
    </xf>
    <xf numFmtId="10" fontId="10" fillId="5" borderId="20" xfId="20" applyNumberFormat="1" applyFont="1" applyFill="1" applyBorder="1" applyAlignment="1">
      <alignment horizontal="center" vertical="center"/>
    </xf>
    <xf numFmtId="14" fontId="10" fillId="5" borderId="5" xfId="117" applyNumberFormat="1" applyFont="1" applyFill="1" applyBorder="1" applyAlignment="1">
      <alignment horizontal="center" vertical="center"/>
    </xf>
    <xf numFmtId="9" fontId="10" fillId="5" borderId="5" xfId="117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</cellXfs>
  <cellStyles count="134">
    <cellStyle name="_ET_STYLE_NoName_00_" xfId="28"/>
    <cellStyle name="20% - 强调文字颜色 1 2" xfId="29"/>
    <cellStyle name="20% - 强调文字颜色 1 3" xfId="30"/>
    <cellStyle name="20% - 强调文字颜色 1 4" xfId="31"/>
    <cellStyle name="20% - 强调文字颜色 1 5" xfId="32"/>
    <cellStyle name="20% - 强调文字颜色 2 2" xfId="33"/>
    <cellStyle name="20% - 强调文字颜色 2 3" xfId="34"/>
    <cellStyle name="20% - 强调文字颜色 2 4" xfId="35"/>
    <cellStyle name="20% - 强调文字颜色 2 5" xfId="36"/>
    <cellStyle name="20% - 强调文字颜色 3 2" xfId="37"/>
    <cellStyle name="20% - 强调文字颜色 3 3" xfId="38"/>
    <cellStyle name="20% - 强调文字颜色 3 4" xfId="39"/>
    <cellStyle name="20% - 强调文字颜色 3 5" xfId="40"/>
    <cellStyle name="20% - 强调文字颜色 4 2" xfId="41"/>
    <cellStyle name="20% - 强调文字颜色 4 3" xfId="42"/>
    <cellStyle name="20% - 强调文字颜色 4 4" xfId="43"/>
    <cellStyle name="20% - 强调文字颜色 4 5" xfId="44"/>
    <cellStyle name="20% - 强调文字颜色 5 2" xfId="45"/>
    <cellStyle name="20% - 强调文字颜色 5 3" xfId="46"/>
    <cellStyle name="20% - 强调文字颜色 5 4" xfId="47"/>
    <cellStyle name="20% - 强调文字颜色 5 5" xfId="48"/>
    <cellStyle name="20% - 强调文字颜色 6 2" xfId="49"/>
    <cellStyle name="20% - 强调文字颜色 6 3" xfId="50"/>
    <cellStyle name="20% - 强调文字颜色 6 4" xfId="51"/>
    <cellStyle name="20% - 强调文字颜色 6 5" xfId="52"/>
    <cellStyle name="40% - 强调文字颜色 1 2" xfId="53"/>
    <cellStyle name="40% - 强调文字颜色 1 3" xfId="54"/>
    <cellStyle name="40% - 强调文字颜色 1 4" xfId="55"/>
    <cellStyle name="40% - 强调文字颜色 1 5" xfId="56"/>
    <cellStyle name="40% - 强调文字颜色 2 2" xfId="57"/>
    <cellStyle name="40% - 强调文字颜色 2 3" xfId="58"/>
    <cellStyle name="40% - 强调文字颜色 2 4" xfId="59"/>
    <cellStyle name="40% - 强调文字颜色 2 5" xfId="60"/>
    <cellStyle name="40% - 强调文字颜色 3 2" xfId="61"/>
    <cellStyle name="40% - 强调文字颜色 3 3" xfId="62"/>
    <cellStyle name="40% - 强调文字颜色 3 4" xfId="63"/>
    <cellStyle name="40% - 强调文字颜色 3 5" xfId="64"/>
    <cellStyle name="40% - 强调文字颜色 4 2" xfId="65"/>
    <cellStyle name="40% - 强调文字颜色 4 3" xfId="66"/>
    <cellStyle name="40% - 强调文字颜色 4 4" xfId="67"/>
    <cellStyle name="40% - 强调文字颜色 4 5" xfId="68"/>
    <cellStyle name="40% - 强调文字颜色 5 2" xfId="69"/>
    <cellStyle name="40% - 强调文字颜色 5 3" xfId="70"/>
    <cellStyle name="40% - 强调文字颜色 5 4" xfId="71"/>
    <cellStyle name="40% - 强调文字颜色 5 5" xfId="72"/>
    <cellStyle name="40% - 强调文字颜色 6 2" xfId="73"/>
    <cellStyle name="40% - 强调文字颜色 6 3" xfId="74"/>
    <cellStyle name="40% - 强调文字颜色 6 4" xfId="75"/>
    <cellStyle name="40% - 强调文字颜色 6 5" xfId="76"/>
    <cellStyle name="Normal 2" xfId="13"/>
    <cellStyle name="Normal 2 2" xfId="14"/>
    <cellStyle name="Normal 2 3" xfId="77"/>
    <cellStyle name="Normal 3" xfId="15"/>
    <cellStyle name="SAPBEXstdItem" xfId="16"/>
    <cellStyle name="SAPBEXstdItem 10" xfId="78"/>
    <cellStyle name="SAPBEXstdItem 2" xfId="121"/>
    <cellStyle name="百分比" xfId="1" builtinId="5"/>
    <cellStyle name="百分比 2" xfId="3"/>
    <cellStyle name="百分比 2 2" xfId="18"/>
    <cellStyle name="百分比 2 3" xfId="79"/>
    <cellStyle name="百分比 2 4" xfId="17"/>
    <cellStyle name="百分比 2 5" xfId="126"/>
    <cellStyle name="百分比 2 6" xfId="132"/>
    <cellStyle name="百分比 3" xfId="19"/>
    <cellStyle name="百分比 4" xfId="118"/>
    <cellStyle name="百分比 5" xfId="120"/>
    <cellStyle name="百分比 6" xfId="123"/>
    <cellStyle name="百分比 7" xfId="129"/>
    <cellStyle name="常规" xfId="0" builtinId="0"/>
    <cellStyle name="常规 10" xfId="80"/>
    <cellStyle name="常规 10 2 2" xfId="81"/>
    <cellStyle name="常规 10 3" xfId="82"/>
    <cellStyle name="常规 11" xfId="20"/>
    <cellStyle name="常规 12" xfId="8"/>
    <cellStyle name="常规 12 2" xfId="83"/>
    <cellStyle name="常规 12 3" xfId="84"/>
    <cellStyle name="常规 12 4" xfId="125"/>
    <cellStyle name="常规 12 5" xfId="131"/>
    <cellStyle name="常规 13" xfId="113"/>
    <cellStyle name="常规 14" xfId="21"/>
    <cellStyle name="常规 15" xfId="115"/>
    <cellStyle name="常规 16" xfId="122"/>
    <cellStyle name="常规 17" xfId="128"/>
    <cellStyle name="常规 2" xfId="2"/>
    <cellStyle name="常规 2 10" xfId="133"/>
    <cellStyle name="常规 2 12 2" xfId="85"/>
    <cellStyle name="常规 2 2" xfId="5"/>
    <cellStyle name="常规 2 2 2" xfId="87"/>
    <cellStyle name="常规 2 2 2 2" xfId="88"/>
    <cellStyle name="常规 2 2 3" xfId="89"/>
    <cellStyle name="常规 2 2 4" xfId="86"/>
    <cellStyle name="常规 2 2 5" xfId="22"/>
    <cellStyle name="常规 2 3" xfId="90"/>
    <cellStyle name="常规 2 3 2" xfId="91"/>
    <cellStyle name="常规 2 4" xfId="9"/>
    <cellStyle name="常规 2 4 2" xfId="92"/>
    <cellStyle name="常规 2 5" xfId="93"/>
    <cellStyle name="常规 2 6" xfId="27"/>
    <cellStyle name="常规 2 7" xfId="112"/>
    <cellStyle name="常规 2 8" xfId="117"/>
    <cellStyle name="常规 2 9" xfId="127"/>
    <cellStyle name="常规 22 3" xfId="94"/>
    <cellStyle name="常规 24" xfId="95"/>
    <cellStyle name="常规 3" xfId="7"/>
    <cellStyle name="常规 3 2" xfId="97"/>
    <cellStyle name="常规 3 3" xfId="96"/>
    <cellStyle name="常规 3 4" xfId="116"/>
    <cellStyle name="常规 4" xfId="10"/>
    <cellStyle name="常规 4 10" xfId="98"/>
    <cellStyle name="常规 4 2" xfId="26"/>
    <cellStyle name="常规 4 3" xfId="23"/>
    <cellStyle name="常规 5" xfId="99"/>
    <cellStyle name="常规 6" xfId="100"/>
    <cellStyle name="常规 7" xfId="101"/>
    <cellStyle name="常规 7 13" xfId="102"/>
    <cellStyle name="常规 7 14" xfId="103"/>
    <cellStyle name="常规 8" xfId="12"/>
    <cellStyle name="常规 8 2" xfId="24"/>
    <cellStyle name="常规 9" xfId="25"/>
    <cellStyle name="千位分隔 2" xfId="4"/>
    <cellStyle name="千位分隔 3" xfId="114"/>
    <cellStyle name="千位分隔 4" xfId="119"/>
    <cellStyle name="千位分隔 6" xfId="6"/>
    <cellStyle name="千位分隔 6 2" xfId="124"/>
    <cellStyle name="千位分隔 6 3" xfId="130"/>
    <cellStyle name="样式 1" xfId="11"/>
    <cellStyle name="样式 1 3" xfId="104"/>
    <cellStyle name="样式 1 4" xfId="105"/>
    <cellStyle name="樣式 1" xfId="106"/>
    <cellStyle name="注释 2" xfId="107"/>
    <cellStyle name="注释 3" xfId="108"/>
    <cellStyle name="注释 4" xfId="109"/>
    <cellStyle name="注释 5" xfId="110"/>
    <cellStyle name="注释 6" xfId="111"/>
  </cellStyles>
  <dxfs count="2"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250.712057638892" createdVersion="4" refreshedVersion="4" minRefreshableVersion="3" recordCount="375">
  <cacheSource type="worksheet">
    <worksheetSource ref="A1:J1048576" sheet="工作表2"/>
  </cacheSource>
  <cacheFields count="10">
    <cacheField name="渠道" numFmtId="0">
      <sharedItems containsBlank="1" count="18">
        <s v="短信"/>
        <s v="站内信"/>
        <s v="push"/>
        <s v="PUSH精推"/>
        <s v="消息中心"/>
        <s v="push、短信、站内信"/>
        <s v="PUSH-普推"/>
        <s v="短信/站内信/EDM"/>
        <s v="短信/站内信"/>
        <s v="Push+消息中心"/>
        <s v="PUSH/站内信"/>
        <s v="PUSH普推"/>
        <s v="普推"/>
        <s v="短信、站内信"/>
        <s v="PUSH-精推"/>
        <s v="短信、PUSH"/>
        <s v="邮件"/>
        <m/>
      </sharedItems>
    </cacheField>
    <cacheField name="品类" numFmtId="0">
      <sharedItems containsBlank="1" containsMixedTypes="1" containsNumber="1" containsInteger="1" minValue="3" maxValue="16"/>
    </cacheField>
    <cacheField name="日期" numFmtId="0">
      <sharedItems containsString="0" containsBlank="1" containsNumber="1" minValue="6.1" maxValue="43259" count="43">
        <n v="6.1"/>
        <n v="6.11"/>
        <n v="6.12"/>
        <n v="6.13"/>
        <n v="6.14"/>
        <n v="6.15"/>
        <n v="6.16"/>
        <n v="6.17"/>
        <n v="6.18"/>
        <n v="6.19"/>
        <n v="6.2"/>
        <n v="6.21"/>
        <n v="6.22"/>
        <n v="6.23"/>
        <n v="6.24"/>
        <n v="6.25"/>
        <n v="6.26"/>
        <n v="6.27"/>
        <n v="6.28"/>
        <n v="6.29"/>
        <n v="6.3"/>
        <n v="6.4"/>
        <n v="6.5"/>
        <n v="6.6"/>
        <n v="6.7"/>
        <n v="6.8"/>
        <n v="6.9"/>
        <n v="43245"/>
        <n v="43246"/>
        <n v="43247"/>
        <n v="43248"/>
        <n v="43249"/>
        <n v="43250"/>
        <n v="43251"/>
        <n v="43252"/>
        <n v="43253"/>
        <n v="43254"/>
        <n v="43255"/>
        <n v="43256"/>
        <n v="43257"/>
        <n v="43258"/>
        <n v="43259"/>
        <m/>
      </sharedItems>
    </cacheField>
    <cacheField name="主推内容" numFmtId="0">
      <sharedItems containsBlank="1" containsMixedTypes="1" containsNumber="1" containsInteger="1" minValue="618" maxValue="618"/>
    </cacheField>
    <cacheField name="维度（人群）" numFmtId="0">
      <sharedItems containsBlank="1"/>
    </cacheField>
    <cacheField name="人群资源类" numFmtId="0">
      <sharedItems containsBlank="1" containsMixedTypes="1" containsNumber="1" containsInteger="1" minValue="200000" maxValue="1000000"/>
    </cacheField>
    <cacheField name="发送量" numFmtId="0">
      <sharedItems containsString="0" containsBlank="1" containsNumber="1" minValue="2.5000000000000001E-2" maxValue="20000000" count="48">
        <n v="240000"/>
        <n v="100000"/>
        <n v="300000"/>
        <n v="400000"/>
        <n v="480000"/>
        <n v="600000"/>
        <n v="500000"/>
        <n v="360000"/>
        <n v="250000"/>
        <n v="280000"/>
        <n v="560000"/>
        <n v="800000"/>
        <n v="350000"/>
        <n v="630000"/>
        <n v="200000"/>
        <n v="1000000"/>
        <n v="150000"/>
        <n v="380000"/>
        <n v="680000"/>
        <n v="180000"/>
        <n v="720000"/>
        <n v="900000"/>
        <n v="120000"/>
        <n v="450000"/>
        <n v="700000"/>
        <n v="30000"/>
        <n v="2000"/>
        <n v="60000"/>
        <n v="20000000"/>
        <n v="155477.03180212015"/>
        <n v="2.5000000000000001E-2"/>
        <n v="0.03"/>
        <n v="4000"/>
        <n v="320000"/>
        <n v="20000"/>
        <n v="50000"/>
        <m/>
        <n v="40000"/>
        <n v="0.06"/>
        <n v="10000"/>
        <n v="31802.120141342759"/>
        <n v="84805.653710247352"/>
        <n v="3000"/>
        <n v="18727.915194346289"/>
        <n v="15000"/>
        <n v="160000"/>
        <n v="123674.91166077739"/>
        <n v="0.05"/>
      </sharedItems>
    </cacheField>
    <cacheField name="目标转化率" numFmtId="0">
      <sharedItems containsBlank="1" containsMixedTypes="1" containsNumber="1" minValue="1E-4" maxValue="50000"/>
    </cacheField>
    <cacheField name="目标转化买家" numFmtId="0">
      <sharedItems containsBlank="1" containsMixedTypes="1" containsNumber="1" minValue="0.18" maxValue="11000000"/>
    </cacheField>
    <cacheField name="贡献销售额" numFmtId="0">
      <sharedItems containsBlank="1" containsMixedTypes="1" containsNumber="1" minValue="450" maxValue="9275618.3745583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3250.717701273148" createdVersion="4" refreshedVersion="4" minRefreshableVersion="3" recordCount="350">
  <cacheSource type="worksheet">
    <worksheetSource ref="A1:J1048576" sheet="工作表4"/>
  </cacheSource>
  <cacheFields count="10">
    <cacheField name="渠道" numFmtId="0">
      <sharedItems containsBlank="1" count="18">
        <s v="短信"/>
        <s v="站内信"/>
        <s v="push"/>
        <s v="push、短信、站内信"/>
        <s v="PUSH-普推"/>
        <s v="短信/站内信/EDM"/>
        <s v="短信/站内信"/>
        <s v="Push+消息中心"/>
        <s v="PUSH精推"/>
        <s v="消息中心"/>
        <s v="PUSH/站内信"/>
        <s v="PUSH普推"/>
        <s v="普推"/>
        <s v="短信、站内信"/>
        <s v="PUSH-精推"/>
        <s v="短信、PUSH"/>
        <s v="邮件"/>
        <m/>
      </sharedItems>
    </cacheField>
    <cacheField name="品类" numFmtId="0">
      <sharedItems containsBlank="1" containsMixedTypes="1" containsNumber="1" containsInteger="1" minValue="3" maxValue="16"/>
    </cacheField>
    <cacheField name="日期" numFmtId="0">
      <sharedItems containsString="0" containsBlank="1" containsNumber="1" containsInteger="1" minValue="43252" maxValue="43280" count="28">
        <n v="43252"/>
        <n v="43262"/>
        <n v="43263"/>
        <n v="43264"/>
        <n v="43265"/>
        <n v="43266"/>
        <n v="43267"/>
        <n v="43268"/>
        <n v="43269"/>
        <n v="43270"/>
        <n v="43253"/>
        <n v="43272"/>
        <n v="43273"/>
        <n v="43274"/>
        <n v="43275"/>
        <n v="43276"/>
        <n v="43277"/>
        <n v="43278"/>
        <n v="43279"/>
        <n v="43280"/>
        <n v="43254"/>
        <n v="43255"/>
        <n v="43256"/>
        <n v="43257"/>
        <n v="43258"/>
        <n v="43259"/>
        <n v="43260"/>
        <m/>
      </sharedItems>
    </cacheField>
    <cacheField name="主推内容" numFmtId="0">
      <sharedItems containsBlank="1" containsMixedTypes="1" containsNumber="1" containsInteger="1" minValue="618" maxValue="618"/>
    </cacheField>
    <cacheField name="维度（人群）" numFmtId="0">
      <sharedItems containsBlank="1"/>
    </cacheField>
    <cacheField name="人群资源类" numFmtId="0">
      <sharedItems containsBlank="1" containsMixedTypes="1" containsNumber="1" containsInteger="1" minValue="200000" maxValue="1000000"/>
    </cacheField>
    <cacheField name="发送量" numFmtId="0">
      <sharedItems containsString="0" containsBlank="1" containsNumber="1" minValue="2.5000000000000001E-2" maxValue="20000000" count="48">
        <n v="240000"/>
        <n v="100000"/>
        <n v="300000"/>
        <n v="400000"/>
        <n v="480000"/>
        <n v="600000"/>
        <n v="500000"/>
        <n v="360000"/>
        <n v="250000"/>
        <n v="280000"/>
        <n v="560000"/>
        <n v="800000"/>
        <n v="350000"/>
        <n v="630000"/>
        <n v="200000"/>
        <n v="1000000"/>
        <n v="150000"/>
        <n v="380000"/>
        <n v="680000"/>
        <n v="180000"/>
        <n v="720000"/>
        <n v="900000"/>
        <n v="120000"/>
        <n v="450000"/>
        <n v="700000"/>
        <n v="60000"/>
        <n v="20000000"/>
        <n v="155477.03180212015"/>
        <n v="2.5000000000000001E-2"/>
        <n v="0.03"/>
        <n v="30000"/>
        <n v="4000"/>
        <n v="320000"/>
        <n v="20000"/>
        <n v="50000"/>
        <m/>
        <n v="40000"/>
        <n v="0.06"/>
        <n v="10000"/>
        <n v="31802.120141342759"/>
        <n v="84805.653710247352"/>
        <n v="3000"/>
        <n v="2000"/>
        <n v="18727.915194346289"/>
        <n v="15000"/>
        <n v="160000"/>
        <n v="123674.91166077739"/>
        <n v="0.05"/>
      </sharedItems>
    </cacheField>
    <cacheField name="目标转化率" numFmtId="0">
      <sharedItems containsBlank="1" containsMixedTypes="1" containsNumber="1" minValue="1E-4" maxValue="50000"/>
    </cacheField>
    <cacheField name="目标转化买家" numFmtId="0">
      <sharedItems containsBlank="1" containsMixedTypes="1" containsNumber="1" minValue="0.18" maxValue="11000000"/>
    </cacheField>
    <cacheField name="贡献销售额" numFmtId="0">
      <sharedItems containsBlank="1" containsMixedTypes="1" containsNumber="1" minValue="450" maxValue="9275618.3745583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">
  <r>
    <x v="0"/>
    <s v="牛奶"/>
    <x v="0"/>
    <s v="世界牛奶日"/>
    <s v="1.近3天购物车浏览搜索未购牛奶 2.11月-4月购买过牛奶 3.牛奶周期购、首购"/>
    <s v="A,D"/>
    <x v="0"/>
    <n v="2.8000000000000001E-2"/>
    <n v="6720"/>
    <n v="268800"/>
  </r>
  <r>
    <x v="0"/>
    <s v="个人护理"/>
    <x v="0"/>
    <s v="姨妈巾"/>
    <s v="1.近7天购物车浏览搜索未购个护 2.11月-4月购买过个护 3.个护周期购、首购"/>
    <s v="A,D"/>
    <x v="1"/>
    <n v="0.03"/>
    <n v="3000"/>
    <n v="180000"/>
  </r>
  <r>
    <x v="0"/>
    <s v="医药"/>
    <x v="0"/>
    <s v="儿童节"/>
    <s v="1.近7天购物车浏览搜索未购医药保健 2.11月-4月购买过医药保健 3.医药保健周期购、首购"/>
    <s v="A,D"/>
    <x v="2"/>
    <n v="2.5999999999999999E-2"/>
    <n v="7799.9999999999991"/>
    <n v="7799999.9999999991"/>
  </r>
  <r>
    <x v="0"/>
    <s v="整体"/>
    <x v="0"/>
    <s v="女神日"/>
    <s v="1.近3天购物车浏览搜索未购超市整体 2.11月-4月购买过超市整体 3.超市整体周期购、首购"/>
    <s v="A,D"/>
    <x v="3"/>
    <n v="3.5000000000000003E-2"/>
    <n v="14000.000000000002"/>
    <n v="1120000.0000000002"/>
  </r>
  <r>
    <x v="0"/>
    <s v="零食"/>
    <x v="0"/>
    <s v="端午购物节（预热，爆发）"/>
    <s v="1.近7天购物车浏览搜索未购休食 2.17年年货节购买过休食 3.11-4月购休食"/>
    <s v="A,D,E"/>
    <x v="2"/>
    <n v="2.8000000000000001E-2"/>
    <n v="8400"/>
    <n v="672000"/>
  </r>
  <r>
    <x v="1"/>
    <s v="牛奶"/>
    <x v="0"/>
    <s v="世界牛奶日"/>
    <s v="1.近3天购物车浏览搜索未购牛奶 2.11月-4月购买过牛奶 3.牛奶周期购、首购"/>
    <s v="A,D"/>
    <x v="4"/>
    <n v="4.0000000000000001E-3"/>
    <n v="1920"/>
    <n v="76800"/>
  </r>
  <r>
    <x v="1"/>
    <s v="个人护理"/>
    <x v="0"/>
    <s v="姨妈巾"/>
    <s v="1.近7天购物车浏览搜索未购个护 2.11月-4月购买过个护 3.个护周期购、首购"/>
    <s v="A,D"/>
    <x v="1"/>
    <n v="4.0000000000000001E-3"/>
    <n v="400"/>
    <n v="24000"/>
  </r>
  <r>
    <x v="1"/>
    <s v="医药"/>
    <x v="0"/>
    <s v="儿童节"/>
    <s v="1.近7天购物车浏览搜索未购医药保健 2.11月-4月购买过医药保健 3.医药保健周期购、首购"/>
    <s v="A,D"/>
    <x v="5"/>
    <n v="3.0000000000000001E-3"/>
    <n v="1800"/>
    <n v="108000"/>
  </r>
  <r>
    <x v="1"/>
    <s v="整体"/>
    <x v="0"/>
    <s v="女神日"/>
    <s v="1.近3天购物车浏览搜索未购超市整体 2.11月-4月购买过超市整体 3.超市整体周期购、首购"/>
    <s v="A,D"/>
    <x v="3"/>
    <n v="6.0000000000000001E-3"/>
    <n v="2400"/>
    <n v="144000"/>
  </r>
  <r>
    <x v="1"/>
    <s v="零食"/>
    <x v="0"/>
    <s v="端午购物节（预热，爆发）"/>
    <s v="1.近7天购物车浏览搜索未购休食 2.17年年货节购买过休食 3.11-4月购休食"/>
    <s v="A,D,E"/>
    <x v="5"/>
    <n v="4.0000000000000001E-3"/>
    <n v="2400"/>
    <n v="96000"/>
  </r>
  <r>
    <x v="2"/>
    <s v="酒"/>
    <x v="0"/>
    <s v="购酒节"/>
    <s v="1.近3天购物车浏览搜索未购酒 2.11月-4月购买过酒 3.酒周期购、首购"/>
    <s v="A,D"/>
    <x v="6"/>
    <n v="6.0000000000000001E-3"/>
    <n v="3000"/>
    <n v="120000"/>
  </r>
  <r>
    <x v="2"/>
    <s v="零食"/>
    <x v="0"/>
    <s v="零食端午购物节"/>
    <s v="1.近7天购物车浏览搜索未购休食 2.17年年货节购买过休食 3.11-4月购休食"/>
    <s v="A,D,E"/>
    <x v="7"/>
    <n v="6.0000000000000001E-3"/>
    <n v="2160"/>
    <n v="86400"/>
  </r>
  <r>
    <x v="0"/>
    <s v="医药"/>
    <x v="1"/>
    <s v="618年中大促"/>
    <s v="1.近7天购物车浏览搜索未购医药保健 2.11月-4月购买过医药保健 3.医药保健周期购、首购"/>
    <s v="A,D"/>
    <x v="8"/>
    <n v="2.1999999999999999E-2"/>
    <n v="5499.9999999999991"/>
    <n v="5499999.9999999991"/>
  </r>
  <r>
    <x v="0"/>
    <s v="牛奶"/>
    <x v="1"/>
    <s v="牛奶端午大促"/>
    <s v="1.近3天购物车浏览搜索未购牛奶 2.11月-4月购买过牛奶 3.牛奶周期购、首购"/>
    <s v="A,D"/>
    <x v="9"/>
    <n v="0.03"/>
    <n v="8400"/>
    <n v="336000"/>
  </r>
  <r>
    <x v="1"/>
    <s v="医药"/>
    <x v="1"/>
    <s v="618年中大促"/>
    <s v="1.近7天购物车浏览搜索未购医药保健 2.11月-4月购买过医药保健 3.医药保健周期购、首购"/>
    <s v="A,D"/>
    <x v="6"/>
    <n v="5.0000000000000001E-3"/>
    <n v="2500"/>
    <n v="150000"/>
  </r>
  <r>
    <x v="1"/>
    <s v="牛奶"/>
    <x v="1"/>
    <s v="牛奶端午大促"/>
    <s v="1.近3天购物车浏览搜索未购牛奶 2.11月-4月购买过牛奶 3.牛奶周期购、首购"/>
    <s v="A,D"/>
    <x v="10"/>
    <n v="6.0000000000000001E-3"/>
    <n v="3360"/>
    <n v="134400"/>
  </r>
  <r>
    <x v="0"/>
    <s v="整体"/>
    <x v="2"/>
    <s v="清洁纸品大促"/>
    <s v="1.近3天购物车浏览搜索未购超市整体 2.11月-4月购买过超市整体 3.超市整体周期购、首购"/>
    <s v="A,D"/>
    <x v="2"/>
    <n v="0.04"/>
    <n v="12000"/>
    <n v="960000"/>
  </r>
  <r>
    <x v="0"/>
    <s v="个人护理"/>
    <x v="2"/>
    <s v="魔法学院"/>
    <s v="1.近7天购物车浏览搜索未购个护 2.11月-4月购买过个护 3.个护周期购、首购"/>
    <s v="A,D"/>
    <x v="1"/>
    <n v="2.4E-2"/>
    <n v="2400"/>
    <n v="144000"/>
  </r>
  <r>
    <x v="0"/>
    <s v="粮油"/>
    <x v="2"/>
    <s v="618大促"/>
    <s v="1.近7天购物车浏览搜索未购粮油 2.11月-4月购买过粮油 3.粮油周期购、首购"/>
    <s v="A,D"/>
    <x v="3"/>
    <n v="3.5000000000000003E-2"/>
    <n v="14000.000000000002"/>
    <n v="1120000.0000000002"/>
  </r>
  <r>
    <x v="1"/>
    <s v="整体"/>
    <x v="2"/>
    <s v="清洁纸品大促"/>
    <s v="1.近3天购物车浏览搜索未购超市整体 2.11月-4月购买过超市整体 3.超市整体周期购、首购"/>
    <s v="A,D"/>
    <x v="5"/>
    <n v="3.0000000000000001E-3"/>
    <n v="1800"/>
    <n v="108000"/>
  </r>
  <r>
    <x v="1"/>
    <s v="个人护理"/>
    <x v="2"/>
    <s v="魔法学院"/>
    <s v="1.近7天购物车浏览搜索未购个护 2.11月-4月购买过个护 3.个护周期购、首购"/>
    <s v="A,D"/>
    <x v="1"/>
    <n v="3.0000000000000001E-3"/>
    <n v="300"/>
    <n v="18000"/>
  </r>
  <r>
    <x v="1"/>
    <s v="粮油"/>
    <x v="2"/>
    <s v="618大促"/>
    <s v="1.近7天购物车浏览搜索未购粮油 2.11月-4月购买过粮油 3.粮油周期购、首购"/>
    <s v="A,D"/>
    <x v="11"/>
    <n v="4.0000000000000001E-3"/>
    <n v="3200"/>
    <n v="256000"/>
  </r>
  <r>
    <x v="0"/>
    <s v="冲饮"/>
    <x v="3"/>
    <s v="618年中大促（618小爆发）"/>
    <s v="1.近7天购物车浏览搜索未购冲饮 2.11-3月购买过水饮 3.水饮周期购、首购 "/>
    <s v="A,D"/>
    <x v="12"/>
    <n v="0.04"/>
    <n v="14000.000000000002"/>
    <n v="560000.00000000012"/>
  </r>
  <r>
    <x v="0"/>
    <s v="酒"/>
    <x v="3"/>
    <s v="年中大促-预热"/>
    <s v="1.近3天购物车浏览搜索未购酒 2.11月-4月购买过酒 3.酒周期购、首购"/>
    <s v="A,D"/>
    <x v="2"/>
    <n v="3.2000000000000001E-2"/>
    <n v="9600"/>
    <n v="1440000"/>
  </r>
  <r>
    <x v="0"/>
    <s v="美妆"/>
    <x v="3"/>
    <s v="大众护肤 国妆精选"/>
    <s v="1.近3天购物车浏览搜索未购美妆 2.11-4月已购美妆"/>
    <s v="A,D"/>
    <x v="2"/>
    <n v="2.5000000000000001E-2"/>
    <n v="7500"/>
    <n v="675000"/>
  </r>
  <r>
    <x v="1"/>
    <s v="冲饮"/>
    <x v="3"/>
    <s v="618年中大促（618小爆发）"/>
    <s v="1.近7天购物车浏览搜索未购冲饮 2.11-3月购买过水饮 3.水饮周期购、首购 "/>
    <s v="A,D"/>
    <x v="13"/>
    <n v="4.0000000000000001E-3"/>
    <n v="2520"/>
    <n v="100800"/>
  </r>
  <r>
    <x v="1"/>
    <s v="酒"/>
    <x v="3"/>
    <s v="年中大促-预热"/>
    <s v="1.近3天购物车浏览搜索未购酒 2.11月-4月购买过酒 3.酒周期购、首购"/>
    <s v="A,D"/>
    <x v="5"/>
    <n v="4.0000000000000001E-3"/>
    <n v="2400"/>
    <n v="96000"/>
  </r>
  <r>
    <x v="1"/>
    <s v="美妆"/>
    <x v="3"/>
    <s v="大众护肤 国妆精选"/>
    <s v="1.近3天购物车浏览搜索未购美妆 2.11-4月已购美妆"/>
    <s v="A,D"/>
    <x v="5"/>
    <n v="4.0000000000000001E-3"/>
    <n v="2400"/>
    <n v="216000"/>
  </r>
  <r>
    <x v="0"/>
    <s v="生鲜"/>
    <x v="4"/>
    <s v="生鲜"/>
    <s v="1.近7天购物车浏览搜索未购生鲜 2.11月-4月购买过生鲜 3.生鲜周期购、首购"/>
    <s v="A,D"/>
    <x v="8"/>
    <n v="0.03"/>
    <n v="7500"/>
    <n v="300000"/>
  </r>
  <r>
    <x v="0"/>
    <s v="整体"/>
    <x v="4"/>
    <s v="尝鲜日"/>
    <s v="1.近3天购物车浏览搜索未购超市整体 2.11月-4月购买过超市整体 3.超市整体周期购、首购"/>
    <s v="A,D"/>
    <x v="3"/>
    <n v="0.04"/>
    <n v="16000"/>
    <n v="1280000"/>
  </r>
  <r>
    <x v="1"/>
    <s v="生鲜"/>
    <x v="4"/>
    <s v="生鲜"/>
    <s v="1.近7天购物车浏览搜索未购生鲜 2.11月-4月购买过生鲜 3.生鲜周期购、首购"/>
    <s v="A,D"/>
    <x v="6"/>
    <n v="6.0000000000000001E-3"/>
    <n v="3000"/>
    <n v="270000"/>
  </r>
  <r>
    <x v="1"/>
    <s v="整体"/>
    <x v="4"/>
    <s v="尝鲜日"/>
    <s v="1.近3天购物车浏览搜索未购超市整体 2.11月-4月购买过超市整体 3.超市整体周期购、首购"/>
    <s v="A,D"/>
    <x v="3"/>
    <n v="6.0000000000000001E-3"/>
    <n v="2400"/>
    <n v="144000"/>
  </r>
  <r>
    <x v="2"/>
    <s v="酒"/>
    <x v="4"/>
    <s v="购酒节"/>
    <s v="1.近3天购物车浏览搜索未购酒 2.11月-4月购买过酒 3.酒周期购、首购"/>
    <s v="A,D"/>
    <x v="6"/>
    <n v="6.0000000000000001E-3"/>
    <n v="3000"/>
    <n v="120000"/>
  </r>
  <r>
    <x v="0"/>
    <s v="牛奶"/>
    <x v="5"/>
    <s v="618年中大促（618小爆发)"/>
    <s v="1.近3天购物车浏览搜索未购牛奶 2.11月-4月购买过牛奶 3.牛奶周期购、首购"/>
    <s v="A,D"/>
    <x v="2"/>
    <n v="0.03"/>
    <n v="9000"/>
    <n v="360000"/>
  </r>
  <r>
    <x v="0"/>
    <s v="医药"/>
    <x v="5"/>
    <s v="端午&amp;父亲节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牛奶"/>
    <x v="5"/>
    <s v="618年中大促（618小爆发)"/>
    <s v="1.近3天购物车浏览搜索未购牛奶 2.11月-4月购买过牛奶 3.牛奶周期购、首购"/>
    <s v="A,D"/>
    <x v="5"/>
    <n v="5.0000000000000001E-3"/>
    <n v="3000"/>
    <n v="120000"/>
  </r>
  <r>
    <x v="1"/>
    <s v="医药"/>
    <x v="5"/>
    <s v="端午&amp;父亲节"/>
    <s v="1.近7天购物车浏览搜索未购医药保健 2.11月-4月购买过医药保健 3.医药保健周期购、首购"/>
    <s v="A,D"/>
    <x v="3"/>
    <n v="5.0000000000000001E-3"/>
    <n v="2000"/>
    <n v="120000"/>
  </r>
  <r>
    <x v="0"/>
    <s v="冲饮"/>
    <x v="6"/>
    <s v="水饮大促-世界为你喝彩"/>
    <s v="1.近7天购物车浏览搜索未购冲饮 2.11-3月购买过水饮 3.水饮周期购、首购 "/>
    <s v="A,D"/>
    <x v="8"/>
    <n v="0.04"/>
    <n v="10000"/>
    <n v="400000"/>
  </r>
  <r>
    <x v="0"/>
    <s v="零食"/>
    <x v="6"/>
    <s v="父亲节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酒"/>
    <x v="6"/>
    <s v="世界杯第一波 啤酒 足球 酒"/>
    <s v="1.近3天购物车浏览搜索未购酒 2.11月-4月购买过酒 3.酒周期购、首购"/>
    <s v="A,D"/>
    <x v="2"/>
    <n v="3.7999999999999999E-2"/>
    <n v="11399.999999999998"/>
    <n v="1709999.9999999998"/>
  </r>
  <r>
    <x v="1"/>
    <s v="冲饮"/>
    <x v="6"/>
    <s v="水饮大促-世界为你喝彩"/>
    <s v="1.近7天购物车浏览搜索未购冲饮 2.11-3月购买过水饮 3.水饮周期购、首购 "/>
    <s v="A,D"/>
    <x v="6"/>
    <n v="6.0000000000000001E-3"/>
    <n v="3000"/>
    <n v="120000"/>
  </r>
  <r>
    <x v="1"/>
    <s v="零食"/>
    <x v="6"/>
    <s v="父亲节"/>
    <s v="1.近7天购物车浏览搜索未购休食 2.17年年货节购买过休食 3.11-4月购休食"/>
    <s v="A,D,E"/>
    <x v="3"/>
    <n v="5.0000000000000001E-3"/>
    <n v="2000"/>
    <n v="80000"/>
  </r>
  <r>
    <x v="1"/>
    <s v="酒"/>
    <x v="6"/>
    <s v="世界杯第一波 啤酒 足球 酒"/>
    <s v="1.近3天购物车浏览搜索未购酒 2.11月-4月购买过酒 3.酒周期购、首购"/>
    <s v="A,D"/>
    <x v="6"/>
    <n v="6.0000000000000001E-3"/>
    <n v="3000"/>
    <n v="120000"/>
  </r>
  <r>
    <x v="0"/>
    <s v="个人护理"/>
    <x v="7"/>
    <n v="618"/>
    <s v="1.近7天购物车浏览搜索未购个护 2.11月-4月购买过个护 3.个护周期购、首购"/>
    <s v="A,D"/>
    <x v="2"/>
    <n v="2.5999999999999999E-2"/>
    <n v="7799.9999999999991"/>
    <n v="467999.99999999994"/>
  </r>
  <r>
    <x v="0"/>
    <s v="粮油"/>
    <x v="7"/>
    <s v="618大促+粮油节"/>
    <s v="1.近7天购物车浏览搜索未购粮油 2.11月-4月购买过粮油 3.粮油周期购、首购"/>
    <s v="A,D"/>
    <x v="2"/>
    <n v="0.03"/>
    <n v="9000"/>
    <n v="720000"/>
  </r>
  <r>
    <x v="0"/>
    <s v="冲饮"/>
    <x v="7"/>
    <s v="618年中大促（618爆发）"/>
    <s v="1.近7天购物车浏览搜索未购冲饮 2.11-3月购买过水饮 3.水饮周期购、首购 "/>
    <s v="A,D"/>
    <x v="3"/>
    <n v="0.04"/>
    <n v="16000"/>
    <n v="640000"/>
  </r>
  <r>
    <x v="1"/>
    <s v="个人护理"/>
    <x v="7"/>
    <n v="618"/>
    <s v="1.近7天购物车浏览搜索未购个护 2.11月-4月购买过个护 3.个护周期购、首购"/>
    <s v="A,D"/>
    <x v="2"/>
    <n v="6.0000000000000001E-3"/>
    <n v="1800"/>
    <n v="108000"/>
  </r>
  <r>
    <x v="1"/>
    <s v="粮油"/>
    <x v="7"/>
    <s v="618大促+粮油节"/>
    <s v="1.近7天购物车浏览搜索未购粮油 2.11月-4月购买过粮油 3.粮油周期购、首购"/>
    <s v="A,D"/>
    <x v="5"/>
    <n v="6.0000000000000001E-3"/>
    <n v="3600"/>
    <n v="288000"/>
  </r>
  <r>
    <x v="1"/>
    <s v="冲饮"/>
    <x v="7"/>
    <s v="618年中大促（618爆发）"/>
    <s v="1.近7天购物车浏览搜索未购冲饮 2.11-3月购买过水饮 3.水饮周期购、首购 "/>
    <s v="A,D"/>
    <x v="11"/>
    <n v="4.0000000000000001E-3"/>
    <n v="3200"/>
    <n v="128000"/>
  </r>
  <r>
    <x v="0"/>
    <s v="牛奶"/>
    <x v="8"/>
    <s v="618年中大促（618爆发）"/>
    <s v="1.近3天购物车浏览搜索未购牛奶 2.11月-4月购买过牛奶 3.牛奶周期购、首购"/>
    <s v="A,D"/>
    <x v="14"/>
    <n v="0.03"/>
    <n v="6000"/>
    <n v="240000"/>
  </r>
  <r>
    <x v="0"/>
    <s v="生鲜"/>
    <x v="8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0"/>
    <s v="整体"/>
    <x v="8"/>
    <s v="high购618"/>
    <s v="1.近3天购物车浏览搜索未购超市整体 2.11月-4月购买过超市整体 3.超市整体周期购、首购"/>
    <s v="A,D"/>
    <x v="2"/>
    <n v="0.04"/>
    <n v="12000"/>
    <n v="960000"/>
  </r>
  <r>
    <x v="0"/>
    <s v="美妆"/>
    <x v="8"/>
    <s v="618美妆年中大促"/>
    <s v="1.近3天购物车浏览搜索未购美妆 2.11-4月已购美妆"/>
    <s v="A,D"/>
    <x v="3"/>
    <n v="2.5000000000000001E-2"/>
    <n v="10000"/>
    <n v="900000"/>
  </r>
  <r>
    <x v="1"/>
    <s v="牛奶"/>
    <x v="8"/>
    <s v="618年中大促（618爆发）"/>
    <s v="1.近3天购物车浏览搜索未购牛奶 2.11月-4月购买过牛奶 3.牛奶周期购、首购"/>
    <s v="A,D"/>
    <x v="3"/>
    <n v="4.0000000000000001E-3"/>
    <n v="1600"/>
    <n v="64000"/>
  </r>
  <r>
    <x v="1"/>
    <s v="生鲜"/>
    <x v="8"/>
    <s v="生鲜"/>
    <s v="1.近7天购物车浏览搜索未购生鲜 2.11月-4月购买过生鲜 3.生鲜周期购、首购"/>
    <s v="A,D"/>
    <x v="15"/>
    <n v="5.0000000000000001E-3"/>
    <n v="5000"/>
    <n v="450000"/>
  </r>
  <r>
    <x v="1"/>
    <s v="整体"/>
    <x v="8"/>
    <s v="high购618"/>
    <s v="1.近3天购物车浏览搜索未购超市整体 2.11月-4月购买过超市整体 3.超市整体周期购、首购"/>
    <s v="A,D"/>
    <x v="11"/>
    <n v="5.0000000000000001E-3"/>
    <n v="4000"/>
    <n v="240000"/>
  </r>
  <r>
    <x v="1"/>
    <s v="美妆"/>
    <x v="8"/>
    <s v="618美妆年中大促"/>
    <s v="1.近3天购物车浏览搜索未购美妆 2.11-4月已购美妆"/>
    <s v="A,D"/>
    <x v="11"/>
    <n v="6.0000000000000001E-3"/>
    <n v="4800"/>
    <n v="432000"/>
  </r>
  <r>
    <x v="2"/>
    <s v="酒"/>
    <x v="8"/>
    <s v="购酒节"/>
    <s v="1.近3天购物车浏览搜索未购酒 2.11月-4月购买过酒 3.酒周期购、首购"/>
    <s v="A,D"/>
    <x v="6"/>
    <n v="5.0000000000000001E-3"/>
    <n v="2500"/>
    <n v="100000"/>
  </r>
  <r>
    <x v="0"/>
    <s v="纸品清洁"/>
    <x v="9"/>
    <s v="夏季品上线"/>
    <s v="1.近3天购物车浏览搜索未购纸品清洁 2.11-4月已购纸品清洁"/>
    <s v="A,D"/>
    <x v="2"/>
    <n v="0.03"/>
    <n v="9000"/>
    <n v="540000"/>
  </r>
  <r>
    <x v="0"/>
    <s v="医药"/>
    <x v="9"/>
    <s v="夏至养生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1"/>
    <s v="纸品清洁"/>
    <x v="9"/>
    <s v="夏季品上线"/>
    <s v="1.近3天购物车浏览搜索未购纸品清洁 2.11-4月已购纸品清洁"/>
    <s v="A,D"/>
    <x v="5"/>
    <n v="5.0000000000000001E-3"/>
    <n v="3000"/>
    <n v="180000"/>
  </r>
  <r>
    <x v="1"/>
    <s v="医药"/>
    <x v="9"/>
    <s v="夏至养生"/>
    <s v="1.近7天购物车浏览搜索未购医药保健 2.11月-4月购买过医药保健 3.医药保健周期购、首购"/>
    <s v="A,D"/>
    <x v="2"/>
    <n v="7.0000000000000001E-3"/>
    <n v="2100"/>
    <n v="126000"/>
  </r>
  <r>
    <x v="0"/>
    <s v="粮油"/>
    <x v="10"/>
    <s v="粮油端午节第二波+好米日（糯米）"/>
    <s v="1.近7天购物车浏览搜索未购粮油 2.11月-4月购买过粮油 3.粮油周期购、首购"/>
    <s v="A,D"/>
    <x v="14"/>
    <n v="0.04"/>
    <n v="8000"/>
    <n v="640000"/>
  </r>
  <r>
    <x v="0"/>
    <s v="冲饮"/>
    <x v="10"/>
    <s v="618年中大促（618预热期）"/>
    <s v="1.近7天购物车浏览搜索未购冲饮 2.11-3月购买过水饮 3.水饮周期购、首购 "/>
    <s v="A,D"/>
    <x v="17"/>
    <n v="0.03"/>
    <n v="11399.999999999998"/>
    <n v="455999.99999999994"/>
  </r>
  <r>
    <x v="0"/>
    <s v="个人护理"/>
    <x v="10"/>
    <s v="口腔节"/>
    <s v="1.近7天购物车浏览搜索未购个护 2.11月-4月购买过个护 3.个护周期购、首购"/>
    <s v="A,D"/>
    <x v="14"/>
    <n v="0.03"/>
    <n v="6000"/>
    <n v="360000"/>
  </r>
  <r>
    <x v="0"/>
    <s v="美妆"/>
    <x v="10"/>
    <s v="国际大牌"/>
    <s v="1.近3天购物车浏览搜索未购美妆 2.11-4月已购美妆"/>
    <s v="A,D"/>
    <x v="8"/>
    <n v="3.2000000000000001E-2"/>
    <n v="8000"/>
    <n v="720000"/>
  </r>
  <r>
    <x v="0"/>
    <s v="医药"/>
    <x v="10"/>
    <s v="鱼跃619 爱自己 宠全家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整体"/>
    <x v="10"/>
    <s v="为世界杯喝彩"/>
    <s v="1.近3天购物车浏览搜索未购超市整体 2.11月-4月购买过超市整体 3.超市整体周期购、首购"/>
    <s v="A,D"/>
    <x v="9"/>
    <n v="0.03"/>
    <n v="8400"/>
    <n v="672000"/>
  </r>
  <r>
    <x v="1"/>
    <s v="粮油"/>
    <x v="10"/>
    <s v="粮油端午节第二波+好米日（糯米）"/>
    <s v="1.近7天购物车浏览搜索未购粮油 2.11月-4月购买过粮油 3.粮油周期购、首购"/>
    <s v="A,D"/>
    <x v="3"/>
    <n v="5.0000000000000001E-3"/>
    <n v="2000"/>
    <n v="160000"/>
  </r>
  <r>
    <x v="1"/>
    <s v="冲饮"/>
    <x v="10"/>
    <s v="618年中大促（618预热期）"/>
    <s v="1.近7天购物车浏览搜索未购冲饮 2.11-3月购买过水饮 3.水饮周期购、首购 "/>
    <s v="A,D"/>
    <x v="18"/>
    <n v="3.0000000000000001E-3"/>
    <n v="2040.0000000000002"/>
    <n v="81600.000000000015"/>
  </r>
  <r>
    <x v="1"/>
    <s v="个人护理"/>
    <x v="10"/>
    <s v="口腔节"/>
    <s v="1.近7天购物车浏览搜索未购个护 2.11月-4月购买过个护 3.个护周期购、首购"/>
    <s v="A,D"/>
    <x v="14"/>
    <n v="5.0000000000000001E-3"/>
    <n v="1000"/>
    <n v="60000"/>
  </r>
  <r>
    <x v="1"/>
    <s v="美妆"/>
    <x v="10"/>
    <s v="国际大牌"/>
    <s v="1.近3天购物车浏览搜索未购美妆 2.11-4月已购美妆"/>
    <s v="A,D"/>
    <x v="6"/>
    <n v="4.0000000000000001E-3"/>
    <n v="2000"/>
    <n v="180000"/>
  </r>
  <r>
    <x v="1"/>
    <s v="医药"/>
    <x v="10"/>
    <s v="鱼跃619 爱自己 宠全家"/>
    <s v="1.近7天购物车浏览搜索未购医药保健 2.11月-4月购买过医药保健 3.医药保健周期购、首购"/>
    <s v="A,D"/>
    <x v="2"/>
    <n v="5.0000000000000001E-3"/>
    <n v="1500"/>
    <n v="90000"/>
  </r>
  <r>
    <x v="1"/>
    <s v="整体"/>
    <x v="10"/>
    <s v="为世界杯喝彩"/>
    <s v="1.近3天购物车浏览搜索未购超市整体 2.11月-4月购买过超市整体 3.超市整体周期购、首购"/>
    <s v="A,D"/>
    <x v="10"/>
    <n v="4.0000000000000001E-3"/>
    <n v="2240"/>
    <n v="134400"/>
  </r>
  <r>
    <x v="0"/>
    <s v="牛奶"/>
    <x v="11"/>
    <s v="世界杯水乳大促"/>
    <s v="1.近3天购物车浏览搜索未购牛奶 2.11月-4月购买过牛奶 3.牛奶周期购、首购"/>
    <s v="A,D"/>
    <x v="2"/>
    <n v="0.03"/>
    <n v="9000"/>
    <n v="360000"/>
  </r>
  <r>
    <x v="0"/>
    <s v="整体"/>
    <x v="11"/>
    <s v="尝鲜日"/>
    <s v="1.近3天购物车浏览搜索未购超市整体 2.11月-4月购买过超市整体 3.超市整体周期购、首购"/>
    <s v="A,D"/>
    <x v="2"/>
    <n v="0.03"/>
    <n v="9000"/>
    <n v="720000"/>
  </r>
  <r>
    <x v="0"/>
    <s v="酒"/>
    <x v="11"/>
    <s v="购酒节"/>
    <s v="1.近3天购物车浏览搜索未购酒 2.11月-4月购买过酒 3.酒周期购、首购"/>
    <s v="A,D"/>
    <x v="14"/>
    <n v="3.7999999999999999E-2"/>
    <n v="7600"/>
    <n v="1140000"/>
  </r>
  <r>
    <x v="1"/>
    <s v="牛奶"/>
    <x v="11"/>
    <s v="世界杯水乳大促"/>
    <s v="1.近3天购物车浏览搜索未购牛奶 2.11月-4月购买过牛奶 3.牛奶周期购、首购"/>
    <s v="A,D"/>
    <x v="5"/>
    <n v="3.0000000000000001E-3"/>
    <n v="1800"/>
    <n v="72000"/>
  </r>
  <r>
    <x v="1"/>
    <s v="整体"/>
    <x v="11"/>
    <s v="尝鲜日"/>
    <s v="1.近3天购物车浏览搜索未购超市整体 2.11月-4月购买过超市整体 3.超市整体周期购、首购"/>
    <s v="A,D"/>
    <x v="6"/>
    <n v="6.0000000000000001E-3"/>
    <n v="3000"/>
    <n v="180000"/>
  </r>
  <r>
    <x v="1"/>
    <s v="酒"/>
    <x v="11"/>
    <s v="购酒节"/>
    <s v="1.近3天购物车浏览搜索未购酒 2.11月-4月购买过酒 3.酒周期购、首购"/>
    <s v="A,D"/>
    <x v="3"/>
    <n v="5.0000000000000001E-3"/>
    <n v="2000"/>
    <n v="80000"/>
  </r>
  <r>
    <x v="0"/>
    <s v="零食"/>
    <x v="12"/>
    <s v="狂聚世界杯 （预热，爆发）"/>
    <s v="1.近7天购物车浏览搜索未购休食 2.17年年货节购买过休食 3.11-4月购休食"/>
    <s v="A,D,E"/>
    <x v="6"/>
    <n v="2.8000000000000001E-2"/>
    <n v="14000.000000000002"/>
    <n v="1120000.0000000002"/>
  </r>
  <r>
    <x v="0"/>
    <s v="整体"/>
    <x v="12"/>
    <s v="健康日"/>
    <s v="1.近3天购物车浏览搜索未购超市整体 2.11月-4月购买过超市整体 3.超市整体周期购、首购"/>
    <s v="A,D"/>
    <x v="19"/>
    <n v="0.03"/>
    <n v="5400"/>
    <n v="432000"/>
  </r>
  <r>
    <x v="1"/>
    <s v="零食"/>
    <x v="12"/>
    <s v="狂聚世界杯 （预热，爆发）"/>
    <s v="1.近7天购物车浏览搜索未购休食 2.17年年货节购买过休食 3.11-4月购休食"/>
    <s v="A,D,E"/>
    <x v="6"/>
    <n v="6.0000000000000001E-3"/>
    <n v="3000"/>
    <n v="120000"/>
  </r>
  <r>
    <x v="1"/>
    <s v="整体"/>
    <x v="12"/>
    <s v="健康日"/>
    <s v="1.近3天购物车浏览搜索未购超市整体 2.11月-4月购买过超市整体 3.超市整体周期购、首购"/>
    <s v="A,D"/>
    <x v="7"/>
    <n v="5.0000000000000001E-3"/>
    <n v="1800"/>
    <n v="108000"/>
  </r>
  <r>
    <x v="0"/>
    <s v="医药"/>
    <x v="13"/>
    <s v="健康日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粮油"/>
    <x v="13"/>
    <s v="进口粮油专场"/>
    <s v="1.近7天购物车浏览搜索未购粮油 2.11月-4月购买过粮油 3.粮油周期购、首购"/>
    <s v="A,D"/>
    <x v="3"/>
    <n v="0.03"/>
    <n v="12000"/>
    <n v="960000"/>
  </r>
  <r>
    <x v="1"/>
    <s v="医药"/>
    <x v="13"/>
    <s v="健康日"/>
    <s v="1.近7天购物车浏览搜索未购医药保健 2.11月-4月购买过医药保健 3.医药保健周期购、首购"/>
    <s v="A,D"/>
    <x v="2"/>
    <n v="6.0000000000000001E-3"/>
    <n v="1800"/>
    <n v="108000"/>
  </r>
  <r>
    <x v="1"/>
    <s v="粮油"/>
    <x v="13"/>
    <s v="进口粮油专场"/>
    <s v="1.近7天购物车浏览搜索未购粮油 2.11月-4月购买过粮油 3.粮油周期购、首购"/>
    <s v="A,D"/>
    <x v="5"/>
    <n v="4.0000000000000001E-3"/>
    <n v="2400"/>
    <n v="192000"/>
  </r>
  <r>
    <x v="2"/>
    <s v="粮油"/>
    <x v="13"/>
    <s v="进口粮油专场"/>
    <s v="1.近7天购物车浏览搜索未购粮油 2.11月-4月购买过粮油 3.粮油周期购、首购"/>
    <s v="A,D"/>
    <x v="11"/>
    <n v="4.0000000000000001E-3"/>
    <n v="3200"/>
    <n v="256000"/>
  </r>
  <r>
    <x v="0"/>
    <s v="酒"/>
    <x v="14"/>
    <s v="激情夏日"/>
    <s v="1.近3天购物车浏览搜索未购酒 2.11月-4月购买过酒 3.酒周期购、首购"/>
    <s v="A,D"/>
    <x v="19"/>
    <n v="3.7999999999999999E-2"/>
    <n v="6839.9999999999991"/>
    <n v="1025999.9999999999"/>
  </r>
  <r>
    <x v="0"/>
    <s v="美妆"/>
    <x v="14"/>
    <s v="防晒补水季"/>
    <s v="1.近3天购物车浏览搜索未购美妆 2.11-4月已购美妆"/>
    <s v="A,D"/>
    <x v="2"/>
    <n v="3.2000000000000001E-2"/>
    <n v="9600"/>
    <n v="864000"/>
  </r>
  <r>
    <x v="1"/>
    <s v="酒"/>
    <x v="14"/>
    <s v="激情夏日"/>
    <s v="1.近3天购物车浏览搜索未购酒 2.11月-4月购买过酒 3.酒周期购、首购"/>
    <s v="A,D"/>
    <x v="6"/>
    <n v="4.0000000000000001E-3"/>
    <n v="2000"/>
    <n v="80000"/>
  </r>
  <r>
    <x v="1"/>
    <s v="美妆"/>
    <x v="14"/>
    <s v="防晒补水季"/>
    <s v="1.近3天购物车浏览搜索未购美妆 2.11-4月已购美妆"/>
    <s v="A,D"/>
    <x v="5"/>
    <n v="5.0000000000000001E-3"/>
    <n v="3000"/>
    <n v="270000"/>
  </r>
  <r>
    <x v="0"/>
    <s v="冲饮"/>
    <x v="15"/>
    <s v="世界杯水饮大促"/>
    <s v="1.近7天购物车浏览搜索未购冲饮 2.11-3月购买过水饮 3.水饮周期购、首购 "/>
    <s v="A,D"/>
    <x v="5"/>
    <n v="0.04"/>
    <n v="24000"/>
    <n v="960000"/>
  </r>
  <r>
    <x v="0"/>
    <s v="零食"/>
    <x v="15"/>
    <s v="预热"/>
    <s v="1.近7天购物车浏览搜索未购休食 2.17年年货节购买过休食 3.11-4月购休食"/>
    <s v="A,D,E"/>
    <x v="11"/>
    <n v="2.8000000000000001E-2"/>
    <n v="22400.000000000004"/>
    <n v="1792000.0000000002"/>
  </r>
  <r>
    <x v="1"/>
    <s v="冲饮"/>
    <x v="15"/>
    <s v="世界杯水饮大促"/>
    <s v="1.近7天购物车浏览搜索未购冲饮 2.11-3月购买过水饮 3.水饮周期购、首购 "/>
    <s v="A,D"/>
    <x v="11"/>
    <n v="3.0000000000000001E-3"/>
    <n v="2400"/>
    <n v="96000"/>
  </r>
  <r>
    <x v="1"/>
    <s v="零食"/>
    <x v="15"/>
    <s v="预热"/>
    <s v="1.近7天购物车浏览搜索未购休食 2.17年年货节购买过休食 3.11-4月购休食"/>
    <s v="A,D,E"/>
    <x v="11"/>
    <n v="5.0000000000000001E-3"/>
    <n v="4000"/>
    <n v="160000"/>
  </r>
  <r>
    <x v="0"/>
    <s v="医药"/>
    <x v="16"/>
    <s v="健身季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0"/>
    <s v="生鲜"/>
    <x v="16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0"/>
    <s v="个人护理"/>
    <x v="16"/>
    <s v="夏季品上线"/>
    <s v="1.近7天购物车浏览搜索未购个护 2.11月-4月购买过个护 3.个护周期购、首购"/>
    <s v="A,D"/>
    <x v="8"/>
    <n v="0.03"/>
    <n v="7500"/>
    <n v="450000"/>
  </r>
  <r>
    <x v="0"/>
    <s v="零食"/>
    <x v="16"/>
    <s v="会员日"/>
    <s v="1.近7天购物车浏览搜索未购休食 2.17年年货节购买过休食 3.11-4月购休食"/>
    <s v="A,D,E"/>
    <x v="3"/>
    <n v="2.8000000000000001E-2"/>
    <n v="11200.000000000002"/>
    <n v="896000.00000000012"/>
  </r>
  <r>
    <x v="1"/>
    <s v="医药"/>
    <x v="16"/>
    <s v="健身季"/>
    <s v="1.近7天购物车浏览搜索未购医药保健 2.11月-4月购买过医药保健 3.医药保健周期购、首购"/>
    <s v="A,D"/>
    <x v="2"/>
    <n v="5.0000000000000001E-3"/>
    <n v="1500"/>
    <n v="90000"/>
  </r>
  <r>
    <x v="1"/>
    <s v="生鲜"/>
    <x v="16"/>
    <s v="生鲜"/>
    <s v="1.近7天购物车浏览搜索未购生鲜 2.11月-4月购买过生鲜 3.生鲜周期购、首购"/>
    <s v="A,D"/>
    <x v="5"/>
    <n v="4.0000000000000001E-3"/>
    <n v="2400"/>
    <n v="216000"/>
  </r>
  <r>
    <x v="1"/>
    <s v="个人护理"/>
    <x v="16"/>
    <s v="夏季品上线"/>
    <s v="1.近7天购物车浏览搜索未购个护 2.11月-4月购买过个护 3.个护周期购、首购"/>
    <s v="A,D"/>
    <x v="8"/>
    <n v="6.0000000000000001E-3"/>
    <n v="1500"/>
    <n v="90000"/>
  </r>
  <r>
    <x v="1"/>
    <s v="零食"/>
    <x v="16"/>
    <s v="会员日"/>
    <s v="1.近7天购物车浏览搜索未购休食 2.17年年货节购买过休食 3.11-4月购休食"/>
    <s v="A,D,E"/>
    <x v="11"/>
    <n v="4.0000000000000001E-3"/>
    <n v="3200"/>
    <n v="128000"/>
  </r>
  <r>
    <x v="2"/>
    <s v="零食"/>
    <x v="16"/>
    <s v="会员日"/>
    <s v="1.近7天购物车浏览搜索未购休食 2.17年年货节购买过休食 3.11-4月购休食"/>
    <s v="A,D,E"/>
    <x v="20"/>
    <n v="6.0000000000000001E-3"/>
    <n v="4320"/>
    <n v="172800"/>
  </r>
  <r>
    <x v="0"/>
    <s v="美妆"/>
    <x v="17"/>
    <s v="唯美毕业季"/>
    <s v="1.近3天购物车浏览搜索未购美妆 2.11-4月已购美妆"/>
    <s v="A,D"/>
    <x v="16"/>
    <n v="3.2000000000000001E-2"/>
    <n v="4800"/>
    <n v="432000"/>
  </r>
  <r>
    <x v="0"/>
    <s v="零食"/>
    <x v="17"/>
    <s v="爱吃日"/>
    <s v="1.近7天购物车浏览搜索未购休食 2.17年年货节购买过休食 3.11-4月购休食"/>
    <s v="A,D,E"/>
    <x v="19"/>
    <n v="2.8000000000000001E-2"/>
    <n v="5040"/>
    <n v="403200"/>
  </r>
  <r>
    <x v="0"/>
    <s v="酒"/>
    <x v="17"/>
    <s v="世界杯第二波-白酒定制"/>
    <s v="1.近3天购物车浏览搜索未购酒 2.11月-4月购买过酒 3.酒周期购、首购"/>
    <s v="A,D"/>
    <x v="14"/>
    <n v="3.7999999999999999E-2"/>
    <n v="7600"/>
    <n v="1140000"/>
  </r>
  <r>
    <x v="0"/>
    <s v="医药"/>
    <x v="17"/>
    <s v="夏日瘦身"/>
    <s v="1.近7天购物车浏览搜索未购医药保健 2.11月-4月购买过医药保健 3.医药保健周期购、首购"/>
    <s v="A,D"/>
    <x v="2"/>
    <n v="2.5999999999999999E-2"/>
    <n v="7799.9999999999991"/>
    <n v="7799999.9999999991"/>
  </r>
  <r>
    <x v="1"/>
    <s v="美妆"/>
    <x v="17"/>
    <s v="唯美毕业季"/>
    <s v="1.近3天购物车浏览搜索未购美妆 2.11-4月已购美妆"/>
    <s v="A,D"/>
    <x v="2"/>
    <n v="6.0000000000000001E-3"/>
    <n v="1800"/>
    <n v="162000"/>
  </r>
  <r>
    <x v="1"/>
    <s v="零食"/>
    <x v="17"/>
    <s v="爱吃日"/>
    <s v="1.近7天购物车浏览搜索未购休食 2.17年年货节购买过休食 3.11-4月购休食"/>
    <s v="A,D,E"/>
    <x v="7"/>
    <n v="2E-3"/>
    <n v="720.00000000000011"/>
    <n v="28800.000000000004"/>
  </r>
  <r>
    <x v="1"/>
    <s v="酒"/>
    <x v="17"/>
    <s v="世界杯第二波-白酒定制"/>
    <s v="1.近3天购物车浏览搜索未购酒 2.11月-4月购买过酒 3.酒周期购、首购"/>
    <s v="A,D"/>
    <x v="3"/>
    <n v="3.0000000000000001E-3"/>
    <n v="1200"/>
    <n v="48000"/>
  </r>
  <r>
    <x v="1"/>
    <s v="医药"/>
    <x v="17"/>
    <s v="夏日瘦身"/>
    <s v="1.近7天购物车浏览搜索未购医药保健 2.11月-4月购买过医药保健 3.医药保健周期购、首购"/>
    <s v="A,D"/>
    <x v="3"/>
    <n v="6.0000000000000001E-3"/>
    <n v="2400"/>
    <n v="144000"/>
  </r>
  <r>
    <x v="0"/>
    <s v="生鲜"/>
    <x v="18"/>
    <s v="生鲜"/>
    <s v="1.近7天购物车浏览搜索未购生鲜 2.11月-4月购买过生鲜 3.生鲜周期购、首购"/>
    <s v="A,D"/>
    <x v="3"/>
    <n v="2.8000000000000001E-2"/>
    <n v="11200.000000000002"/>
    <n v="448000.00000000006"/>
  </r>
  <r>
    <x v="0"/>
    <s v="整体"/>
    <x v="18"/>
    <s v="南京专享日"/>
    <s v="1.近3天购物车浏览搜索未购超市整体 2.11月-4月购买过超市整体 3.超市整体周期购、首购"/>
    <s v="A,D"/>
    <x v="21"/>
    <n v="0.04"/>
    <n v="36000"/>
    <n v="2880000"/>
  </r>
  <r>
    <x v="0"/>
    <s v="粮油"/>
    <x v="18"/>
    <s v="年中好店盘点"/>
    <s v="1.近7天购物车浏览搜索未购粮油 2.11月-4月购买过粮油 3.粮油周期购、首购"/>
    <s v="A,D"/>
    <x v="3"/>
    <n v="0.03"/>
    <n v="12000"/>
    <n v="960000"/>
  </r>
  <r>
    <x v="0"/>
    <s v="牛奶"/>
    <x v="18"/>
    <s v="牛奶大促"/>
    <s v="1.近3天购物车浏览搜索未购牛奶 2.11月-4月购买过牛奶 3.牛奶周期购、首购"/>
    <s v="A,D"/>
    <x v="3"/>
    <n v="0.03"/>
    <n v="12000"/>
    <n v="480000"/>
  </r>
  <r>
    <x v="1"/>
    <s v="生鲜"/>
    <x v="18"/>
    <s v="生鲜"/>
    <s v="1.近7天购物车浏览搜索未购生鲜 2.11月-4月购买过生鲜 3.生鲜周期购、首购"/>
    <s v="A,D"/>
    <x v="11"/>
    <n v="5.0000000000000001E-3"/>
    <n v="4000"/>
    <n v="360000"/>
  </r>
  <r>
    <x v="1"/>
    <s v="整体"/>
    <x v="18"/>
    <s v="南京专享日"/>
    <s v="1.近3天购物车浏览搜索未购超市整体 2.11月-4月购买过超市整体 3.超市整体周期购、首购"/>
    <s v="A,D"/>
    <x v="21"/>
    <n v="6.0000000000000001E-3"/>
    <n v="5400"/>
    <n v="324000"/>
  </r>
  <r>
    <x v="1"/>
    <s v="粮油"/>
    <x v="18"/>
    <s v="年中好店盘点"/>
    <s v="1.近7天购物车浏览搜索未购粮油 2.11月-4月购买过粮油 3.粮油周期购、首购"/>
    <s v="A,D"/>
    <x v="3"/>
    <n v="3.0000000000000001E-3"/>
    <n v="1200"/>
    <n v="96000"/>
  </r>
  <r>
    <x v="1"/>
    <s v="牛奶"/>
    <x v="18"/>
    <s v="牛奶大促"/>
    <s v="1.近3天购物车浏览搜索未购牛奶 2.11月-4月购买过牛奶 3.牛奶周期购、首购"/>
    <s v="A,D"/>
    <x v="11"/>
    <n v="4.0000000000000001E-3"/>
    <n v="3200"/>
    <n v="128000"/>
  </r>
  <r>
    <x v="0"/>
    <s v="零食"/>
    <x v="19"/>
    <s v="暑期零食大放价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美妆"/>
    <x v="19"/>
    <s v="彩妆 香水 护肤"/>
    <s v="1.近3天购物车浏览搜索未购美妆 2.11-4月已购美妆"/>
    <s v="A,D"/>
    <x v="14"/>
    <n v="3.2000000000000001E-2"/>
    <n v="6400"/>
    <n v="576000"/>
  </r>
  <r>
    <x v="0"/>
    <s v="医药"/>
    <x v="19"/>
    <s v="夏季清爽保健茶饮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零食"/>
    <x v="19"/>
    <s v="暑期零食大放价"/>
    <s v="1.近7天购物车浏览搜索未购休食 2.17年年货节购买过休食 3.11-4月购休食"/>
    <s v="A,D,E"/>
    <x v="3"/>
    <n v="6.0000000000000001E-3"/>
    <n v="2400"/>
    <n v="96000"/>
  </r>
  <r>
    <x v="1"/>
    <s v="美妆"/>
    <x v="19"/>
    <s v="彩妆 香水 护肤"/>
    <s v="1.近3天购物车浏览搜索未购美妆 2.11-4月已购美妆"/>
    <s v="A,D"/>
    <x v="3"/>
    <n v="5.0000000000000001E-3"/>
    <n v="2000"/>
    <n v="180000"/>
  </r>
  <r>
    <x v="1"/>
    <s v="医药"/>
    <x v="19"/>
    <s v="夏季清爽保健茶饮"/>
    <s v="1.近7天购物车浏览搜索未购医药保健 2.11月-4月购买过医药保健 3.医药保健周期购、首购"/>
    <s v="A,D"/>
    <x v="3"/>
    <n v="4.0000000000000001E-3"/>
    <n v="1600"/>
    <n v="96000"/>
  </r>
  <r>
    <x v="0"/>
    <s v="酒"/>
    <x v="20"/>
    <s v="端午节提前购-黄酒"/>
    <s v="1.近3天购物车浏览搜索未购酒 2.11月-4月购买过酒 3.酒周期购、首购"/>
    <s v="A,D"/>
    <x v="22"/>
    <n v="2.5000000000000001E-2"/>
    <n v="3000.0000000000005"/>
    <n v="450000.00000000006"/>
  </r>
  <r>
    <x v="0"/>
    <s v="零食"/>
    <x v="20"/>
    <s v="儿童节（爱的礼物在这里）"/>
    <s v="1.近7天购物车浏览搜索未购休食 2.17年年货节购买过休食 3.11-4月购休食"/>
    <s v="A,D,E"/>
    <x v="9"/>
    <n v="0.03"/>
    <n v="8400"/>
    <n v="672000"/>
  </r>
  <r>
    <x v="0"/>
    <s v="零食"/>
    <x v="20"/>
    <s v="坚果清仓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生鲜"/>
    <x v="20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1"/>
    <s v="酒"/>
    <x v="20"/>
    <s v="端午节提前购-黄酒"/>
    <s v="1.近3天购物车浏览搜索未购酒 2.11月-4月购买过酒 3.酒周期购、首购"/>
    <s v="A,D"/>
    <x v="0"/>
    <n v="6.0000000000000001E-3"/>
    <n v="1440.0000000000002"/>
    <n v="57600.000000000007"/>
  </r>
  <r>
    <x v="1"/>
    <s v="零食"/>
    <x v="20"/>
    <s v="儿童节（爱的礼物在这里）"/>
    <s v="1.近7天购物车浏览搜索未购休食 2.17年年货节购买过休食 3.11-4月购休食"/>
    <s v="A,D,E"/>
    <x v="10"/>
    <n v="3.0000000000000001E-3"/>
    <n v="1680"/>
    <n v="67200"/>
  </r>
  <r>
    <x v="1"/>
    <s v="零食"/>
    <x v="20"/>
    <s v="坚果清仓"/>
    <s v="1.近7天购物车浏览搜索未购休食 2.17年年货节购买过休食 3.11-4月购休食"/>
    <s v="A,D,E"/>
    <x v="23"/>
    <n v="5.0000000000000001E-3"/>
    <n v="2250"/>
    <n v="90000"/>
  </r>
  <r>
    <x v="1"/>
    <s v="生鲜"/>
    <x v="20"/>
    <s v="生鲜"/>
    <s v="1.近7天购物车浏览搜索未购生鲜 2.11月-4月购买过生鲜 3.生鲜周期购、首购"/>
    <s v="A,D"/>
    <x v="5"/>
    <n v="3.0000000000000001E-3"/>
    <n v="1800"/>
    <n v="162000"/>
  </r>
  <r>
    <x v="2"/>
    <s v="酒"/>
    <x v="20"/>
    <s v="购酒节"/>
    <s v="1.近3天购物车浏览搜索未购酒 2.11月-4月购买过酒 3.酒周期购、首购"/>
    <s v="A,D"/>
    <x v="24"/>
    <n v="6.0000000000000001E-3"/>
    <n v="4200"/>
    <n v="168000"/>
  </r>
  <r>
    <x v="0"/>
    <s v="纸品清洁"/>
    <x v="21"/>
    <n v="618"/>
    <s v="1.近3天购物车浏览搜索未购纸品清洁 2.11-4月已购纸品清洁"/>
    <s v="A,D"/>
    <x v="19"/>
    <n v="0.02"/>
    <n v="3600"/>
    <n v="216000"/>
  </r>
  <r>
    <x v="0"/>
    <s v="美妆"/>
    <x v="21"/>
    <s v="面膜大促"/>
    <s v="1.近3天购物车浏览搜索未购美妆 2.11-4月已购美妆"/>
    <s v="A,D"/>
    <x v="9"/>
    <n v="0.03"/>
    <n v="8400"/>
    <n v="756000"/>
  </r>
  <r>
    <x v="1"/>
    <s v="纸品清洁"/>
    <x v="21"/>
    <n v="618"/>
    <s v="1.近3天购物车浏览搜索未购纸品清洁 2.11-4月已购纸品清洁"/>
    <s v="A,D"/>
    <x v="7"/>
    <n v="6.0000000000000001E-3"/>
    <n v="2160"/>
    <n v="129600"/>
  </r>
  <r>
    <x v="1"/>
    <s v="美妆"/>
    <x v="21"/>
    <s v="面膜大促"/>
    <s v="1.近3天购物车浏览搜索未购美妆 2.11-4月已购美妆"/>
    <s v="A,D"/>
    <x v="10"/>
    <n v="3.0000000000000001E-3"/>
    <n v="1680"/>
    <n v="151200"/>
  </r>
  <r>
    <x v="0"/>
    <s v="生鲜"/>
    <x v="22"/>
    <s v="生鲜"/>
    <s v="1.近7天购物车浏览搜索未购生鲜 2.11月-4月购买过生鲜 3.生鲜周期购、首购"/>
    <s v="A,D"/>
    <x v="16"/>
    <n v="0.03"/>
    <n v="4500"/>
    <n v="180000"/>
  </r>
  <r>
    <x v="0"/>
    <s v="医药"/>
    <x v="22"/>
    <s v="爱眼日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生鲜"/>
    <x v="22"/>
    <s v="生鲜"/>
    <s v="1.近7天购物车浏览搜索未购生鲜 2.11月-4月购买过生鲜 3.生鲜周期购、首购"/>
    <s v="A,D"/>
    <x v="2"/>
    <n v="3.0000000000000001E-3"/>
    <n v="900"/>
    <n v="81000"/>
  </r>
  <r>
    <x v="1"/>
    <s v="医药"/>
    <x v="22"/>
    <s v="爱眼日"/>
    <s v="1.近7天购物车浏览搜索未购医药保健 2.11月-4月购买过医药保健 3.医药保健周期购、首购"/>
    <s v="A,D"/>
    <x v="3"/>
    <n v="4.0000000000000001E-3"/>
    <n v="1600"/>
    <n v="96000"/>
  </r>
  <r>
    <x v="2"/>
    <s v="生鲜"/>
    <x v="22"/>
    <s v="生鲜"/>
    <s v="1.近7天购物车浏览搜索未购生鲜 2.11月-4月购买过生鲜 3.生鲜周期购、首购"/>
    <s v="A,D"/>
    <x v="5"/>
    <n v="4.0000000000000001E-3"/>
    <n v="2400"/>
    <n v="216000"/>
  </r>
  <r>
    <x v="0"/>
    <s v="零食"/>
    <x v="23"/>
    <s v="早餐节"/>
    <s v="1.近7天购物车浏览搜索未购休食 2.17年年货节购买过休食 3.11-4月购休食"/>
    <s v="A,D,E"/>
    <x v="9"/>
    <n v="2.8000000000000001E-2"/>
    <n v="7840"/>
    <n v="627200"/>
  </r>
  <r>
    <x v="1"/>
    <s v="零食"/>
    <x v="23"/>
    <s v="早餐节"/>
    <s v="1.近7天购物车浏览搜索未购休食 2.17年年货节购买过休食 3.11-4月购休食"/>
    <s v="A,D,E"/>
    <x v="10"/>
    <n v="6.0000000000000001E-3"/>
    <n v="3360"/>
    <n v="134400"/>
  </r>
  <r>
    <x v="0"/>
    <s v="整体"/>
    <x v="24"/>
    <s v="尝鲜日"/>
    <s v="1.近3天购物车浏览搜索未购超市整体 2.11月-4月购买过超市整体 3.超市整体周期购、首购"/>
    <s v="A,D"/>
    <x v="2"/>
    <n v="0.03"/>
    <n v="9000"/>
    <n v="720000"/>
  </r>
  <r>
    <x v="0"/>
    <s v="冲饮"/>
    <x v="24"/>
    <s v="早餐也疯狂"/>
    <s v="1.近7天购物车浏览搜索未购冲饮 2.11-3月购买过水饮 3.水饮周期购、首购 "/>
    <s v="A,D"/>
    <x v="9"/>
    <n v="0.04"/>
    <n v="11200.000000000002"/>
    <n v="448000.00000000006"/>
  </r>
  <r>
    <x v="1"/>
    <s v="整体"/>
    <x v="24"/>
    <s v="尝鲜日"/>
    <s v="1.近3天购物车浏览搜索未购超市整体 2.11月-4月购买过超市整体 3.超市整体周期购、首购"/>
    <s v="A,D"/>
    <x v="2"/>
    <n v="5.0000000000000001E-3"/>
    <n v="1500"/>
    <n v="90000"/>
  </r>
  <r>
    <x v="1"/>
    <s v="冲饮"/>
    <x v="24"/>
    <s v="早餐也疯狂"/>
    <s v="1.近7天购物车浏览搜索未购冲饮 2.11-3月购买过水饮 3.水饮周期购、首购 "/>
    <s v="A,D"/>
    <x v="3"/>
    <n v="5.0000000000000001E-3"/>
    <n v="2000"/>
    <n v="80000"/>
  </r>
  <r>
    <x v="0"/>
    <s v="医药"/>
    <x v="25"/>
    <s v="69情趣节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整体"/>
    <x v="25"/>
    <s v="美妆爆发"/>
    <s v="1.近3天购物车浏览搜索未购超市整体 2.11月-4月购买过超市整体 3.超市整体周期购、首购"/>
    <s v="A,D"/>
    <x v="3"/>
    <n v="0.03"/>
    <n v="12000"/>
    <n v="960000"/>
  </r>
  <r>
    <x v="1"/>
    <s v="医药"/>
    <x v="25"/>
    <s v="69情趣节"/>
    <s v="1.近7天购物车浏览搜索未购医药保健 2.11月-4月购买过医药保健 3.医药保健周期购、首购"/>
    <s v="A,D"/>
    <x v="2"/>
    <n v="6.0000000000000001E-3"/>
    <n v="1800"/>
    <n v="108000"/>
  </r>
  <r>
    <x v="1"/>
    <s v="整体"/>
    <x v="25"/>
    <s v="美妆爆发"/>
    <s v="1.近3天购物车浏览搜索未购超市整体 2.11月-4月购买过超市整体 3.超市整体周期购、首购"/>
    <s v="A,D"/>
    <x v="3"/>
    <n v="4.0000000000000001E-3"/>
    <n v="1600"/>
    <n v="96000"/>
  </r>
  <r>
    <x v="0"/>
    <s v="牛奶"/>
    <x v="26"/>
    <s v="618年中大促（618预热期)"/>
    <s v="1.近3天购物车浏览搜索未购牛奶 2.11月-4月购买过牛奶 3.牛奶周期购、首购"/>
    <s v="A,D"/>
    <x v="14"/>
    <n v="0.04"/>
    <n v="8000"/>
    <n v="320000"/>
  </r>
  <r>
    <x v="0"/>
    <s v="酒"/>
    <x v="26"/>
    <s v="进口酒水节"/>
    <s v="1.近3天购物车浏览搜索未购酒 2.11月-4月购买过酒 3.酒周期购、首购"/>
    <s v="A,D"/>
    <x v="14"/>
    <n v="0.04"/>
    <n v="8000"/>
    <n v="1200000"/>
  </r>
  <r>
    <x v="1"/>
    <s v="牛奶"/>
    <x v="26"/>
    <s v="618年中大促（618预热期)"/>
    <s v="1.近3天购物车浏览搜索未购牛奶 2.11月-4月购买过牛奶 3.牛奶周期购、首购"/>
    <s v="A,D"/>
    <x v="3"/>
    <n v="3.0000000000000001E-3"/>
    <n v="1200"/>
    <n v="48000"/>
  </r>
  <r>
    <x v="1"/>
    <s v="酒"/>
    <x v="26"/>
    <s v="进口酒水节"/>
    <s v="1.近3天购物车浏览搜索未购酒 2.11月-4月购买过酒 3.酒周期购、首购"/>
    <s v="A,D"/>
    <x v="3"/>
    <n v="7.0000000000000001E-3"/>
    <n v="2800.0000000000005"/>
    <n v="112000.00000000001"/>
  </r>
  <r>
    <x v="0"/>
    <s v="通讯"/>
    <x v="27"/>
    <s v="618预售"/>
    <s v="最近3年购买2次以上的通讯手机顾客"/>
    <s v="C"/>
    <x v="25"/>
    <n v="0.02"/>
    <n v="600"/>
    <m/>
  </r>
  <r>
    <x v="0"/>
    <s v="通讯"/>
    <x v="27"/>
    <s v="每日催付"/>
    <s v="每日催付"/>
    <s v="A"/>
    <x v="26"/>
    <n v="0.5"/>
    <n v="1000"/>
    <m/>
  </r>
  <r>
    <x v="0"/>
    <s v="通讯"/>
    <x v="27"/>
    <s v="实时加购"/>
    <s v="实时加购"/>
    <s v="A"/>
    <x v="26"/>
    <n v="0.15"/>
    <n v="300"/>
    <m/>
  </r>
  <r>
    <x v="3"/>
    <s v="通讯"/>
    <x v="27"/>
    <s v="618预售"/>
    <s v="最近30天加购、搜索、浏览手机"/>
    <s v="C"/>
    <x v="1"/>
    <n v="5.0000000000000001E-3"/>
    <n v="500"/>
    <m/>
  </r>
  <r>
    <x v="4"/>
    <s v="通讯"/>
    <x v="27"/>
    <s v="618预售"/>
    <s v="最近30天加购、搜索、浏览手机"/>
    <s v="C"/>
    <x v="1"/>
    <n v="5.0000000000000001E-3"/>
    <n v="500"/>
    <m/>
  </r>
  <r>
    <x v="0"/>
    <s v="通讯"/>
    <x v="28"/>
    <s v="每日催付"/>
    <s v="每日催付"/>
    <s v="A"/>
    <x v="26"/>
    <n v="0.5"/>
    <n v="1000"/>
    <m/>
  </r>
  <r>
    <x v="0"/>
    <s v="通讯"/>
    <x v="28"/>
    <s v="实时加购"/>
    <s v="实时加购"/>
    <s v="A"/>
    <x v="26"/>
    <n v="0.15"/>
    <n v="300"/>
    <m/>
  </r>
  <r>
    <x v="0"/>
    <s v="通讯"/>
    <x v="29"/>
    <s v="618预售"/>
    <s v="最近15天加购、搜索、浏览手机"/>
    <s v="A"/>
    <x v="25"/>
    <n v="0.02"/>
    <n v="600"/>
    <m/>
  </r>
  <r>
    <x v="0"/>
    <s v="通讯"/>
    <x v="29"/>
    <s v="每日催付"/>
    <s v="每日催付"/>
    <s v="A"/>
    <x v="26"/>
    <n v="0.5"/>
    <n v="1000"/>
    <m/>
  </r>
  <r>
    <x v="0"/>
    <s v="通讯"/>
    <x v="29"/>
    <s v="实时加购"/>
    <s v="实时加购"/>
    <s v="A"/>
    <x v="26"/>
    <n v="0.15"/>
    <n v="300"/>
    <m/>
  </r>
  <r>
    <x v="0"/>
    <s v="通讯"/>
    <x v="30"/>
    <s v="每日催付"/>
    <s v="每日催付"/>
    <s v="A"/>
    <x v="26"/>
    <n v="0.5"/>
    <n v="1000"/>
    <m/>
  </r>
  <r>
    <x v="0"/>
    <s v="通讯"/>
    <x v="30"/>
    <s v="实时加购"/>
    <s v="实时加购"/>
    <s v="A"/>
    <x v="26"/>
    <n v="0.15"/>
    <n v="300"/>
    <m/>
  </r>
  <r>
    <x v="3"/>
    <s v="通讯"/>
    <x v="30"/>
    <s v="618预售"/>
    <s v="最近30天加购、搜索、浏览手机+通讯粉丝群"/>
    <s v="C"/>
    <x v="1"/>
    <n v="5.0000000000000001E-3"/>
    <n v="500"/>
    <m/>
  </r>
  <r>
    <x v="4"/>
    <s v="通讯"/>
    <x v="30"/>
    <s v="618预售"/>
    <s v="最近30天加购、搜索、浏览手机+通讯粉丝群"/>
    <s v="C"/>
    <x v="1"/>
    <n v="5.0000000000000001E-3"/>
    <n v="500"/>
    <m/>
  </r>
  <r>
    <x v="0"/>
    <s v="通讯"/>
    <x v="31"/>
    <s v="每日催付"/>
    <s v="每日催付"/>
    <s v="A"/>
    <x v="26"/>
    <n v="0.5"/>
    <n v="1000"/>
    <m/>
  </r>
  <r>
    <x v="0"/>
    <s v="通讯"/>
    <x v="31"/>
    <s v="实时加购"/>
    <s v="实时加购"/>
    <s v="A"/>
    <x v="26"/>
    <n v="0.15"/>
    <n v="300"/>
    <m/>
  </r>
  <r>
    <x v="3"/>
    <s v="通讯"/>
    <x v="31"/>
    <s v="618开门红预热"/>
    <s v="最近30天加购、搜索、浏览手机+通讯粉丝群"/>
    <s v="C"/>
    <x v="1"/>
    <n v="5.0000000000000001E-3"/>
    <n v="500"/>
    <m/>
  </r>
  <r>
    <x v="4"/>
    <s v="通讯"/>
    <x v="31"/>
    <s v="618开门红预热"/>
    <s v="最近30天加购、搜索、浏览手机+通讯粉丝群"/>
    <s v="C"/>
    <x v="1"/>
    <n v="5.0000000000000001E-3"/>
    <n v="500"/>
    <m/>
  </r>
  <r>
    <x v="0"/>
    <s v="通讯"/>
    <x v="32"/>
    <s v="每日催付"/>
    <s v="每日催付"/>
    <s v="A"/>
    <x v="26"/>
    <n v="0.5"/>
    <n v="1000"/>
    <m/>
  </r>
  <r>
    <x v="0"/>
    <s v="通讯"/>
    <x v="32"/>
    <s v="实时加购"/>
    <s v="实时加购"/>
    <s v="A"/>
    <x v="26"/>
    <n v="0.15"/>
    <n v="300"/>
    <m/>
  </r>
  <r>
    <x v="0"/>
    <s v="通讯"/>
    <x v="33"/>
    <s v="618开门红预热"/>
    <s v="最近30天加购、搜索、浏览手机"/>
    <s v="A"/>
    <x v="25"/>
    <n v="0.02"/>
    <n v="600"/>
    <m/>
  </r>
  <r>
    <x v="0"/>
    <s v="通讯"/>
    <x v="33"/>
    <s v="每日催付"/>
    <s v="每日催付"/>
    <s v="A"/>
    <x v="26"/>
    <n v="0.5"/>
    <n v="1000"/>
    <m/>
  </r>
  <r>
    <x v="0"/>
    <s v="通讯"/>
    <x v="33"/>
    <s v="实时加购"/>
    <s v="实时加购"/>
    <s v="A"/>
    <x v="26"/>
    <n v="0.15"/>
    <n v="300"/>
    <m/>
  </r>
  <r>
    <x v="3"/>
    <s v="通讯"/>
    <x v="33"/>
    <s v="618开门红预热"/>
    <s v="最近30天加购、搜索、浏览手机+通讯粉丝群"/>
    <s v="C"/>
    <x v="1"/>
    <n v="5.0000000000000001E-3"/>
    <n v="500"/>
    <m/>
  </r>
  <r>
    <x v="4"/>
    <s v="通讯"/>
    <x v="33"/>
    <s v="618开门红预热"/>
    <s v="最近30天加购、搜索、浏览手机+通讯粉丝群"/>
    <s v="C"/>
    <x v="1"/>
    <n v="5.0000000000000001E-3"/>
    <n v="500"/>
    <m/>
  </r>
  <r>
    <x v="5"/>
    <s v="厨卫"/>
    <x v="34"/>
    <s v="开门红"/>
    <s v="15天加购、访问、购买厨卫人群"/>
    <s v="A、D"/>
    <x v="27"/>
    <n v="0.04"/>
    <n v="2400"/>
    <n v="3360000"/>
  </r>
  <r>
    <x v="6"/>
    <s v="生活家居"/>
    <x v="34"/>
    <s v="61开门红"/>
    <s v="购买RFM（53,1-2,≥0）；访问RFM（23,0-5,≥0）；全网活跃用户"/>
    <s v="ABCDE"/>
    <x v="28"/>
    <s v="-"/>
    <s v="-"/>
    <s v="-"/>
  </r>
  <r>
    <x v="0"/>
    <s v="生活家居"/>
    <x v="34"/>
    <s v="61开门红"/>
    <s v="购买RFM（53,1-2,≥0）；访问RFM（23,0-5,≥0）；生活电器+家居产品7天访问，搜索，加购物车未购人群；实时加购"/>
    <s v="ABCDE"/>
    <x v="14"/>
    <n v="1.7999999999999999E-2"/>
    <n v="3599.9999999999995"/>
    <n v="1259999.9999999998"/>
  </r>
  <r>
    <x v="1"/>
    <s v="生活家居"/>
    <x v="34"/>
    <s v="61开门红"/>
    <s v="购买RFM（53,1-2,≥0）；访问RFM（23,0-5,≥0）；生活电器+家居产品7天访问，搜索，加购物车未购人群；"/>
    <s v="ABCDE"/>
    <x v="14"/>
    <n v="5.0000000000000001E-3"/>
    <n v="1000"/>
    <n v="350000"/>
  </r>
  <r>
    <x v="7"/>
    <s v="冰洗"/>
    <x v="34"/>
    <s v="年中大促 惠战六月：最高减1500元"/>
    <s v="访问RFM（38,0-5,=0），首购预测，交叉套购"/>
    <s v="AC"/>
    <x v="29"/>
    <n v="0.02"/>
    <n v="3109.5406360424031"/>
    <n v="7773851.5901060076"/>
  </r>
  <r>
    <x v="0"/>
    <s v="百货"/>
    <x v="34"/>
    <s v="服装表白日用券提醒"/>
    <s v="服装互动人群"/>
    <n v="200000"/>
    <x v="30"/>
    <n v="5000"/>
    <n v="900000"/>
    <m/>
  </r>
  <r>
    <x v="0"/>
    <s v="百货"/>
    <x v="34"/>
    <s v="自营钟表日会场"/>
    <s v="配饰互动人群"/>
    <n v="200000"/>
    <x v="30"/>
    <n v="5000"/>
    <n v="900000"/>
    <m/>
  </r>
  <r>
    <x v="0"/>
    <s v="百货"/>
    <x v="34"/>
    <s v="618第二波预热开始"/>
    <s v="百货整体互动人群"/>
    <n v="200000"/>
    <x v="30"/>
    <n v="5000"/>
    <n v="900000"/>
    <m/>
  </r>
  <r>
    <x v="0"/>
    <s v="体育"/>
    <x v="34"/>
    <s v="体育618预热会场"/>
    <s v="运动户外互动人群"/>
    <n v="500000"/>
    <x v="31"/>
    <n v="15000"/>
    <n v="3000000"/>
    <m/>
  </r>
  <r>
    <x v="0"/>
    <s v="特卖"/>
    <x v="34"/>
    <s v="特卖重返童年 买1送1"/>
    <s v="特卖/百货互动人群"/>
    <n v="200000"/>
    <x v="30"/>
    <n v="5000"/>
    <n v="900000"/>
    <m/>
  </r>
  <r>
    <x v="0"/>
    <s v="体育"/>
    <x v="34"/>
    <s v="体育618预热会场"/>
    <s v="运动户外互动人群"/>
    <n v="500000"/>
    <x v="31"/>
    <n v="15000"/>
    <n v="3000000"/>
    <m/>
  </r>
  <r>
    <x v="8"/>
    <s v="数码"/>
    <x v="34"/>
    <s v="年中狂欢  数码提前抢"/>
    <s v="数码全体加购搜索浏览"/>
    <s v="AD"/>
    <x v="14"/>
    <n v="1.4999999999999999E-2"/>
    <n v="4000"/>
    <n v="800000"/>
  </r>
  <r>
    <x v="9"/>
    <s v="电脑"/>
    <x v="34"/>
    <s v="电脑全品类爆发_x000d_各品牌分会场 整机每1000减100 办公每1000减100 配件每100减20 DIY每100减10"/>
    <s v="30天浏览搜索购车电脑未购"/>
    <s v="A"/>
    <x v="14"/>
    <n v="0.01"/>
    <n v="2000"/>
    <n v="5000000"/>
  </r>
  <r>
    <x v="0"/>
    <s v="电脑"/>
    <x v="34"/>
    <s v="电脑全品类爆发_x000d_各品牌分会场 整机每1000减100 办公每1000减100 配件每100减20 DIY每100减10"/>
    <s v="提交订单未购、首购预测未购、15天电脑加购未购、7天电脑浏览搜索未购、预约未购、实时加购"/>
    <s v="A"/>
    <x v="1"/>
    <n v="0.02"/>
    <n v="2000"/>
    <n v="5000000"/>
  </r>
  <r>
    <x v="1"/>
    <s v="电脑"/>
    <x v="34"/>
    <s v="电脑全品类爆发_x000d_各品牌分会场 整机每1000减100 办公每1000减100 配件每100减20 DIY每100减10"/>
    <s v="30天浏览搜索购车电脑未购"/>
    <s v="A"/>
    <x v="14"/>
    <n v="8.0000000000000002E-3"/>
    <n v="1600"/>
    <n v="4000000"/>
  </r>
  <r>
    <x v="0"/>
    <s v="通讯"/>
    <x v="34"/>
    <s v="618开门红"/>
    <s v="最近30天加购、搜索、浏览手机"/>
    <s v="A"/>
    <x v="25"/>
    <n v="0.03"/>
    <n v="900"/>
    <m/>
  </r>
  <r>
    <x v="0"/>
    <s v="通讯"/>
    <x v="34"/>
    <s v="每日催付"/>
    <s v="每日催付"/>
    <s v="A"/>
    <x v="32"/>
    <n v="0.5"/>
    <n v="2000"/>
    <m/>
  </r>
  <r>
    <x v="0"/>
    <s v="通讯"/>
    <x v="34"/>
    <s v="实时加购"/>
    <s v="实时加购"/>
    <s v="A"/>
    <x v="32"/>
    <n v="0.15"/>
    <n v="600"/>
    <m/>
  </r>
  <r>
    <x v="0"/>
    <s v="通讯"/>
    <x v="34"/>
    <s v="618开门红"/>
    <s v="过去3年购买2次的手机会员"/>
    <s v="C"/>
    <x v="2"/>
    <n v="0.01"/>
    <n v="3000"/>
    <m/>
  </r>
  <r>
    <x v="3"/>
    <s v="通讯"/>
    <x v="34"/>
    <s v="618开门红"/>
    <s v="最近30天加购、搜索、浏览手机+通讯粉丝群"/>
    <s v="C"/>
    <x v="14"/>
    <n v="0.01"/>
    <n v="2000"/>
    <m/>
  </r>
  <r>
    <x v="4"/>
    <s v="通讯"/>
    <x v="34"/>
    <s v="618开门红"/>
    <s v="最近30天加购、搜索、浏览手机+通讯粉丝群"/>
    <s v="C"/>
    <x v="14"/>
    <n v="5.0000000000000001E-3"/>
    <n v="1000"/>
    <m/>
  </r>
  <r>
    <x v="1"/>
    <s v="通讯"/>
    <x v="34"/>
    <s v="618开门红"/>
    <s v="过去3年购买2次的手机会员"/>
    <s v="C"/>
    <x v="14"/>
    <n v="0.01"/>
    <n v="2000"/>
    <m/>
  </r>
  <r>
    <x v="0"/>
    <s v="母婴"/>
    <x v="34"/>
    <s v="儿童节"/>
    <s v="玩具7天加购、搜索、浏览未购"/>
    <s v="A"/>
    <x v="25"/>
    <n v="0.05"/>
    <n v="1500"/>
    <n v="450000"/>
  </r>
  <r>
    <x v="0"/>
    <s v="母婴"/>
    <x v="34"/>
    <s v="儿童节"/>
    <s v="母婴30天已购人群"/>
    <s v="D"/>
    <x v="1"/>
    <n v="0.05"/>
    <n v="5000"/>
    <n v="1500000"/>
  </r>
  <r>
    <x v="0"/>
    <s v="空调"/>
    <x v="34"/>
    <s v="六月开门红"/>
    <s v="空调7天搜索浏览，首购预测，7天加购物车未购人群。"/>
    <s v="A"/>
    <x v="33"/>
    <n v="3.5000000000000003E-2"/>
    <n v="1.1200000000000001"/>
    <n v="2800.0000000000005"/>
  </r>
  <r>
    <x v="10"/>
    <s v="空调"/>
    <x v="34"/>
    <s v="六月开门红"/>
    <s v="券人群、空调15天搜索浏览，首购预测，15天加购物车未购人群。"/>
    <s v="AD"/>
    <x v="3"/>
    <n v="1.2999999999999999E-2"/>
    <n v="0.52"/>
    <n v="1300"/>
  </r>
  <r>
    <x v="11"/>
    <s v="车品"/>
    <x v="34"/>
    <s v="618第一波爆发,冰箱99元抢,玻璃水8.8两瓶"/>
    <s v="车品访问未购；家庭有宝宝的会员；已购母婴产品的会员"/>
    <s v="AD"/>
    <x v="5"/>
    <n v="2.9999999999999997E-4"/>
    <n v="179.99999999999997"/>
    <n v="53999.999999999993"/>
  </r>
  <r>
    <x v="0"/>
    <s v="车品"/>
    <x v="34"/>
    <s v="618第一波爆发,冰箱99元抢,玻璃水8.8两瓶"/>
    <s v="汽车用品购物车未购、搜索浏览未购，沉睡会员激活、首购预测"/>
    <s v="A"/>
    <x v="34"/>
    <n v="1.7999999999999999E-2"/>
    <n v="360"/>
    <n v="108000"/>
  </r>
  <r>
    <x v="1"/>
    <s v="车品"/>
    <x v="34"/>
    <s v="618第一波爆发,冰箱99元抢,玻璃水8.8两瓶"/>
    <s v="车品访问未购；家庭有宝宝的会员；已购母婴产品的会员"/>
    <s v="AD"/>
    <x v="5"/>
    <n v="2.0000000000000001E-4"/>
    <n v="120"/>
    <n v="36000"/>
  </r>
  <r>
    <x v="2"/>
    <s v="海外购"/>
    <x v="34"/>
    <s v="不潮不用花钱"/>
    <s v="1、母婴高值；2、潜客+新客；3、全系7天浏览搜索加购物；4、母婴周期购_x000d_5、美妆周期购；6、食品周期购"/>
    <m/>
    <x v="35"/>
    <n v="0.02"/>
    <n v="1000"/>
    <n v="160000"/>
  </r>
  <r>
    <x v="12"/>
    <s v="海外购"/>
    <x v="34"/>
    <s v="不潮不用花钱"/>
    <m/>
    <m/>
    <x v="36"/>
    <m/>
    <m/>
    <m/>
  </r>
  <r>
    <x v="0"/>
    <s v="海外购"/>
    <x v="34"/>
    <s v="不潮不用花钱"/>
    <s v="1、前一月新客首购人群做复购_x000d_2、母婴沉睡唤醒_x000d_3、美妆沉睡唤醒4、食品沉睡唤醒"/>
    <m/>
    <x v="1"/>
    <n v="0.01"/>
    <n v="1000"/>
    <n v="160000"/>
  </r>
  <r>
    <x v="13"/>
    <s v="厨卫"/>
    <x v="35"/>
    <s v="钜惠不能停"/>
    <s v="15天加购、访问厨卫人群"/>
    <s v="A"/>
    <x v="37"/>
    <n v="3.5000000000000003E-2"/>
    <n v="1400.0000000000002"/>
    <n v="1960000.0000000002"/>
  </r>
  <r>
    <x v="14"/>
    <s v="生活家居"/>
    <x v="35"/>
    <s v="61开门红/周末疯狂购"/>
    <s v="访问RFM（23,0-5,≥0）；生活电器+家居产品15天访问，搜索，加购物车未购人群；"/>
    <s v="ABC"/>
    <x v="14"/>
    <n v="8.0000000000000002E-3"/>
    <n v="1600"/>
    <n v="560000"/>
  </r>
  <r>
    <x v="0"/>
    <s v="生活家居"/>
    <x v="35"/>
    <s v="61开门红/周末疯狂购"/>
    <s v="访问RFM（23,0-5,≥0）；生活电器+家居产品15天访问，搜索，加购物车未购人群；实时加购"/>
    <s v="ABC"/>
    <x v="27"/>
    <n v="1.2E-2"/>
    <n v="720"/>
    <n v="252000"/>
  </r>
  <r>
    <x v="2"/>
    <s v="百货"/>
    <x v="35"/>
    <s v="618第二波预热开始"/>
    <s v="百货整体互动人群"/>
    <n v="200000"/>
    <x v="30"/>
    <n v="5000"/>
    <n v="900000"/>
    <m/>
  </r>
  <r>
    <x v="2"/>
    <s v="体育"/>
    <x v="35"/>
    <s v="体育618预热会场"/>
    <s v="运动户外互动人群"/>
    <n v="200000"/>
    <x v="30"/>
    <n v="5000"/>
    <n v="900000"/>
    <m/>
  </r>
  <r>
    <x v="0"/>
    <s v="百货"/>
    <x v="35"/>
    <s v="服装表白日爆发"/>
    <s v="服装互动人群"/>
    <n v="200000"/>
    <x v="30"/>
    <n v="5000"/>
    <n v="900000"/>
    <m/>
  </r>
  <r>
    <x v="0"/>
    <s v="百货"/>
    <x v="35"/>
    <s v="自营钟表日互动"/>
    <s v="配饰互动人群"/>
    <n v="200000"/>
    <x v="30"/>
    <n v="5000"/>
    <n v="900000"/>
    <m/>
  </r>
  <r>
    <x v="0"/>
    <s v="特卖"/>
    <x v="35"/>
    <s v="特卖大牌抢先购会场"/>
    <s v="特卖/百货互动人群"/>
    <n v="500000"/>
    <x v="38"/>
    <n v="30000"/>
    <n v="6000000"/>
    <m/>
  </r>
  <r>
    <x v="2"/>
    <s v="体育"/>
    <x v="35"/>
    <s v="体育618预热会场"/>
    <s v="运动户外互动人群"/>
    <n v="200000"/>
    <x v="30"/>
    <n v="5000"/>
    <n v="900000"/>
    <m/>
  </r>
  <r>
    <x v="0"/>
    <s v="电脑"/>
    <x v="35"/>
    <s v="游戏电竞"/>
    <s v="提交订单未购、首购预测未购、15天电脑加购未购、7天电脑浏览搜索未购、实时加购"/>
    <s v="A"/>
    <x v="25"/>
    <n v="0.02"/>
    <n v="600"/>
    <n v="1500000"/>
  </r>
  <r>
    <x v="1"/>
    <s v="电脑"/>
    <x v="35"/>
    <s v="游戏电竞"/>
    <s v="15天浏览搜索购车电脑未购"/>
    <s v="A"/>
    <x v="1"/>
    <n v="8.0000000000000002E-3"/>
    <n v="800"/>
    <n v="2000000"/>
  </r>
  <r>
    <x v="0"/>
    <s v="通讯"/>
    <x v="35"/>
    <s v="618开门红"/>
    <s v="最近30天加购、搜索、浏览手机"/>
    <s v="A"/>
    <x v="25"/>
    <n v="0.03"/>
    <n v="900"/>
    <m/>
  </r>
  <r>
    <x v="0"/>
    <s v="通讯"/>
    <x v="35"/>
    <s v="每日催付"/>
    <s v="每日催付"/>
    <s v="A"/>
    <x v="32"/>
    <n v="0.4"/>
    <n v="1600"/>
    <m/>
  </r>
  <r>
    <x v="0"/>
    <s v="通讯"/>
    <x v="35"/>
    <s v="实时加购"/>
    <s v="实时加购"/>
    <s v="A"/>
    <x v="32"/>
    <n v="0.15"/>
    <n v="600"/>
    <m/>
  </r>
  <r>
    <x v="3"/>
    <s v="通讯"/>
    <x v="35"/>
    <s v="618开门红"/>
    <s v="最近30天加购、搜索、浏览手机+通讯粉丝群"/>
    <s v="C"/>
    <x v="14"/>
    <n v="0.01"/>
    <n v="2000"/>
    <m/>
  </r>
  <r>
    <x v="4"/>
    <s v="通讯"/>
    <x v="35"/>
    <s v="618开门红"/>
    <s v="最近30天加购、搜索、浏览手机+通讯粉丝群"/>
    <s v="C"/>
    <x v="14"/>
    <n v="5.0000000000000001E-3"/>
    <n v="1000"/>
    <m/>
  </r>
  <r>
    <x v="0"/>
    <s v="空调"/>
    <x v="35"/>
    <s v="抗暑持久战"/>
    <s v="空调7天搜索浏览，首购预测，15天加购物车未购人群。"/>
    <s v="AD"/>
    <x v="1"/>
    <n v="0.02"/>
    <n v="0.2"/>
    <n v="500"/>
  </r>
  <r>
    <x v="14"/>
    <s v="生活家居"/>
    <x v="36"/>
    <s v="61开门红/周末疯狂购"/>
    <s v="访问RFM（23,0-5,≥0）；夏季小电器发券；交叉，；"/>
    <s v="ABC"/>
    <x v="14"/>
    <n v="8.0000000000000002E-3"/>
    <n v="1600"/>
    <n v="560000"/>
  </r>
  <r>
    <x v="6"/>
    <s v="生活家居"/>
    <x v="36"/>
    <s v="61开门红/周末疯狂购"/>
    <s v="购买RFM（53,1-2,≥0）；访问RFM（23,0-5,≥0）；全网活跃用户"/>
    <s v="ABCDE"/>
    <x v="28"/>
    <s v="-"/>
    <s v="-"/>
    <s v="-"/>
  </r>
  <r>
    <x v="0"/>
    <s v="生活家居"/>
    <x v="36"/>
    <s v="61开门红/周末疯狂购"/>
    <s v="访问RFM（23,0-5,≥0）；夏季小电器发券；交叉，实时加购；"/>
    <s v="ABC"/>
    <x v="27"/>
    <n v="1.2E-2"/>
    <n v="720"/>
    <n v="252000"/>
  </r>
  <r>
    <x v="1"/>
    <s v="生活家居"/>
    <x v="36"/>
    <s v="61开门红/周末疯狂购"/>
    <s v="访问RFM（23,0-5,≥0）；夏季小电器发券；交叉，；"/>
    <s v="ABC"/>
    <x v="1"/>
    <n v="5.0000000000000001E-3"/>
    <n v="500"/>
    <n v="175000"/>
  </r>
  <r>
    <x v="2"/>
    <s v="特卖"/>
    <x v="36"/>
    <s v="特卖大牌抢先购会场"/>
    <s v="特卖/百货互动人群"/>
    <n v="200000"/>
    <x v="30"/>
    <n v="5000"/>
    <n v="900000"/>
    <m/>
  </r>
  <r>
    <x v="0"/>
    <s v="百货"/>
    <x v="36"/>
    <s v="服装清凉季发券399-200"/>
    <s v="服装互动人群"/>
    <n v="200000"/>
    <x v="30"/>
    <n v="5000"/>
    <n v="900000"/>
    <m/>
  </r>
  <r>
    <x v="0"/>
    <s v="百货"/>
    <x v="36"/>
    <s v="自营钟表日用券提醒"/>
    <s v="配饰互动人群"/>
    <n v="200000"/>
    <x v="30"/>
    <n v="5000"/>
    <n v="900000"/>
    <m/>
  </r>
  <r>
    <x v="1"/>
    <s v="百货"/>
    <x v="36"/>
    <s v="618第二波预热开始"/>
    <s v="百货整体互动人群"/>
    <n v="200000"/>
    <x v="30"/>
    <n v="5000"/>
    <n v="900000"/>
    <m/>
  </r>
  <r>
    <x v="1"/>
    <s v="体育"/>
    <x v="36"/>
    <s v="体育618预热会场"/>
    <s v="运动户外互动人群"/>
    <n v="200000"/>
    <x v="30"/>
    <n v="5000"/>
    <n v="900000"/>
    <m/>
  </r>
  <r>
    <x v="1"/>
    <s v="体育"/>
    <x v="36"/>
    <s v="体育618预热会场"/>
    <s v="运动户外互动人群"/>
    <n v="200000"/>
    <x v="30"/>
    <n v="5000"/>
    <n v="900000"/>
    <m/>
  </r>
  <r>
    <x v="9"/>
    <s v="电脑"/>
    <x v="36"/>
    <s v="平板品类日"/>
    <s v="15天浏览搜索购车电脑未购"/>
    <s v="A"/>
    <x v="1"/>
    <n v="0.01"/>
    <n v="1000"/>
    <n v="2500000"/>
  </r>
  <r>
    <x v="0"/>
    <s v="电脑"/>
    <x v="36"/>
    <s v="平板品类日"/>
    <s v="提交订单未购、首购预测未购、15天平板加购未购、7天平板浏览搜索未购、实时加购"/>
    <s v="A"/>
    <x v="25"/>
    <n v="0.02"/>
    <n v="600"/>
    <n v="1500000"/>
  </r>
  <r>
    <x v="0"/>
    <s v="通讯"/>
    <x v="36"/>
    <s v="618开门红"/>
    <s v="最近30天加购、搜索、浏览手机"/>
    <s v="A"/>
    <x v="25"/>
    <n v="0.03"/>
    <n v="900"/>
    <m/>
  </r>
  <r>
    <x v="0"/>
    <s v="通讯"/>
    <x v="36"/>
    <s v="每日催付"/>
    <s v="每日催付"/>
    <s v="A"/>
    <x v="32"/>
    <n v="0.4"/>
    <n v="1600"/>
    <m/>
  </r>
  <r>
    <x v="0"/>
    <s v="通讯"/>
    <x v="36"/>
    <s v="实时加购"/>
    <s v="实时加购"/>
    <s v="A"/>
    <x v="32"/>
    <n v="0.15"/>
    <n v="600"/>
    <m/>
  </r>
  <r>
    <x v="1"/>
    <s v="通讯"/>
    <x v="36"/>
    <s v="618开门红"/>
    <s v="过去3年购买2次以上手机顾客"/>
    <s v="C"/>
    <x v="14"/>
    <n v="5.0000000000000001E-3"/>
    <n v="1000"/>
    <m/>
  </r>
  <r>
    <x v="3"/>
    <s v="通讯"/>
    <x v="36"/>
    <s v="618开门红"/>
    <s v="最近30天加购、搜索、浏览手机+通讯粉丝群"/>
    <s v="C"/>
    <x v="14"/>
    <n v="0.01"/>
    <n v="2000"/>
    <m/>
  </r>
  <r>
    <x v="4"/>
    <s v="通讯"/>
    <x v="36"/>
    <s v="618开门红"/>
    <s v="最近30天加购、搜索、浏览手机+通讯粉丝群"/>
    <s v="C"/>
    <x v="14"/>
    <n v="5.0000000000000001E-3"/>
    <n v="1000"/>
    <m/>
  </r>
  <r>
    <x v="1"/>
    <s v="通讯"/>
    <x v="36"/>
    <s v="618开门红"/>
    <s v="过去3年购买2次的手机会员"/>
    <s v="C"/>
    <x v="14"/>
    <n v="0.01"/>
    <n v="2000"/>
    <m/>
  </r>
  <r>
    <x v="0"/>
    <s v="空调"/>
    <x v="36"/>
    <s v="抗暑持久战"/>
    <s v="空调7天搜索浏览，首购预测，30天加购物车未购人群。"/>
    <s v="AD"/>
    <x v="22"/>
    <n v="1.7999999999999999E-2"/>
    <n v="0.21599999999999997"/>
    <n v="539.99999999999989"/>
  </r>
  <r>
    <x v="2"/>
    <s v="海外购"/>
    <x v="36"/>
    <s v="黑科技助攻品质好生活"/>
    <s v="1、家居潜客；2、家居浏览搜索加购"/>
    <m/>
    <x v="39"/>
    <n v="0.02"/>
    <n v="200"/>
    <n v="32000"/>
  </r>
  <r>
    <x v="15"/>
    <s v="厨卫"/>
    <x v="37"/>
    <s v="钜惠不能停"/>
    <s v="7天加购、3天访问厨卫人群"/>
    <s v="A"/>
    <x v="34"/>
    <n v="3.5000000000000003E-2"/>
    <n v="700.00000000000011"/>
    <n v="980000.00000000012"/>
  </r>
  <r>
    <x v="0"/>
    <s v="生活家居"/>
    <x v="37"/>
    <s v="618预热（风扇）"/>
    <s v="访问RFM（23,0-5,≥0）；夏季小电器7天访问，搜索，加购物车未购人群；实时加购"/>
    <s v="ABC"/>
    <x v="27"/>
    <n v="1.2E-2"/>
    <n v="720"/>
    <n v="252000"/>
  </r>
  <r>
    <x v="1"/>
    <s v="生活家居"/>
    <x v="37"/>
    <s v="618预热（风扇）"/>
    <s v="访问RFM（23,0-5,≥0）；夏季小电器7天访问，搜索，加购物车未购人群；"/>
    <s v="ABC"/>
    <x v="1"/>
    <n v="5.0000000000000001E-3"/>
    <n v="500"/>
    <n v="175000"/>
  </r>
  <r>
    <x v="0"/>
    <s v="冰洗"/>
    <x v="37"/>
    <s v="任性满减购：领券减1000元"/>
    <s v="访问RFM（38,0-5,≥0）&amp;7天搜索、浏览、加购"/>
    <s v="A"/>
    <x v="40"/>
    <n v="2.8299999999999999E-2"/>
    <n v="900"/>
    <n v="2250000"/>
  </r>
  <r>
    <x v="7"/>
    <s v="冰洗"/>
    <x v="37"/>
    <s v="任性满减购：领券减1000元"/>
    <s v="访问RFM（38,0-5,≥0）&amp;7天搜索、浏览、加购"/>
    <s v="A"/>
    <x v="41"/>
    <n v="2.1999999999999999E-2"/>
    <n v="1865.7243816254415"/>
    <n v="4664310.9540636037"/>
  </r>
  <r>
    <x v="0"/>
    <s v="百货"/>
    <x v="37"/>
    <s v="自营钟表日催付"/>
    <s v="配饰互动人群"/>
    <n v="200000"/>
    <x v="30"/>
    <n v="5000"/>
    <n v="900000"/>
    <m/>
  </r>
  <r>
    <x v="0"/>
    <s v="百货"/>
    <x v="37"/>
    <s v="618第二波预热服装分会场"/>
    <s v="百货整体互动人群"/>
    <n v="500000"/>
    <x v="31"/>
    <n v="15000"/>
    <n v="3000000"/>
    <m/>
  </r>
  <r>
    <x v="0"/>
    <s v="体育"/>
    <x v="37"/>
    <s v="体育618自营99减20"/>
    <s v="运动户外互动人群"/>
    <n v="200000"/>
    <x v="30"/>
    <n v="5000"/>
    <n v="900000"/>
    <m/>
  </r>
  <r>
    <x v="0"/>
    <s v="特卖"/>
    <x v="37"/>
    <s v="特卖大牌抢先购用券提醒"/>
    <s v="特卖/百货互动人群"/>
    <n v="200000"/>
    <x v="30"/>
    <n v="5000"/>
    <n v="900000"/>
    <m/>
  </r>
  <r>
    <x v="0"/>
    <s v="体育"/>
    <x v="37"/>
    <s v="体育618自营99减20"/>
    <s v="运动户外互动人群"/>
    <n v="200000"/>
    <x v="30"/>
    <n v="5000"/>
    <n v="900000"/>
    <m/>
  </r>
  <r>
    <x v="8"/>
    <s v="数码"/>
    <x v="37"/>
    <s v="数码低价风暴  嗨翻一夏"/>
    <s v="数码全体加购搜索浏览"/>
    <s v="AD"/>
    <x v="14"/>
    <n v="0.02"/>
    <n v="4000"/>
    <n v="1000000"/>
  </r>
  <r>
    <x v="0"/>
    <s v="电脑"/>
    <x v="37"/>
    <s v="DIY品类日"/>
    <s v="提交订单未购、首购预测未购、15天DIY加购未购、7天DIY浏览搜索未购、实时加购"/>
    <s v="A"/>
    <x v="25"/>
    <n v="0.02"/>
    <n v="600"/>
    <n v="1500000"/>
  </r>
  <r>
    <x v="1"/>
    <s v="电脑"/>
    <x v="37"/>
    <s v="DIY品类日"/>
    <s v="15天浏览搜索购车电脑未购"/>
    <s v="A"/>
    <x v="1"/>
    <n v="8.0000000000000002E-3"/>
    <n v="800"/>
    <n v="2000000"/>
  </r>
  <r>
    <x v="0"/>
    <s v="通讯"/>
    <x v="37"/>
    <s v="每日催付"/>
    <s v="每日催付"/>
    <s v="A"/>
    <x v="42"/>
    <n v="0.3"/>
    <n v="900"/>
    <m/>
  </r>
  <r>
    <x v="0"/>
    <s v="通讯"/>
    <x v="37"/>
    <s v="实时加购"/>
    <s v="实时加购"/>
    <s v="A"/>
    <x v="26"/>
    <n v="0.11"/>
    <n v="220"/>
    <m/>
  </r>
  <r>
    <x v="0"/>
    <s v="母婴"/>
    <x v="37"/>
    <s v="沉默激活发券"/>
    <s v="年度沉默会员留存-17年Q4会员在18年沉默"/>
    <s v="E"/>
    <x v="6"/>
    <n v="0.01"/>
    <n v="5000"/>
    <n v="1500000"/>
  </r>
  <r>
    <x v="0"/>
    <s v="母婴"/>
    <x v="37"/>
    <s v="一转二复购发券"/>
    <s v="年度复购-18年仅购买1次会员"/>
    <s v="D"/>
    <x v="6"/>
    <n v="0.03"/>
    <n v="15000"/>
    <n v="4500000"/>
  </r>
  <r>
    <x v="0"/>
    <s v="空调"/>
    <x v="37"/>
    <s v="抗暑持久战"/>
    <s v="券人群、空调7天搜索浏览，首购预测，15天加购物车未购人群。"/>
    <s v="AD"/>
    <x v="1"/>
    <n v="0.02"/>
    <n v="0.2"/>
    <n v="500"/>
  </r>
  <r>
    <x v="10"/>
    <s v="空调"/>
    <x v="37"/>
    <s v="抗暑持久战"/>
    <s v="家电套购、空调15天搜索浏览，首购预测，15天加购物车未购人群。"/>
    <s v="A"/>
    <x v="1"/>
    <n v="1.7999999999999999E-2"/>
    <n v="0.18"/>
    <n v="450"/>
  </r>
  <r>
    <x v="3"/>
    <s v="车品"/>
    <x v="37"/>
    <s v="618车品巅峰时刻 预售+赠品"/>
    <s v="车品访问未购；家庭有宝宝的会员；已购母婴产品的会员"/>
    <s v="AD"/>
    <x v="5"/>
    <n v="2.0000000000000001E-4"/>
    <n v="120"/>
    <n v="36000"/>
  </r>
  <r>
    <x v="0"/>
    <s v="车品"/>
    <x v="37"/>
    <s v="618车品巅峰时刻 预售+赠品"/>
    <s v="汽车用品购物车未购、搜索浏览未购，沉睡会员激活、首购预测"/>
    <s v="A"/>
    <x v="34"/>
    <n v="1.7999999999999999E-2"/>
    <n v="360"/>
    <n v="108000"/>
  </r>
  <r>
    <x v="1"/>
    <s v="车品"/>
    <x v="37"/>
    <s v="618车品巅峰时刻 预售+赠品"/>
    <s v="车品访问未购；家庭有宝宝的会员；已购母婴产品的会员"/>
    <s v="AD"/>
    <x v="5"/>
    <n v="1E-4"/>
    <n v="60"/>
    <n v="18000"/>
  </r>
  <r>
    <x v="0"/>
    <s v="厨卫"/>
    <x v="38"/>
    <s v="钜惠不能停"/>
    <s v="7天加购、3天访问厨卫人群"/>
    <s v="A"/>
    <x v="25"/>
    <n v="0.03"/>
    <n v="900"/>
    <n v="1260000"/>
  </r>
  <r>
    <x v="14"/>
    <s v="生活家居"/>
    <x v="38"/>
    <s v="618预热（风扇）"/>
    <s v="访问RFM（23,0-5,≥0）；夏季小电器首购预测；收藏夹；"/>
    <s v="ABC"/>
    <x v="14"/>
    <n v="8.0000000000000002E-3"/>
    <n v="1600"/>
    <n v="560000"/>
  </r>
  <r>
    <x v="0"/>
    <s v="生活家居"/>
    <x v="38"/>
    <s v="618预热（风扇）"/>
    <s v="访问RFM（23,0-5,≥0）；夏季小电器首购预测；收藏夹；实时加购"/>
    <s v="ABC"/>
    <x v="27"/>
    <n v="1.2E-2"/>
    <n v="720"/>
    <n v="252000"/>
  </r>
  <r>
    <x v="16"/>
    <s v="生活家居"/>
    <x v="38"/>
    <s v="618预热（风扇）"/>
    <s v="访问RFM（23,0-5,≥0）；夏季小电器首购预测；收藏夹；"/>
    <s v="ABC"/>
    <x v="22"/>
    <n v="1.5E-3"/>
    <n v="180"/>
    <n v="63000"/>
  </r>
  <r>
    <x v="0"/>
    <s v="冰洗"/>
    <x v="38"/>
    <s v="超级品类日 9号：最高减1500元"/>
    <s v="访问RFM（38,1-5,≥0）&amp;7天搜索、浏览、加购"/>
    <s v="A"/>
    <x v="43"/>
    <n v="2.8299999999999999E-2"/>
    <n v="530"/>
    <n v="1325000"/>
  </r>
  <r>
    <x v="0"/>
    <s v="百货"/>
    <x v="38"/>
    <s v="配饰会场129-30"/>
    <s v="配饰互动人群"/>
    <n v="200000"/>
    <x v="30"/>
    <n v="5000"/>
    <n v="900000"/>
    <m/>
  </r>
  <r>
    <x v="0"/>
    <s v="体育"/>
    <x v="38"/>
    <s v="体育618自营用券提醒"/>
    <s v="运动户外互动人群"/>
    <n v="500000"/>
    <x v="31"/>
    <n v="15000"/>
    <n v="3000000"/>
    <m/>
  </r>
  <r>
    <x v="0"/>
    <s v="特卖"/>
    <x v="38"/>
    <s v="特卖大牌抢先购会场催付"/>
    <s v="特卖/百货互动人群"/>
    <n v="200000"/>
    <x v="30"/>
    <n v="5000"/>
    <n v="900000"/>
    <m/>
  </r>
  <r>
    <x v="1"/>
    <s v="百货"/>
    <x v="38"/>
    <s v="服饰618预热129-30"/>
    <s v="服装互动人群"/>
    <n v="500000"/>
    <x v="31"/>
    <n v="15000"/>
    <n v="3000000"/>
    <m/>
  </r>
  <r>
    <x v="0"/>
    <s v="体育"/>
    <x v="38"/>
    <s v="体育618自营用券提醒"/>
    <s v="运动户外互动人群"/>
    <n v="500000"/>
    <x v="31"/>
    <n v="15000"/>
    <n v="3000000"/>
    <m/>
  </r>
  <r>
    <x v="8"/>
    <s v="数码"/>
    <x v="38"/>
    <s v="微单1599元抢（5号）_x000d_618元神券（照摄）"/>
    <s v="照摄及相关加购搜索浏览"/>
    <s v="AD"/>
    <x v="14"/>
    <n v="1.7999999999999999E-2"/>
    <n v="4000"/>
    <n v="1000000"/>
  </r>
  <r>
    <x v="0"/>
    <s v="电脑"/>
    <x v="38"/>
    <s v="配件品类日"/>
    <s v="提交订单未购、首购预测未购、15天配件加购未购、7天配件浏览搜索未购、30天已购整机、实时加购"/>
    <s v="A"/>
    <x v="25"/>
    <n v="0.02"/>
    <n v="600"/>
    <n v="1500000"/>
  </r>
  <r>
    <x v="1"/>
    <s v="电脑"/>
    <x v="38"/>
    <s v="配件品类日"/>
    <s v="15天浏览搜索购车电脑未购"/>
    <s v="A"/>
    <x v="1"/>
    <n v="8.0000000000000002E-3"/>
    <n v="800"/>
    <n v="2000000"/>
  </r>
  <r>
    <x v="0"/>
    <s v="通讯"/>
    <x v="38"/>
    <s v="每日催付"/>
    <s v="每日催付"/>
    <s v="A"/>
    <x v="26"/>
    <n v="0.3"/>
    <n v="600"/>
    <m/>
  </r>
  <r>
    <x v="0"/>
    <s v="通讯"/>
    <x v="38"/>
    <s v="实时加购"/>
    <s v="实时加购"/>
    <s v="A"/>
    <x v="26"/>
    <n v="0.11"/>
    <n v="220"/>
    <m/>
  </r>
  <r>
    <x v="3"/>
    <s v="通讯"/>
    <x v="38"/>
    <s v="小米品牌日"/>
    <s v="最近30天加购、搜索、浏览手机+小米粉丝群"/>
    <s v="C"/>
    <x v="14"/>
    <n v="5.0000000000000001E-3"/>
    <n v="1000"/>
    <m/>
  </r>
  <r>
    <x v="4"/>
    <s v="通讯"/>
    <x v="38"/>
    <s v="小米品牌日"/>
    <s v="最近30天加购、搜索、浏览手机+小米粉丝群"/>
    <s v="C"/>
    <x v="14"/>
    <n v="5.0000000000000001E-3"/>
    <n v="1000"/>
    <m/>
  </r>
  <r>
    <x v="0"/>
    <s v="母婴"/>
    <x v="38"/>
    <s v="奶粉品类日"/>
    <s v="奶粉15天加购、搜索、浏览未购"/>
    <s v="A"/>
    <x v="1"/>
    <n v="0.05"/>
    <n v="5000"/>
    <n v="1500000"/>
  </r>
  <r>
    <x v="0"/>
    <s v="母婴"/>
    <x v="38"/>
    <s v="奶粉品类日"/>
    <s v="奶粉90天已购"/>
    <s v="D"/>
    <x v="1"/>
    <n v="0.04"/>
    <n v="4000"/>
    <n v="1200000"/>
  </r>
  <r>
    <x v="0"/>
    <s v="母婴"/>
    <x v="38"/>
    <s v="奶粉品类日券提醒"/>
    <s v="领券未用999-200"/>
    <s v="B"/>
    <x v="35"/>
    <n v="0.08"/>
    <n v="4000"/>
    <n v="1200000"/>
  </r>
  <r>
    <x v="0"/>
    <s v="空调"/>
    <x v="38"/>
    <s v="空调大牌PK"/>
    <s v="空调7天搜索浏览，首购预测，15天加购物车未购人群。"/>
    <s v="AD"/>
    <x v="9"/>
    <n v="0.03"/>
    <n v="0.84"/>
    <n v="2100"/>
  </r>
  <r>
    <x v="10"/>
    <s v="空调"/>
    <x v="38"/>
    <s v="空调大牌PK"/>
    <s v="券人群、空调7天搜索浏览，首购预测，30天加购物车未购人群。"/>
    <s v="AD"/>
    <x v="12"/>
    <n v="2.1000000000000001E-2"/>
    <n v="0.7350000000000001"/>
    <n v="1837.5000000000002"/>
  </r>
  <r>
    <x v="0"/>
    <s v="车品"/>
    <x v="38"/>
    <s v="下单抽奖，机油、电子、添加剂99-10 "/>
    <s v="机油电子访问未购；半年已购车品会员"/>
    <s v="AD"/>
    <x v="39"/>
    <n v="1.7999999999999999E-2"/>
    <n v="180"/>
    <n v="54000"/>
  </r>
  <r>
    <x v="1"/>
    <s v="车品"/>
    <x v="38"/>
    <s v="下单抽奖，机油、电子、添加剂99-10 "/>
    <s v="汽车用品购物车未购、搜索浏览未购，沉睡会员激活、首购预测"/>
    <s v="A"/>
    <x v="5"/>
    <n v="1E-4"/>
    <n v="60"/>
    <n v="18000"/>
  </r>
  <r>
    <x v="12"/>
    <s v="海外购"/>
    <x v="38"/>
    <s v="黑科技助攻品质好生活"/>
    <m/>
    <m/>
    <x v="36"/>
    <m/>
    <m/>
    <m/>
  </r>
  <r>
    <x v="15"/>
    <s v="厨卫"/>
    <x v="39"/>
    <s v="厨卫冰点价"/>
    <s v="15天加购、3天访问厨卫人群"/>
    <s v="A"/>
    <x v="37"/>
    <n v="0.03"/>
    <n v="1200"/>
    <n v="1680000"/>
  </r>
  <r>
    <x v="14"/>
    <s v="生活家居"/>
    <x v="39"/>
    <s v="618预热（西式）/周三慧生活"/>
    <s v="访问RFM（23,0-5,≥0）；西式小电器15天访问，搜索，加购物车未购人群；；发券"/>
    <s v="ABC"/>
    <x v="14"/>
    <n v="8.0000000000000002E-3"/>
    <n v="1600"/>
    <n v="560000"/>
  </r>
  <r>
    <x v="0"/>
    <s v="生活家居"/>
    <x v="39"/>
    <s v="618预热（西式）/周三慧生活"/>
    <s v="访问RFM（23,0-5,≥0）；西式小电器15天访问，搜索，加购物车未购人群；实时加购；发券"/>
    <s v="ABC"/>
    <x v="27"/>
    <n v="1.4999999999999999E-2"/>
    <n v="900"/>
    <n v="315000"/>
  </r>
  <r>
    <x v="1"/>
    <s v="生活家居"/>
    <x v="39"/>
    <s v="618预热（西式）/周三慧生活"/>
    <s v="访问RFM（23,0-5,≥0）；西式小电器15天访问，搜索，加购物车未购人群；；发券"/>
    <s v="ABC"/>
    <x v="1"/>
    <n v="5.0000000000000001E-3"/>
    <n v="500"/>
    <n v="175000"/>
  </r>
  <r>
    <x v="0"/>
    <s v="冰洗"/>
    <x v="39"/>
    <s v="爆款盛宴 酷爽一夏：最高减1500元"/>
    <s v="购买RFM（68,0-2,≥0），交叉套购"/>
    <s v="AC"/>
    <x v="43"/>
    <n v="0.03"/>
    <n v="561.83745583038865"/>
    <n v="1404593.6395759715"/>
  </r>
  <r>
    <x v="0"/>
    <s v="百货"/>
    <x v="39"/>
    <s v="618第二波预热配饰分会场"/>
    <s v="百货整体互动人群"/>
    <n v="200000"/>
    <x v="30"/>
    <n v="5000"/>
    <n v="900000"/>
    <m/>
  </r>
  <r>
    <x v="0"/>
    <s v="体育"/>
    <x v="39"/>
    <s v="体育618平台用券提醒"/>
    <s v="运动户外互动人群"/>
    <n v="200000"/>
    <x v="30"/>
    <n v="5000"/>
    <n v="900000"/>
    <m/>
  </r>
  <r>
    <x v="0"/>
    <s v="特卖"/>
    <x v="39"/>
    <s v="特卖粉丝日会场"/>
    <s v="特卖/百货互动人群"/>
    <n v="500000"/>
    <x v="31"/>
    <n v="15000"/>
    <n v="3000000"/>
    <m/>
  </r>
  <r>
    <x v="1"/>
    <s v="百货"/>
    <x v="39"/>
    <s v="配饰会场眼镜"/>
    <s v="配饰互动人群"/>
    <n v="500000"/>
    <x v="31"/>
    <n v="15000"/>
    <n v="3000000"/>
    <m/>
  </r>
  <r>
    <x v="0"/>
    <s v="体育"/>
    <x v="39"/>
    <s v="体育618平台用券提醒"/>
    <s v="运动户外互动人群"/>
    <n v="200000"/>
    <x v="30"/>
    <n v="5000"/>
    <n v="900000"/>
    <m/>
  </r>
  <r>
    <x v="8"/>
    <s v="数码"/>
    <x v="39"/>
    <s v="61.8元神券10、15、20点（智能所有商品）"/>
    <s v="智能加购搜索浏览"/>
    <s v="AD"/>
    <x v="2"/>
    <n v="1.7000000000000001E-2"/>
    <n v="6000"/>
    <n v="1500000"/>
  </r>
  <r>
    <x v="0"/>
    <s v="电脑"/>
    <x v="39"/>
    <s v="办公品类日"/>
    <s v="提交订单未购、首购预测未购、15天办公加购未购、7天办公浏览搜索未购、30天已购整机、实时加购"/>
    <s v="A"/>
    <x v="25"/>
    <n v="0.02"/>
    <n v="600"/>
    <n v="1500000"/>
  </r>
  <r>
    <x v="1"/>
    <s v="电脑"/>
    <x v="39"/>
    <s v="办公品类日"/>
    <s v="15天浏览搜索购车电脑未购"/>
    <s v="A"/>
    <x v="1"/>
    <n v="8.0000000000000002E-3"/>
    <n v="800"/>
    <n v="2000000"/>
  </r>
  <r>
    <x v="0"/>
    <s v="通讯"/>
    <x v="39"/>
    <s v="66聚惠日"/>
    <s v="最近15天加购、搜索、浏览手机"/>
    <s v="A"/>
    <x v="44"/>
    <n v="0.03"/>
    <n v="450"/>
    <m/>
  </r>
  <r>
    <x v="1"/>
    <s v="通讯"/>
    <x v="39"/>
    <s v="66聚惠日"/>
    <s v="过去3年购买2次以上手机顾客"/>
    <s v="C"/>
    <x v="14"/>
    <n v="5.0000000000000001E-3"/>
    <n v="1000"/>
    <m/>
  </r>
  <r>
    <x v="0"/>
    <s v="通讯"/>
    <x v="39"/>
    <s v="每日催付"/>
    <s v="每日催付"/>
    <s v="A"/>
    <x v="26"/>
    <n v="0.3"/>
    <n v="600"/>
    <m/>
  </r>
  <r>
    <x v="0"/>
    <s v="通讯"/>
    <x v="39"/>
    <s v="实时加购"/>
    <s v="实时加购"/>
    <s v="A"/>
    <x v="26"/>
    <n v="0.11"/>
    <n v="220"/>
    <m/>
  </r>
  <r>
    <x v="3"/>
    <s v="通讯"/>
    <x v="39"/>
    <s v="66聚惠日"/>
    <s v="最近30天加购、搜索、浏览手机+大促偏好人群"/>
    <s v="C"/>
    <x v="14"/>
    <n v="5.0000000000000001E-3"/>
    <n v="1000"/>
    <m/>
  </r>
  <r>
    <x v="4"/>
    <s v="通讯"/>
    <x v="39"/>
    <s v="66聚惠日"/>
    <s v="最近30天加购、搜索、浏览手机+大促偏好人群"/>
    <s v="C"/>
    <x v="14"/>
    <n v="5.0000000000000001E-3"/>
    <n v="1000"/>
    <m/>
  </r>
  <r>
    <x v="0"/>
    <s v="母婴"/>
    <x v="39"/>
    <s v="玩具用品戏水记"/>
    <s v="玩具、用品30天买家"/>
    <s v="D"/>
    <x v="1"/>
    <n v="0.03"/>
    <n v="3000"/>
    <n v="900000"/>
  </r>
  <r>
    <x v="0"/>
    <s v="空调"/>
    <x v="39"/>
    <s v="降暑大作战"/>
    <s v="空调7天搜索浏览，首购预测，15天加购物车未购人群。"/>
    <s v="A"/>
    <x v="16"/>
    <n v="2.5000000000000001E-2"/>
    <n v="0.375"/>
    <n v="937.5"/>
  </r>
  <r>
    <x v="3"/>
    <s v="车品"/>
    <x v="39"/>
    <s v="618第一波爆发,冰箱99元抢,玻璃水8.8两瓶"/>
    <s v="车品访问未购；家庭有宝宝的会员；已购母婴产品的会员"/>
    <s v="AD"/>
    <x v="5"/>
    <n v="2.0000000000000001E-4"/>
    <n v="120"/>
    <n v="36000"/>
  </r>
  <r>
    <x v="0"/>
    <s v="车品"/>
    <x v="39"/>
    <s v="618第一波爆发,冰箱99元抢,玻璃水8.8两瓶"/>
    <s v="车品访问未购；家庭有宝宝的会员；已购母婴产品的会员"/>
    <s v="AD"/>
    <x v="34"/>
    <n v="1.7999999999999999E-2"/>
    <n v="360"/>
    <n v="108000"/>
  </r>
  <r>
    <x v="1"/>
    <s v="车品"/>
    <x v="39"/>
    <s v="618第一波爆发,冰箱99元抢,玻璃水8.8两瓶"/>
    <s v="汽车用品购物车未购、搜索浏览未购，沉睡会员激活、首购预测"/>
    <s v="AD"/>
    <x v="5"/>
    <n v="2.0000000000000001E-4"/>
    <n v="120"/>
    <n v="36000"/>
  </r>
  <r>
    <x v="2"/>
    <s v="海外购"/>
    <x v="39"/>
    <s v="黑科技助攻品质好生活"/>
    <s v="1、3C潜客；2、3C浏览搜索加购"/>
    <m/>
    <x v="39"/>
    <n v="0.02"/>
    <n v="200"/>
    <n v="32000"/>
  </r>
  <r>
    <x v="13"/>
    <s v="厨卫"/>
    <x v="40"/>
    <s v="厨卫冰点价"/>
    <s v="7天加购、访问厨卫人群"/>
    <s v="A"/>
    <x v="25"/>
    <n v="0.03"/>
    <n v="900"/>
    <n v="1260000"/>
  </r>
  <r>
    <x v="0"/>
    <s v="生活家居"/>
    <x v="40"/>
    <s v="618预热（西式）"/>
    <s v="访问RFM（23,0-5,≥0）；西式小电器首购预测；收藏夹；实时加购"/>
    <s v="ABC"/>
    <x v="27"/>
    <n v="1.4999999999999999E-2"/>
    <n v="900"/>
    <n v="315000"/>
  </r>
  <r>
    <x v="0"/>
    <s v="冰洗"/>
    <x v="40"/>
    <s v="任性满减购：领券减1000元"/>
    <s v="访问RFM（38,1-5,≥0）&amp;7天搜索、浏览、加购"/>
    <s v="A"/>
    <x v="40"/>
    <n v="2.5000000000000001E-2"/>
    <n v="795.05300353356904"/>
    <n v="1987632.5088339227"/>
  </r>
  <r>
    <x v="2"/>
    <s v="百货"/>
    <x v="40"/>
    <s v="配饰会场箱包"/>
    <s v="配饰互动人群，男性"/>
    <n v="200000"/>
    <x v="30"/>
    <n v="5000"/>
    <n v="900000"/>
    <m/>
  </r>
  <r>
    <x v="0"/>
    <n v="3"/>
    <x v="40"/>
    <s v="服饰618预热199-100"/>
    <s v="服装互动人群"/>
    <n v="200000"/>
    <x v="30"/>
    <n v="5000"/>
    <n v="900000"/>
    <m/>
  </r>
  <r>
    <x v="0"/>
    <s v="体育"/>
    <x v="40"/>
    <s v="体育618平台催付"/>
    <s v="运动户外互动人群"/>
    <n v="500000"/>
    <x v="31"/>
    <n v="15000"/>
    <n v="3000000"/>
    <m/>
  </r>
  <r>
    <x v="1"/>
    <s v="特卖"/>
    <x v="40"/>
    <s v="特卖粉丝日会场"/>
    <s v="特卖/百货互动人群"/>
    <n v="500000"/>
    <x v="31"/>
    <n v="15000"/>
    <n v="3000000"/>
    <m/>
  </r>
  <r>
    <x v="0"/>
    <s v="体育"/>
    <x v="40"/>
    <s v="体育618平台催付"/>
    <s v="运动户外互动人群"/>
    <n v="500000"/>
    <x v="31"/>
    <n v="15000"/>
    <n v="3000000"/>
    <m/>
  </r>
  <r>
    <x v="8"/>
    <s v="数码"/>
    <x v="40"/>
    <s v="618元神券（配件）"/>
    <s v="配件及相关加购搜索浏览"/>
    <s v="AD"/>
    <x v="2"/>
    <n v="1.6E-2"/>
    <n v="6000"/>
    <n v="1200000"/>
  </r>
  <r>
    <x v="9"/>
    <s v="电脑"/>
    <x v="40"/>
    <s v="大牌PK华为VS苹果_x000d_整机每1000减100 办公每1000减100"/>
    <s v="30天浏览搜索购车电脑未购"/>
    <s v="A"/>
    <x v="14"/>
    <n v="0.01"/>
    <n v="2000"/>
    <n v="5000000"/>
  </r>
  <r>
    <x v="0"/>
    <s v="电脑"/>
    <x v="40"/>
    <s v="大牌PK华为VS苹果_x000d_整机每1000减100 办公每1000减100"/>
    <s v="提交订单未购、首购预测未购、15天电脑加购未购、7天电脑浏览搜索未购、预约未购、实时加购"/>
    <s v="A"/>
    <x v="35"/>
    <n v="0.02"/>
    <n v="1000"/>
    <n v="2500000"/>
  </r>
  <r>
    <x v="1"/>
    <s v="电脑"/>
    <x v="40"/>
    <s v="大牌PK华为VS苹果_x000d_整机每1000减100 办公每1000减100"/>
    <s v="30天浏览搜索购车电脑未购"/>
    <s v="A"/>
    <x v="14"/>
    <n v="8.0000000000000002E-3"/>
    <n v="1600"/>
    <n v="4000000"/>
  </r>
  <r>
    <x v="0"/>
    <s v="通讯"/>
    <x v="40"/>
    <s v="每日催付"/>
    <s v="每日催付"/>
    <s v="A"/>
    <x v="26"/>
    <n v="0.3"/>
    <n v="600"/>
    <m/>
  </r>
  <r>
    <x v="0"/>
    <s v="通讯"/>
    <x v="40"/>
    <s v="实时加购"/>
    <s v="实时加购"/>
    <s v="A"/>
    <x v="26"/>
    <n v="0.11"/>
    <n v="220"/>
    <m/>
  </r>
  <r>
    <x v="3"/>
    <s v="通讯"/>
    <x v="40"/>
    <s v="荣耀品牌日"/>
    <s v="最近30天加购、搜索、浏览手机+荣耀粉丝人群"/>
    <s v="C"/>
    <x v="14"/>
    <n v="5.0000000000000001E-3"/>
    <n v="1000"/>
    <m/>
  </r>
  <r>
    <x v="4"/>
    <s v="通讯"/>
    <x v="40"/>
    <s v="荣耀品牌日"/>
    <s v="最近30天加购、搜索、浏览手机+荣耀粉丝人群"/>
    <s v="C"/>
    <x v="14"/>
    <n v="5.0000000000000001E-3"/>
    <n v="1000"/>
    <m/>
  </r>
  <r>
    <x v="0"/>
    <s v="母婴"/>
    <x v="40"/>
    <s v="品类转入存券"/>
    <s v="30天买过超市家居未购母婴"/>
    <s v="E"/>
    <x v="6"/>
    <n v="0.01"/>
    <n v="5000"/>
    <n v="1500000"/>
  </r>
  <r>
    <x v="0"/>
    <s v="空调"/>
    <x v="40"/>
    <s v="降暑大作战"/>
    <s v="券人群，家电套购、家装人群、空调7天搜索浏览，首购预测，15天加购物车未购人群。"/>
    <s v="AD"/>
    <x v="45"/>
    <n v="2.1999999999999999E-2"/>
    <n v="0.35199999999999998"/>
    <n v="880"/>
  </r>
  <r>
    <x v="10"/>
    <s v="空调"/>
    <x v="40"/>
    <s v="降暑大作战"/>
    <s v="空调15天搜索浏览，首购预测，30天加购物车未购人群。"/>
    <s v="AD"/>
    <x v="16"/>
    <n v="2.5000000000000001E-2"/>
    <n v="0.375"/>
    <n v="937.5"/>
  </r>
  <r>
    <x v="3"/>
    <s v="车品"/>
    <x v="40"/>
    <s v="618第二波爆发"/>
    <s v="车品访问未购；家庭有宝宝的会员；已购母婴产品的会员"/>
    <s v="AD"/>
    <x v="5"/>
    <n v="2.0000000000000001E-4"/>
    <n v="120"/>
    <n v="36000"/>
  </r>
  <r>
    <x v="0"/>
    <s v="车品"/>
    <x v="40"/>
    <s v="618第二波爆发"/>
    <s v="车品访问未购；家庭有宝宝的会员；已购母婴产品的会员"/>
    <s v="AD"/>
    <x v="39"/>
    <n v="1.7999999999999999E-2"/>
    <n v="180"/>
    <n v="54000"/>
  </r>
  <r>
    <x v="1"/>
    <s v="车品"/>
    <x v="40"/>
    <s v="618第二波爆发"/>
    <s v="汽车用品购物车未购、搜索浏览未购，沉睡会员激活、首购预测"/>
    <s v="A"/>
    <x v="5"/>
    <n v="1E-4"/>
    <n v="60"/>
    <n v="18000"/>
  </r>
  <r>
    <x v="15"/>
    <s v="厨卫"/>
    <x v="41"/>
    <s v="厨卫冰点价"/>
    <s v="15天加购、3天访问厨卫人群"/>
    <s v="A"/>
    <x v="27"/>
    <n v="3.5000000000000003E-2"/>
    <n v="2100"/>
    <n v="2940000"/>
  </r>
  <r>
    <x v="14"/>
    <s v="生活家居"/>
    <x v="41"/>
    <s v="618提前抢"/>
    <s v="访问RFM（23,0-5,≥0）；生活家电7天访问，搜索，加购物车未购人群"/>
    <s v="ABC"/>
    <x v="14"/>
    <n v="8.0000000000000002E-3"/>
    <n v="1600"/>
    <n v="560000"/>
  </r>
  <r>
    <x v="0"/>
    <s v="生活家居"/>
    <x v="41"/>
    <s v="618提前抢"/>
    <s v="访问RFM（23,0-5,≥0）；生活家电7天访问，搜索，加购物车未购人群"/>
    <s v="ABC"/>
    <x v="27"/>
    <n v="1.2E-2"/>
    <n v="720"/>
    <n v="252000"/>
  </r>
  <r>
    <x v="7"/>
    <s v="冰洗"/>
    <x v="41"/>
    <s v="爆款盛宴 酷爽一夏：最高减1500元"/>
    <s v="访问RFM（38,0-5,=0），购买RFM（68,0-2,≥0），交叉套购"/>
    <s v="A"/>
    <x v="46"/>
    <n v="0.03"/>
    <n v="3710.2473498233217"/>
    <n v="9275618.3745583035"/>
  </r>
  <r>
    <x v="0"/>
    <n v="16"/>
    <x v="41"/>
    <s v="服饰618预热会场"/>
    <s v="服装互动人群"/>
    <n v="200000"/>
    <x v="30"/>
    <n v="5000"/>
    <n v="900000"/>
    <m/>
  </r>
  <r>
    <x v="0"/>
    <s v="百货"/>
    <x v="41"/>
    <s v="投资金2500-100 最高减500"/>
    <s v="配饰互动人群，男性"/>
    <n v="200000"/>
    <x v="30"/>
    <n v="5000"/>
    <n v="900000"/>
    <m/>
  </r>
  <r>
    <x v="0"/>
    <s v="百货"/>
    <x v="41"/>
    <s v="618第二波用券提醒"/>
    <s v="百货整体互动人群"/>
    <n v="500000"/>
    <x v="31"/>
    <n v="15000"/>
    <n v="3000000"/>
    <m/>
  </r>
  <r>
    <x v="0"/>
    <s v="体育"/>
    <x v="41"/>
    <s v="体育618自营催付"/>
    <s v="运动户外互动人群"/>
    <n v="200000"/>
    <x v="30"/>
    <n v="5000"/>
    <n v="900000"/>
    <m/>
  </r>
  <r>
    <x v="0"/>
    <s v="特卖"/>
    <x v="41"/>
    <s v="特卖粉丝日用券提醒"/>
    <s v="特卖/百货互动人群"/>
    <n v="1000000"/>
    <x v="47"/>
    <n v="50000"/>
    <n v="11000000"/>
    <m/>
  </r>
  <r>
    <x v="0"/>
    <s v="体育"/>
    <x v="41"/>
    <s v="体育618自营催付"/>
    <s v="运动户外互动人群"/>
    <n v="200000"/>
    <x v="30"/>
    <n v="5000"/>
    <n v="900000"/>
    <m/>
  </r>
  <r>
    <x v="8"/>
    <s v="数码"/>
    <x v="41"/>
    <s v="618元神券（电教）"/>
    <s v="电教及相关加购搜索浏览"/>
    <s v="AD"/>
    <x v="2"/>
    <n v="1.4999999999999999E-2"/>
    <n v="6000"/>
    <n v="1200000"/>
  </r>
  <r>
    <x v="0"/>
    <s v="电脑"/>
    <x v="41"/>
    <s v="惠普品牌日"/>
    <s v="提交订单未购、首购预测未购、15天电脑加购未购、7天电脑浏览搜索未购、实时加购"/>
    <s v="A"/>
    <x v="25"/>
    <n v="0.02"/>
    <n v="600"/>
    <n v="1500000"/>
  </r>
  <r>
    <x v="1"/>
    <s v="电脑"/>
    <x v="41"/>
    <s v="惠普品牌日"/>
    <s v="15天浏览搜索购车电脑未购"/>
    <s v="A"/>
    <x v="1"/>
    <n v="8.0000000000000002E-3"/>
    <n v="800"/>
    <n v="2000000"/>
  </r>
  <r>
    <x v="0"/>
    <s v="通讯"/>
    <x v="41"/>
    <s v="每日催付"/>
    <s v="每日催付"/>
    <s v="A"/>
    <x v="26"/>
    <n v="0.3"/>
    <n v="600"/>
    <m/>
  </r>
  <r>
    <x v="0"/>
    <s v="通讯"/>
    <x v="41"/>
    <s v="实时加购"/>
    <s v="实时加购"/>
    <s v="A"/>
    <x v="26"/>
    <n v="0.11"/>
    <n v="220"/>
    <m/>
  </r>
  <r>
    <x v="0"/>
    <s v="母婴"/>
    <x v="41"/>
    <s v="年中大促第一波爆发"/>
    <s v="母婴15天加购、搜索、浏览未购"/>
    <s v="A"/>
    <x v="14"/>
    <n v="0.05"/>
    <n v="10000"/>
    <n v="3000000"/>
  </r>
  <r>
    <x v="0"/>
    <s v="母婴"/>
    <x v="41"/>
    <s v="年中大促第一波爆发"/>
    <s v="母婴30天已购人群"/>
    <s v="D"/>
    <x v="14"/>
    <n v="0.05"/>
    <n v="10000"/>
    <n v="3000000"/>
  </r>
  <r>
    <x v="0"/>
    <s v="空调"/>
    <x v="41"/>
    <s v="夏日空降冰"/>
    <s v="空调7天搜索浏览，首购预测，15天加购物车未购人群。"/>
    <s v="AD"/>
    <x v="12"/>
    <n v="0.03"/>
    <n v="1.05"/>
    <n v="2625"/>
  </r>
  <r>
    <x v="10"/>
    <s v="空调"/>
    <x v="41"/>
    <s v="夏日空降冰"/>
    <s v="空调7天搜索浏览，首购预测，15天加购物车未购人群。"/>
    <s v="AD"/>
    <x v="9"/>
    <n v="1.9E-2"/>
    <n v="0.53200000000000003"/>
    <n v="1330"/>
  </r>
  <r>
    <x v="11"/>
    <s v="车品"/>
    <x v="41"/>
    <s v="618第二波爆发"/>
    <s v="车品人群；家庭有宝宝的会员；已购母婴产品的会员"/>
    <s v="AD"/>
    <x v="11"/>
    <n v="5.0000000000000001E-4"/>
    <n v="400"/>
    <n v="120000"/>
  </r>
  <r>
    <x v="0"/>
    <s v="车品"/>
    <x v="41"/>
    <s v="618第二波爆发"/>
    <s v="车品访问未购；家庭有宝宝的会员；已购母婴产品的会员"/>
    <s v="AD"/>
    <x v="34"/>
    <n v="1.7999999999999999E-2"/>
    <n v="360"/>
    <n v="108000"/>
  </r>
  <r>
    <x v="1"/>
    <s v="车品"/>
    <x v="41"/>
    <s v="618第二波爆发"/>
    <s v="汽车用品购物车未购、搜索浏览未购，沉睡会员激活、首购预测"/>
    <s v="A"/>
    <x v="11"/>
    <n v="1E-4"/>
    <n v="80"/>
    <n v="24000"/>
  </r>
  <r>
    <x v="2"/>
    <s v="海外购"/>
    <x v="41"/>
    <s v="不花钱不潮"/>
    <s v="1、高值；2、潜客+新客；3、全系7天浏览搜索加购物；4、母婴周期购；_x000d_5、美妆周期购；6、食品周期购"/>
    <m/>
    <x v="35"/>
    <n v="0.02"/>
    <n v="1000"/>
    <n v="160000"/>
  </r>
  <r>
    <x v="12"/>
    <s v="海外购"/>
    <x v="41"/>
    <s v="不花钱不潮"/>
    <m/>
    <m/>
    <x v="36"/>
    <m/>
    <m/>
    <m/>
  </r>
  <r>
    <x v="0"/>
    <s v="海外购"/>
    <x v="41"/>
    <s v="不花钱不潮"/>
    <s v="1、上周新客首购复购_x000d_2、箱包沉睡唤醒_x000d_3、家居沉睡唤醒_x000d_4、3C沉睡唤醒"/>
    <m/>
    <x v="25"/>
    <n v="0.01"/>
    <n v="300"/>
    <n v="48000"/>
  </r>
  <r>
    <x v="17"/>
    <m/>
    <x v="42"/>
    <m/>
    <m/>
    <m/>
    <x v="3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0">
  <r>
    <x v="0"/>
    <s v="牛奶"/>
    <x v="0"/>
    <s v="世界牛奶日"/>
    <s v="1.近3天购物车浏览搜索未购牛奶 2.11月-4月购买过牛奶 3.牛奶周期购、首购"/>
    <s v="A,D"/>
    <x v="0"/>
    <n v="2.8000000000000001E-2"/>
    <n v="6720"/>
    <n v="268800"/>
  </r>
  <r>
    <x v="0"/>
    <s v="个人护理"/>
    <x v="0"/>
    <s v="姨妈巾"/>
    <s v="1.近7天购物车浏览搜索未购个护 2.11月-4月购买过个护 3.个护周期购、首购"/>
    <s v="A,D"/>
    <x v="1"/>
    <n v="0.03"/>
    <n v="3000"/>
    <n v="180000"/>
  </r>
  <r>
    <x v="0"/>
    <s v="医药"/>
    <x v="0"/>
    <s v="儿童节"/>
    <s v="1.近7天购物车浏览搜索未购医药保健 2.11月-4月购买过医药保健 3.医药保健周期购、首购"/>
    <s v="A,D"/>
    <x v="2"/>
    <n v="2.5999999999999999E-2"/>
    <n v="7799.9999999999991"/>
    <n v="7799999.9999999991"/>
  </r>
  <r>
    <x v="0"/>
    <s v="整体"/>
    <x v="0"/>
    <s v="女神日"/>
    <s v="1.近3天购物车浏览搜索未购超市整体 2.11月-4月购买过超市整体 3.超市整体周期购、首购"/>
    <s v="A,D"/>
    <x v="3"/>
    <n v="3.5000000000000003E-2"/>
    <n v="14000.000000000002"/>
    <n v="1120000.0000000002"/>
  </r>
  <r>
    <x v="0"/>
    <s v="零食"/>
    <x v="0"/>
    <s v="端午购物节（预热，爆发）"/>
    <s v="1.近7天购物车浏览搜索未购休食 2.17年年货节购买过休食 3.11-4月购休食"/>
    <s v="A,D,E"/>
    <x v="2"/>
    <n v="2.8000000000000001E-2"/>
    <n v="8400"/>
    <n v="672000"/>
  </r>
  <r>
    <x v="1"/>
    <s v="牛奶"/>
    <x v="0"/>
    <s v="世界牛奶日"/>
    <s v="1.近3天购物车浏览搜索未购牛奶 2.11月-4月购买过牛奶 3.牛奶周期购、首购"/>
    <s v="A,D"/>
    <x v="4"/>
    <n v="4.0000000000000001E-3"/>
    <n v="1920"/>
    <n v="76800"/>
  </r>
  <r>
    <x v="1"/>
    <s v="个人护理"/>
    <x v="0"/>
    <s v="姨妈巾"/>
    <s v="1.近7天购物车浏览搜索未购个护 2.11月-4月购买过个护 3.个护周期购、首购"/>
    <s v="A,D"/>
    <x v="1"/>
    <n v="4.0000000000000001E-3"/>
    <n v="400"/>
    <n v="24000"/>
  </r>
  <r>
    <x v="1"/>
    <s v="医药"/>
    <x v="0"/>
    <s v="儿童节"/>
    <s v="1.近7天购物车浏览搜索未购医药保健 2.11月-4月购买过医药保健 3.医药保健周期购、首购"/>
    <s v="A,D"/>
    <x v="5"/>
    <n v="3.0000000000000001E-3"/>
    <n v="1800"/>
    <n v="108000"/>
  </r>
  <r>
    <x v="1"/>
    <s v="整体"/>
    <x v="0"/>
    <s v="女神日"/>
    <s v="1.近3天购物车浏览搜索未购超市整体 2.11月-4月购买过超市整体 3.超市整体周期购、首购"/>
    <s v="A,D"/>
    <x v="3"/>
    <n v="6.0000000000000001E-3"/>
    <n v="2400"/>
    <n v="144000"/>
  </r>
  <r>
    <x v="1"/>
    <s v="零食"/>
    <x v="0"/>
    <s v="端午购物节（预热，爆发）"/>
    <s v="1.近7天购物车浏览搜索未购休食 2.17年年货节购买过休食 3.11-4月购休食"/>
    <s v="A,D,E"/>
    <x v="5"/>
    <n v="4.0000000000000001E-3"/>
    <n v="2400"/>
    <n v="96000"/>
  </r>
  <r>
    <x v="2"/>
    <s v="酒"/>
    <x v="0"/>
    <s v="购酒节"/>
    <s v="1.近3天购物车浏览搜索未购酒 2.11月-4月购买过酒 3.酒周期购、首购"/>
    <s v="A,D"/>
    <x v="6"/>
    <n v="6.0000000000000001E-3"/>
    <n v="3000"/>
    <n v="120000"/>
  </r>
  <r>
    <x v="2"/>
    <s v="零食"/>
    <x v="0"/>
    <s v="零食端午购物节"/>
    <s v="1.近7天购物车浏览搜索未购休食 2.17年年货节购买过休食 3.11-4月购休食"/>
    <s v="A,D,E"/>
    <x v="7"/>
    <n v="6.0000000000000001E-3"/>
    <n v="2160"/>
    <n v="86400"/>
  </r>
  <r>
    <x v="0"/>
    <s v="医药"/>
    <x v="1"/>
    <s v="618年中大促"/>
    <s v="1.近7天购物车浏览搜索未购医药保健 2.11月-4月购买过医药保健 3.医药保健周期购、首购"/>
    <s v="A,D"/>
    <x v="8"/>
    <n v="2.1999999999999999E-2"/>
    <n v="5499.9999999999991"/>
    <n v="5499999.9999999991"/>
  </r>
  <r>
    <x v="0"/>
    <s v="牛奶"/>
    <x v="1"/>
    <s v="牛奶端午大促"/>
    <s v="1.近3天购物车浏览搜索未购牛奶 2.11月-4月购买过牛奶 3.牛奶周期购、首购"/>
    <s v="A,D"/>
    <x v="9"/>
    <n v="0.03"/>
    <n v="8400"/>
    <n v="336000"/>
  </r>
  <r>
    <x v="1"/>
    <s v="医药"/>
    <x v="1"/>
    <s v="618年中大促"/>
    <s v="1.近7天购物车浏览搜索未购医药保健 2.11月-4月购买过医药保健 3.医药保健周期购、首购"/>
    <s v="A,D"/>
    <x v="6"/>
    <n v="5.0000000000000001E-3"/>
    <n v="2500"/>
    <n v="150000"/>
  </r>
  <r>
    <x v="1"/>
    <s v="牛奶"/>
    <x v="1"/>
    <s v="牛奶端午大促"/>
    <s v="1.近3天购物车浏览搜索未购牛奶 2.11月-4月购买过牛奶 3.牛奶周期购、首购"/>
    <s v="A,D"/>
    <x v="10"/>
    <n v="6.0000000000000001E-3"/>
    <n v="3360"/>
    <n v="134400"/>
  </r>
  <r>
    <x v="0"/>
    <s v="整体"/>
    <x v="2"/>
    <s v="清洁纸品大促"/>
    <s v="1.近3天购物车浏览搜索未购超市整体 2.11月-4月购买过超市整体 3.超市整体周期购、首购"/>
    <s v="A,D"/>
    <x v="2"/>
    <n v="0.04"/>
    <n v="12000"/>
    <n v="960000"/>
  </r>
  <r>
    <x v="0"/>
    <s v="个人护理"/>
    <x v="2"/>
    <s v="魔法学院"/>
    <s v="1.近7天购物车浏览搜索未购个护 2.11月-4月购买过个护 3.个护周期购、首购"/>
    <s v="A,D"/>
    <x v="1"/>
    <n v="2.4E-2"/>
    <n v="2400"/>
    <n v="144000"/>
  </r>
  <r>
    <x v="0"/>
    <s v="粮油"/>
    <x v="2"/>
    <s v="618大促"/>
    <s v="1.近7天购物车浏览搜索未购粮油 2.11月-4月购买过粮油 3.粮油周期购、首购"/>
    <s v="A,D"/>
    <x v="3"/>
    <n v="3.5000000000000003E-2"/>
    <n v="14000.000000000002"/>
    <n v="1120000.0000000002"/>
  </r>
  <r>
    <x v="1"/>
    <s v="整体"/>
    <x v="2"/>
    <s v="清洁纸品大促"/>
    <s v="1.近3天购物车浏览搜索未购超市整体 2.11月-4月购买过超市整体 3.超市整体周期购、首购"/>
    <s v="A,D"/>
    <x v="5"/>
    <n v="3.0000000000000001E-3"/>
    <n v="1800"/>
    <n v="108000"/>
  </r>
  <r>
    <x v="1"/>
    <s v="个人护理"/>
    <x v="2"/>
    <s v="魔法学院"/>
    <s v="1.近7天购物车浏览搜索未购个护 2.11月-4月购买过个护 3.个护周期购、首购"/>
    <s v="A,D"/>
    <x v="1"/>
    <n v="3.0000000000000001E-3"/>
    <n v="300"/>
    <n v="18000"/>
  </r>
  <r>
    <x v="1"/>
    <s v="粮油"/>
    <x v="2"/>
    <s v="618大促"/>
    <s v="1.近7天购物车浏览搜索未购粮油 2.11月-4月购买过粮油 3.粮油周期购、首购"/>
    <s v="A,D"/>
    <x v="11"/>
    <n v="4.0000000000000001E-3"/>
    <n v="3200"/>
    <n v="256000"/>
  </r>
  <r>
    <x v="0"/>
    <s v="冲饮"/>
    <x v="3"/>
    <s v="618年中大促（618小爆发）"/>
    <s v="1.近7天购物车浏览搜索未购冲饮 2.11-3月购买过水饮 3.水饮周期购、首购 "/>
    <s v="A,D"/>
    <x v="12"/>
    <n v="0.04"/>
    <n v="14000.000000000002"/>
    <n v="560000.00000000012"/>
  </r>
  <r>
    <x v="0"/>
    <s v="酒"/>
    <x v="3"/>
    <s v="年中大促-预热"/>
    <s v="1.近3天购物车浏览搜索未购酒 2.11月-4月购买过酒 3.酒周期购、首购"/>
    <s v="A,D"/>
    <x v="2"/>
    <n v="3.2000000000000001E-2"/>
    <n v="9600"/>
    <n v="1440000"/>
  </r>
  <r>
    <x v="0"/>
    <s v="美妆"/>
    <x v="3"/>
    <s v="大众护肤 国妆精选"/>
    <s v="1.近3天购物车浏览搜索未购美妆 2.11-4月已购美妆"/>
    <s v="A,D"/>
    <x v="2"/>
    <n v="2.5000000000000001E-2"/>
    <n v="7500"/>
    <n v="675000"/>
  </r>
  <r>
    <x v="1"/>
    <s v="冲饮"/>
    <x v="3"/>
    <s v="618年中大促（618小爆发）"/>
    <s v="1.近7天购物车浏览搜索未购冲饮 2.11-3月购买过水饮 3.水饮周期购、首购 "/>
    <s v="A,D"/>
    <x v="13"/>
    <n v="4.0000000000000001E-3"/>
    <n v="2520"/>
    <n v="100800"/>
  </r>
  <r>
    <x v="1"/>
    <s v="酒"/>
    <x v="3"/>
    <s v="年中大促-预热"/>
    <s v="1.近3天购物车浏览搜索未购酒 2.11月-4月购买过酒 3.酒周期购、首购"/>
    <s v="A,D"/>
    <x v="5"/>
    <n v="4.0000000000000001E-3"/>
    <n v="2400"/>
    <n v="96000"/>
  </r>
  <r>
    <x v="1"/>
    <s v="美妆"/>
    <x v="3"/>
    <s v="大众护肤 国妆精选"/>
    <s v="1.近3天购物车浏览搜索未购美妆 2.11-4月已购美妆"/>
    <s v="A,D"/>
    <x v="5"/>
    <n v="4.0000000000000001E-3"/>
    <n v="2400"/>
    <n v="216000"/>
  </r>
  <r>
    <x v="0"/>
    <s v="生鲜"/>
    <x v="4"/>
    <s v="生鲜"/>
    <s v="1.近7天购物车浏览搜索未购生鲜 2.11月-4月购买过生鲜 3.生鲜周期购、首购"/>
    <s v="A,D"/>
    <x v="8"/>
    <n v="0.03"/>
    <n v="7500"/>
    <n v="300000"/>
  </r>
  <r>
    <x v="0"/>
    <s v="整体"/>
    <x v="4"/>
    <s v="尝鲜日"/>
    <s v="1.近3天购物车浏览搜索未购超市整体 2.11月-4月购买过超市整体 3.超市整体周期购、首购"/>
    <s v="A,D"/>
    <x v="3"/>
    <n v="0.04"/>
    <n v="16000"/>
    <n v="1280000"/>
  </r>
  <r>
    <x v="1"/>
    <s v="生鲜"/>
    <x v="4"/>
    <s v="生鲜"/>
    <s v="1.近7天购物车浏览搜索未购生鲜 2.11月-4月购买过生鲜 3.生鲜周期购、首购"/>
    <s v="A,D"/>
    <x v="6"/>
    <n v="6.0000000000000001E-3"/>
    <n v="3000"/>
    <n v="270000"/>
  </r>
  <r>
    <x v="1"/>
    <s v="整体"/>
    <x v="4"/>
    <s v="尝鲜日"/>
    <s v="1.近3天购物车浏览搜索未购超市整体 2.11月-4月购买过超市整体 3.超市整体周期购、首购"/>
    <s v="A,D"/>
    <x v="3"/>
    <n v="6.0000000000000001E-3"/>
    <n v="2400"/>
    <n v="144000"/>
  </r>
  <r>
    <x v="2"/>
    <s v="酒"/>
    <x v="4"/>
    <s v="购酒节"/>
    <s v="1.近3天购物车浏览搜索未购酒 2.11月-4月购买过酒 3.酒周期购、首购"/>
    <s v="A,D"/>
    <x v="6"/>
    <n v="6.0000000000000001E-3"/>
    <n v="3000"/>
    <n v="120000"/>
  </r>
  <r>
    <x v="0"/>
    <s v="牛奶"/>
    <x v="5"/>
    <s v="618年中大促（618小爆发)"/>
    <s v="1.近3天购物车浏览搜索未购牛奶 2.11月-4月购买过牛奶 3.牛奶周期购、首购"/>
    <s v="A,D"/>
    <x v="2"/>
    <n v="0.03"/>
    <n v="9000"/>
    <n v="360000"/>
  </r>
  <r>
    <x v="0"/>
    <s v="医药"/>
    <x v="5"/>
    <s v="端午&amp;父亲节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牛奶"/>
    <x v="5"/>
    <s v="618年中大促（618小爆发)"/>
    <s v="1.近3天购物车浏览搜索未购牛奶 2.11月-4月购买过牛奶 3.牛奶周期购、首购"/>
    <s v="A,D"/>
    <x v="5"/>
    <n v="5.0000000000000001E-3"/>
    <n v="3000"/>
    <n v="120000"/>
  </r>
  <r>
    <x v="1"/>
    <s v="医药"/>
    <x v="5"/>
    <s v="端午&amp;父亲节"/>
    <s v="1.近7天购物车浏览搜索未购医药保健 2.11月-4月购买过医药保健 3.医药保健周期购、首购"/>
    <s v="A,D"/>
    <x v="3"/>
    <n v="5.0000000000000001E-3"/>
    <n v="2000"/>
    <n v="120000"/>
  </r>
  <r>
    <x v="0"/>
    <s v="冲饮"/>
    <x v="6"/>
    <s v="水饮大促-世界为你喝彩"/>
    <s v="1.近7天购物车浏览搜索未购冲饮 2.11-3月购买过水饮 3.水饮周期购、首购 "/>
    <s v="A,D"/>
    <x v="8"/>
    <n v="0.04"/>
    <n v="10000"/>
    <n v="400000"/>
  </r>
  <r>
    <x v="0"/>
    <s v="零食"/>
    <x v="6"/>
    <s v="父亲节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酒"/>
    <x v="6"/>
    <s v="世界杯第一波 啤酒 足球 酒"/>
    <s v="1.近3天购物车浏览搜索未购酒 2.11月-4月购买过酒 3.酒周期购、首购"/>
    <s v="A,D"/>
    <x v="2"/>
    <n v="3.7999999999999999E-2"/>
    <n v="11399.999999999998"/>
    <n v="1709999.9999999998"/>
  </r>
  <r>
    <x v="1"/>
    <s v="冲饮"/>
    <x v="6"/>
    <s v="水饮大促-世界为你喝彩"/>
    <s v="1.近7天购物车浏览搜索未购冲饮 2.11-3月购买过水饮 3.水饮周期购、首购 "/>
    <s v="A,D"/>
    <x v="6"/>
    <n v="6.0000000000000001E-3"/>
    <n v="3000"/>
    <n v="120000"/>
  </r>
  <r>
    <x v="1"/>
    <s v="零食"/>
    <x v="6"/>
    <s v="父亲节"/>
    <s v="1.近7天购物车浏览搜索未购休食 2.17年年货节购买过休食 3.11-4月购休食"/>
    <s v="A,D,E"/>
    <x v="3"/>
    <n v="5.0000000000000001E-3"/>
    <n v="2000"/>
    <n v="80000"/>
  </r>
  <r>
    <x v="1"/>
    <s v="酒"/>
    <x v="6"/>
    <s v="世界杯第一波 啤酒 足球 酒"/>
    <s v="1.近3天购物车浏览搜索未购酒 2.11月-4月购买过酒 3.酒周期购、首购"/>
    <s v="A,D"/>
    <x v="6"/>
    <n v="6.0000000000000001E-3"/>
    <n v="3000"/>
    <n v="120000"/>
  </r>
  <r>
    <x v="0"/>
    <s v="个人护理"/>
    <x v="7"/>
    <n v="618"/>
    <s v="1.近7天购物车浏览搜索未购个护 2.11月-4月购买过个护 3.个护周期购、首购"/>
    <s v="A,D"/>
    <x v="2"/>
    <n v="2.5999999999999999E-2"/>
    <n v="7799.9999999999991"/>
    <n v="467999.99999999994"/>
  </r>
  <r>
    <x v="0"/>
    <s v="粮油"/>
    <x v="7"/>
    <s v="618大促+粮油节"/>
    <s v="1.近7天购物车浏览搜索未购粮油 2.11月-4月购买过粮油 3.粮油周期购、首购"/>
    <s v="A,D"/>
    <x v="2"/>
    <n v="0.03"/>
    <n v="9000"/>
    <n v="720000"/>
  </r>
  <r>
    <x v="0"/>
    <s v="冲饮"/>
    <x v="7"/>
    <s v="618年中大促（618爆发）"/>
    <s v="1.近7天购物车浏览搜索未购冲饮 2.11-3月购买过水饮 3.水饮周期购、首购 "/>
    <s v="A,D"/>
    <x v="3"/>
    <n v="0.04"/>
    <n v="16000"/>
    <n v="640000"/>
  </r>
  <r>
    <x v="1"/>
    <s v="个人护理"/>
    <x v="7"/>
    <n v="618"/>
    <s v="1.近7天购物车浏览搜索未购个护 2.11月-4月购买过个护 3.个护周期购、首购"/>
    <s v="A,D"/>
    <x v="2"/>
    <n v="6.0000000000000001E-3"/>
    <n v="1800"/>
    <n v="108000"/>
  </r>
  <r>
    <x v="1"/>
    <s v="粮油"/>
    <x v="7"/>
    <s v="618大促+粮油节"/>
    <s v="1.近7天购物车浏览搜索未购粮油 2.11月-4月购买过粮油 3.粮油周期购、首购"/>
    <s v="A,D"/>
    <x v="5"/>
    <n v="6.0000000000000001E-3"/>
    <n v="3600"/>
    <n v="288000"/>
  </r>
  <r>
    <x v="1"/>
    <s v="冲饮"/>
    <x v="7"/>
    <s v="618年中大促（618爆发）"/>
    <s v="1.近7天购物车浏览搜索未购冲饮 2.11-3月购买过水饮 3.水饮周期购、首购 "/>
    <s v="A,D"/>
    <x v="11"/>
    <n v="4.0000000000000001E-3"/>
    <n v="3200"/>
    <n v="128000"/>
  </r>
  <r>
    <x v="0"/>
    <s v="牛奶"/>
    <x v="8"/>
    <s v="618年中大促（618爆发）"/>
    <s v="1.近3天购物车浏览搜索未购牛奶 2.11月-4月购买过牛奶 3.牛奶周期购、首购"/>
    <s v="A,D"/>
    <x v="14"/>
    <n v="0.03"/>
    <n v="6000"/>
    <n v="240000"/>
  </r>
  <r>
    <x v="0"/>
    <s v="生鲜"/>
    <x v="8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0"/>
    <s v="整体"/>
    <x v="8"/>
    <s v="high购618"/>
    <s v="1.近3天购物车浏览搜索未购超市整体 2.11月-4月购买过超市整体 3.超市整体周期购、首购"/>
    <s v="A,D"/>
    <x v="2"/>
    <n v="0.04"/>
    <n v="12000"/>
    <n v="960000"/>
  </r>
  <r>
    <x v="0"/>
    <s v="美妆"/>
    <x v="8"/>
    <s v="618美妆年中大促"/>
    <s v="1.近3天购物车浏览搜索未购美妆 2.11-4月已购美妆"/>
    <s v="A,D"/>
    <x v="3"/>
    <n v="2.5000000000000001E-2"/>
    <n v="10000"/>
    <n v="900000"/>
  </r>
  <r>
    <x v="1"/>
    <s v="牛奶"/>
    <x v="8"/>
    <s v="618年中大促（618爆发）"/>
    <s v="1.近3天购物车浏览搜索未购牛奶 2.11月-4月购买过牛奶 3.牛奶周期购、首购"/>
    <s v="A,D"/>
    <x v="3"/>
    <n v="4.0000000000000001E-3"/>
    <n v="1600"/>
    <n v="64000"/>
  </r>
  <r>
    <x v="1"/>
    <s v="生鲜"/>
    <x v="8"/>
    <s v="生鲜"/>
    <s v="1.近7天购物车浏览搜索未购生鲜 2.11月-4月购买过生鲜 3.生鲜周期购、首购"/>
    <s v="A,D"/>
    <x v="15"/>
    <n v="5.0000000000000001E-3"/>
    <n v="5000"/>
    <n v="450000"/>
  </r>
  <r>
    <x v="1"/>
    <s v="整体"/>
    <x v="8"/>
    <s v="high购618"/>
    <s v="1.近3天购物车浏览搜索未购超市整体 2.11月-4月购买过超市整体 3.超市整体周期购、首购"/>
    <s v="A,D"/>
    <x v="11"/>
    <n v="5.0000000000000001E-3"/>
    <n v="4000"/>
    <n v="240000"/>
  </r>
  <r>
    <x v="1"/>
    <s v="美妆"/>
    <x v="8"/>
    <s v="618美妆年中大促"/>
    <s v="1.近3天购物车浏览搜索未购美妆 2.11-4月已购美妆"/>
    <s v="A,D"/>
    <x v="11"/>
    <n v="6.0000000000000001E-3"/>
    <n v="4800"/>
    <n v="432000"/>
  </r>
  <r>
    <x v="2"/>
    <s v="酒"/>
    <x v="8"/>
    <s v="购酒节"/>
    <s v="1.近3天购物车浏览搜索未购酒 2.11月-4月购买过酒 3.酒周期购、首购"/>
    <s v="A,D"/>
    <x v="6"/>
    <n v="5.0000000000000001E-3"/>
    <n v="2500"/>
    <n v="100000"/>
  </r>
  <r>
    <x v="0"/>
    <s v="纸品清洁"/>
    <x v="9"/>
    <s v="夏季品上线"/>
    <s v="1.近3天购物车浏览搜索未购纸品清洁 2.11-4月已购纸品清洁"/>
    <s v="A,D"/>
    <x v="2"/>
    <n v="0.03"/>
    <n v="9000"/>
    <n v="540000"/>
  </r>
  <r>
    <x v="0"/>
    <s v="医药"/>
    <x v="9"/>
    <s v="夏至养生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1"/>
    <s v="纸品清洁"/>
    <x v="9"/>
    <s v="夏季品上线"/>
    <s v="1.近3天购物车浏览搜索未购纸品清洁 2.11-4月已购纸品清洁"/>
    <s v="A,D"/>
    <x v="5"/>
    <n v="5.0000000000000001E-3"/>
    <n v="3000"/>
    <n v="180000"/>
  </r>
  <r>
    <x v="1"/>
    <s v="医药"/>
    <x v="9"/>
    <s v="夏至养生"/>
    <s v="1.近7天购物车浏览搜索未购医药保健 2.11月-4月购买过医药保健 3.医药保健周期购、首购"/>
    <s v="A,D"/>
    <x v="2"/>
    <n v="7.0000000000000001E-3"/>
    <n v="2100"/>
    <n v="126000"/>
  </r>
  <r>
    <x v="0"/>
    <s v="粮油"/>
    <x v="10"/>
    <s v="粮油端午节第二波+好米日（糯米）"/>
    <s v="1.近7天购物车浏览搜索未购粮油 2.11月-4月购买过粮油 3.粮油周期购、首购"/>
    <s v="A,D"/>
    <x v="14"/>
    <n v="0.04"/>
    <n v="8000"/>
    <n v="640000"/>
  </r>
  <r>
    <x v="0"/>
    <s v="冲饮"/>
    <x v="10"/>
    <s v="618年中大促（618预热期）"/>
    <s v="1.近7天购物车浏览搜索未购冲饮 2.11-3月购买过水饮 3.水饮周期购、首购 "/>
    <s v="A,D"/>
    <x v="17"/>
    <n v="0.03"/>
    <n v="11399.999999999998"/>
    <n v="455999.99999999994"/>
  </r>
  <r>
    <x v="0"/>
    <s v="个人护理"/>
    <x v="10"/>
    <s v="口腔节"/>
    <s v="1.近7天购物车浏览搜索未购个护 2.11月-4月购买过个护 3.个护周期购、首购"/>
    <s v="A,D"/>
    <x v="14"/>
    <n v="0.03"/>
    <n v="6000"/>
    <n v="360000"/>
  </r>
  <r>
    <x v="0"/>
    <s v="美妆"/>
    <x v="10"/>
    <s v="国际大牌"/>
    <s v="1.近3天购物车浏览搜索未购美妆 2.11-4月已购美妆"/>
    <s v="A,D"/>
    <x v="8"/>
    <n v="3.2000000000000001E-2"/>
    <n v="8000"/>
    <n v="720000"/>
  </r>
  <r>
    <x v="0"/>
    <s v="医药"/>
    <x v="10"/>
    <s v="鱼跃619 爱自己 宠全家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整体"/>
    <x v="10"/>
    <s v="为世界杯喝彩"/>
    <s v="1.近3天购物车浏览搜索未购超市整体 2.11月-4月购买过超市整体 3.超市整体周期购、首购"/>
    <s v="A,D"/>
    <x v="9"/>
    <n v="0.03"/>
    <n v="8400"/>
    <n v="672000"/>
  </r>
  <r>
    <x v="1"/>
    <s v="粮油"/>
    <x v="10"/>
    <s v="粮油端午节第二波+好米日（糯米）"/>
    <s v="1.近7天购物车浏览搜索未购粮油 2.11月-4月购买过粮油 3.粮油周期购、首购"/>
    <s v="A,D"/>
    <x v="3"/>
    <n v="5.0000000000000001E-3"/>
    <n v="2000"/>
    <n v="160000"/>
  </r>
  <r>
    <x v="1"/>
    <s v="冲饮"/>
    <x v="10"/>
    <s v="618年中大促（618预热期）"/>
    <s v="1.近7天购物车浏览搜索未购冲饮 2.11-3月购买过水饮 3.水饮周期购、首购 "/>
    <s v="A,D"/>
    <x v="18"/>
    <n v="3.0000000000000001E-3"/>
    <n v="2040.0000000000002"/>
    <n v="81600.000000000015"/>
  </r>
  <r>
    <x v="1"/>
    <s v="个人护理"/>
    <x v="10"/>
    <s v="口腔节"/>
    <s v="1.近7天购物车浏览搜索未购个护 2.11月-4月购买过个护 3.个护周期购、首购"/>
    <s v="A,D"/>
    <x v="14"/>
    <n v="5.0000000000000001E-3"/>
    <n v="1000"/>
    <n v="60000"/>
  </r>
  <r>
    <x v="1"/>
    <s v="美妆"/>
    <x v="10"/>
    <s v="国际大牌"/>
    <s v="1.近3天购物车浏览搜索未购美妆 2.11-4月已购美妆"/>
    <s v="A,D"/>
    <x v="6"/>
    <n v="4.0000000000000001E-3"/>
    <n v="2000"/>
    <n v="180000"/>
  </r>
  <r>
    <x v="1"/>
    <s v="医药"/>
    <x v="10"/>
    <s v="鱼跃619 爱自己 宠全家"/>
    <s v="1.近7天购物车浏览搜索未购医药保健 2.11月-4月购买过医药保健 3.医药保健周期购、首购"/>
    <s v="A,D"/>
    <x v="2"/>
    <n v="5.0000000000000001E-3"/>
    <n v="1500"/>
    <n v="90000"/>
  </r>
  <r>
    <x v="1"/>
    <s v="整体"/>
    <x v="10"/>
    <s v="为世界杯喝彩"/>
    <s v="1.近3天购物车浏览搜索未购超市整体 2.11月-4月购买过超市整体 3.超市整体周期购、首购"/>
    <s v="A,D"/>
    <x v="10"/>
    <n v="4.0000000000000001E-3"/>
    <n v="2240"/>
    <n v="134400"/>
  </r>
  <r>
    <x v="0"/>
    <s v="牛奶"/>
    <x v="11"/>
    <s v="世界杯水乳大促"/>
    <s v="1.近3天购物车浏览搜索未购牛奶 2.11月-4月购买过牛奶 3.牛奶周期购、首购"/>
    <s v="A,D"/>
    <x v="2"/>
    <n v="0.03"/>
    <n v="9000"/>
    <n v="360000"/>
  </r>
  <r>
    <x v="0"/>
    <s v="整体"/>
    <x v="11"/>
    <s v="尝鲜日"/>
    <s v="1.近3天购物车浏览搜索未购超市整体 2.11月-4月购买过超市整体 3.超市整体周期购、首购"/>
    <s v="A,D"/>
    <x v="2"/>
    <n v="0.03"/>
    <n v="9000"/>
    <n v="720000"/>
  </r>
  <r>
    <x v="0"/>
    <s v="酒"/>
    <x v="11"/>
    <s v="购酒节"/>
    <s v="1.近3天购物车浏览搜索未购酒 2.11月-4月购买过酒 3.酒周期购、首购"/>
    <s v="A,D"/>
    <x v="14"/>
    <n v="3.7999999999999999E-2"/>
    <n v="7600"/>
    <n v="1140000"/>
  </r>
  <r>
    <x v="1"/>
    <s v="牛奶"/>
    <x v="11"/>
    <s v="世界杯水乳大促"/>
    <s v="1.近3天购物车浏览搜索未购牛奶 2.11月-4月购买过牛奶 3.牛奶周期购、首购"/>
    <s v="A,D"/>
    <x v="5"/>
    <n v="3.0000000000000001E-3"/>
    <n v="1800"/>
    <n v="72000"/>
  </r>
  <r>
    <x v="1"/>
    <s v="整体"/>
    <x v="11"/>
    <s v="尝鲜日"/>
    <s v="1.近3天购物车浏览搜索未购超市整体 2.11月-4月购买过超市整体 3.超市整体周期购、首购"/>
    <s v="A,D"/>
    <x v="6"/>
    <n v="6.0000000000000001E-3"/>
    <n v="3000"/>
    <n v="180000"/>
  </r>
  <r>
    <x v="1"/>
    <s v="酒"/>
    <x v="11"/>
    <s v="购酒节"/>
    <s v="1.近3天购物车浏览搜索未购酒 2.11月-4月购买过酒 3.酒周期购、首购"/>
    <s v="A,D"/>
    <x v="3"/>
    <n v="5.0000000000000001E-3"/>
    <n v="2000"/>
    <n v="80000"/>
  </r>
  <r>
    <x v="0"/>
    <s v="零食"/>
    <x v="12"/>
    <s v="狂聚世界杯 （预热，爆发）"/>
    <s v="1.近7天购物车浏览搜索未购休食 2.17年年货节购买过休食 3.11-4月购休食"/>
    <s v="A,D,E"/>
    <x v="6"/>
    <n v="2.8000000000000001E-2"/>
    <n v="14000.000000000002"/>
    <n v="1120000.0000000002"/>
  </r>
  <r>
    <x v="0"/>
    <s v="整体"/>
    <x v="12"/>
    <s v="健康日"/>
    <s v="1.近3天购物车浏览搜索未购超市整体 2.11月-4月购买过超市整体 3.超市整体周期购、首购"/>
    <s v="A,D"/>
    <x v="19"/>
    <n v="0.03"/>
    <n v="5400"/>
    <n v="432000"/>
  </r>
  <r>
    <x v="1"/>
    <s v="零食"/>
    <x v="12"/>
    <s v="狂聚世界杯 （预热，爆发）"/>
    <s v="1.近7天购物车浏览搜索未购休食 2.17年年货节购买过休食 3.11-4月购休食"/>
    <s v="A,D,E"/>
    <x v="6"/>
    <n v="6.0000000000000001E-3"/>
    <n v="3000"/>
    <n v="120000"/>
  </r>
  <r>
    <x v="1"/>
    <s v="整体"/>
    <x v="12"/>
    <s v="健康日"/>
    <s v="1.近3天购物车浏览搜索未购超市整体 2.11月-4月购买过超市整体 3.超市整体周期购、首购"/>
    <s v="A,D"/>
    <x v="7"/>
    <n v="5.0000000000000001E-3"/>
    <n v="1800"/>
    <n v="108000"/>
  </r>
  <r>
    <x v="0"/>
    <s v="医药"/>
    <x v="13"/>
    <s v="健康日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粮油"/>
    <x v="13"/>
    <s v="进口粮油专场"/>
    <s v="1.近7天购物车浏览搜索未购粮油 2.11月-4月购买过粮油 3.粮油周期购、首购"/>
    <s v="A,D"/>
    <x v="3"/>
    <n v="0.03"/>
    <n v="12000"/>
    <n v="960000"/>
  </r>
  <r>
    <x v="1"/>
    <s v="医药"/>
    <x v="13"/>
    <s v="健康日"/>
    <s v="1.近7天购物车浏览搜索未购医药保健 2.11月-4月购买过医药保健 3.医药保健周期购、首购"/>
    <s v="A,D"/>
    <x v="2"/>
    <n v="6.0000000000000001E-3"/>
    <n v="1800"/>
    <n v="108000"/>
  </r>
  <r>
    <x v="1"/>
    <s v="粮油"/>
    <x v="13"/>
    <s v="进口粮油专场"/>
    <s v="1.近7天购物车浏览搜索未购粮油 2.11月-4月购买过粮油 3.粮油周期购、首购"/>
    <s v="A,D"/>
    <x v="5"/>
    <n v="4.0000000000000001E-3"/>
    <n v="2400"/>
    <n v="192000"/>
  </r>
  <r>
    <x v="2"/>
    <s v="粮油"/>
    <x v="13"/>
    <s v="进口粮油专场"/>
    <s v="1.近7天购物车浏览搜索未购粮油 2.11月-4月购买过粮油 3.粮油周期购、首购"/>
    <s v="A,D"/>
    <x v="11"/>
    <n v="4.0000000000000001E-3"/>
    <n v="3200"/>
    <n v="256000"/>
  </r>
  <r>
    <x v="0"/>
    <s v="酒"/>
    <x v="14"/>
    <s v="激情夏日"/>
    <s v="1.近3天购物车浏览搜索未购酒 2.11月-4月购买过酒 3.酒周期购、首购"/>
    <s v="A,D"/>
    <x v="19"/>
    <n v="3.7999999999999999E-2"/>
    <n v="6839.9999999999991"/>
    <n v="1025999.9999999999"/>
  </r>
  <r>
    <x v="0"/>
    <s v="美妆"/>
    <x v="14"/>
    <s v="防晒补水季"/>
    <s v="1.近3天购物车浏览搜索未购美妆 2.11-4月已购美妆"/>
    <s v="A,D"/>
    <x v="2"/>
    <n v="3.2000000000000001E-2"/>
    <n v="9600"/>
    <n v="864000"/>
  </r>
  <r>
    <x v="1"/>
    <s v="酒"/>
    <x v="14"/>
    <s v="激情夏日"/>
    <s v="1.近3天购物车浏览搜索未购酒 2.11月-4月购买过酒 3.酒周期购、首购"/>
    <s v="A,D"/>
    <x v="6"/>
    <n v="4.0000000000000001E-3"/>
    <n v="2000"/>
    <n v="80000"/>
  </r>
  <r>
    <x v="1"/>
    <s v="美妆"/>
    <x v="14"/>
    <s v="防晒补水季"/>
    <s v="1.近3天购物车浏览搜索未购美妆 2.11-4月已购美妆"/>
    <s v="A,D"/>
    <x v="5"/>
    <n v="5.0000000000000001E-3"/>
    <n v="3000"/>
    <n v="270000"/>
  </r>
  <r>
    <x v="0"/>
    <s v="冲饮"/>
    <x v="15"/>
    <s v="世界杯水饮大促"/>
    <s v="1.近7天购物车浏览搜索未购冲饮 2.11-3月购买过水饮 3.水饮周期购、首购 "/>
    <s v="A,D"/>
    <x v="5"/>
    <n v="0.04"/>
    <n v="24000"/>
    <n v="960000"/>
  </r>
  <r>
    <x v="0"/>
    <s v="零食"/>
    <x v="15"/>
    <s v="预热"/>
    <s v="1.近7天购物车浏览搜索未购休食 2.17年年货节购买过休食 3.11-4月购休食"/>
    <s v="A,D,E"/>
    <x v="11"/>
    <n v="2.8000000000000001E-2"/>
    <n v="22400.000000000004"/>
    <n v="1792000.0000000002"/>
  </r>
  <r>
    <x v="1"/>
    <s v="冲饮"/>
    <x v="15"/>
    <s v="世界杯水饮大促"/>
    <s v="1.近7天购物车浏览搜索未购冲饮 2.11-3月购买过水饮 3.水饮周期购、首购 "/>
    <s v="A,D"/>
    <x v="11"/>
    <n v="3.0000000000000001E-3"/>
    <n v="2400"/>
    <n v="96000"/>
  </r>
  <r>
    <x v="1"/>
    <s v="零食"/>
    <x v="15"/>
    <s v="预热"/>
    <s v="1.近7天购物车浏览搜索未购休食 2.17年年货节购买过休食 3.11-4月购休食"/>
    <s v="A,D,E"/>
    <x v="11"/>
    <n v="5.0000000000000001E-3"/>
    <n v="4000"/>
    <n v="160000"/>
  </r>
  <r>
    <x v="0"/>
    <s v="医药"/>
    <x v="16"/>
    <s v="健身季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0"/>
    <s v="生鲜"/>
    <x v="16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0"/>
    <s v="个人护理"/>
    <x v="16"/>
    <s v="夏季品上线"/>
    <s v="1.近7天购物车浏览搜索未购个护 2.11月-4月购买过个护 3.个护周期购、首购"/>
    <s v="A,D"/>
    <x v="8"/>
    <n v="0.03"/>
    <n v="7500"/>
    <n v="450000"/>
  </r>
  <r>
    <x v="0"/>
    <s v="零食"/>
    <x v="16"/>
    <s v="会员日"/>
    <s v="1.近7天购物车浏览搜索未购休食 2.17年年货节购买过休食 3.11-4月购休食"/>
    <s v="A,D,E"/>
    <x v="3"/>
    <n v="2.8000000000000001E-2"/>
    <n v="11200.000000000002"/>
    <n v="896000.00000000012"/>
  </r>
  <r>
    <x v="1"/>
    <s v="医药"/>
    <x v="16"/>
    <s v="健身季"/>
    <s v="1.近7天购物车浏览搜索未购医药保健 2.11月-4月购买过医药保健 3.医药保健周期购、首购"/>
    <s v="A,D"/>
    <x v="2"/>
    <n v="5.0000000000000001E-3"/>
    <n v="1500"/>
    <n v="90000"/>
  </r>
  <r>
    <x v="1"/>
    <s v="生鲜"/>
    <x v="16"/>
    <s v="生鲜"/>
    <s v="1.近7天购物车浏览搜索未购生鲜 2.11月-4月购买过生鲜 3.生鲜周期购、首购"/>
    <s v="A,D"/>
    <x v="5"/>
    <n v="4.0000000000000001E-3"/>
    <n v="2400"/>
    <n v="216000"/>
  </r>
  <r>
    <x v="1"/>
    <s v="个人护理"/>
    <x v="16"/>
    <s v="夏季品上线"/>
    <s v="1.近7天购物车浏览搜索未购个护 2.11月-4月购买过个护 3.个护周期购、首购"/>
    <s v="A,D"/>
    <x v="8"/>
    <n v="6.0000000000000001E-3"/>
    <n v="1500"/>
    <n v="90000"/>
  </r>
  <r>
    <x v="1"/>
    <s v="零食"/>
    <x v="16"/>
    <s v="会员日"/>
    <s v="1.近7天购物车浏览搜索未购休食 2.17年年货节购买过休食 3.11-4月购休食"/>
    <s v="A,D,E"/>
    <x v="11"/>
    <n v="4.0000000000000001E-3"/>
    <n v="3200"/>
    <n v="128000"/>
  </r>
  <r>
    <x v="2"/>
    <s v="零食"/>
    <x v="16"/>
    <s v="会员日"/>
    <s v="1.近7天购物车浏览搜索未购休食 2.17年年货节购买过休食 3.11-4月购休食"/>
    <s v="A,D,E"/>
    <x v="20"/>
    <n v="6.0000000000000001E-3"/>
    <n v="4320"/>
    <n v="172800"/>
  </r>
  <r>
    <x v="0"/>
    <s v="美妆"/>
    <x v="17"/>
    <s v="唯美毕业季"/>
    <s v="1.近3天购物车浏览搜索未购美妆 2.11-4月已购美妆"/>
    <s v="A,D"/>
    <x v="16"/>
    <n v="3.2000000000000001E-2"/>
    <n v="4800"/>
    <n v="432000"/>
  </r>
  <r>
    <x v="0"/>
    <s v="零食"/>
    <x v="17"/>
    <s v="爱吃日"/>
    <s v="1.近7天购物车浏览搜索未购休食 2.17年年货节购买过休食 3.11-4月购休食"/>
    <s v="A,D,E"/>
    <x v="19"/>
    <n v="2.8000000000000001E-2"/>
    <n v="5040"/>
    <n v="403200"/>
  </r>
  <r>
    <x v="0"/>
    <s v="酒"/>
    <x v="17"/>
    <s v="世界杯第二波-白酒定制"/>
    <s v="1.近3天购物车浏览搜索未购酒 2.11月-4月购买过酒 3.酒周期购、首购"/>
    <s v="A,D"/>
    <x v="14"/>
    <n v="3.7999999999999999E-2"/>
    <n v="7600"/>
    <n v="1140000"/>
  </r>
  <r>
    <x v="0"/>
    <s v="医药"/>
    <x v="17"/>
    <s v="夏日瘦身"/>
    <s v="1.近7天购物车浏览搜索未购医药保健 2.11月-4月购买过医药保健 3.医药保健周期购、首购"/>
    <s v="A,D"/>
    <x v="2"/>
    <n v="2.5999999999999999E-2"/>
    <n v="7799.9999999999991"/>
    <n v="7799999.9999999991"/>
  </r>
  <r>
    <x v="1"/>
    <s v="美妆"/>
    <x v="17"/>
    <s v="唯美毕业季"/>
    <s v="1.近3天购物车浏览搜索未购美妆 2.11-4月已购美妆"/>
    <s v="A,D"/>
    <x v="2"/>
    <n v="6.0000000000000001E-3"/>
    <n v="1800"/>
    <n v="162000"/>
  </r>
  <r>
    <x v="1"/>
    <s v="零食"/>
    <x v="17"/>
    <s v="爱吃日"/>
    <s v="1.近7天购物车浏览搜索未购休食 2.17年年货节购买过休食 3.11-4月购休食"/>
    <s v="A,D,E"/>
    <x v="7"/>
    <n v="2E-3"/>
    <n v="720.00000000000011"/>
    <n v="28800.000000000004"/>
  </r>
  <r>
    <x v="1"/>
    <s v="酒"/>
    <x v="17"/>
    <s v="世界杯第二波-白酒定制"/>
    <s v="1.近3天购物车浏览搜索未购酒 2.11月-4月购买过酒 3.酒周期购、首购"/>
    <s v="A,D"/>
    <x v="3"/>
    <n v="3.0000000000000001E-3"/>
    <n v="1200"/>
    <n v="48000"/>
  </r>
  <r>
    <x v="1"/>
    <s v="医药"/>
    <x v="17"/>
    <s v="夏日瘦身"/>
    <s v="1.近7天购物车浏览搜索未购医药保健 2.11月-4月购买过医药保健 3.医药保健周期购、首购"/>
    <s v="A,D"/>
    <x v="3"/>
    <n v="6.0000000000000001E-3"/>
    <n v="2400"/>
    <n v="144000"/>
  </r>
  <r>
    <x v="0"/>
    <s v="生鲜"/>
    <x v="18"/>
    <s v="生鲜"/>
    <s v="1.近7天购物车浏览搜索未购生鲜 2.11月-4月购买过生鲜 3.生鲜周期购、首购"/>
    <s v="A,D"/>
    <x v="3"/>
    <n v="2.8000000000000001E-2"/>
    <n v="11200.000000000002"/>
    <n v="448000.00000000006"/>
  </r>
  <r>
    <x v="0"/>
    <s v="整体"/>
    <x v="18"/>
    <s v="南京专享日"/>
    <s v="1.近3天购物车浏览搜索未购超市整体 2.11月-4月购买过超市整体 3.超市整体周期购、首购"/>
    <s v="A,D"/>
    <x v="21"/>
    <n v="0.04"/>
    <n v="36000"/>
    <n v="2880000"/>
  </r>
  <r>
    <x v="0"/>
    <s v="粮油"/>
    <x v="18"/>
    <s v="年中好店盘点"/>
    <s v="1.近7天购物车浏览搜索未购粮油 2.11月-4月购买过粮油 3.粮油周期购、首购"/>
    <s v="A,D"/>
    <x v="3"/>
    <n v="0.03"/>
    <n v="12000"/>
    <n v="960000"/>
  </r>
  <r>
    <x v="0"/>
    <s v="牛奶"/>
    <x v="18"/>
    <s v="牛奶大促"/>
    <s v="1.近3天购物车浏览搜索未购牛奶 2.11月-4月购买过牛奶 3.牛奶周期购、首购"/>
    <s v="A,D"/>
    <x v="3"/>
    <n v="0.03"/>
    <n v="12000"/>
    <n v="480000"/>
  </r>
  <r>
    <x v="1"/>
    <s v="生鲜"/>
    <x v="18"/>
    <s v="生鲜"/>
    <s v="1.近7天购物车浏览搜索未购生鲜 2.11月-4月购买过生鲜 3.生鲜周期购、首购"/>
    <s v="A,D"/>
    <x v="11"/>
    <n v="5.0000000000000001E-3"/>
    <n v="4000"/>
    <n v="360000"/>
  </r>
  <r>
    <x v="1"/>
    <s v="整体"/>
    <x v="18"/>
    <s v="南京专享日"/>
    <s v="1.近3天购物车浏览搜索未购超市整体 2.11月-4月购买过超市整体 3.超市整体周期购、首购"/>
    <s v="A,D"/>
    <x v="21"/>
    <n v="6.0000000000000001E-3"/>
    <n v="5400"/>
    <n v="324000"/>
  </r>
  <r>
    <x v="1"/>
    <s v="粮油"/>
    <x v="18"/>
    <s v="年中好店盘点"/>
    <s v="1.近7天购物车浏览搜索未购粮油 2.11月-4月购买过粮油 3.粮油周期购、首购"/>
    <s v="A,D"/>
    <x v="3"/>
    <n v="3.0000000000000001E-3"/>
    <n v="1200"/>
    <n v="96000"/>
  </r>
  <r>
    <x v="1"/>
    <s v="牛奶"/>
    <x v="18"/>
    <s v="牛奶大促"/>
    <s v="1.近3天购物车浏览搜索未购牛奶 2.11月-4月购买过牛奶 3.牛奶周期购、首购"/>
    <s v="A,D"/>
    <x v="11"/>
    <n v="4.0000000000000001E-3"/>
    <n v="3200"/>
    <n v="128000"/>
  </r>
  <r>
    <x v="0"/>
    <s v="零食"/>
    <x v="19"/>
    <s v="暑期零食大放价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美妆"/>
    <x v="19"/>
    <s v="彩妆 香水 护肤"/>
    <s v="1.近3天购物车浏览搜索未购美妆 2.11-4月已购美妆"/>
    <s v="A,D"/>
    <x v="14"/>
    <n v="3.2000000000000001E-2"/>
    <n v="6400"/>
    <n v="576000"/>
  </r>
  <r>
    <x v="0"/>
    <s v="医药"/>
    <x v="19"/>
    <s v="夏季清爽保健茶饮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零食"/>
    <x v="19"/>
    <s v="暑期零食大放价"/>
    <s v="1.近7天购物车浏览搜索未购休食 2.17年年货节购买过休食 3.11-4月购休食"/>
    <s v="A,D,E"/>
    <x v="3"/>
    <n v="6.0000000000000001E-3"/>
    <n v="2400"/>
    <n v="96000"/>
  </r>
  <r>
    <x v="1"/>
    <s v="美妆"/>
    <x v="19"/>
    <s v="彩妆 香水 护肤"/>
    <s v="1.近3天购物车浏览搜索未购美妆 2.11-4月已购美妆"/>
    <s v="A,D"/>
    <x v="3"/>
    <n v="5.0000000000000001E-3"/>
    <n v="2000"/>
    <n v="180000"/>
  </r>
  <r>
    <x v="1"/>
    <s v="医药"/>
    <x v="19"/>
    <s v="夏季清爽保健茶饮"/>
    <s v="1.近7天购物车浏览搜索未购医药保健 2.11月-4月购买过医药保健 3.医药保健周期购、首购"/>
    <s v="A,D"/>
    <x v="3"/>
    <n v="4.0000000000000001E-3"/>
    <n v="1600"/>
    <n v="96000"/>
  </r>
  <r>
    <x v="0"/>
    <s v="酒"/>
    <x v="20"/>
    <s v="端午节提前购-黄酒"/>
    <s v="1.近3天购物车浏览搜索未购酒 2.11月-4月购买过酒 3.酒周期购、首购"/>
    <s v="A,D"/>
    <x v="22"/>
    <n v="2.5000000000000001E-2"/>
    <n v="3000.0000000000005"/>
    <n v="450000.00000000006"/>
  </r>
  <r>
    <x v="0"/>
    <s v="零食"/>
    <x v="20"/>
    <s v="儿童节（爱的礼物在这里）"/>
    <s v="1.近7天购物车浏览搜索未购休食 2.17年年货节购买过休食 3.11-4月购休食"/>
    <s v="A,D,E"/>
    <x v="9"/>
    <n v="0.03"/>
    <n v="8400"/>
    <n v="672000"/>
  </r>
  <r>
    <x v="0"/>
    <s v="零食"/>
    <x v="20"/>
    <s v="坚果清仓"/>
    <s v="1.近7天购物车浏览搜索未购休食 2.17年年货节购买过休食 3.11-4月购休食"/>
    <s v="A,D,E"/>
    <x v="8"/>
    <n v="2.8000000000000001E-2"/>
    <n v="7000.0000000000009"/>
    <n v="560000.00000000012"/>
  </r>
  <r>
    <x v="0"/>
    <s v="生鲜"/>
    <x v="20"/>
    <s v="生鲜"/>
    <s v="1.近7天购物车浏览搜索未购生鲜 2.11月-4月购买过生鲜 3.生鲜周期购、首购"/>
    <s v="A,D"/>
    <x v="14"/>
    <n v="2.8000000000000001E-2"/>
    <n v="5600.0000000000009"/>
    <n v="224000.00000000003"/>
  </r>
  <r>
    <x v="1"/>
    <s v="酒"/>
    <x v="20"/>
    <s v="端午节提前购-黄酒"/>
    <s v="1.近3天购物车浏览搜索未购酒 2.11月-4月购买过酒 3.酒周期购、首购"/>
    <s v="A,D"/>
    <x v="0"/>
    <n v="6.0000000000000001E-3"/>
    <n v="1440.0000000000002"/>
    <n v="57600.000000000007"/>
  </r>
  <r>
    <x v="1"/>
    <s v="零食"/>
    <x v="20"/>
    <s v="儿童节（爱的礼物在这里）"/>
    <s v="1.近7天购物车浏览搜索未购休食 2.17年年货节购买过休食 3.11-4月购休食"/>
    <s v="A,D,E"/>
    <x v="10"/>
    <n v="3.0000000000000001E-3"/>
    <n v="1680"/>
    <n v="67200"/>
  </r>
  <r>
    <x v="1"/>
    <s v="零食"/>
    <x v="20"/>
    <s v="坚果清仓"/>
    <s v="1.近7天购物车浏览搜索未购休食 2.17年年货节购买过休食 3.11-4月购休食"/>
    <s v="A,D,E"/>
    <x v="23"/>
    <n v="5.0000000000000001E-3"/>
    <n v="2250"/>
    <n v="90000"/>
  </r>
  <r>
    <x v="1"/>
    <s v="生鲜"/>
    <x v="20"/>
    <s v="生鲜"/>
    <s v="1.近7天购物车浏览搜索未购生鲜 2.11月-4月购买过生鲜 3.生鲜周期购、首购"/>
    <s v="A,D"/>
    <x v="5"/>
    <n v="3.0000000000000001E-3"/>
    <n v="1800"/>
    <n v="162000"/>
  </r>
  <r>
    <x v="2"/>
    <s v="酒"/>
    <x v="20"/>
    <s v="购酒节"/>
    <s v="1.近3天购物车浏览搜索未购酒 2.11月-4月购买过酒 3.酒周期购、首购"/>
    <s v="A,D"/>
    <x v="24"/>
    <n v="6.0000000000000001E-3"/>
    <n v="4200"/>
    <n v="168000"/>
  </r>
  <r>
    <x v="0"/>
    <s v="纸品清洁"/>
    <x v="21"/>
    <n v="618"/>
    <s v="1.近3天购物车浏览搜索未购纸品清洁 2.11-4月已购纸品清洁"/>
    <s v="A,D"/>
    <x v="19"/>
    <n v="0.02"/>
    <n v="3600"/>
    <n v="216000"/>
  </r>
  <r>
    <x v="0"/>
    <s v="美妆"/>
    <x v="21"/>
    <s v="面膜大促"/>
    <s v="1.近3天购物车浏览搜索未购美妆 2.11-4月已购美妆"/>
    <s v="A,D"/>
    <x v="9"/>
    <n v="0.03"/>
    <n v="8400"/>
    <n v="756000"/>
  </r>
  <r>
    <x v="1"/>
    <s v="纸品清洁"/>
    <x v="21"/>
    <n v="618"/>
    <s v="1.近3天购物车浏览搜索未购纸品清洁 2.11-4月已购纸品清洁"/>
    <s v="A,D"/>
    <x v="7"/>
    <n v="6.0000000000000001E-3"/>
    <n v="2160"/>
    <n v="129600"/>
  </r>
  <r>
    <x v="1"/>
    <s v="美妆"/>
    <x v="21"/>
    <s v="面膜大促"/>
    <s v="1.近3天购物车浏览搜索未购美妆 2.11-4月已购美妆"/>
    <s v="A,D"/>
    <x v="10"/>
    <n v="3.0000000000000001E-3"/>
    <n v="1680"/>
    <n v="151200"/>
  </r>
  <r>
    <x v="0"/>
    <s v="生鲜"/>
    <x v="22"/>
    <s v="生鲜"/>
    <s v="1.近7天购物车浏览搜索未购生鲜 2.11月-4月购买过生鲜 3.生鲜周期购、首购"/>
    <s v="A,D"/>
    <x v="16"/>
    <n v="0.03"/>
    <n v="4500"/>
    <n v="180000"/>
  </r>
  <r>
    <x v="0"/>
    <s v="医药"/>
    <x v="22"/>
    <s v="爱眼日"/>
    <s v="1.近7天购物车浏览搜索未购医药保健 2.11月-4月购买过医药保健 3.医药保健周期购、首购"/>
    <s v="A,D"/>
    <x v="14"/>
    <n v="2.1999999999999999E-2"/>
    <n v="4399.9999999999991"/>
    <n v="4399999.9999999991"/>
  </r>
  <r>
    <x v="1"/>
    <s v="生鲜"/>
    <x v="22"/>
    <s v="生鲜"/>
    <s v="1.近7天购物车浏览搜索未购生鲜 2.11月-4月购买过生鲜 3.生鲜周期购、首购"/>
    <s v="A,D"/>
    <x v="2"/>
    <n v="3.0000000000000001E-3"/>
    <n v="900"/>
    <n v="81000"/>
  </r>
  <r>
    <x v="1"/>
    <s v="医药"/>
    <x v="22"/>
    <s v="爱眼日"/>
    <s v="1.近7天购物车浏览搜索未购医药保健 2.11月-4月购买过医药保健 3.医药保健周期购、首购"/>
    <s v="A,D"/>
    <x v="3"/>
    <n v="4.0000000000000001E-3"/>
    <n v="1600"/>
    <n v="96000"/>
  </r>
  <r>
    <x v="2"/>
    <s v="生鲜"/>
    <x v="22"/>
    <s v="生鲜"/>
    <s v="1.近7天购物车浏览搜索未购生鲜 2.11月-4月购买过生鲜 3.生鲜周期购、首购"/>
    <s v="A,D"/>
    <x v="5"/>
    <n v="4.0000000000000001E-3"/>
    <n v="2400"/>
    <n v="216000"/>
  </r>
  <r>
    <x v="0"/>
    <s v="零食"/>
    <x v="23"/>
    <s v="早餐节"/>
    <s v="1.近7天购物车浏览搜索未购休食 2.17年年货节购买过休食 3.11-4月购休食"/>
    <s v="A,D,E"/>
    <x v="9"/>
    <n v="2.8000000000000001E-2"/>
    <n v="7840"/>
    <n v="627200"/>
  </r>
  <r>
    <x v="1"/>
    <s v="零食"/>
    <x v="23"/>
    <s v="早餐节"/>
    <s v="1.近7天购物车浏览搜索未购休食 2.17年年货节购买过休食 3.11-4月购休食"/>
    <s v="A,D,E"/>
    <x v="10"/>
    <n v="6.0000000000000001E-3"/>
    <n v="3360"/>
    <n v="134400"/>
  </r>
  <r>
    <x v="0"/>
    <s v="整体"/>
    <x v="24"/>
    <s v="尝鲜日"/>
    <s v="1.近3天购物车浏览搜索未购超市整体 2.11月-4月购买过超市整体 3.超市整体周期购、首购"/>
    <s v="A,D"/>
    <x v="2"/>
    <n v="0.03"/>
    <n v="9000"/>
    <n v="720000"/>
  </r>
  <r>
    <x v="0"/>
    <s v="冲饮"/>
    <x v="24"/>
    <s v="早餐也疯狂"/>
    <s v="1.近7天购物车浏览搜索未购冲饮 2.11-3月购买过水饮 3.水饮周期购、首购 "/>
    <s v="A,D"/>
    <x v="9"/>
    <n v="0.04"/>
    <n v="11200.000000000002"/>
    <n v="448000.00000000006"/>
  </r>
  <r>
    <x v="1"/>
    <s v="整体"/>
    <x v="24"/>
    <s v="尝鲜日"/>
    <s v="1.近3天购物车浏览搜索未购超市整体 2.11月-4月购买过超市整体 3.超市整体周期购、首购"/>
    <s v="A,D"/>
    <x v="2"/>
    <n v="5.0000000000000001E-3"/>
    <n v="1500"/>
    <n v="90000"/>
  </r>
  <r>
    <x v="1"/>
    <s v="冲饮"/>
    <x v="24"/>
    <s v="早餐也疯狂"/>
    <s v="1.近7天购物车浏览搜索未购冲饮 2.11-3月购买过水饮 3.水饮周期购、首购 "/>
    <s v="A,D"/>
    <x v="3"/>
    <n v="5.0000000000000001E-3"/>
    <n v="2000"/>
    <n v="80000"/>
  </r>
  <r>
    <x v="0"/>
    <s v="医药"/>
    <x v="25"/>
    <s v="69情趣节"/>
    <s v="1.近7天购物车浏览搜索未购医药保健 2.11月-4月购买过医药保健 3.医药保健周期购、首购"/>
    <s v="A,D"/>
    <x v="16"/>
    <n v="2.1999999999999999E-2"/>
    <n v="3299.9999999999995"/>
    <n v="3299999.9999999995"/>
  </r>
  <r>
    <x v="0"/>
    <s v="整体"/>
    <x v="25"/>
    <s v="美妆爆发"/>
    <s v="1.近3天购物车浏览搜索未购超市整体 2.11月-4月购买过超市整体 3.超市整体周期购、首购"/>
    <s v="A,D"/>
    <x v="3"/>
    <n v="0.03"/>
    <n v="12000"/>
    <n v="960000"/>
  </r>
  <r>
    <x v="1"/>
    <s v="医药"/>
    <x v="25"/>
    <s v="69情趣节"/>
    <s v="1.近7天购物车浏览搜索未购医药保健 2.11月-4月购买过医药保健 3.医药保健周期购、首购"/>
    <s v="A,D"/>
    <x v="2"/>
    <n v="6.0000000000000001E-3"/>
    <n v="1800"/>
    <n v="108000"/>
  </r>
  <r>
    <x v="1"/>
    <s v="整体"/>
    <x v="25"/>
    <s v="美妆爆发"/>
    <s v="1.近3天购物车浏览搜索未购超市整体 2.11月-4月购买过超市整体 3.超市整体周期购、首购"/>
    <s v="A,D"/>
    <x v="3"/>
    <n v="4.0000000000000001E-3"/>
    <n v="1600"/>
    <n v="96000"/>
  </r>
  <r>
    <x v="0"/>
    <s v="牛奶"/>
    <x v="26"/>
    <s v="618年中大促（618预热期)"/>
    <s v="1.近3天购物车浏览搜索未购牛奶 2.11月-4月购买过牛奶 3.牛奶周期购、首购"/>
    <s v="A,D"/>
    <x v="14"/>
    <n v="0.04"/>
    <n v="8000"/>
    <n v="320000"/>
  </r>
  <r>
    <x v="0"/>
    <s v="酒"/>
    <x v="26"/>
    <s v="进口酒水节"/>
    <s v="1.近3天购物车浏览搜索未购酒 2.11月-4月购买过酒 3.酒周期购、首购"/>
    <s v="A,D"/>
    <x v="14"/>
    <n v="0.04"/>
    <n v="8000"/>
    <n v="1200000"/>
  </r>
  <r>
    <x v="1"/>
    <s v="牛奶"/>
    <x v="26"/>
    <s v="618年中大促（618预热期)"/>
    <s v="1.近3天购物车浏览搜索未购牛奶 2.11月-4月购买过牛奶 3.牛奶周期购、首购"/>
    <s v="A,D"/>
    <x v="3"/>
    <n v="3.0000000000000001E-3"/>
    <n v="1200"/>
    <n v="48000"/>
  </r>
  <r>
    <x v="1"/>
    <s v="酒"/>
    <x v="26"/>
    <s v="进口酒水节"/>
    <s v="1.近3天购物车浏览搜索未购酒 2.11月-4月购买过酒 3.酒周期购、首购"/>
    <s v="A,D"/>
    <x v="3"/>
    <n v="7.0000000000000001E-3"/>
    <n v="2800.0000000000005"/>
    <n v="112000.00000000001"/>
  </r>
  <r>
    <x v="3"/>
    <s v="厨卫"/>
    <x v="0"/>
    <s v="开门红"/>
    <s v="15天加购、访问、购买厨卫人群"/>
    <s v="A、D"/>
    <x v="25"/>
    <n v="0.04"/>
    <n v="2400"/>
    <n v="3360000"/>
  </r>
  <r>
    <x v="4"/>
    <s v="生活家居"/>
    <x v="0"/>
    <s v="61开门红"/>
    <s v="购买RFM（53,1-2,≥0）；访问RFM（23,0-5,≥0）；全网活跃用户"/>
    <s v="ABCDE"/>
    <x v="26"/>
    <s v="-"/>
    <s v="-"/>
    <s v="-"/>
  </r>
  <r>
    <x v="0"/>
    <s v="生活家居"/>
    <x v="0"/>
    <s v="61开门红"/>
    <s v="购买RFM（53,1-2,≥0）；访问RFM（23,0-5,≥0）；生活电器+家居产品7天访问，搜索，加购物车未购人群；实时加购"/>
    <s v="ABCDE"/>
    <x v="14"/>
    <n v="1.7999999999999999E-2"/>
    <n v="3599.9999999999995"/>
    <n v="1259999.9999999998"/>
  </r>
  <r>
    <x v="1"/>
    <s v="生活家居"/>
    <x v="0"/>
    <s v="61开门红"/>
    <s v="购买RFM（53,1-2,≥0）；访问RFM（23,0-5,≥0）；生活电器+家居产品7天访问，搜索，加购物车未购人群；"/>
    <s v="ABCDE"/>
    <x v="14"/>
    <n v="5.0000000000000001E-3"/>
    <n v="1000"/>
    <n v="350000"/>
  </r>
  <r>
    <x v="5"/>
    <s v="冰洗"/>
    <x v="0"/>
    <s v="年中大促 惠战六月：最高减1500元"/>
    <s v="访问RFM（38,0-5,=0），首购预测，交叉套购"/>
    <s v="AC"/>
    <x v="27"/>
    <n v="0.02"/>
    <n v="3109.5406360424031"/>
    <n v="7773851.5901060076"/>
  </r>
  <r>
    <x v="0"/>
    <s v="百货"/>
    <x v="0"/>
    <s v="服装表白日用券提醒"/>
    <s v="服装互动人群"/>
    <n v="200000"/>
    <x v="28"/>
    <n v="5000"/>
    <n v="900000"/>
    <m/>
  </r>
  <r>
    <x v="0"/>
    <s v="百货"/>
    <x v="0"/>
    <s v="自营钟表日会场"/>
    <s v="配饰互动人群"/>
    <n v="200000"/>
    <x v="28"/>
    <n v="5000"/>
    <n v="900000"/>
    <m/>
  </r>
  <r>
    <x v="0"/>
    <s v="百货"/>
    <x v="0"/>
    <s v="618第二波预热开始"/>
    <s v="百货整体互动人群"/>
    <n v="200000"/>
    <x v="28"/>
    <n v="5000"/>
    <n v="900000"/>
    <m/>
  </r>
  <r>
    <x v="0"/>
    <s v="体育"/>
    <x v="0"/>
    <s v="体育618预热会场"/>
    <s v="运动户外互动人群"/>
    <n v="500000"/>
    <x v="29"/>
    <n v="15000"/>
    <n v="3000000"/>
    <m/>
  </r>
  <r>
    <x v="0"/>
    <s v="特卖"/>
    <x v="0"/>
    <s v="特卖重返童年 买1送1"/>
    <s v="特卖/百货互动人群"/>
    <n v="200000"/>
    <x v="28"/>
    <n v="5000"/>
    <n v="900000"/>
    <m/>
  </r>
  <r>
    <x v="0"/>
    <s v="体育"/>
    <x v="0"/>
    <s v="体育618预热会场"/>
    <s v="运动户外互动人群"/>
    <n v="500000"/>
    <x v="29"/>
    <n v="15000"/>
    <n v="3000000"/>
    <m/>
  </r>
  <r>
    <x v="6"/>
    <s v="数码"/>
    <x v="0"/>
    <s v="年中狂欢  数码提前抢"/>
    <s v="数码全体加购搜索浏览"/>
    <s v="AD"/>
    <x v="14"/>
    <n v="1.4999999999999999E-2"/>
    <n v="4000"/>
    <n v="800000"/>
  </r>
  <r>
    <x v="7"/>
    <s v="电脑"/>
    <x v="0"/>
    <s v="电脑全品类爆发_x000d_各品牌分会场 整机每1000减100 办公每1000减100 配件每100减20 DIY每100减10"/>
    <s v="30天浏览搜索购车电脑未购"/>
    <s v="A"/>
    <x v="14"/>
    <n v="0.01"/>
    <n v="2000"/>
    <n v="5000000"/>
  </r>
  <r>
    <x v="0"/>
    <s v="电脑"/>
    <x v="0"/>
    <s v="电脑全品类爆发_x000d_各品牌分会场 整机每1000减100 办公每1000减100 配件每100减20 DIY每100减10"/>
    <s v="提交订单未购、首购预测未购、15天电脑加购未购、7天电脑浏览搜索未购、预约未购、实时加购"/>
    <s v="A"/>
    <x v="1"/>
    <n v="0.02"/>
    <n v="2000"/>
    <n v="5000000"/>
  </r>
  <r>
    <x v="1"/>
    <s v="电脑"/>
    <x v="0"/>
    <s v="电脑全品类爆发_x000d_各品牌分会场 整机每1000减100 办公每1000减100 配件每100减20 DIY每100减10"/>
    <s v="30天浏览搜索购车电脑未购"/>
    <s v="A"/>
    <x v="14"/>
    <n v="8.0000000000000002E-3"/>
    <n v="1600"/>
    <n v="4000000"/>
  </r>
  <r>
    <x v="0"/>
    <s v="通讯"/>
    <x v="0"/>
    <s v="618开门红"/>
    <s v="最近30天加购、搜索、浏览手机"/>
    <s v="A"/>
    <x v="30"/>
    <n v="0.03"/>
    <n v="900"/>
    <m/>
  </r>
  <r>
    <x v="0"/>
    <s v="通讯"/>
    <x v="0"/>
    <s v="每日催付"/>
    <s v="每日催付"/>
    <s v="A"/>
    <x v="31"/>
    <n v="0.5"/>
    <n v="2000"/>
    <m/>
  </r>
  <r>
    <x v="0"/>
    <s v="通讯"/>
    <x v="0"/>
    <s v="实时加购"/>
    <s v="实时加购"/>
    <s v="A"/>
    <x v="31"/>
    <n v="0.15"/>
    <n v="600"/>
    <m/>
  </r>
  <r>
    <x v="0"/>
    <s v="通讯"/>
    <x v="0"/>
    <s v="618开门红"/>
    <s v="过去3年购买2次的手机会员"/>
    <s v="C"/>
    <x v="2"/>
    <n v="0.01"/>
    <n v="3000"/>
    <m/>
  </r>
  <r>
    <x v="8"/>
    <s v="通讯"/>
    <x v="0"/>
    <s v="618开门红"/>
    <s v="最近30天加购、搜索、浏览手机+通讯粉丝群"/>
    <s v="C"/>
    <x v="14"/>
    <n v="0.01"/>
    <n v="2000"/>
    <m/>
  </r>
  <r>
    <x v="9"/>
    <s v="通讯"/>
    <x v="0"/>
    <s v="618开门红"/>
    <s v="最近30天加购、搜索、浏览手机+通讯粉丝群"/>
    <s v="C"/>
    <x v="14"/>
    <n v="5.0000000000000001E-3"/>
    <n v="1000"/>
    <m/>
  </r>
  <r>
    <x v="1"/>
    <s v="通讯"/>
    <x v="0"/>
    <s v="618开门红"/>
    <s v="过去3年购买2次的手机会员"/>
    <s v="C"/>
    <x v="14"/>
    <n v="0.01"/>
    <n v="2000"/>
    <m/>
  </r>
  <r>
    <x v="0"/>
    <s v="母婴"/>
    <x v="0"/>
    <s v="儿童节"/>
    <s v="玩具7天加购、搜索、浏览未购"/>
    <s v="A"/>
    <x v="30"/>
    <n v="0.05"/>
    <n v="1500"/>
    <n v="450000"/>
  </r>
  <r>
    <x v="0"/>
    <s v="母婴"/>
    <x v="0"/>
    <s v="儿童节"/>
    <s v="母婴30天已购人群"/>
    <s v="D"/>
    <x v="1"/>
    <n v="0.05"/>
    <n v="5000"/>
    <n v="1500000"/>
  </r>
  <r>
    <x v="0"/>
    <s v="空调"/>
    <x v="0"/>
    <s v="六月开门红"/>
    <s v="空调7天搜索浏览，首购预测，7天加购物车未购人群。"/>
    <s v="A"/>
    <x v="32"/>
    <n v="3.5000000000000003E-2"/>
    <n v="1.1200000000000001"/>
    <n v="2800.0000000000005"/>
  </r>
  <r>
    <x v="10"/>
    <s v="空调"/>
    <x v="0"/>
    <s v="六月开门红"/>
    <s v="券人群、空调15天搜索浏览，首购预测，15天加购物车未购人群。"/>
    <s v="AD"/>
    <x v="3"/>
    <n v="1.2999999999999999E-2"/>
    <n v="0.52"/>
    <n v="1300"/>
  </r>
  <r>
    <x v="11"/>
    <s v="车品"/>
    <x v="0"/>
    <s v="618第一波爆发,冰箱99元抢,玻璃水8.8两瓶"/>
    <s v="车品访问未购；家庭有宝宝的会员；已购母婴产品的会员"/>
    <s v="AD"/>
    <x v="5"/>
    <n v="2.9999999999999997E-4"/>
    <n v="179.99999999999997"/>
    <n v="53999.999999999993"/>
  </r>
  <r>
    <x v="0"/>
    <s v="车品"/>
    <x v="0"/>
    <s v="618第一波爆发,冰箱99元抢,玻璃水8.8两瓶"/>
    <s v="汽车用品购物车未购、搜索浏览未购，沉睡会员激活、首购预测"/>
    <s v="A"/>
    <x v="33"/>
    <n v="1.7999999999999999E-2"/>
    <n v="360"/>
    <n v="108000"/>
  </r>
  <r>
    <x v="1"/>
    <s v="车品"/>
    <x v="0"/>
    <s v="618第一波爆发,冰箱99元抢,玻璃水8.8两瓶"/>
    <s v="车品访问未购；家庭有宝宝的会员；已购母婴产品的会员"/>
    <s v="AD"/>
    <x v="5"/>
    <n v="2.0000000000000001E-4"/>
    <n v="120"/>
    <n v="36000"/>
  </r>
  <r>
    <x v="2"/>
    <s v="海外购"/>
    <x v="0"/>
    <s v="不潮不用花钱"/>
    <s v="1、母婴高值；2、潜客+新客；3、全系7天浏览搜索加购物；4、母婴周期购_x000d_5、美妆周期购；6、食品周期购"/>
    <m/>
    <x v="34"/>
    <n v="0.02"/>
    <n v="1000"/>
    <n v="160000"/>
  </r>
  <r>
    <x v="12"/>
    <s v="海外购"/>
    <x v="0"/>
    <s v="不潮不用花钱"/>
    <m/>
    <m/>
    <x v="35"/>
    <m/>
    <m/>
    <m/>
  </r>
  <r>
    <x v="0"/>
    <s v="海外购"/>
    <x v="0"/>
    <s v="不潮不用花钱"/>
    <s v="1、前一月新客首购人群做复购_x000d_2、母婴沉睡唤醒_x000d_3、美妆沉睡唤醒4、食品沉睡唤醒"/>
    <m/>
    <x v="1"/>
    <n v="0.01"/>
    <n v="1000"/>
    <n v="160000"/>
  </r>
  <r>
    <x v="13"/>
    <s v="厨卫"/>
    <x v="10"/>
    <s v="钜惠不能停"/>
    <s v="15天加购、访问厨卫人群"/>
    <s v="A"/>
    <x v="36"/>
    <n v="3.5000000000000003E-2"/>
    <n v="1400.0000000000002"/>
    <n v="1960000.0000000002"/>
  </r>
  <r>
    <x v="14"/>
    <s v="生活家居"/>
    <x v="10"/>
    <s v="61开门红/周末疯狂购"/>
    <s v="访问RFM（23,0-5,≥0）；生活电器+家居产品15天访问，搜索，加购物车未购人群；"/>
    <s v="ABC"/>
    <x v="14"/>
    <n v="8.0000000000000002E-3"/>
    <n v="1600"/>
    <n v="560000"/>
  </r>
  <r>
    <x v="0"/>
    <s v="生活家居"/>
    <x v="10"/>
    <s v="61开门红/周末疯狂购"/>
    <s v="访问RFM（23,0-5,≥0）；生活电器+家居产品15天访问，搜索，加购物车未购人群；实时加购"/>
    <s v="ABC"/>
    <x v="25"/>
    <n v="1.2E-2"/>
    <n v="720"/>
    <n v="252000"/>
  </r>
  <r>
    <x v="2"/>
    <s v="百货"/>
    <x v="10"/>
    <s v="618第二波预热开始"/>
    <s v="百货整体互动人群"/>
    <n v="200000"/>
    <x v="28"/>
    <n v="5000"/>
    <n v="900000"/>
    <m/>
  </r>
  <r>
    <x v="2"/>
    <s v="体育"/>
    <x v="10"/>
    <s v="体育618预热会场"/>
    <s v="运动户外互动人群"/>
    <n v="200000"/>
    <x v="28"/>
    <n v="5000"/>
    <n v="900000"/>
    <m/>
  </r>
  <r>
    <x v="0"/>
    <s v="百货"/>
    <x v="10"/>
    <s v="服装表白日爆发"/>
    <s v="服装互动人群"/>
    <n v="200000"/>
    <x v="28"/>
    <n v="5000"/>
    <n v="900000"/>
    <m/>
  </r>
  <r>
    <x v="0"/>
    <s v="百货"/>
    <x v="10"/>
    <s v="自营钟表日互动"/>
    <s v="配饰互动人群"/>
    <n v="200000"/>
    <x v="28"/>
    <n v="5000"/>
    <n v="900000"/>
    <m/>
  </r>
  <r>
    <x v="0"/>
    <s v="特卖"/>
    <x v="10"/>
    <s v="特卖大牌抢先购会场"/>
    <s v="特卖/百货互动人群"/>
    <n v="500000"/>
    <x v="37"/>
    <n v="30000"/>
    <n v="6000000"/>
    <m/>
  </r>
  <r>
    <x v="2"/>
    <s v="体育"/>
    <x v="10"/>
    <s v="体育618预热会场"/>
    <s v="运动户外互动人群"/>
    <n v="200000"/>
    <x v="28"/>
    <n v="5000"/>
    <n v="900000"/>
    <m/>
  </r>
  <r>
    <x v="0"/>
    <s v="电脑"/>
    <x v="10"/>
    <s v="游戏电竞"/>
    <s v="提交订单未购、首购预测未购、15天电脑加购未购、7天电脑浏览搜索未购、实时加购"/>
    <s v="A"/>
    <x v="30"/>
    <n v="0.02"/>
    <n v="600"/>
    <n v="1500000"/>
  </r>
  <r>
    <x v="1"/>
    <s v="电脑"/>
    <x v="10"/>
    <s v="游戏电竞"/>
    <s v="15天浏览搜索购车电脑未购"/>
    <s v="A"/>
    <x v="1"/>
    <n v="8.0000000000000002E-3"/>
    <n v="800"/>
    <n v="2000000"/>
  </r>
  <r>
    <x v="0"/>
    <s v="通讯"/>
    <x v="10"/>
    <s v="618开门红"/>
    <s v="最近30天加购、搜索、浏览手机"/>
    <s v="A"/>
    <x v="30"/>
    <n v="0.03"/>
    <n v="900"/>
    <m/>
  </r>
  <r>
    <x v="0"/>
    <s v="通讯"/>
    <x v="10"/>
    <s v="每日催付"/>
    <s v="每日催付"/>
    <s v="A"/>
    <x v="31"/>
    <n v="0.4"/>
    <n v="1600"/>
    <m/>
  </r>
  <r>
    <x v="0"/>
    <s v="通讯"/>
    <x v="10"/>
    <s v="实时加购"/>
    <s v="实时加购"/>
    <s v="A"/>
    <x v="31"/>
    <n v="0.15"/>
    <n v="600"/>
    <m/>
  </r>
  <r>
    <x v="8"/>
    <s v="通讯"/>
    <x v="10"/>
    <s v="618开门红"/>
    <s v="最近30天加购、搜索、浏览手机+通讯粉丝群"/>
    <s v="C"/>
    <x v="14"/>
    <n v="0.01"/>
    <n v="2000"/>
    <m/>
  </r>
  <r>
    <x v="9"/>
    <s v="通讯"/>
    <x v="10"/>
    <s v="618开门红"/>
    <s v="最近30天加购、搜索、浏览手机+通讯粉丝群"/>
    <s v="C"/>
    <x v="14"/>
    <n v="5.0000000000000001E-3"/>
    <n v="1000"/>
    <m/>
  </r>
  <r>
    <x v="0"/>
    <s v="空调"/>
    <x v="10"/>
    <s v="抗暑持久战"/>
    <s v="空调7天搜索浏览，首购预测，15天加购物车未购人群。"/>
    <s v="AD"/>
    <x v="1"/>
    <n v="0.02"/>
    <n v="0.2"/>
    <n v="500"/>
  </r>
  <r>
    <x v="14"/>
    <s v="生活家居"/>
    <x v="20"/>
    <s v="61开门红/周末疯狂购"/>
    <s v="访问RFM（23,0-5,≥0）；夏季小电器发券；交叉，；"/>
    <s v="ABC"/>
    <x v="14"/>
    <n v="8.0000000000000002E-3"/>
    <n v="1600"/>
    <n v="560000"/>
  </r>
  <r>
    <x v="4"/>
    <s v="生活家居"/>
    <x v="20"/>
    <s v="61开门红/周末疯狂购"/>
    <s v="购买RFM（53,1-2,≥0）；访问RFM（23,0-5,≥0）；全网活跃用户"/>
    <s v="ABCDE"/>
    <x v="26"/>
    <s v="-"/>
    <s v="-"/>
    <s v="-"/>
  </r>
  <r>
    <x v="0"/>
    <s v="生活家居"/>
    <x v="20"/>
    <s v="61开门红/周末疯狂购"/>
    <s v="访问RFM（23,0-5,≥0）；夏季小电器发券；交叉，实时加购；"/>
    <s v="ABC"/>
    <x v="25"/>
    <n v="1.2E-2"/>
    <n v="720"/>
    <n v="252000"/>
  </r>
  <r>
    <x v="1"/>
    <s v="生活家居"/>
    <x v="20"/>
    <s v="61开门红/周末疯狂购"/>
    <s v="访问RFM（23,0-5,≥0）；夏季小电器发券；交叉，；"/>
    <s v="ABC"/>
    <x v="1"/>
    <n v="5.0000000000000001E-3"/>
    <n v="500"/>
    <n v="175000"/>
  </r>
  <r>
    <x v="2"/>
    <s v="特卖"/>
    <x v="20"/>
    <s v="特卖大牌抢先购会场"/>
    <s v="特卖/百货互动人群"/>
    <n v="200000"/>
    <x v="28"/>
    <n v="5000"/>
    <n v="900000"/>
    <m/>
  </r>
  <r>
    <x v="0"/>
    <s v="百货"/>
    <x v="20"/>
    <s v="服装清凉季发券399-200"/>
    <s v="服装互动人群"/>
    <n v="200000"/>
    <x v="28"/>
    <n v="5000"/>
    <n v="900000"/>
    <m/>
  </r>
  <r>
    <x v="0"/>
    <s v="百货"/>
    <x v="20"/>
    <s v="自营钟表日用券提醒"/>
    <s v="配饰互动人群"/>
    <n v="200000"/>
    <x v="28"/>
    <n v="5000"/>
    <n v="900000"/>
    <m/>
  </r>
  <r>
    <x v="1"/>
    <s v="百货"/>
    <x v="20"/>
    <s v="618第二波预热开始"/>
    <s v="百货整体互动人群"/>
    <n v="200000"/>
    <x v="28"/>
    <n v="5000"/>
    <n v="900000"/>
    <m/>
  </r>
  <r>
    <x v="1"/>
    <s v="体育"/>
    <x v="20"/>
    <s v="体育618预热会场"/>
    <s v="运动户外互动人群"/>
    <n v="200000"/>
    <x v="28"/>
    <n v="5000"/>
    <n v="900000"/>
    <m/>
  </r>
  <r>
    <x v="1"/>
    <s v="体育"/>
    <x v="20"/>
    <s v="体育618预热会场"/>
    <s v="运动户外互动人群"/>
    <n v="200000"/>
    <x v="28"/>
    <n v="5000"/>
    <n v="900000"/>
    <m/>
  </r>
  <r>
    <x v="7"/>
    <s v="电脑"/>
    <x v="20"/>
    <s v="平板品类日"/>
    <s v="15天浏览搜索购车电脑未购"/>
    <s v="A"/>
    <x v="1"/>
    <n v="0.01"/>
    <n v="1000"/>
    <n v="2500000"/>
  </r>
  <r>
    <x v="0"/>
    <s v="电脑"/>
    <x v="20"/>
    <s v="平板品类日"/>
    <s v="提交订单未购、首购预测未购、15天平板加购未购、7天平板浏览搜索未购、实时加购"/>
    <s v="A"/>
    <x v="30"/>
    <n v="0.02"/>
    <n v="600"/>
    <n v="1500000"/>
  </r>
  <r>
    <x v="0"/>
    <s v="通讯"/>
    <x v="20"/>
    <s v="618开门红"/>
    <s v="最近30天加购、搜索、浏览手机"/>
    <s v="A"/>
    <x v="30"/>
    <n v="0.03"/>
    <n v="900"/>
    <m/>
  </r>
  <r>
    <x v="0"/>
    <s v="通讯"/>
    <x v="20"/>
    <s v="每日催付"/>
    <s v="每日催付"/>
    <s v="A"/>
    <x v="31"/>
    <n v="0.4"/>
    <n v="1600"/>
    <m/>
  </r>
  <r>
    <x v="0"/>
    <s v="通讯"/>
    <x v="20"/>
    <s v="实时加购"/>
    <s v="实时加购"/>
    <s v="A"/>
    <x v="31"/>
    <n v="0.15"/>
    <n v="600"/>
    <m/>
  </r>
  <r>
    <x v="1"/>
    <s v="通讯"/>
    <x v="20"/>
    <s v="618开门红"/>
    <s v="过去3年购买2次以上手机顾客"/>
    <s v="C"/>
    <x v="14"/>
    <n v="5.0000000000000001E-3"/>
    <n v="1000"/>
    <m/>
  </r>
  <r>
    <x v="8"/>
    <s v="通讯"/>
    <x v="20"/>
    <s v="618开门红"/>
    <s v="最近30天加购、搜索、浏览手机+通讯粉丝群"/>
    <s v="C"/>
    <x v="14"/>
    <n v="0.01"/>
    <n v="2000"/>
    <m/>
  </r>
  <r>
    <x v="9"/>
    <s v="通讯"/>
    <x v="20"/>
    <s v="618开门红"/>
    <s v="最近30天加购、搜索、浏览手机+通讯粉丝群"/>
    <s v="C"/>
    <x v="14"/>
    <n v="5.0000000000000001E-3"/>
    <n v="1000"/>
    <m/>
  </r>
  <r>
    <x v="1"/>
    <s v="通讯"/>
    <x v="20"/>
    <s v="618开门红"/>
    <s v="过去3年购买2次的手机会员"/>
    <s v="C"/>
    <x v="14"/>
    <n v="0.01"/>
    <n v="2000"/>
    <m/>
  </r>
  <r>
    <x v="0"/>
    <s v="空调"/>
    <x v="20"/>
    <s v="抗暑持久战"/>
    <s v="空调7天搜索浏览，首购预测，30天加购物车未购人群。"/>
    <s v="AD"/>
    <x v="22"/>
    <n v="1.7999999999999999E-2"/>
    <n v="0.21599999999999997"/>
    <n v="539.99999999999989"/>
  </r>
  <r>
    <x v="2"/>
    <s v="海外购"/>
    <x v="20"/>
    <s v="黑科技助攻品质好生活"/>
    <s v="1、家居潜客；2、家居浏览搜索加购"/>
    <m/>
    <x v="38"/>
    <n v="0.02"/>
    <n v="200"/>
    <n v="32000"/>
  </r>
  <r>
    <x v="15"/>
    <s v="厨卫"/>
    <x v="21"/>
    <s v="钜惠不能停"/>
    <s v="7天加购、3天访问厨卫人群"/>
    <s v="A"/>
    <x v="33"/>
    <n v="3.5000000000000003E-2"/>
    <n v="700.00000000000011"/>
    <n v="980000.00000000012"/>
  </r>
  <r>
    <x v="0"/>
    <s v="生活家居"/>
    <x v="21"/>
    <s v="618预热（风扇）"/>
    <s v="访问RFM（23,0-5,≥0）；夏季小电器7天访问，搜索，加购物车未购人群；实时加购"/>
    <s v="ABC"/>
    <x v="25"/>
    <n v="1.2E-2"/>
    <n v="720"/>
    <n v="252000"/>
  </r>
  <r>
    <x v="1"/>
    <s v="生活家居"/>
    <x v="21"/>
    <s v="618预热（风扇）"/>
    <s v="访问RFM（23,0-5,≥0）；夏季小电器7天访问，搜索，加购物车未购人群；"/>
    <s v="ABC"/>
    <x v="1"/>
    <n v="5.0000000000000001E-3"/>
    <n v="500"/>
    <n v="175000"/>
  </r>
  <r>
    <x v="0"/>
    <s v="冰洗"/>
    <x v="21"/>
    <s v="任性满减购：领券减1000元"/>
    <s v="访问RFM（38,0-5,≥0）&amp;7天搜索、浏览、加购"/>
    <s v="A"/>
    <x v="39"/>
    <n v="2.8299999999999999E-2"/>
    <n v="900"/>
    <n v="2250000"/>
  </r>
  <r>
    <x v="5"/>
    <s v="冰洗"/>
    <x v="21"/>
    <s v="任性满减购：领券减1000元"/>
    <s v="访问RFM（38,0-5,≥0）&amp;7天搜索、浏览、加购"/>
    <s v="A"/>
    <x v="40"/>
    <n v="2.1999999999999999E-2"/>
    <n v="1865.7243816254415"/>
    <n v="4664310.9540636037"/>
  </r>
  <r>
    <x v="0"/>
    <s v="百货"/>
    <x v="21"/>
    <s v="自营钟表日催付"/>
    <s v="配饰互动人群"/>
    <n v="200000"/>
    <x v="28"/>
    <n v="5000"/>
    <n v="900000"/>
    <m/>
  </r>
  <r>
    <x v="0"/>
    <s v="百货"/>
    <x v="21"/>
    <s v="618第二波预热服装分会场"/>
    <s v="百货整体互动人群"/>
    <n v="500000"/>
    <x v="29"/>
    <n v="15000"/>
    <n v="3000000"/>
    <m/>
  </r>
  <r>
    <x v="0"/>
    <s v="体育"/>
    <x v="21"/>
    <s v="体育618自营99减20"/>
    <s v="运动户外互动人群"/>
    <n v="200000"/>
    <x v="28"/>
    <n v="5000"/>
    <n v="900000"/>
    <m/>
  </r>
  <r>
    <x v="0"/>
    <s v="特卖"/>
    <x v="21"/>
    <s v="特卖大牌抢先购用券提醒"/>
    <s v="特卖/百货互动人群"/>
    <n v="200000"/>
    <x v="28"/>
    <n v="5000"/>
    <n v="900000"/>
    <m/>
  </r>
  <r>
    <x v="0"/>
    <s v="体育"/>
    <x v="21"/>
    <s v="体育618自营99减20"/>
    <s v="运动户外互动人群"/>
    <n v="200000"/>
    <x v="28"/>
    <n v="5000"/>
    <n v="900000"/>
    <m/>
  </r>
  <r>
    <x v="6"/>
    <s v="数码"/>
    <x v="21"/>
    <s v="数码低价风暴  嗨翻一夏"/>
    <s v="数码全体加购搜索浏览"/>
    <s v="AD"/>
    <x v="14"/>
    <n v="0.02"/>
    <n v="4000"/>
    <n v="1000000"/>
  </r>
  <r>
    <x v="0"/>
    <s v="电脑"/>
    <x v="21"/>
    <s v="DIY品类日"/>
    <s v="提交订单未购、首购预测未购、15天DIY加购未购、7天DIY浏览搜索未购、实时加购"/>
    <s v="A"/>
    <x v="30"/>
    <n v="0.02"/>
    <n v="600"/>
    <n v="1500000"/>
  </r>
  <r>
    <x v="1"/>
    <s v="电脑"/>
    <x v="21"/>
    <s v="DIY品类日"/>
    <s v="15天浏览搜索购车电脑未购"/>
    <s v="A"/>
    <x v="1"/>
    <n v="8.0000000000000002E-3"/>
    <n v="800"/>
    <n v="2000000"/>
  </r>
  <r>
    <x v="0"/>
    <s v="通讯"/>
    <x v="21"/>
    <s v="每日催付"/>
    <s v="每日催付"/>
    <s v="A"/>
    <x v="41"/>
    <n v="0.3"/>
    <n v="900"/>
    <m/>
  </r>
  <r>
    <x v="0"/>
    <s v="通讯"/>
    <x v="21"/>
    <s v="实时加购"/>
    <s v="实时加购"/>
    <s v="A"/>
    <x v="42"/>
    <n v="0.11"/>
    <n v="220"/>
    <m/>
  </r>
  <r>
    <x v="0"/>
    <s v="母婴"/>
    <x v="21"/>
    <s v="沉默激活发券"/>
    <s v="年度沉默会员留存-17年Q4会员在18年沉默"/>
    <s v="E"/>
    <x v="6"/>
    <n v="0.01"/>
    <n v="5000"/>
    <n v="1500000"/>
  </r>
  <r>
    <x v="0"/>
    <s v="母婴"/>
    <x v="21"/>
    <s v="一转二复购发券"/>
    <s v="年度复购-18年仅购买1次会员"/>
    <s v="D"/>
    <x v="6"/>
    <n v="0.03"/>
    <n v="15000"/>
    <n v="4500000"/>
  </r>
  <r>
    <x v="0"/>
    <s v="空调"/>
    <x v="21"/>
    <s v="抗暑持久战"/>
    <s v="券人群、空调7天搜索浏览，首购预测，15天加购物车未购人群。"/>
    <s v="AD"/>
    <x v="1"/>
    <n v="0.02"/>
    <n v="0.2"/>
    <n v="500"/>
  </r>
  <r>
    <x v="10"/>
    <s v="空调"/>
    <x v="21"/>
    <s v="抗暑持久战"/>
    <s v="家电套购、空调15天搜索浏览，首购预测，15天加购物车未购人群。"/>
    <s v="A"/>
    <x v="1"/>
    <n v="1.7999999999999999E-2"/>
    <n v="0.18"/>
    <n v="450"/>
  </r>
  <r>
    <x v="8"/>
    <s v="车品"/>
    <x v="21"/>
    <s v="618车品巅峰时刻 预售+赠品"/>
    <s v="车品访问未购；家庭有宝宝的会员；已购母婴产品的会员"/>
    <s v="AD"/>
    <x v="5"/>
    <n v="2.0000000000000001E-4"/>
    <n v="120"/>
    <n v="36000"/>
  </r>
  <r>
    <x v="0"/>
    <s v="车品"/>
    <x v="21"/>
    <s v="618车品巅峰时刻 预售+赠品"/>
    <s v="汽车用品购物车未购、搜索浏览未购，沉睡会员激活、首购预测"/>
    <s v="A"/>
    <x v="33"/>
    <n v="1.7999999999999999E-2"/>
    <n v="360"/>
    <n v="108000"/>
  </r>
  <r>
    <x v="1"/>
    <s v="车品"/>
    <x v="21"/>
    <s v="618车品巅峰时刻 预售+赠品"/>
    <s v="车品访问未购；家庭有宝宝的会员；已购母婴产品的会员"/>
    <s v="AD"/>
    <x v="5"/>
    <n v="1E-4"/>
    <n v="60"/>
    <n v="18000"/>
  </r>
  <r>
    <x v="0"/>
    <s v="厨卫"/>
    <x v="22"/>
    <s v="钜惠不能停"/>
    <s v="7天加购、3天访问厨卫人群"/>
    <s v="A"/>
    <x v="30"/>
    <n v="0.03"/>
    <n v="900"/>
    <n v="1260000"/>
  </r>
  <r>
    <x v="14"/>
    <s v="生活家居"/>
    <x v="22"/>
    <s v="618预热（风扇）"/>
    <s v="访问RFM（23,0-5,≥0）；夏季小电器首购预测；收藏夹；"/>
    <s v="ABC"/>
    <x v="14"/>
    <n v="8.0000000000000002E-3"/>
    <n v="1600"/>
    <n v="560000"/>
  </r>
  <r>
    <x v="0"/>
    <s v="生活家居"/>
    <x v="22"/>
    <s v="618预热（风扇）"/>
    <s v="访问RFM（23,0-5,≥0）；夏季小电器首购预测；收藏夹；实时加购"/>
    <s v="ABC"/>
    <x v="25"/>
    <n v="1.2E-2"/>
    <n v="720"/>
    <n v="252000"/>
  </r>
  <r>
    <x v="16"/>
    <s v="生活家居"/>
    <x v="22"/>
    <s v="618预热（风扇）"/>
    <s v="访问RFM（23,0-5,≥0）；夏季小电器首购预测；收藏夹；"/>
    <s v="ABC"/>
    <x v="22"/>
    <n v="1.5E-3"/>
    <n v="180"/>
    <n v="63000"/>
  </r>
  <r>
    <x v="0"/>
    <s v="冰洗"/>
    <x v="22"/>
    <s v="超级品类日 9号：最高减1500元"/>
    <s v="访问RFM（38,1-5,≥0）&amp;7天搜索、浏览、加购"/>
    <s v="A"/>
    <x v="43"/>
    <n v="2.8299999999999999E-2"/>
    <n v="530"/>
    <n v="1325000"/>
  </r>
  <r>
    <x v="0"/>
    <s v="百货"/>
    <x v="22"/>
    <s v="配饰会场129-30"/>
    <s v="配饰互动人群"/>
    <n v="200000"/>
    <x v="28"/>
    <n v="5000"/>
    <n v="900000"/>
    <m/>
  </r>
  <r>
    <x v="0"/>
    <s v="体育"/>
    <x v="22"/>
    <s v="体育618自营用券提醒"/>
    <s v="运动户外互动人群"/>
    <n v="500000"/>
    <x v="29"/>
    <n v="15000"/>
    <n v="3000000"/>
    <m/>
  </r>
  <r>
    <x v="0"/>
    <s v="特卖"/>
    <x v="22"/>
    <s v="特卖大牌抢先购会场催付"/>
    <s v="特卖/百货互动人群"/>
    <n v="200000"/>
    <x v="28"/>
    <n v="5000"/>
    <n v="900000"/>
    <m/>
  </r>
  <r>
    <x v="1"/>
    <s v="百货"/>
    <x v="22"/>
    <s v="服饰618预热129-30"/>
    <s v="服装互动人群"/>
    <n v="500000"/>
    <x v="29"/>
    <n v="15000"/>
    <n v="3000000"/>
    <m/>
  </r>
  <r>
    <x v="0"/>
    <s v="体育"/>
    <x v="22"/>
    <s v="体育618自营用券提醒"/>
    <s v="运动户外互动人群"/>
    <n v="500000"/>
    <x v="29"/>
    <n v="15000"/>
    <n v="3000000"/>
    <m/>
  </r>
  <r>
    <x v="6"/>
    <s v="数码"/>
    <x v="22"/>
    <s v="微单1599元抢（5号）_x000d_618元神券（照摄）"/>
    <s v="照摄及相关加购搜索浏览"/>
    <s v="AD"/>
    <x v="14"/>
    <n v="1.7999999999999999E-2"/>
    <n v="4000"/>
    <n v="1000000"/>
  </r>
  <r>
    <x v="0"/>
    <s v="电脑"/>
    <x v="22"/>
    <s v="配件品类日"/>
    <s v="提交订单未购、首购预测未购、15天配件加购未购、7天配件浏览搜索未购、30天已购整机、实时加购"/>
    <s v="A"/>
    <x v="30"/>
    <n v="0.02"/>
    <n v="600"/>
    <n v="1500000"/>
  </r>
  <r>
    <x v="1"/>
    <s v="电脑"/>
    <x v="22"/>
    <s v="配件品类日"/>
    <s v="15天浏览搜索购车电脑未购"/>
    <s v="A"/>
    <x v="1"/>
    <n v="8.0000000000000002E-3"/>
    <n v="800"/>
    <n v="2000000"/>
  </r>
  <r>
    <x v="0"/>
    <s v="通讯"/>
    <x v="22"/>
    <s v="每日催付"/>
    <s v="每日催付"/>
    <s v="A"/>
    <x v="42"/>
    <n v="0.3"/>
    <n v="600"/>
    <m/>
  </r>
  <r>
    <x v="0"/>
    <s v="通讯"/>
    <x v="22"/>
    <s v="实时加购"/>
    <s v="实时加购"/>
    <s v="A"/>
    <x v="42"/>
    <n v="0.11"/>
    <n v="220"/>
    <m/>
  </r>
  <r>
    <x v="8"/>
    <s v="通讯"/>
    <x v="22"/>
    <s v="小米品牌日"/>
    <s v="最近30天加购、搜索、浏览手机+小米粉丝群"/>
    <s v="C"/>
    <x v="14"/>
    <n v="5.0000000000000001E-3"/>
    <n v="1000"/>
    <m/>
  </r>
  <r>
    <x v="9"/>
    <s v="通讯"/>
    <x v="22"/>
    <s v="小米品牌日"/>
    <s v="最近30天加购、搜索、浏览手机+小米粉丝群"/>
    <s v="C"/>
    <x v="14"/>
    <n v="5.0000000000000001E-3"/>
    <n v="1000"/>
    <m/>
  </r>
  <r>
    <x v="0"/>
    <s v="母婴"/>
    <x v="22"/>
    <s v="奶粉品类日"/>
    <s v="奶粉15天加购、搜索、浏览未购"/>
    <s v="A"/>
    <x v="1"/>
    <n v="0.05"/>
    <n v="5000"/>
    <n v="1500000"/>
  </r>
  <r>
    <x v="0"/>
    <s v="母婴"/>
    <x v="22"/>
    <s v="奶粉品类日"/>
    <s v="奶粉90天已购"/>
    <s v="D"/>
    <x v="1"/>
    <n v="0.04"/>
    <n v="4000"/>
    <n v="1200000"/>
  </r>
  <r>
    <x v="0"/>
    <s v="母婴"/>
    <x v="22"/>
    <s v="奶粉品类日券提醒"/>
    <s v="领券未用999-200"/>
    <s v="B"/>
    <x v="34"/>
    <n v="0.08"/>
    <n v="4000"/>
    <n v="1200000"/>
  </r>
  <r>
    <x v="0"/>
    <s v="空调"/>
    <x v="22"/>
    <s v="空调大牌PK"/>
    <s v="空调7天搜索浏览，首购预测，15天加购物车未购人群。"/>
    <s v="AD"/>
    <x v="9"/>
    <n v="0.03"/>
    <n v="0.84"/>
    <n v="2100"/>
  </r>
  <r>
    <x v="10"/>
    <s v="空调"/>
    <x v="22"/>
    <s v="空调大牌PK"/>
    <s v="券人群、空调7天搜索浏览，首购预测，30天加购物车未购人群。"/>
    <s v="AD"/>
    <x v="12"/>
    <n v="2.1000000000000001E-2"/>
    <n v="0.7350000000000001"/>
    <n v="1837.5000000000002"/>
  </r>
  <r>
    <x v="0"/>
    <s v="车品"/>
    <x v="22"/>
    <s v="下单抽奖，机油、电子、添加剂99-10 "/>
    <s v="机油电子访问未购；半年已购车品会员"/>
    <s v="AD"/>
    <x v="38"/>
    <n v="1.7999999999999999E-2"/>
    <n v="180"/>
    <n v="54000"/>
  </r>
  <r>
    <x v="1"/>
    <s v="车品"/>
    <x v="22"/>
    <s v="下单抽奖，机油、电子、添加剂99-10 "/>
    <s v="汽车用品购物车未购、搜索浏览未购，沉睡会员激活、首购预测"/>
    <s v="A"/>
    <x v="5"/>
    <n v="1E-4"/>
    <n v="60"/>
    <n v="18000"/>
  </r>
  <r>
    <x v="12"/>
    <s v="海外购"/>
    <x v="22"/>
    <s v="黑科技助攻品质好生活"/>
    <m/>
    <m/>
    <x v="35"/>
    <m/>
    <m/>
    <m/>
  </r>
  <r>
    <x v="15"/>
    <s v="厨卫"/>
    <x v="23"/>
    <s v="厨卫冰点价"/>
    <s v="15天加购、3天访问厨卫人群"/>
    <s v="A"/>
    <x v="36"/>
    <n v="0.03"/>
    <n v="1200"/>
    <n v="1680000"/>
  </r>
  <r>
    <x v="14"/>
    <s v="生活家居"/>
    <x v="23"/>
    <s v="618预热（西式）/周三慧生活"/>
    <s v="访问RFM（23,0-5,≥0）；西式小电器15天访问，搜索，加购物车未购人群；；发券"/>
    <s v="ABC"/>
    <x v="14"/>
    <n v="8.0000000000000002E-3"/>
    <n v="1600"/>
    <n v="560000"/>
  </r>
  <r>
    <x v="0"/>
    <s v="生活家居"/>
    <x v="23"/>
    <s v="618预热（西式）/周三慧生活"/>
    <s v="访问RFM（23,0-5,≥0）；西式小电器15天访问，搜索，加购物车未购人群；实时加购；发券"/>
    <s v="ABC"/>
    <x v="25"/>
    <n v="1.4999999999999999E-2"/>
    <n v="900"/>
    <n v="315000"/>
  </r>
  <r>
    <x v="1"/>
    <s v="生活家居"/>
    <x v="23"/>
    <s v="618预热（西式）/周三慧生活"/>
    <s v="访问RFM（23,0-5,≥0）；西式小电器15天访问，搜索，加购物车未购人群；；发券"/>
    <s v="ABC"/>
    <x v="1"/>
    <n v="5.0000000000000001E-3"/>
    <n v="500"/>
    <n v="175000"/>
  </r>
  <r>
    <x v="0"/>
    <s v="冰洗"/>
    <x v="23"/>
    <s v="爆款盛宴 酷爽一夏：最高减1500元"/>
    <s v="购买RFM（68,0-2,≥0），交叉套购"/>
    <s v="AC"/>
    <x v="43"/>
    <n v="0.03"/>
    <n v="561.83745583038865"/>
    <n v="1404593.6395759715"/>
  </r>
  <r>
    <x v="0"/>
    <s v="百货"/>
    <x v="23"/>
    <s v="618第二波预热配饰分会场"/>
    <s v="百货整体互动人群"/>
    <n v="200000"/>
    <x v="28"/>
    <n v="5000"/>
    <n v="900000"/>
    <m/>
  </r>
  <r>
    <x v="0"/>
    <s v="体育"/>
    <x v="23"/>
    <s v="体育618平台用券提醒"/>
    <s v="运动户外互动人群"/>
    <n v="200000"/>
    <x v="28"/>
    <n v="5000"/>
    <n v="900000"/>
    <m/>
  </r>
  <r>
    <x v="0"/>
    <s v="特卖"/>
    <x v="23"/>
    <s v="特卖粉丝日会场"/>
    <s v="特卖/百货互动人群"/>
    <n v="500000"/>
    <x v="29"/>
    <n v="15000"/>
    <n v="3000000"/>
    <m/>
  </r>
  <r>
    <x v="1"/>
    <s v="百货"/>
    <x v="23"/>
    <s v="配饰会场眼镜"/>
    <s v="配饰互动人群"/>
    <n v="500000"/>
    <x v="29"/>
    <n v="15000"/>
    <n v="3000000"/>
    <m/>
  </r>
  <r>
    <x v="0"/>
    <s v="体育"/>
    <x v="23"/>
    <s v="体育618平台用券提醒"/>
    <s v="运动户外互动人群"/>
    <n v="200000"/>
    <x v="28"/>
    <n v="5000"/>
    <n v="900000"/>
    <m/>
  </r>
  <r>
    <x v="6"/>
    <s v="数码"/>
    <x v="23"/>
    <s v="61.8元神券10、15、20点（智能所有商品）"/>
    <s v="智能加购搜索浏览"/>
    <s v="AD"/>
    <x v="2"/>
    <n v="1.7000000000000001E-2"/>
    <n v="6000"/>
    <n v="1500000"/>
  </r>
  <r>
    <x v="0"/>
    <s v="电脑"/>
    <x v="23"/>
    <s v="办公品类日"/>
    <s v="提交订单未购、首购预测未购、15天办公加购未购、7天办公浏览搜索未购、30天已购整机、实时加购"/>
    <s v="A"/>
    <x v="30"/>
    <n v="0.02"/>
    <n v="600"/>
    <n v="1500000"/>
  </r>
  <r>
    <x v="1"/>
    <s v="电脑"/>
    <x v="23"/>
    <s v="办公品类日"/>
    <s v="15天浏览搜索购车电脑未购"/>
    <s v="A"/>
    <x v="1"/>
    <n v="8.0000000000000002E-3"/>
    <n v="800"/>
    <n v="2000000"/>
  </r>
  <r>
    <x v="0"/>
    <s v="通讯"/>
    <x v="23"/>
    <s v="66聚惠日"/>
    <s v="最近15天加购、搜索、浏览手机"/>
    <s v="A"/>
    <x v="44"/>
    <n v="0.03"/>
    <n v="450"/>
    <m/>
  </r>
  <r>
    <x v="1"/>
    <s v="通讯"/>
    <x v="23"/>
    <s v="66聚惠日"/>
    <s v="过去3年购买2次以上手机顾客"/>
    <s v="C"/>
    <x v="14"/>
    <n v="5.0000000000000001E-3"/>
    <n v="1000"/>
    <m/>
  </r>
  <r>
    <x v="0"/>
    <s v="通讯"/>
    <x v="23"/>
    <s v="每日催付"/>
    <s v="每日催付"/>
    <s v="A"/>
    <x v="42"/>
    <n v="0.3"/>
    <n v="600"/>
    <m/>
  </r>
  <r>
    <x v="0"/>
    <s v="通讯"/>
    <x v="23"/>
    <s v="实时加购"/>
    <s v="实时加购"/>
    <s v="A"/>
    <x v="42"/>
    <n v="0.11"/>
    <n v="220"/>
    <m/>
  </r>
  <r>
    <x v="8"/>
    <s v="通讯"/>
    <x v="23"/>
    <s v="66聚惠日"/>
    <s v="最近30天加购、搜索、浏览手机+大促偏好人群"/>
    <s v="C"/>
    <x v="14"/>
    <n v="5.0000000000000001E-3"/>
    <n v="1000"/>
    <m/>
  </r>
  <r>
    <x v="9"/>
    <s v="通讯"/>
    <x v="23"/>
    <s v="66聚惠日"/>
    <s v="最近30天加购、搜索、浏览手机+大促偏好人群"/>
    <s v="C"/>
    <x v="14"/>
    <n v="5.0000000000000001E-3"/>
    <n v="1000"/>
    <m/>
  </r>
  <r>
    <x v="0"/>
    <s v="母婴"/>
    <x v="23"/>
    <s v="玩具用品戏水记"/>
    <s v="玩具、用品30天买家"/>
    <s v="D"/>
    <x v="1"/>
    <n v="0.03"/>
    <n v="3000"/>
    <n v="900000"/>
  </r>
  <r>
    <x v="0"/>
    <s v="空调"/>
    <x v="23"/>
    <s v="降暑大作战"/>
    <s v="空调7天搜索浏览，首购预测，15天加购物车未购人群。"/>
    <s v="A"/>
    <x v="16"/>
    <n v="2.5000000000000001E-2"/>
    <n v="0.375"/>
    <n v="937.5"/>
  </r>
  <r>
    <x v="8"/>
    <s v="车品"/>
    <x v="23"/>
    <s v="618第一波爆发,冰箱99元抢,玻璃水8.8两瓶"/>
    <s v="车品访问未购；家庭有宝宝的会员；已购母婴产品的会员"/>
    <s v="AD"/>
    <x v="5"/>
    <n v="2.0000000000000001E-4"/>
    <n v="120"/>
    <n v="36000"/>
  </r>
  <r>
    <x v="0"/>
    <s v="车品"/>
    <x v="23"/>
    <s v="618第一波爆发,冰箱99元抢,玻璃水8.8两瓶"/>
    <s v="车品访问未购；家庭有宝宝的会员；已购母婴产品的会员"/>
    <s v="AD"/>
    <x v="33"/>
    <n v="1.7999999999999999E-2"/>
    <n v="360"/>
    <n v="108000"/>
  </r>
  <r>
    <x v="1"/>
    <s v="车品"/>
    <x v="23"/>
    <s v="618第一波爆发,冰箱99元抢,玻璃水8.8两瓶"/>
    <s v="汽车用品购物车未购、搜索浏览未购，沉睡会员激活、首购预测"/>
    <s v="AD"/>
    <x v="5"/>
    <n v="2.0000000000000001E-4"/>
    <n v="120"/>
    <n v="36000"/>
  </r>
  <r>
    <x v="2"/>
    <s v="海外购"/>
    <x v="23"/>
    <s v="黑科技助攻品质好生活"/>
    <s v="1、3C潜客；2、3C浏览搜索加购"/>
    <m/>
    <x v="38"/>
    <n v="0.02"/>
    <n v="200"/>
    <n v="32000"/>
  </r>
  <r>
    <x v="13"/>
    <s v="厨卫"/>
    <x v="24"/>
    <s v="厨卫冰点价"/>
    <s v="7天加购、访问厨卫人群"/>
    <s v="A"/>
    <x v="30"/>
    <n v="0.03"/>
    <n v="900"/>
    <n v="1260000"/>
  </r>
  <r>
    <x v="0"/>
    <s v="生活家居"/>
    <x v="24"/>
    <s v="618预热（西式）"/>
    <s v="访问RFM（23,0-5,≥0）；西式小电器首购预测；收藏夹；实时加购"/>
    <s v="ABC"/>
    <x v="25"/>
    <n v="1.4999999999999999E-2"/>
    <n v="900"/>
    <n v="315000"/>
  </r>
  <r>
    <x v="0"/>
    <s v="冰洗"/>
    <x v="24"/>
    <s v="任性满减购：领券减1000元"/>
    <s v="访问RFM（38,1-5,≥0）&amp;7天搜索、浏览、加购"/>
    <s v="A"/>
    <x v="39"/>
    <n v="2.5000000000000001E-2"/>
    <n v="795.05300353356904"/>
    <n v="1987632.5088339227"/>
  </r>
  <r>
    <x v="2"/>
    <s v="百货"/>
    <x v="24"/>
    <s v="配饰会场箱包"/>
    <s v="配饰互动人群，男性"/>
    <n v="200000"/>
    <x v="28"/>
    <n v="5000"/>
    <n v="900000"/>
    <m/>
  </r>
  <r>
    <x v="0"/>
    <n v="3"/>
    <x v="24"/>
    <s v="服饰618预热199-100"/>
    <s v="服装互动人群"/>
    <n v="200000"/>
    <x v="28"/>
    <n v="5000"/>
    <n v="900000"/>
    <m/>
  </r>
  <r>
    <x v="0"/>
    <s v="体育"/>
    <x v="24"/>
    <s v="体育618平台催付"/>
    <s v="运动户外互动人群"/>
    <n v="500000"/>
    <x v="29"/>
    <n v="15000"/>
    <n v="3000000"/>
    <m/>
  </r>
  <r>
    <x v="1"/>
    <s v="特卖"/>
    <x v="24"/>
    <s v="特卖粉丝日会场"/>
    <s v="特卖/百货互动人群"/>
    <n v="500000"/>
    <x v="29"/>
    <n v="15000"/>
    <n v="3000000"/>
    <m/>
  </r>
  <r>
    <x v="0"/>
    <s v="体育"/>
    <x v="24"/>
    <s v="体育618平台催付"/>
    <s v="运动户外互动人群"/>
    <n v="500000"/>
    <x v="29"/>
    <n v="15000"/>
    <n v="3000000"/>
    <m/>
  </r>
  <r>
    <x v="6"/>
    <s v="数码"/>
    <x v="24"/>
    <s v="618元神券（配件）"/>
    <s v="配件及相关加购搜索浏览"/>
    <s v="AD"/>
    <x v="2"/>
    <n v="1.6E-2"/>
    <n v="6000"/>
    <n v="1200000"/>
  </r>
  <r>
    <x v="7"/>
    <s v="电脑"/>
    <x v="24"/>
    <s v="大牌PK华为VS苹果_x000d_整机每1000减100 办公每1000减100"/>
    <s v="30天浏览搜索购车电脑未购"/>
    <s v="A"/>
    <x v="14"/>
    <n v="0.01"/>
    <n v="2000"/>
    <n v="5000000"/>
  </r>
  <r>
    <x v="0"/>
    <s v="电脑"/>
    <x v="24"/>
    <s v="大牌PK华为VS苹果_x000d_整机每1000减100 办公每1000减100"/>
    <s v="提交订单未购、首购预测未购、15天电脑加购未购、7天电脑浏览搜索未购、预约未购、实时加购"/>
    <s v="A"/>
    <x v="34"/>
    <n v="0.02"/>
    <n v="1000"/>
    <n v="2500000"/>
  </r>
  <r>
    <x v="1"/>
    <s v="电脑"/>
    <x v="24"/>
    <s v="大牌PK华为VS苹果_x000d_整机每1000减100 办公每1000减100"/>
    <s v="30天浏览搜索购车电脑未购"/>
    <s v="A"/>
    <x v="14"/>
    <n v="8.0000000000000002E-3"/>
    <n v="1600"/>
    <n v="4000000"/>
  </r>
  <r>
    <x v="0"/>
    <s v="通讯"/>
    <x v="24"/>
    <s v="每日催付"/>
    <s v="每日催付"/>
    <s v="A"/>
    <x v="42"/>
    <n v="0.3"/>
    <n v="600"/>
    <m/>
  </r>
  <r>
    <x v="0"/>
    <s v="通讯"/>
    <x v="24"/>
    <s v="实时加购"/>
    <s v="实时加购"/>
    <s v="A"/>
    <x v="42"/>
    <n v="0.11"/>
    <n v="220"/>
    <m/>
  </r>
  <r>
    <x v="8"/>
    <s v="通讯"/>
    <x v="24"/>
    <s v="荣耀品牌日"/>
    <s v="最近30天加购、搜索、浏览手机+荣耀粉丝人群"/>
    <s v="C"/>
    <x v="14"/>
    <n v="5.0000000000000001E-3"/>
    <n v="1000"/>
    <m/>
  </r>
  <r>
    <x v="9"/>
    <s v="通讯"/>
    <x v="24"/>
    <s v="荣耀品牌日"/>
    <s v="最近30天加购、搜索、浏览手机+荣耀粉丝人群"/>
    <s v="C"/>
    <x v="14"/>
    <n v="5.0000000000000001E-3"/>
    <n v="1000"/>
    <m/>
  </r>
  <r>
    <x v="0"/>
    <s v="母婴"/>
    <x v="24"/>
    <s v="品类转入存券"/>
    <s v="30天买过超市家居未购母婴"/>
    <s v="E"/>
    <x v="6"/>
    <n v="0.01"/>
    <n v="5000"/>
    <n v="1500000"/>
  </r>
  <r>
    <x v="0"/>
    <s v="空调"/>
    <x v="24"/>
    <s v="降暑大作战"/>
    <s v="券人群，家电套购、家装人群、空调7天搜索浏览，首购预测，15天加购物车未购人群。"/>
    <s v="AD"/>
    <x v="45"/>
    <n v="2.1999999999999999E-2"/>
    <n v="0.35199999999999998"/>
    <n v="880"/>
  </r>
  <r>
    <x v="10"/>
    <s v="空调"/>
    <x v="24"/>
    <s v="降暑大作战"/>
    <s v="空调15天搜索浏览，首购预测，30天加购物车未购人群。"/>
    <s v="AD"/>
    <x v="16"/>
    <n v="2.5000000000000001E-2"/>
    <n v="0.375"/>
    <n v="937.5"/>
  </r>
  <r>
    <x v="8"/>
    <s v="车品"/>
    <x v="24"/>
    <s v="618第二波爆发"/>
    <s v="车品访问未购；家庭有宝宝的会员；已购母婴产品的会员"/>
    <s v="AD"/>
    <x v="5"/>
    <n v="2.0000000000000001E-4"/>
    <n v="120"/>
    <n v="36000"/>
  </r>
  <r>
    <x v="0"/>
    <s v="车品"/>
    <x v="24"/>
    <s v="618第二波爆发"/>
    <s v="车品访问未购；家庭有宝宝的会员；已购母婴产品的会员"/>
    <s v="AD"/>
    <x v="38"/>
    <n v="1.7999999999999999E-2"/>
    <n v="180"/>
    <n v="54000"/>
  </r>
  <r>
    <x v="1"/>
    <s v="车品"/>
    <x v="24"/>
    <s v="618第二波爆发"/>
    <s v="汽车用品购物车未购、搜索浏览未购，沉睡会员激活、首购预测"/>
    <s v="A"/>
    <x v="5"/>
    <n v="1E-4"/>
    <n v="60"/>
    <n v="18000"/>
  </r>
  <r>
    <x v="15"/>
    <s v="厨卫"/>
    <x v="25"/>
    <s v="厨卫冰点价"/>
    <s v="15天加购、3天访问厨卫人群"/>
    <s v="A"/>
    <x v="25"/>
    <n v="3.5000000000000003E-2"/>
    <n v="2100"/>
    <n v="2940000"/>
  </r>
  <r>
    <x v="14"/>
    <s v="生活家居"/>
    <x v="25"/>
    <s v="618提前抢"/>
    <s v="访问RFM（23,0-5,≥0）；生活家电7天访问，搜索，加购物车未购人群"/>
    <s v="ABC"/>
    <x v="14"/>
    <n v="8.0000000000000002E-3"/>
    <n v="1600"/>
    <n v="560000"/>
  </r>
  <r>
    <x v="0"/>
    <s v="生活家居"/>
    <x v="25"/>
    <s v="618提前抢"/>
    <s v="访问RFM（23,0-5,≥0）；生活家电7天访问，搜索，加购物车未购人群"/>
    <s v="ABC"/>
    <x v="25"/>
    <n v="1.2E-2"/>
    <n v="720"/>
    <n v="252000"/>
  </r>
  <r>
    <x v="5"/>
    <s v="冰洗"/>
    <x v="25"/>
    <s v="爆款盛宴 酷爽一夏：最高减1500元"/>
    <s v="访问RFM（38,0-5,=0），购买RFM（68,0-2,≥0），交叉套购"/>
    <s v="A"/>
    <x v="46"/>
    <n v="0.03"/>
    <n v="3710.2473498233217"/>
    <n v="9275618.3745583035"/>
  </r>
  <r>
    <x v="0"/>
    <n v="16"/>
    <x v="25"/>
    <s v="服饰618预热会场"/>
    <s v="服装互动人群"/>
    <n v="200000"/>
    <x v="28"/>
    <n v="5000"/>
    <n v="900000"/>
    <m/>
  </r>
  <r>
    <x v="0"/>
    <s v="百货"/>
    <x v="25"/>
    <s v="投资金2500-100 最高减500"/>
    <s v="配饰互动人群，男性"/>
    <n v="200000"/>
    <x v="28"/>
    <n v="5000"/>
    <n v="900000"/>
    <m/>
  </r>
  <r>
    <x v="0"/>
    <s v="百货"/>
    <x v="25"/>
    <s v="618第二波用券提醒"/>
    <s v="百货整体互动人群"/>
    <n v="500000"/>
    <x v="29"/>
    <n v="15000"/>
    <n v="3000000"/>
    <m/>
  </r>
  <r>
    <x v="0"/>
    <s v="体育"/>
    <x v="25"/>
    <s v="体育618自营催付"/>
    <s v="运动户外互动人群"/>
    <n v="200000"/>
    <x v="28"/>
    <n v="5000"/>
    <n v="900000"/>
    <m/>
  </r>
  <r>
    <x v="0"/>
    <s v="特卖"/>
    <x v="25"/>
    <s v="特卖粉丝日用券提醒"/>
    <s v="特卖/百货互动人群"/>
    <n v="1000000"/>
    <x v="47"/>
    <n v="50000"/>
    <n v="11000000"/>
    <m/>
  </r>
  <r>
    <x v="0"/>
    <s v="体育"/>
    <x v="25"/>
    <s v="体育618自营催付"/>
    <s v="运动户外互动人群"/>
    <n v="200000"/>
    <x v="28"/>
    <n v="5000"/>
    <n v="900000"/>
    <m/>
  </r>
  <r>
    <x v="6"/>
    <s v="数码"/>
    <x v="25"/>
    <s v="618元神券（电教）"/>
    <s v="电教及相关加购搜索浏览"/>
    <s v="AD"/>
    <x v="2"/>
    <n v="1.4999999999999999E-2"/>
    <n v="6000"/>
    <n v="1200000"/>
  </r>
  <r>
    <x v="0"/>
    <s v="电脑"/>
    <x v="25"/>
    <s v="惠普品牌日"/>
    <s v="提交订单未购、首购预测未购、15天电脑加购未购、7天电脑浏览搜索未购、实时加购"/>
    <s v="A"/>
    <x v="30"/>
    <n v="0.02"/>
    <n v="600"/>
    <n v="1500000"/>
  </r>
  <r>
    <x v="1"/>
    <s v="电脑"/>
    <x v="25"/>
    <s v="惠普品牌日"/>
    <s v="15天浏览搜索购车电脑未购"/>
    <s v="A"/>
    <x v="1"/>
    <n v="8.0000000000000002E-3"/>
    <n v="800"/>
    <n v="2000000"/>
  </r>
  <r>
    <x v="0"/>
    <s v="通讯"/>
    <x v="25"/>
    <s v="每日催付"/>
    <s v="每日催付"/>
    <s v="A"/>
    <x v="42"/>
    <n v="0.3"/>
    <n v="600"/>
    <m/>
  </r>
  <r>
    <x v="0"/>
    <s v="通讯"/>
    <x v="25"/>
    <s v="实时加购"/>
    <s v="实时加购"/>
    <s v="A"/>
    <x v="42"/>
    <n v="0.11"/>
    <n v="220"/>
    <m/>
  </r>
  <r>
    <x v="0"/>
    <s v="母婴"/>
    <x v="25"/>
    <s v="年中大促第一波爆发"/>
    <s v="母婴15天加购、搜索、浏览未购"/>
    <s v="A"/>
    <x v="14"/>
    <n v="0.05"/>
    <n v="10000"/>
    <n v="3000000"/>
  </r>
  <r>
    <x v="0"/>
    <s v="母婴"/>
    <x v="25"/>
    <s v="年中大促第一波爆发"/>
    <s v="母婴30天已购人群"/>
    <s v="D"/>
    <x v="14"/>
    <n v="0.05"/>
    <n v="10000"/>
    <n v="3000000"/>
  </r>
  <r>
    <x v="0"/>
    <s v="空调"/>
    <x v="25"/>
    <s v="夏日空降冰"/>
    <s v="空调7天搜索浏览，首购预测，15天加购物车未购人群。"/>
    <s v="AD"/>
    <x v="12"/>
    <n v="0.03"/>
    <n v="1.05"/>
    <n v="2625"/>
  </r>
  <r>
    <x v="10"/>
    <s v="空调"/>
    <x v="25"/>
    <s v="夏日空降冰"/>
    <s v="空调7天搜索浏览，首购预测，15天加购物车未购人群。"/>
    <s v="AD"/>
    <x v="9"/>
    <n v="1.9E-2"/>
    <n v="0.53200000000000003"/>
    <n v="1330"/>
  </r>
  <r>
    <x v="11"/>
    <s v="车品"/>
    <x v="25"/>
    <s v="618第二波爆发"/>
    <s v="车品人群；家庭有宝宝的会员；已购母婴产品的会员"/>
    <s v="AD"/>
    <x v="11"/>
    <n v="5.0000000000000001E-4"/>
    <n v="400"/>
    <n v="120000"/>
  </r>
  <r>
    <x v="0"/>
    <s v="车品"/>
    <x v="25"/>
    <s v="618第二波爆发"/>
    <s v="车品访问未购；家庭有宝宝的会员；已购母婴产品的会员"/>
    <s v="AD"/>
    <x v="33"/>
    <n v="1.7999999999999999E-2"/>
    <n v="360"/>
    <n v="108000"/>
  </r>
  <r>
    <x v="1"/>
    <s v="车品"/>
    <x v="25"/>
    <s v="618第二波爆发"/>
    <s v="汽车用品购物车未购、搜索浏览未购，沉睡会员激活、首购预测"/>
    <s v="A"/>
    <x v="11"/>
    <n v="1E-4"/>
    <n v="80"/>
    <n v="24000"/>
  </r>
  <r>
    <x v="2"/>
    <s v="海外购"/>
    <x v="25"/>
    <s v="不花钱不潮"/>
    <s v="1、高值；2、潜客+新客；3、全系7天浏览搜索加购物；4、母婴周期购；_x000d_5、美妆周期购；6、食品周期购"/>
    <m/>
    <x v="34"/>
    <n v="0.02"/>
    <n v="1000"/>
    <n v="160000"/>
  </r>
  <r>
    <x v="12"/>
    <s v="海外购"/>
    <x v="25"/>
    <s v="不花钱不潮"/>
    <m/>
    <m/>
    <x v="35"/>
    <m/>
    <m/>
    <m/>
  </r>
  <r>
    <x v="0"/>
    <s v="海外购"/>
    <x v="25"/>
    <s v="不花钱不潮"/>
    <s v="1、上周新客首购复购_x000d_2、箱包沉睡唤醒_x000d_3、家居沉睡唤醒_x000d_4、3C沉睡唤醒"/>
    <m/>
    <x v="30"/>
    <n v="0.01"/>
    <n v="300"/>
    <n v="48000"/>
  </r>
  <r>
    <x v="17"/>
    <m/>
    <x v="27"/>
    <m/>
    <m/>
    <m/>
    <x v="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D23" firstHeaderRow="1" firstDataRow="2" firstDataCol="1"/>
  <pivotFields count="10">
    <pivotField axis="axisRow" showAll="0">
      <items count="19">
        <item x="2"/>
        <item x="3"/>
        <item x="10"/>
        <item x="7"/>
        <item x="8"/>
        <item x="14"/>
        <item x="11"/>
        <item x="4"/>
        <item x="0"/>
        <item x="15"/>
        <item x="13"/>
        <item x="6"/>
        <item x="5"/>
        <item x="12"/>
        <item x="9"/>
        <item x="16"/>
        <item x="1"/>
        <item x="17"/>
        <item t="default"/>
      </items>
    </pivotField>
    <pivotField showAll="0"/>
    <pivotField axis="axisCol" showAll="0">
      <items count="29">
        <item x="0"/>
        <item x="10"/>
        <item x="20"/>
        <item x="21"/>
        <item x="22"/>
        <item x="23"/>
        <item x="24"/>
        <item x="25"/>
        <item x="26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7"/>
        <item t="default"/>
      </items>
    </pivotField>
    <pivotField showAll="0"/>
    <pivotField showAll="0"/>
    <pivotField showAll="0"/>
    <pivotField dataField="1" showAll="0">
      <items count="49">
        <item x="28"/>
        <item x="29"/>
        <item x="47"/>
        <item x="37"/>
        <item x="42"/>
        <item x="41"/>
        <item x="31"/>
        <item x="38"/>
        <item x="44"/>
        <item x="43"/>
        <item x="33"/>
        <item x="30"/>
        <item x="39"/>
        <item x="36"/>
        <item x="34"/>
        <item x="25"/>
        <item x="40"/>
        <item x="1"/>
        <item x="22"/>
        <item x="46"/>
        <item x="16"/>
        <item x="27"/>
        <item x="45"/>
        <item x="19"/>
        <item x="14"/>
        <item x="0"/>
        <item x="8"/>
        <item x="9"/>
        <item x="2"/>
        <item x="32"/>
        <item x="12"/>
        <item x="7"/>
        <item x="17"/>
        <item x="3"/>
        <item x="23"/>
        <item x="4"/>
        <item x="6"/>
        <item x="10"/>
        <item x="5"/>
        <item x="13"/>
        <item x="18"/>
        <item x="24"/>
        <item x="20"/>
        <item x="11"/>
        <item x="21"/>
        <item x="15"/>
        <item x="26"/>
        <item x="35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求和/发送量" fld="6" baseField="0" baseItem="0"/>
  </dataFields>
  <formats count="2">
    <format dxfId="1">
      <pivotArea dataOnly="0" labelOnly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2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S23" firstHeaderRow="1" firstDataRow="2" firstDataCol="1"/>
  <pivotFields count="10">
    <pivotField axis="axisRow" showAll="0">
      <items count="19">
        <item x="2"/>
        <item x="5"/>
        <item x="10"/>
        <item x="9"/>
        <item x="3"/>
        <item x="14"/>
        <item x="11"/>
        <item x="6"/>
        <item x="0"/>
        <item x="15"/>
        <item x="13"/>
        <item x="8"/>
        <item x="7"/>
        <item x="12"/>
        <item x="4"/>
        <item x="16"/>
        <item x="1"/>
        <item x="17"/>
        <item t="default"/>
      </items>
    </pivotField>
    <pivotField showAll="0"/>
    <pivotField axis="axisCol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dataField="1" showAll="0">
      <items count="49">
        <item x="30"/>
        <item x="31"/>
        <item x="47"/>
        <item x="38"/>
        <item x="26"/>
        <item x="42"/>
        <item x="32"/>
        <item x="39"/>
        <item x="44"/>
        <item x="43"/>
        <item x="34"/>
        <item x="25"/>
        <item x="40"/>
        <item x="37"/>
        <item x="35"/>
        <item x="27"/>
        <item x="41"/>
        <item x="1"/>
        <item x="22"/>
        <item x="46"/>
        <item x="16"/>
        <item x="29"/>
        <item x="45"/>
        <item x="19"/>
        <item x="14"/>
        <item x="0"/>
        <item x="8"/>
        <item x="9"/>
        <item x="2"/>
        <item x="33"/>
        <item x="12"/>
        <item x="7"/>
        <item x="17"/>
        <item x="3"/>
        <item x="23"/>
        <item x="4"/>
        <item x="6"/>
        <item x="10"/>
        <item x="5"/>
        <item x="13"/>
        <item x="18"/>
        <item x="24"/>
        <item x="20"/>
        <item x="11"/>
        <item x="21"/>
        <item x="15"/>
        <item x="28"/>
        <item x="36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求和/发送量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4506668294322"/>
  </sheetPr>
  <dimension ref="A1:T36"/>
  <sheetViews>
    <sheetView workbookViewId="0">
      <selection activeCell="H10" sqref="H10"/>
    </sheetView>
  </sheetViews>
  <sheetFormatPr baseColWidth="10" defaultColWidth="9" defaultRowHeight="15" x14ac:dyDescent="0.2"/>
  <cols>
    <col min="2" max="2" width="7.1640625" customWidth="1"/>
    <col min="3" max="3" width="9" hidden="1" customWidth="1"/>
    <col min="4" max="4" width="16.5" customWidth="1"/>
    <col min="5" max="5" width="10.33203125" customWidth="1"/>
    <col min="6" max="6" width="10.83203125" customWidth="1"/>
    <col min="7" max="7" width="19.83203125" customWidth="1"/>
    <col min="8" max="8" width="21.5" customWidth="1"/>
    <col min="9" max="9" width="16.1640625" customWidth="1"/>
    <col min="11" max="11" width="25.33203125" customWidth="1"/>
  </cols>
  <sheetData>
    <row r="1" spans="1:20" ht="48" x14ac:dyDescent="0.2">
      <c r="A1" s="19" t="s">
        <v>0</v>
      </c>
      <c r="B1" s="19" t="s">
        <v>1</v>
      </c>
      <c r="C1" s="20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0" t="s">
        <v>17</v>
      </c>
      <c r="S1" s="255" t="s">
        <v>18</v>
      </c>
      <c r="T1" s="256"/>
    </row>
    <row r="2" spans="1:20" ht="16" x14ac:dyDescent="0.25">
      <c r="A2" s="21">
        <v>1</v>
      </c>
      <c r="B2" s="259" t="s">
        <v>19</v>
      </c>
      <c r="C2" s="22">
        <v>5.2</v>
      </c>
      <c r="D2" s="23" t="s">
        <v>20</v>
      </c>
      <c r="E2" s="260" t="s">
        <v>21</v>
      </c>
      <c r="F2" s="260" t="s">
        <v>22</v>
      </c>
      <c r="G2" s="21"/>
      <c r="H2" s="23" t="s">
        <v>23</v>
      </c>
      <c r="I2" s="32" t="s">
        <v>24</v>
      </c>
      <c r="J2" s="33" t="s">
        <v>25</v>
      </c>
      <c r="K2" s="250" t="s">
        <v>26</v>
      </c>
      <c r="L2" s="34">
        <v>30000</v>
      </c>
      <c r="M2" s="35">
        <v>0.9</v>
      </c>
      <c r="N2" s="35">
        <v>0.01</v>
      </c>
      <c r="O2" s="36">
        <v>10</v>
      </c>
      <c r="P2" s="34">
        <f t="shared" ref="P2:P12" si="0">L2*M2*N2*O2</f>
        <v>2700</v>
      </c>
      <c r="Q2" s="34">
        <v>10</v>
      </c>
      <c r="R2" s="34">
        <f t="shared" ref="R2:R12" si="1">P2*Q2</f>
        <v>27000</v>
      </c>
      <c r="S2" s="35">
        <v>1</v>
      </c>
      <c r="T2" s="34">
        <f t="shared" ref="T2:T12" si="2">P2*S2</f>
        <v>2700</v>
      </c>
    </row>
    <row r="3" spans="1:20" ht="16" x14ac:dyDescent="0.25">
      <c r="A3" s="21">
        <v>2</v>
      </c>
      <c r="B3" s="246"/>
      <c r="C3" s="25">
        <v>5.0999999999999996</v>
      </c>
      <c r="D3" s="23" t="s">
        <v>20</v>
      </c>
      <c r="E3" s="260"/>
      <c r="F3" s="260"/>
      <c r="G3" s="21"/>
      <c r="H3" s="23" t="s">
        <v>27</v>
      </c>
      <c r="I3" s="32" t="s">
        <v>24</v>
      </c>
      <c r="J3" s="33" t="s">
        <v>25</v>
      </c>
      <c r="K3" s="251"/>
      <c r="L3" s="34">
        <v>30000</v>
      </c>
      <c r="M3" s="35">
        <v>0.9</v>
      </c>
      <c r="N3" s="35">
        <v>0.01</v>
      </c>
      <c r="O3" s="36">
        <v>10</v>
      </c>
      <c r="P3" s="34">
        <f t="shared" si="0"/>
        <v>2700</v>
      </c>
      <c r="Q3" s="34">
        <v>10</v>
      </c>
      <c r="R3" s="34">
        <f t="shared" si="1"/>
        <v>27000</v>
      </c>
      <c r="S3" s="35">
        <v>1</v>
      </c>
      <c r="T3" s="34">
        <f t="shared" si="2"/>
        <v>2700</v>
      </c>
    </row>
    <row r="4" spans="1:20" ht="16" x14ac:dyDescent="0.25">
      <c r="A4" s="21">
        <v>3</v>
      </c>
      <c r="B4" s="246"/>
      <c r="C4" s="22">
        <v>5.14</v>
      </c>
      <c r="D4" s="23" t="s">
        <v>20</v>
      </c>
      <c r="E4" s="260"/>
      <c r="F4" s="260"/>
      <c r="G4" s="21"/>
      <c r="H4" s="23" t="s">
        <v>28</v>
      </c>
      <c r="I4" s="32" t="s">
        <v>24</v>
      </c>
      <c r="J4" s="33" t="s">
        <v>25</v>
      </c>
      <c r="K4" s="251"/>
      <c r="L4" s="34">
        <v>50000</v>
      </c>
      <c r="M4" s="35">
        <v>0.9</v>
      </c>
      <c r="N4" s="35">
        <v>0.01</v>
      </c>
      <c r="O4" s="36">
        <v>10</v>
      </c>
      <c r="P4" s="34">
        <f t="shared" si="0"/>
        <v>4500</v>
      </c>
      <c r="Q4" s="34">
        <v>10</v>
      </c>
      <c r="R4" s="34">
        <f t="shared" si="1"/>
        <v>45000</v>
      </c>
      <c r="S4" s="35">
        <v>1</v>
      </c>
      <c r="T4" s="34">
        <f t="shared" si="2"/>
        <v>4500</v>
      </c>
    </row>
    <row r="5" spans="1:20" ht="16" x14ac:dyDescent="0.25">
      <c r="A5" s="21">
        <v>4</v>
      </c>
      <c r="B5" s="246"/>
      <c r="C5" s="22">
        <v>5.19</v>
      </c>
      <c r="D5" s="23" t="s">
        <v>20</v>
      </c>
      <c r="E5" s="260"/>
      <c r="F5" s="260"/>
      <c r="G5" s="21"/>
      <c r="H5" s="23" t="s">
        <v>29</v>
      </c>
      <c r="I5" s="32" t="s">
        <v>24</v>
      </c>
      <c r="J5" s="33" t="s">
        <v>25</v>
      </c>
      <c r="K5" s="251"/>
      <c r="L5" s="34">
        <v>50000</v>
      </c>
      <c r="M5" s="35">
        <v>0.9</v>
      </c>
      <c r="N5" s="35">
        <v>0.01</v>
      </c>
      <c r="O5" s="36">
        <v>10</v>
      </c>
      <c r="P5" s="34">
        <f t="shared" si="0"/>
        <v>4500</v>
      </c>
      <c r="Q5" s="34">
        <v>10</v>
      </c>
      <c r="R5" s="34">
        <f t="shared" si="1"/>
        <v>45000</v>
      </c>
      <c r="S5" s="35">
        <v>1</v>
      </c>
      <c r="T5" s="34">
        <f t="shared" si="2"/>
        <v>4500</v>
      </c>
    </row>
    <row r="6" spans="1:20" ht="16" x14ac:dyDescent="0.25">
      <c r="A6" s="21">
        <v>5</v>
      </c>
      <c r="B6" s="246"/>
      <c r="C6" s="23">
        <v>5.25</v>
      </c>
      <c r="D6" s="23" t="s">
        <v>20</v>
      </c>
      <c r="E6" s="260"/>
      <c r="F6" s="260"/>
      <c r="G6" s="21"/>
      <c r="H6" s="23" t="s">
        <v>30</v>
      </c>
      <c r="I6" s="32" t="s">
        <v>24</v>
      </c>
      <c r="J6" s="33" t="s">
        <v>25</v>
      </c>
      <c r="K6" s="251"/>
      <c r="L6" s="34">
        <v>80000</v>
      </c>
      <c r="M6" s="35">
        <v>0.9</v>
      </c>
      <c r="N6" s="35">
        <v>0.01</v>
      </c>
      <c r="O6" s="36">
        <v>10</v>
      </c>
      <c r="P6" s="34">
        <f t="shared" si="0"/>
        <v>7200</v>
      </c>
      <c r="Q6" s="34">
        <v>10</v>
      </c>
      <c r="R6" s="34">
        <f t="shared" si="1"/>
        <v>72000</v>
      </c>
      <c r="S6" s="35">
        <v>1</v>
      </c>
      <c r="T6" s="34">
        <f t="shared" si="2"/>
        <v>7200</v>
      </c>
    </row>
    <row r="7" spans="1:20" ht="16" x14ac:dyDescent="0.25">
      <c r="A7" s="21">
        <v>6</v>
      </c>
      <c r="B7" s="246"/>
      <c r="C7" s="23" t="s">
        <v>31</v>
      </c>
      <c r="D7" s="23" t="s">
        <v>31</v>
      </c>
      <c r="E7" s="260" t="s">
        <v>32</v>
      </c>
      <c r="F7" s="260" t="s">
        <v>22</v>
      </c>
      <c r="G7" s="21"/>
      <c r="H7" s="23" t="s">
        <v>33</v>
      </c>
      <c r="I7" s="32" t="s">
        <v>24</v>
      </c>
      <c r="J7" s="33" t="s">
        <v>25</v>
      </c>
      <c r="K7" s="252"/>
      <c r="L7" s="34">
        <v>1500000</v>
      </c>
      <c r="M7" s="37">
        <v>0.2</v>
      </c>
      <c r="N7" s="37">
        <v>0.01</v>
      </c>
      <c r="O7" s="36">
        <v>10</v>
      </c>
      <c r="P7" s="34">
        <f t="shared" si="0"/>
        <v>30000</v>
      </c>
      <c r="Q7" s="34">
        <v>3</v>
      </c>
      <c r="R7" s="34">
        <f t="shared" si="1"/>
        <v>90000</v>
      </c>
      <c r="S7" s="35">
        <v>1</v>
      </c>
      <c r="T7" s="34">
        <f t="shared" si="2"/>
        <v>30000</v>
      </c>
    </row>
    <row r="8" spans="1:20" ht="16" x14ac:dyDescent="0.25">
      <c r="A8" s="21">
        <v>7</v>
      </c>
      <c r="B8" s="246"/>
      <c r="C8" s="23" t="s">
        <v>31</v>
      </c>
      <c r="D8" s="23" t="s">
        <v>31</v>
      </c>
      <c r="E8" s="260"/>
      <c r="F8" s="260"/>
      <c r="G8" s="39" t="s">
        <v>34</v>
      </c>
      <c r="H8" s="23" t="s">
        <v>35</v>
      </c>
      <c r="I8" s="32" t="s">
        <v>24</v>
      </c>
      <c r="J8" s="33" t="s">
        <v>36</v>
      </c>
      <c r="K8" s="33" t="s">
        <v>37</v>
      </c>
      <c r="L8" s="34">
        <v>1500000</v>
      </c>
      <c r="M8" s="37">
        <v>0.2</v>
      </c>
      <c r="N8" s="37">
        <v>0.01</v>
      </c>
      <c r="O8" s="34">
        <v>20</v>
      </c>
      <c r="P8" s="34">
        <f t="shared" si="0"/>
        <v>60000</v>
      </c>
      <c r="Q8" s="34">
        <v>3</v>
      </c>
      <c r="R8" s="34">
        <f t="shared" si="1"/>
        <v>180000</v>
      </c>
      <c r="S8" s="35">
        <v>1</v>
      </c>
      <c r="T8" s="34">
        <f t="shared" si="2"/>
        <v>60000</v>
      </c>
    </row>
    <row r="9" spans="1:20" ht="16" x14ac:dyDescent="0.25">
      <c r="A9" s="21">
        <v>8</v>
      </c>
      <c r="B9" s="246"/>
      <c r="C9" s="26" t="s">
        <v>31</v>
      </c>
      <c r="D9" s="23" t="s">
        <v>31</v>
      </c>
      <c r="E9" s="260" t="s">
        <v>38</v>
      </c>
      <c r="F9" s="260" t="s">
        <v>39</v>
      </c>
      <c r="G9" s="39" t="s">
        <v>40</v>
      </c>
      <c r="H9" s="23" t="s">
        <v>41</v>
      </c>
      <c r="I9" s="32" t="s">
        <v>24</v>
      </c>
      <c r="J9" s="38" t="s">
        <v>42</v>
      </c>
      <c r="K9" s="38" t="s">
        <v>43</v>
      </c>
      <c r="L9" s="34">
        <v>50000</v>
      </c>
      <c r="M9" s="37">
        <v>0.3</v>
      </c>
      <c r="N9" s="35">
        <v>0.01</v>
      </c>
      <c r="O9" s="34">
        <v>10</v>
      </c>
      <c r="P9" s="34">
        <f t="shared" si="0"/>
        <v>1500</v>
      </c>
      <c r="Q9" s="34">
        <v>5</v>
      </c>
      <c r="R9" s="34">
        <f t="shared" si="1"/>
        <v>7500</v>
      </c>
      <c r="S9" s="35">
        <v>1</v>
      </c>
      <c r="T9" s="34">
        <f t="shared" si="2"/>
        <v>1500</v>
      </c>
    </row>
    <row r="10" spans="1:20" ht="16" x14ac:dyDescent="0.25">
      <c r="A10" s="21">
        <v>9</v>
      </c>
      <c r="B10" s="246"/>
      <c r="C10" s="26" t="s">
        <v>31</v>
      </c>
      <c r="D10" s="23" t="s">
        <v>31</v>
      </c>
      <c r="E10" s="260"/>
      <c r="F10" s="260"/>
      <c r="G10" s="39" t="s">
        <v>44</v>
      </c>
      <c r="H10" s="23" t="s">
        <v>45</v>
      </c>
      <c r="I10" s="32" t="s">
        <v>24</v>
      </c>
      <c r="J10" s="38" t="s">
        <v>36</v>
      </c>
      <c r="K10" s="33" t="s">
        <v>37</v>
      </c>
      <c r="L10" s="34">
        <v>50000</v>
      </c>
      <c r="M10" s="37">
        <v>0.3</v>
      </c>
      <c r="N10" s="35">
        <v>0.01</v>
      </c>
      <c r="O10" s="34">
        <v>20</v>
      </c>
      <c r="P10" s="34">
        <f t="shared" si="0"/>
        <v>3000</v>
      </c>
      <c r="Q10" s="34">
        <v>5</v>
      </c>
      <c r="R10" s="34">
        <f t="shared" si="1"/>
        <v>15000</v>
      </c>
      <c r="S10" s="35">
        <v>1</v>
      </c>
      <c r="T10" s="34">
        <f t="shared" si="2"/>
        <v>3000</v>
      </c>
    </row>
    <row r="11" spans="1:20" s="18" customFormat="1" ht="16" x14ac:dyDescent="0.25">
      <c r="A11" s="21">
        <v>10</v>
      </c>
      <c r="B11" s="246"/>
      <c r="C11" s="23"/>
      <c r="D11" s="23" t="s">
        <v>46</v>
      </c>
      <c r="E11" s="246" t="s">
        <v>21</v>
      </c>
      <c r="F11" s="246" t="s">
        <v>47</v>
      </c>
      <c r="G11" s="24"/>
      <c r="H11" s="23" t="s">
        <v>48</v>
      </c>
      <c r="I11" s="32" t="s">
        <v>49</v>
      </c>
      <c r="J11" s="38" t="s">
        <v>50</v>
      </c>
      <c r="K11" s="38" t="s">
        <v>51</v>
      </c>
      <c r="L11" s="34">
        <v>100000</v>
      </c>
      <c r="M11" s="35">
        <v>0.8</v>
      </c>
      <c r="N11" s="35">
        <v>0.01</v>
      </c>
      <c r="O11" s="34">
        <v>30</v>
      </c>
      <c r="P11" s="34">
        <f t="shared" si="0"/>
        <v>24000</v>
      </c>
      <c r="Q11" s="34">
        <v>6</v>
      </c>
      <c r="R11" s="34">
        <f t="shared" si="1"/>
        <v>144000</v>
      </c>
      <c r="S11" s="35">
        <v>0.4</v>
      </c>
      <c r="T11" s="34">
        <f t="shared" si="2"/>
        <v>9600</v>
      </c>
    </row>
    <row r="12" spans="1:20" s="18" customFormat="1" ht="16" x14ac:dyDescent="0.25">
      <c r="A12" s="21">
        <v>11</v>
      </c>
      <c r="B12" s="246"/>
      <c r="C12" s="23"/>
      <c r="D12" s="23" t="s">
        <v>52</v>
      </c>
      <c r="E12" s="246"/>
      <c r="F12" s="246"/>
      <c r="G12" s="24"/>
      <c r="H12" s="23" t="s">
        <v>53</v>
      </c>
      <c r="I12" s="32" t="s">
        <v>49</v>
      </c>
      <c r="J12" s="38" t="s">
        <v>54</v>
      </c>
      <c r="K12" s="38" t="s">
        <v>55</v>
      </c>
      <c r="L12" s="34">
        <v>100000</v>
      </c>
      <c r="M12" s="35">
        <v>0.8</v>
      </c>
      <c r="N12" s="35">
        <v>0.01</v>
      </c>
      <c r="O12" s="34">
        <v>200</v>
      </c>
      <c r="P12" s="34">
        <f t="shared" si="0"/>
        <v>160000</v>
      </c>
      <c r="Q12" s="34">
        <v>6</v>
      </c>
      <c r="R12" s="34">
        <f t="shared" si="1"/>
        <v>960000</v>
      </c>
      <c r="S12" s="35">
        <v>0.25</v>
      </c>
      <c r="T12" s="34">
        <f t="shared" si="2"/>
        <v>40000</v>
      </c>
    </row>
    <row r="13" spans="1:20" s="18" customFormat="1" ht="16" x14ac:dyDescent="0.25">
      <c r="A13" s="21">
        <v>12</v>
      </c>
      <c r="B13" s="246"/>
      <c r="C13" s="23"/>
      <c r="D13" s="23" t="s">
        <v>56</v>
      </c>
      <c r="E13" s="246"/>
      <c r="F13" s="246"/>
      <c r="G13" s="24"/>
      <c r="H13" s="23" t="s">
        <v>57</v>
      </c>
      <c r="I13" s="32" t="s">
        <v>58</v>
      </c>
      <c r="J13" s="38" t="s">
        <v>54</v>
      </c>
      <c r="K13" s="38" t="s">
        <v>59</v>
      </c>
      <c r="L13" s="34">
        <v>100000</v>
      </c>
      <c r="M13" s="35">
        <v>0.8</v>
      </c>
      <c r="N13" s="35">
        <v>0.01</v>
      </c>
      <c r="O13" s="34">
        <v>200</v>
      </c>
      <c r="P13" s="34">
        <f t="shared" ref="P13:P17" si="3">L13*M13*N13*O13</f>
        <v>160000</v>
      </c>
      <c r="Q13" s="34">
        <v>6</v>
      </c>
      <c r="R13" s="34">
        <f t="shared" ref="R13:R17" si="4">P13*Q13</f>
        <v>960000</v>
      </c>
      <c r="S13" s="35">
        <v>0.25</v>
      </c>
      <c r="T13" s="34">
        <f t="shared" ref="T13:T17" si="5">P13*S13</f>
        <v>40000</v>
      </c>
    </row>
    <row r="14" spans="1:20" s="18" customFormat="1" ht="16" x14ac:dyDescent="0.25">
      <c r="A14" s="21">
        <v>13</v>
      </c>
      <c r="B14" s="246"/>
      <c r="C14" s="23"/>
      <c r="D14" s="23" t="s">
        <v>60</v>
      </c>
      <c r="E14" s="246"/>
      <c r="F14" s="246"/>
      <c r="G14" s="24"/>
      <c r="H14" s="23" t="s">
        <v>61</v>
      </c>
      <c r="I14" s="32" t="s">
        <v>24</v>
      </c>
      <c r="J14" s="38" t="s">
        <v>50</v>
      </c>
      <c r="K14" s="38" t="s">
        <v>62</v>
      </c>
      <c r="L14" s="34">
        <v>100000</v>
      </c>
      <c r="M14" s="35">
        <v>0.8</v>
      </c>
      <c r="N14" s="35">
        <v>0.01</v>
      </c>
      <c r="O14" s="34">
        <v>30</v>
      </c>
      <c r="P14" s="34">
        <f t="shared" si="3"/>
        <v>24000</v>
      </c>
      <c r="Q14" s="34">
        <v>6</v>
      </c>
      <c r="R14" s="34">
        <f t="shared" si="4"/>
        <v>144000</v>
      </c>
      <c r="S14" s="35">
        <v>0.4</v>
      </c>
      <c r="T14" s="34">
        <f t="shared" si="5"/>
        <v>9600</v>
      </c>
    </row>
    <row r="15" spans="1:20" s="18" customFormat="1" ht="16" x14ac:dyDescent="0.25">
      <c r="A15" s="21">
        <v>14</v>
      </c>
      <c r="B15" s="24"/>
      <c r="C15" s="23"/>
      <c r="D15" s="23" t="s">
        <v>60</v>
      </c>
      <c r="E15" s="246"/>
      <c r="F15" s="246"/>
      <c r="G15" s="24"/>
      <c r="H15" s="23" t="s">
        <v>61</v>
      </c>
      <c r="I15" s="32" t="s">
        <v>24</v>
      </c>
      <c r="J15" s="38" t="s">
        <v>63</v>
      </c>
      <c r="K15" s="38" t="s">
        <v>64</v>
      </c>
      <c r="L15" s="34">
        <v>100000</v>
      </c>
      <c r="M15" s="35">
        <v>0.8</v>
      </c>
      <c r="N15" s="35">
        <v>0.01</v>
      </c>
      <c r="O15" s="34">
        <v>80</v>
      </c>
      <c r="P15" s="34">
        <f t="shared" si="3"/>
        <v>64000</v>
      </c>
      <c r="Q15" s="34">
        <v>6</v>
      </c>
      <c r="R15" s="34">
        <f t="shared" si="4"/>
        <v>384000</v>
      </c>
      <c r="S15" s="35">
        <v>0.4</v>
      </c>
      <c r="T15" s="34">
        <f t="shared" si="5"/>
        <v>25600</v>
      </c>
    </row>
    <row r="16" spans="1:20" ht="16" x14ac:dyDescent="0.25">
      <c r="A16" s="21">
        <v>15</v>
      </c>
      <c r="B16" s="260" t="s">
        <v>65</v>
      </c>
      <c r="C16" s="23"/>
      <c r="D16" s="23" t="s">
        <v>46</v>
      </c>
      <c r="E16" s="246"/>
      <c r="F16" s="246" t="s">
        <v>66</v>
      </c>
      <c r="G16" s="24"/>
      <c r="H16" s="23" t="s">
        <v>67</v>
      </c>
      <c r="I16" s="32" t="s">
        <v>49</v>
      </c>
      <c r="J16" s="38" t="s">
        <v>50</v>
      </c>
      <c r="K16" s="38" t="s">
        <v>51</v>
      </c>
      <c r="L16" s="34">
        <v>50000</v>
      </c>
      <c r="M16" s="35">
        <v>0.8</v>
      </c>
      <c r="N16" s="37">
        <v>0.01</v>
      </c>
      <c r="O16" s="34">
        <v>30</v>
      </c>
      <c r="P16" s="34">
        <f t="shared" si="3"/>
        <v>12000</v>
      </c>
      <c r="Q16" s="34">
        <v>4</v>
      </c>
      <c r="R16" s="34">
        <f t="shared" si="4"/>
        <v>48000</v>
      </c>
      <c r="S16" s="35">
        <v>0.4</v>
      </c>
      <c r="T16" s="34">
        <f t="shared" si="5"/>
        <v>4800</v>
      </c>
    </row>
    <row r="17" spans="1:20" ht="16" x14ac:dyDescent="0.25">
      <c r="A17" s="21">
        <v>16</v>
      </c>
      <c r="B17" s="260"/>
      <c r="C17" s="23"/>
      <c r="D17" s="23" t="s">
        <v>52</v>
      </c>
      <c r="E17" s="246"/>
      <c r="F17" s="246"/>
      <c r="G17" s="24"/>
      <c r="H17" s="23" t="s">
        <v>68</v>
      </c>
      <c r="I17" s="32" t="s">
        <v>49</v>
      </c>
      <c r="J17" s="38" t="s">
        <v>54</v>
      </c>
      <c r="K17" s="38" t="s">
        <v>55</v>
      </c>
      <c r="L17" s="34">
        <v>50000</v>
      </c>
      <c r="M17" s="35">
        <v>0.8</v>
      </c>
      <c r="N17" s="37">
        <v>0.01</v>
      </c>
      <c r="O17" s="34">
        <v>200</v>
      </c>
      <c r="P17" s="34">
        <f t="shared" si="3"/>
        <v>80000</v>
      </c>
      <c r="Q17" s="34">
        <v>4</v>
      </c>
      <c r="R17" s="34">
        <f t="shared" si="4"/>
        <v>320000</v>
      </c>
      <c r="S17" s="35">
        <v>0.25</v>
      </c>
      <c r="T17" s="34">
        <f t="shared" si="5"/>
        <v>20000</v>
      </c>
    </row>
    <row r="18" spans="1:20" ht="16" x14ac:dyDescent="0.25">
      <c r="A18" s="21">
        <v>17</v>
      </c>
      <c r="B18" s="260"/>
      <c r="C18" s="23"/>
      <c r="D18" s="23" t="s">
        <v>56</v>
      </c>
      <c r="E18" s="246"/>
      <c r="F18" s="246"/>
      <c r="G18" s="24"/>
      <c r="H18" s="23" t="s">
        <v>69</v>
      </c>
      <c r="I18" s="32" t="s">
        <v>58</v>
      </c>
      <c r="J18" s="38" t="s">
        <v>54</v>
      </c>
      <c r="K18" s="38" t="s">
        <v>59</v>
      </c>
      <c r="L18" s="34">
        <v>50000</v>
      </c>
      <c r="M18" s="35">
        <v>0.8</v>
      </c>
      <c r="N18" s="37">
        <v>0.01</v>
      </c>
      <c r="O18" s="34">
        <v>200</v>
      </c>
      <c r="P18" s="34">
        <f t="shared" ref="P18:P29" si="6">L18*M18*N18*O18</f>
        <v>80000</v>
      </c>
      <c r="Q18" s="34">
        <v>4</v>
      </c>
      <c r="R18" s="34">
        <f t="shared" ref="R18:R29" si="7">P18*Q18</f>
        <v>320000</v>
      </c>
      <c r="S18" s="35">
        <v>0.25</v>
      </c>
      <c r="T18" s="34">
        <f t="shared" ref="T18:T29" si="8">P18*S18</f>
        <v>20000</v>
      </c>
    </row>
    <row r="19" spans="1:20" ht="16" x14ac:dyDescent="0.25">
      <c r="A19" s="21">
        <v>18</v>
      </c>
      <c r="B19" s="260"/>
      <c r="C19" s="23"/>
      <c r="D19" s="23" t="s">
        <v>60</v>
      </c>
      <c r="E19" s="246"/>
      <c r="F19" s="246"/>
      <c r="G19" s="24"/>
      <c r="H19" s="23" t="s">
        <v>70</v>
      </c>
      <c r="I19" s="32" t="s">
        <v>49</v>
      </c>
      <c r="J19" s="38" t="s">
        <v>50</v>
      </c>
      <c r="K19" s="38" t="s">
        <v>62</v>
      </c>
      <c r="L19" s="34">
        <v>50000</v>
      </c>
      <c r="M19" s="35">
        <v>0.8</v>
      </c>
      <c r="N19" s="37">
        <v>0.01</v>
      </c>
      <c r="O19" s="34">
        <v>30</v>
      </c>
      <c r="P19" s="34">
        <f t="shared" si="6"/>
        <v>12000</v>
      </c>
      <c r="Q19" s="34">
        <v>4</v>
      </c>
      <c r="R19" s="34">
        <f t="shared" si="7"/>
        <v>48000</v>
      </c>
      <c r="S19" s="35">
        <v>0.4</v>
      </c>
      <c r="T19" s="34">
        <f t="shared" si="8"/>
        <v>4800</v>
      </c>
    </row>
    <row r="20" spans="1:20" ht="16" x14ac:dyDescent="0.25">
      <c r="A20" s="21">
        <v>19</v>
      </c>
      <c r="B20" s="260"/>
      <c r="C20" s="23"/>
      <c r="D20" s="23" t="s">
        <v>60</v>
      </c>
      <c r="E20" s="264"/>
      <c r="F20" s="246"/>
      <c r="G20" s="24"/>
      <c r="H20" s="23" t="s">
        <v>70</v>
      </c>
      <c r="I20" s="32" t="s">
        <v>49</v>
      </c>
      <c r="J20" s="38" t="s">
        <v>63</v>
      </c>
      <c r="K20" s="38" t="s">
        <v>64</v>
      </c>
      <c r="L20" s="34">
        <v>50000</v>
      </c>
      <c r="M20" s="35">
        <v>0.8</v>
      </c>
      <c r="N20" s="37">
        <v>0.01</v>
      </c>
      <c r="O20" s="34">
        <v>80</v>
      </c>
      <c r="P20" s="34">
        <f t="shared" si="6"/>
        <v>32000</v>
      </c>
      <c r="Q20" s="34">
        <v>4</v>
      </c>
      <c r="R20" s="34">
        <f t="shared" si="7"/>
        <v>128000</v>
      </c>
      <c r="S20" s="35">
        <v>0.4</v>
      </c>
      <c r="T20" s="34">
        <f t="shared" si="8"/>
        <v>12800</v>
      </c>
    </row>
    <row r="21" spans="1:20" ht="16" x14ac:dyDescent="0.25">
      <c r="A21" s="21">
        <v>20</v>
      </c>
      <c r="B21" s="261" t="s">
        <v>71</v>
      </c>
      <c r="C21" s="27" t="s">
        <v>72</v>
      </c>
      <c r="D21" s="23" t="s">
        <v>73</v>
      </c>
      <c r="E21" s="265" t="s">
        <v>74</v>
      </c>
      <c r="F21" s="247" t="s">
        <v>75</v>
      </c>
      <c r="G21" s="21"/>
      <c r="H21" s="23" t="s">
        <v>76</v>
      </c>
      <c r="I21" s="32" t="s">
        <v>77</v>
      </c>
      <c r="J21" s="38" t="s">
        <v>78</v>
      </c>
      <c r="K21" s="38" t="s">
        <v>51</v>
      </c>
      <c r="L21" s="34">
        <v>5000</v>
      </c>
      <c r="M21" s="37">
        <v>0.4</v>
      </c>
      <c r="N21" s="37">
        <v>0.01</v>
      </c>
      <c r="O21" s="34">
        <v>40</v>
      </c>
      <c r="P21" s="34">
        <f t="shared" si="6"/>
        <v>800</v>
      </c>
      <c r="Q21" s="34">
        <v>6</v>
      </c>
      <c r="R21" s="34">
        <f t="shared" si="7"/>
        <v>4800</v>
      </c>
      <c r="S21" s="35">
        <v>0.4</v>
      </c>
      <c r="T21" s="34">
        <f t="shared" si="8"/>
        <v>320</v>
      </c>
    </row>
    <row r="22" spans="1:20" ht="16" x14ac:dyDescent="0.25">
      <c r="A22" s="21">
        <v>21</v>
      </c>
      <c r="B22" s="262"/>
      <c r="C22" s="27" t="s">
        <v>72</v>
      </c>
      <c r="D22" s="23" t="s">
        <v>73</v>
      </c>
      <c r="E22" s="265"/>
      <c r="F22" s="248"/>
      <c r="G22" s="21"/>
      <c r="H22" s="23" t="s">
        <v>79</v>
      </c>
      <c r="I22" s="32" t="s">
        <v>77</v>
      </c>
      <c r="J22" s="38" t="s">
        <v>80</v>
      </c>
      <c r="K22" s="38" t="s">
        <v>81</v>
      </c>
      <c r="L22" s="34">
        <v>5000</v>
      </c>
      <c r="M22" s="37">
        <v>0.4</v>
      </c>
      <c r="N22" s="37">
        <v>0.02</v>
      </c>
      <c r="O22" s="34">
        <v>90</v>
      </c>
      <c r="P22" s="34">
        <f t="shared" si="6"/>
        <v>3600</v>
      </c>
      <c r="Q22" s="34">
        <v>7</v>
      </c>
      <c r="R22" s="34">
        <f t="shared" si="7"/>
        <v>25200</v>
      </c>
      <c r="S22" s="35">
        <v>0.4</v>
      </c>
      <c r="T22" s="34">
        <f t="shared" si="8"/>
        <v>1440</v>
      </c>
    </row>
    <row r="23" spans="1:20" ht="16" x14ac:dyDescent="0.25">
      <c r="A23" s="21">
        <v>22</v>
      </c>
      <c r="B23" s="262"/>
      <c r="C23" s="27"/>
      <c r="D23" s="23" t="s">
        <v>82</v>
      </c>
      <c r="E23" s="261" t="s">
        <v>83</v>
      </c>
      <c r="F23" s="248"/>
      <c r="G23" s="21"/>
      <c r="H23" s="23" t="s">
        <v>84</v>
      </c>
      <c r="I23" s="32" t="s">
        <v>77</v>
      </c>
      <c r="J23" s="38" t="s">
        <v>78</v>
      </c>
      <c r="K23" s="38" t="s">
        <v>62</v>
      </c>
      <c r="L23" s="34">
        <v>5000</v>
      </c>
      <c r="M23" s="37">
        <v>0.4</v>
      </c>
      <c r="N23" s="37">
        <v>0.02</v>
      </c>
      <c r="O23" s="34">
        <v>40</v>
      </c>
      <c r="P23" s="34">
        <f t="shared" si="6"/>
        <v>1600</v>
      </c>
      <c r="Q23" s="34">
        <v>7</v>
      </c>
      <c r="R23" s="34">
        <f t="shared" si="7"/>
        <v>11200</v>
      </c>
      <c r="S23" s="35">
        <v>0.4</v>
      </c>
      <c r="T23" s="34">
        <f t="shared" si="8"/>
        <v>640</v>
      </c>
    </row>
    <row r="24" spans="1:20" ht="16" x14ac:dyDescent="0.25">
      <c r="A24" s="21">
        <v>23</v>
      </c>
      <c r="B24" s="262"/>
      <c r="C24" s="27" t="s">
        <v>85</v>
      </c>
      <c r="D24" s="23" t="s">
        <v>85</v>
      </c>
      <c r="E24" s="263"/>
      <c r="F24" s="248"/>
      <c r="G24" s="21"/>
      <c r="H24" s="23" t="s">
        <v>86</v>
      </c>
      <c r="I24" s="32" t="s">
        <v>49</v>
      </c>
      <c r="J24" s="38" t="s">
        <v>87</v>
      </c>
      <c r="K24" s="38" t="s">
        <v>88</v>
      </c>
      <c r="L24" s="34">
        <v>10000</v>
      </c>
      <c r="M24" s="37">
        <v>0.4</v>
      </c>
      <c r="N24" s="37">
        <v>0.02</v>
      </c>
      <c r="O24" s="34">
        <v>210</v>
      </c>
      <c r="P24" s="34">
        <f t="shared" si="6"/>
        <v>16800</v>
      </c>
      <c r="Q24" s="34">
        <v>9</v>
      </c>
      <c r="R24" s="34">
        <f t="shared" si="7"/>
        <v>151200</v>
      </c>
      <c r="S24" s="35">
        <v>0.25</v>
      </c>
      <c r="T24" s="34">
        <f t="shared" si="8"/>
        <v>4200</v>
      </c>
    </row>
    <row r="25" spans="1:20" ht="16" x14ac:dyDescent="0.25">
      <c r="A25" s="21">
        <v>24</v>
      </c>
      <c r="B25" s="262"/>
      <c r="C25" s="28"/>
      <c r="D25" s="28" t="s">
        <v>89</v>
      </c>
      <c r="E25" s="266" t="s">
        <v>90</v>
      </c>
      <c r="F25" s="248"/>
      <c r="G25" s="29"/>
      <c r="H25" s="23" t="s">
        <v>91</v>
      </c>
      <c r="I25" s="32" t="s">
        <v>92</v>
      </c>
      <c r="J25" s="38" t="s">
        <v>93</v>
      </c>
      <c r="K25" s="253" t="s">
        <v>94</v>
      </c>
      <c r="L25" s="34">
        <v>100000</v>
      </c>
      <c r="M25" s="37">
        <v>0.2</v>
      </c>
      <c r="N25" s="37">
        <v>0.01</v>
      </c>
      <c r="O25" s="34">
        <v>150</v>
      </c>
      <c r="P25" s="34">
        <f t="shared" si="6"/>
        <v>30000</v>
      </c>
      <c r="Q25" s="34">
        <v>10</v>
      </c>
      <c r="R25" s="34">
        <f t="shared" si="7"/>
        <v>300000</v>
      </c>
      <c r="S25" s="35">
        <v>0.4</v>
      </c>
      <c r="T25" s="34">
        <f t="shared" si="8"/>
        <v>12000</v>
      </c>
    </row>
    <row r="26" spans="1:20" ht="16" x14ac:dyDescent="0.25">
      <c r="A26" s="21">
        <v>25</v>
      </c>
      <c r="B26" s="262"/>
      <c r="C26" s="28"/>
      <c r="D26" s="28" t="s">
        <v>89</v>
      </c>
      <c r="E26" s="267"/>
      <c r="F26" s="248"/>
      <c r="G26" s="29"/>
      <c r="H26" s="23" t="s">
        <v>95</v>
      </c>
      <c r="I26" s="32" t="s">
        <v>92</v>
      </c>
      <c r="J26" s="38" t="s">
        <v>96</v>
      </c>
      <c r="K26" s="254"/>
      <c r="L26" s="34">
        <v>100000</v>
      </c>
      <c r="M26" s="37">
        <v>0.2</v>
      </c>
      <c r="N26" s="37">
        <v>0.01</v>
      </c>
      <c r="O26" s="34">
        <v>300</v>
      </c>
      <c r="P26" s="34">
        <f t="shared" si="6"/>
        <v>60000</v>
      </c>
      <c r="Q26" s="34">
        <v>10</v>
      </c>
      <c r="R26" s="34">
        <f t="shared" si="7"/>
        <v>600000</v>
      </c>
      <c r="S26" s="35">
        <v>0.4</v>
      </c>
      <c r="T26" s="34">
        <f t="shared" si="8"/>
        <v>24000</v>
      </c>
    </row>
    <row r="27" spans="1:20" ht="16" x14ac:dyDescent="0.25">
      <c r="A27" s="21">
        <v>26</v>
      </c>
      <c r="B27" s="262"/>
      <c r="C27" s="28"/>
      <c r="D27" s="28" t="s">
        <v>89</v>
      </c>
      <c r="E27" s="267"/>
      <c r="F27" s="248"/>
      <c r="G27" s="29"/>
      <c r="H27" s="23" t="s">
        <v>97</v>
      </c>
      <c r="I27" s="32" t="s">
        <v>92</v>
      </c>
      <c r="J27" s="38" t="s">
        <v>98</v>
      </c>
      <c r="K27" s="254"/>
      <c r="L27" s="34">
        <v>100000</v>
      </c>
      <c r="M27" s="37">
        <v>0.2</v>
      </c>
      <c r="N27" s="37">
        <v>0.02</v>
      </c>
      <c r="O27" s="34">
        <v>310</v>
      </c>
      <c r="P27" s="34">
        <f t="shared" si="6"/>
        <v>124000</v>
      </c>
      <c r="Q27" s="34">
        <v>9</v>
      </c>
      <c r="R27" s="34">
        <f t="shared" si="7"/>
        <v>1116000</v>
      </c>
      <c r="S27" s="35">
        <v>0.4</v>
      </c>
      <c r="T27" s="34">
        <f t="shared" si="8"/>
        <v>49600</v>
      </c>
    </row>
    <row r="28" spans="1:20" ht="16" x14ac:dyDescent="0.25">
      <c r="A28" s="21">
        <v>27</v>
      </c>
      <c r="B28" s="262"/>
      <c r="C28" s="28"/>
      <c r="D28" s="28" t="s">
        <v>89</v>
      </c>
      <c r="E28" s="267"/>
      <c r="F28" s="248"/>
      <c r="G28" s="29"/>
      <c r="H28" s="23" t="s">
        <v>99</v>
      </c>
      <c r="I28" s="32" t="s">
        <v>100</v>
      </c>
      <c r="J28" s="38" t="s">
        <v>101</v>
      </c>
      <c r="K28" s="254"/>
      <c r="L28" s="34">
        <v>100000</v>
      </c>
      <c r="M28" s="37">
        <v>0.2</v>
      </c>
      <c r="N28" s="37">
        <v>0.01</v>
      </c>
      <c r="O28" s="34">
        <v>100</v>
      </c>
      <c r="P28" s="34">
        <f t="shared" si="6"/>
        <v>20000</v>
      </c>
      <c r="Q28" s="34">
        <v>10</v>
      </c>
      <c r="R28" s="34">
        <f t="shared" si="7"/>
        <v>200000</v>
      </c>
      <c r="S28" s="35">
        <v>0.5</v>
      </c>
      <c r="T28" s="34">
        <f t="shared" si="8"/>
        <v>10000</v>
      </c>
    </row>
    <row r="29" spans="1:20" ht="16" x14ac:dyDescent="0.25">
      <c r="A29" s="21">
        <v>28</v>
      </c>
      <c r="B29" s="263"/>
      <c r="C29" s="28"/>
      <c r="D29" s="28" t="s">
        <v>89</v>
      </c>
      <c r="E29" s="268"/>
      <c r="F29" s="249"/>
      <c r="G29" s="29"/>
      <c r="H29" s="23" t="s">
        <v>102</v>
      </c>
      <c r="I29" s="32" t="s">
        <v>100</v>
      </c>
      <c r="J29" s="38" t="s">
        <v>103</v>
      </c>
      <c r="K29" s="254"/>
      <c r="L29" s="34">
        <v>100000</v>
      </c>
      <c r="M29" s="37">
        <v>0.2</v>
      </c>
      <c r="N29" s="37">
        <v>0.01</v>
      </c>
      <c r="O29" s="34">
        <v>200</v>
      </c>
      <c r="P29" s="34">
        <f t="shared" si="6"/>
        <v>40000</v>
      </c>
      <c r="Q29" s="34">
        <v>10</v>
      </c>
      <c r="R29" s="34">
        <f t="shared" si="7"/>
        <v>400000</v>
      </c>
      <c r="S29" s="35">
        <v>0.5</v>
      </c>
      <c r="T29" s="34">
        <f t="shared" si="8"/>
        <v>20000</v>
      </c>
    </row>
    <row r="30" spans="1:20" ht="16" x14ac:dyDescent="0.25">
      <c r="A30" s="257" t="s">
        <v>104</v>
      </c>
      <c r="B30" s="257"/>
      <c r="C30" s="257"/>
      <c r="D30" s="257"/>
      <c r="E30" s="257"/>
      <c r="F30" s="257"/>
      <c r="G30" s="257"/>
      <c r="H30" s="257"/>
      <c r="I30" s="257"/>
      <c r="J30" s="257"/>
      <c r="K30" s="30"/>
      <c r="L30" s="32">
        <f>SUM(L2:L29)</f>
        <v>4615000</v>
      </c>
      <c r="M30" s="34" t="s">
        <v>105</v>
      </c>
      <c r="N30" s="34" t="s">
        <v>105</v>
      </c>
      <c r="O30" s="34" t="s">
        <v>105</v>
      </c>
      <c r="P30" s="32">
        <f>SUM(P2:P29)</f>
        <v>1060900</v>
      </c>
      <c r="Q30" s="34" t="s">
        <v>105</v>
      </c>
      <c r="R30" s="32">
        <f>SUM(R2:R29)</f>
        <v>6772900</v>
      </c>
      <c r="S30" s="34" t="s">
        <v>105</v>
      </c>
      <c r="T30" s="32">
        <f>SUM(T2:T29)</f>
        <v>425500</v>
      </c>
    </row>
    <row r="31" spans="1:20" x14ac:dyDescent="0.2">
      <c r="A31" s="258"/>
      <c r="B31" s="258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258"/>
      <c r="S31" s="258"/>
      <c r="T31" s="258"/>
    </row>
    <row r="32" spans="1:20" x14ac:dyDescent="0.2">
      <c r="A32" s="31" t="s">
        <v>106</v>
      </c>
      <c r="B32" s="31"/>
      <c r="C32" s="31"/>
      <c r="D32" s="31"/>
      <c r="E32" s="31"/>
      <c r="F32" s="31"/>
      <c r="G32" s="31"/>
      <c r="H32" s="31"/>
    </row>
    <row r="33" spans="1:12" x14ac:dyDescent="0.2">
      <c r="A33" s="31" t="s">
        <v>107</v>
      </c>
      <c r="B33" s="31"/>
      <c r="C33" s="31"/>
      <c r="D33" s="31"/>
      <c r="E33" s="31"/>
      <c r="F33" s="31"/>
      <c r="G33" s="31"/>
      <c r="H33" s="31"/>
    </row>
    <row r="34" spans="1:12" x14ac:dyDescent="0.2">
      <c r="A34" s="31" t="s">
        <v>108</v>
      </c>
      <c r="B34" s="31"/>
      <c r="C34" s="31"/>
      <c r="D34" s="31"/>
      <c r="E34" s="31"/>
      <c r="F34" s="31"/>
      <c r="G34" s="31"/>
      <c r="H34" s="31"/>
    </row>
    <row r="36" spans="1:12" ht="16" x14ac:dyDescent="0.2">
      <c r="L36" s="38"/>
    </row>
  </sheetData>
  <autoFilter ref="A1:T30"/>
  <mergeCells count="21">
    <mergeCell ref="S1:T1"/>
    <mergeCell ref="A30:J30"/>
    <mergeCell ref="A31:T31"/>
    <mergeCell ref="B2:B14"/>
    <mergeCell ref="B16:B20"/>
    <mergeCell ref="B21:B29"/>
    <mergeCell ref="E2:E6"/>
    <mergeCell ref="E7:E8"/>
    <mergeCell ref="E9:E10"/>
    <mergeCell ref="E11:E20"/>
    <mergeCell ref="E21:E22"/>
    <mergeCell ref="E23:E24"/>
    <mergeCell ref="E25:E29"/>
    <mergeCell ref="F2:F6"/>
    <mergeCell ref="F7:F8"/>
    <mergeCell ref="F9:F10"/>
    <mergeCell ref="F11:F15"/>
    <mergeCell ref="F16:F20"/>
    <mergeCell ref="F21:F29"/>
    <mergeCell ref="K2:K7"/>
    <mergeCell ref="K25:K29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E56" workbookViewId="0">
      <selection activeCell="A2" sqref="A2:J79"/>
    </sheetView>
  </sheetViews>
  <sheetFormatPr baseColWidth="10" defaultColWidth="8.83203125" defaultRowHeight="13" x14ac:dyDescent="0.2"/>
  <cols>
    <col min="1" max="1" width="10" style="70" bestFit="1" customWidth="1"/>
    <col min="2" max="2" width="8" style="70" bestFit="1" customWidth="1"/>
    <col min="3" max="3" width="10" style="70" bestFit="1" customWidth="1"/>
    <col min="4" max="4" width="25.6640625" style="70" bestFit="1" customWidth="1"/>
    <col min="5" max="5" width="99.33203125" style="70" bestFit="1" customWidth="1"/>
    <col min="6" max="6" width="9.6640625" style="70" bestFit="1" customWidth="1"/>
    <col min="7" max="7" width="11.33203125" style="70" bestFit="1" customWidth="1"/>
    <col min="8" max="8" width="11.6640625" style="70" bestFit="1" customWidth="1"/>
    <col min="9" max="9" width="13.33203125" style="70" bestFit="1" customWidth="1"/>
    <col min="10" max="10" width="10.1640625" style="70" bestFit="1" customWidth="1"/>
    <col min="11" max="16384" width="8.83203125" style="70"/>
  </cols>
  <sheetData>
    <row r="1" spans="1:11" ht="14" x14ac:dyDescent="0.2">
      <c r="A1" s="176" t="s">
        <v>4</v>
      </c>
      <c r="B1" s="176" t="s">
        <v>109</v>
      </c>
      <c r="C1" s="177" t="s">
        <v>110</v>
      </c>
      <c r="D1" s="178" t="s">
        <v>111</v>
      </c>
      <c r="E1" s="177" t="s">
        <v>112</v>
      </c>
      <c r="F1" s="176" t="s">
        <v>355</v>
      </c>
      <c r="G1" s="178" t="s">
        <v>356</v>
      </c>
      <c r="H1" s="178" t="s">
        <v>114</v>
      </c>
      <c r="I1" s="178" t="s">
        <v>357</v>
      </c>
      <c r="J1" s="178" t="s">
        <v>116</v>
      </c>
      <c r="K1" s="157"/>
    </row>
    <row r="2" spans="1:11" ht="14" x14ac:dyDescent="0.2">
      <c r="A2" s="166" t="s">
        <v>409</v>
      </c>
      <c r="B2" s="159" t="s">
        <v>402</v>
      </c>
      <c r="C2" s="160">
        <v>43253</v>
      </c>
      <c r="D2" s="161" t="s">
        <v>407</v>
      </c>
      <c r="E2" s="184" t="s">
        <v>855</v>
      </c>
      <c r="F2" s="162" t="s">
        <v>408</v>
      </c>
      <c r="G2" s="163">
        <v>200000</v>
      </c>
      <c r="H2" s="168">
        <v>8.0000000000000002E-3</v>
      </c>
      <c r="I2" s="165">
        <v>1600</v>
      </c>
      <c r="J2" s="163">
        <v>560000</v>
      </c>
    </row>
    <row r="3" spans="1:11" ht="14" x14ac:dyDescent="0.2">
      <c r="A3" s="159" t="s">
        <v>409</v>
      </c>
      <c r="B3" s="159" t="s">
        <v>402</v>
      </c>
      <c r="C3" s="160">
        <v>43254</v>
      </c>
      <c r="D3" s="161" t="s">
        <v>407</v>
      </c>
      <c r="E3" s="184" t="s">
        <v>857</v>
      </c>
      <c r="F3" s="167" t="s">
        <v>408</v>
      </c>
      <c r="G3" s="163">
        <v>200000</v>
      </c>
      <c r="H3" s="164">
        <v>8.0000000000000002E-3</v>
      </c>
      <c r="I3" s="165">
        <v>1600</v>
      </c>
      <c r="J3" s="163">
        <v>560000</v>
      </c>
    </row>
    <row r="4" spans="1:11" ht="14" x14ac:dyDescent="0.2">
      <c r="A4" s="159" t="s">
        <v>409</v>
      </c>
      <c r="B4" s="159" t="s">
        <v>402</v>
      </c>
      <c r="C4" s="160">
        <v>43256</v>
      </c>
      <c r="D4" s="161" t="s">
        <v>410</v>
      </c>
      <c r="E4" s="184" t="s">
        <v>861</v>
      </c>
      <c r="F4" s="167" t="s">
        <v>408</v>
      </c>
      <c r="G4" s="163">
        <v>200000</v>
      </c>
      <c r="H4" s="170">
        <v>8.0000000000000002E-3</v>
      </c>
      <c r="I4" s="165">
        <v>1600</v>
      </c>
      <c r="J4" s="163">
        <v>560000</v>
      </c>
    </row>
    <row r="5" spans="1:11" ht="14" x14ac:dyDescent="0.2">
      <c r="A5" s="159" t="s">
        <v>409</v>
      </c>
      <c r="B5" s="159" t="s">
        <v>402</v>
      </c>
      <c r="C5" s="160">
        <v>43257</v>
      </c>
      <c r="D5" s="161" t="s">
        <v>411</v>
      </c>
      <c r="E5" s="184" t="s">
        <v>863</v>
      </c>
      <c r="F5" s="162" t="s">
        <v>408</v>
      </c>
      <c r="G5" s="163">
        <v>200000</v>
      </c>
      <c r="H5" s="164">
        <v>8.0000000000000002E-3</v>
      </c>
      <c r="I5" s="165">
        <v>1600</v>
      </c>
      <c r="J5" s="163">
        <v>560000</v>
      </c>
    </row>
    <row r="6" spans="1:11" ht="14" x14ac:dyDescent="0.2">
      <c r="A6" s="159" t="s">
        <v>409</v>
      </c>
      <c r="B6" s="159" t="s">
        <v>402</v>
      </c>
      <c r="C6" s="160">
        <v>43259</v>
      </c>
      <c r="D6" s="161" t="s">
        <v>372</v>
      </c>
      <c r="E6" s="185" t="s">
        <v>865</v>
      </c>
      <c r="F6" s="162" t="s">
        <v>408</v>
      </c>
      <c r="G6" s="163">
        <v>200000</v>
      </c>
      <c r="H6" s="173">
        <v>8.0000000000000002E-3</v>
      </c>
      <c r="I6" s="165">
        <v>1600</v>
      </c>
      <c r="J6" s="163">
        <v>560000</v>
      </c>
    </row>
    <row r="7" spans="1:11" ht="14" x14ac:dyDescent="0.2">
      <c r="A7" s="159" t="s">
        <v>409</v>
      </c>
      <c r="B7" s="159" t="s">
        <v>402</v>
      </c>
      <c r="C7" s="160">
        <v>43260</v>
      </c>
      <c r="D7" s="161" t="s">
        <v>413</v>
      </c>
      <c r="E7" s="185" t="s">
        <v>866</v>
      </c>
      <c r="F7" s="162" t="s">
        <v>408</v>
      </c>
      <c r="G7" s="163">
        <v>300000</v>
      </c>
      <c r="H7" s="164">
        <v>8.0000000000000002E-3</v>
      </c>
      <c r="I7" s="165">
        <v>2400</v>
      </c>
      <c r="J7" s="163">
        <v>840000</v>
      </c>
    </row>
    <row r="8" spans="1:11" ht="14" x14ac:dyDescent="0.2">
      <c r="A8" s="159" t="s">
        <v>409</v>
      </c>
      <c r="B8" s="159" t="s">
        <v>402</v>
      </c>
      <c r="C8" s="160">
        <v>43261</v>
      </c>
      <c r="D8" s="171" t="s">
        <v>414</v>
      </c>
      <c r="E8" s="184" t="s">
        <v>868</v>
      </c>
      <c r="F8" s="162" t="s">
        <v>404</v>
      </c>
      <c r="G8" s="163">
        <v>400000</v>
      </c>
      <c r="H8" s="175">
        <v>8.0000000000000002E-3</v>
      </c>
      <c r="I8" s="165">
        <v>3200</v>
      </c>
      <c r="J8" s="163">
        <v>1120000</v>
      </c>
    </row>
    <row r="9" spans="1:11" ht="14" x14ac:dyDescent="0.2">
      <c r="A9" s="159" t="s">
        <v>409</v>
      </c>
      <c r="B9" s="159" t="s">
        <v>402</v>
      </c>
      <c r="C9" s="160">
        <v>43264</v>
      </c>
      <c r="D9" s="171" t="s">
        <v>416</v>
      </c>
      <c r="E9" s="184" t="s">
        <v>872</v>
      </c>
      <c r="F9" s="162" t="s">
        <v>408</v>
      </c>
      <c r="G9" s="163">
        <v>400000</v>
      </c>
      <c r="H9" s="175">
        <v>8.0000000000000002E-3</v>
      </c>
      <c r="I9" s="165">
        <v>3200</v>
      </c>
      <c r="J9" s="163">
        <v>1120000</v>
      </c>
    </row>
    <row r="10" spans="1:11" ht="14" x14ac:dyDescent="0.2">
      <c r="A10" s="159" t="s">
        <v>409</v>
      </c>
      <c r="B10" s="159" t="s">
        <v>402</v>
      </c>
      <c r="C10" s="160">
        <v>43265</v>
      </c>
      <c r="D10" s="171" t="s">
        <v>417</v>
      </c>
      <c r="E10" s="185" t="s">
        <v>874</v>
      </c>
      <c r="F10" s="162" t="s">
        <v>408</v>
      </c>
      <c r="G10" s="163">
        <v>200000</v>
      </c>
      <c r="H10" s="169">
        <v>8.0000000000000002E-3</v>
      </c>
      <c r="I10" s="165">
        <v>1600</v>
      </c>
      <c r="J10" s="163">
        <v>560000</v>
      </c>
    </row>
    <row r="11" spans="1:11" ht="14" x14ac:dyDescent="0.2">
      <c r="A11" s="159" t="s">
        <v>409</v>
      </c>
      <c r="B11" s="159" t="s">
        <v>402</v>
      </c>
      <c r="C11" s="160">
        <v>43266</v>
      </c>
      <c r="D11" s="171" t="s">
        <v>418</v>
      </c>
      <c r="E11" s="185" t="s">
        <v>875</v>
      </c>
      <c r="F11" s="162" t="s">
        <v>408</v>
      </c>
      <c r="G11" s="163">
        <v>200000</v>
      </c>
      <c r="H11" s="169">
        <v>8.0000000000000002E-3</v>
      </c>
      <c r="I11" s="165">
        <v>1600</v>
      </c>
      <c r="J11" s="163">
        <v>560000</v>
      </c>
    </row>
    <row r="12" spans="1:11" ht="14" x14ac:dyDescent="0.2">
      <c r="A12" s="159" t="s">
        <v>409</v>
      </c>
      <c r="B12" s="159" t="s">
        <v>402</v>
      </c>
      <c r="C12" s="160">
        <v>43267</v>
      </c>
      <c r="D12" s="171" t="s">
        <v>419</v>
      </c>
      <c r="E12" s="185" t="s">
        <v>877</v>
      </c>
      <c r="F12" s="162" t="s">
        <v>408</v>
      </c>
      <c r="G12" s="163">
        <v>200000</v>
      </c>
      <c r="H12" s="169">
        <v>8.0000000000000002E-3</v>
      </c>
      <c r="I12" s="165">
        <v>1600</v>
      </c>
      <c r="J12" s="163">
        <v>560000</v>
      </c>
    </row>
    <row r="13" spans="1:11" ht="14" x14ac:dyDescent="0.2">
      <c r="A13" s="159" t="s">
        <v>409</v>
      </c>
      <c r="B13" s="159" t="s">
        <v>402</v>
      </c>
      <c r="C13" s="160">
        <v>43268</v>
      </c>
      <c r="D13" s="171" t="s">
        <v>419</v>
      </c>
      <c r="E13" s="185" t="s">
        <v>879</v>
      </c>
      <c r="F13" s="162" t="s">
        <v>408</v>
      </c>
      <c r="G13" s="163">
        <v>200000</v>
      </c>
      <c r="H13" s="169">
        <v>8.0000000000000002E-3</v>
      </c>
      <c r="I13" s="165">
        <v>1600</v>
      </c>
      <c r="J13" s="163">
        <v>560000</v>
      </c>
    </row>
    <row r="14" spans="1:11" ht="14" x14ac:dyDescent="0.2">
      <c r="A14" s="159" t="s">
        <v>409</v>
      </c>
      <c r="B14" s="159" t="s">
        <v>402</v>
      </c>
      <c r="C14" s="160">
        <v>43270</v>
      </c>
      <c r="D14" s="171" t="s">
        <v>420</v>
      </c>
      <c r="E14" s="184" t="s">
        <v>883</v>
      </c>
      <c r="F14" s="162" t="s">
        <v>404</v>
      </c>
      <c r="G14" s="163">
        <v>400000</v>
      </c>
      <c r="H14" s="169">
        <v>8.0000000000000002E-3</v>
      </c>
      <c r="I14" s="165">
        <v>3200</v>
      </c>
      <c r="J14" s="163">
        <v>1120000</v>
      </c>
    </row>
    <row r="15" spans="1:11" ht="14" x14ac:dyDescent="0.2">
      <c r="A15" s="159" t="s">
        <v>409</v>
      </c>
      <c r="B15" s="159" t="s">
        <v>402</v>
      </c>
      <c r="C15" s="160">
        <v>43271</v>
      </c>
      <c r="D15" s="174" t="s">
        <v>421</v>
      </c>
      <c r="E15" s="185" t="s">
        <v>872</v>
      </c>
      <c r="F15" s="162" t="s">
        <v>404</v>
      </c>
      <c r="G15" s="163">
        <v>300000</v>
      </c>
      <c r="H15" s="169">
        <v>8.0000000000000002E-3</v>
      </c>
      <c r="I15" s="165">
        <v>2400</v>
      </c>
      <c r="J15" s="163">
        <v>840000</v>
      </c>
    </row>
    <row r="16" spans="1:11" ht="14" x14ac:dyDescent="0.2">
      <c r="A16" s="159" t="s">
        <v>409</v>
      </c>
      <c r="B16" s="159" t="s">
        <v>402</v>
      </c>
      <c r="C16" s="160">
        <v>43274</v>
      </c>
      <c r="D16" s="174" t="s">
        <v>423</v>
      </c>
      <c r="E16" s="185" t="s">
        <v>889</v>
      </c>
      <c r="F16" s="162" t="s">
        <v>408</v>
      </c>
      <c r="G16" s="163">
        <v>200000</v>
      </c>
      <c r="H16" s="169">
        <v>8.0000000000000002E-3</v>
      </c>
      <c r="I16" s="165">
        <v>1600</v>
      </c>
      <c r="J16" s="163">
        <v>560000</v>
      </c>
    </row>
    <row r="17" spans="1:10" ht="14" x14ac:dyDescent="0.2">
      <c r="A17" s="159" t="s">
        <v>409</v>
      </c>
      <c r="B17" s="159" t="s">
        <v>402</v>
      </c>
      <c r="C17" s="160">
        <v>43276</v>
      </c>
      <c r="D17" s="174" t="s">
        <v>422</v>
      </c>
      <c r="E17" s="185" t="s">
        <v>892</v>
      </c>
      <c r="F17" s="162" t="s">
        <v>408</v>
      </c>
      <c r="G17" s="163">
        <v>200000</v>
      </c>
      <c r="H17" s="169">
        <v>8.0000000000000002E-3</v>
      </c>
      <c r="I17" s="165">
        <v>1600</v>
      </c>
      <c r="J17" s="163">
        <v>560000</v>
      </c>
    </row>
    <row r="18" spans="1:10" ht="14" x14ac:dyDescent="0.2">
      <c r="A18" s="159" t="s">
        <v>409</v>
      </c>
      <c r="B18" s="159" t="s">
        <v>402</v>
      </c>
      <c r="C18" s="160">
        <v>43278</v>
      </c>
      <c r="D18" s="174" t="s">
        <v>424</v>
      </c>
      <c r="E18" s="185" t="s">
        <v>895</v>
      </c>
      <c r="F18" s="162" t="s">
        <v>408</v>
      </c>
      <c r="G18" s="163">
        <v>300000</v>
      </c>
      <c r="H18" s="169">
        <v>8.0000000000000002E-3</v>
      </c>
      <c r="I18" s="165">
        <v>2400</v>
      </c>
      <c r="J18" s="163">
        <v>840000</v>
      </c>
    </row>
    <row r="19" spans="1:10" ht="14" x14ac:dyDescent="0.2">
      <c r="A19" s="159" t="s">
        <v>409</v>
      </c>
      <c r="B19" s="159" t="s">
        <v>402</v>
      </c>
      <c r="C19" s="160">
        <v>43281</v>
      </c>
      <c r="D19" s="174" t="s">
        <v>423</v>
      </c>
      <c r="E19" s="185" t="s">
        <v>900</v>
      </c>
      <c r="F19" s="162" t="s">
        <v>408</v>
      </c>
      <c r="G19" s="163">
        <v>300000</v>
      </c>
      <c r="H19" s="169">
        <v>8.0000000000000002E-3</v>
      </c>
      <c r="I19" s="165">
        <v>2400</v>
      </c>
      <c r="J19" s="163">
        <v>840000</v>
      </c>
    </row>
    <row r="20" spans="1:10" ht="14" x14ac:dyDescent="0.2">
      <c r="A20" s="159" t="s">
        <v>405</v>
      </c>
      <c r="B20" s="159" t="s">
        <v>402</v>
      </c>
      <c r="C20" s="160">
        <v>43252</v>
      </c>
      <c r="D20" s="161" t="s">
        <v>403</v>
      </c>
      <c r="E20" s="184" t="s">
        <v>853</v>
      </c>
      <c r="F20" s="162" t="s">
        <v>404</v>
      </c>
      <c r="G20" s="163">
        <v>20000000</v>
      </c>
      <c r="H20" s="179" t="s">
        <v>406</v>
      </c>
      <c r="I20" s="180" t="s">
        <v>406</v>
      </c>
      <c r="J20" s="181" t="s">
        <v>406</v>
      </c>
    </row>
    <row r="21" spans="1:10" ht="14" x14ac:dyDescent="0.2">
      <c r="A21" s="159" t="s">
        <v>405</v>
      </c>
      <c r="B21" s="159" t="s">
        <v>402</v>
      </c>
      <c r="C21" s="160">
        <v>43254</v>
      </c>
      <c r="D21" s="161" t="s">
        <v>407</v>
      </c>
      <c r="E21" s="184" t="s">
        <v>853</v>
      </c>
      <c r="F21" s="167" t="s">
        <v>404</v>
      </c>
      <c r="G21" s="163">
        <v>20000000</v>
      </c>
      <c r="H21" s="179" t="s">
        <v>406</v>
      </c>
      <c r="I21" s="180" t="s">
        <v>406</v>
      </c>
      <c r="J21" s="181" t="s">
        <v>406</v>
      </c>
    </row>
    <row r="22" spans="1:10" ht="14" x14ac:dyDescent="0.2">
      <c r="A22" s="159" t="s">
        <v>405</v>
      </c>
      <c r="B22" s="159" t="s">
        <v>402</v>
      </c>
      <c r="C22" s="160">
        <v>43260</v>
      </c>
      <c r="D22" s="161" t="s">
        <v>413</v>
      </c>
      <c r="E22" s="185" t="s">
        <v>853</v>
      </c>
      <c r="F22" s="162" t="s">
        <v>404</v>
      </c>
      <c r="G22" s="163">
        <v>20000000</v>
      </c>
      <c r="H22" s="179" t="s">
        <v>406</v>
      </c>
      <c r="I22" s="180" t="s">
        <v>406</v>
      </c>
      <c r="J22" s="181" t="s">
        <v>406</v>
      </c>
    </row>
    <row r="23" spans="1:10" ht="14" x14ac:dyDescent="0.2">
      <c r="A23" s="159" t="s">
        <v>405</v>
      </c>
      <c r="B23" s="159" t="s">
        <v>402</v>
      </c>
      <c r="C23" s="160">
        <v>43261</v>
      </c>
      <c r="D23" s="171" t="s">
        <v>414</v>
      </c>
      <c r="E23" s="184" t="s">
        <v>853</v>
      </c>
      <c r="F23" s="162" t="s">
        <v>404</v>
      </c>
      <c r="G23" s="163">
        <v>20000000</v>
      </c>
      <c r="H23" s="182" t="s">
        <v>406</v>
      </c>
      <c r="I23" s="180" t="s">
        <v>406</v>
      </c>
      <c r="J23" s="181" t="s">
        <v>406</v>
      </c>
    </row>
    <row r="24" spans="1:10" ht="14" x14ac:dyDescent="0.2">
      <c r="A24" s="159" t="s">
        <v>405</v>
      </c>
      <c r="B24" s="159" t="s">
        <v>402</v>
      </c>
      <c r="C24" s="160">
        <v>43264</v>
      </c>
      <c r="D24" s="171" t="s">
        <v>416</v>
      </c>
      <c r="E24" s="185" t="s">
        <v>853</v>
      </c>
      <c r="F24" s="162" t="s">
        <v>404</v>
      </c>
      <c r="G24" s="163">
        <v>20000000</v>
      </c>
      <c r="H24" s="182" t="s">
        <v>406</v>
      </c>
      <c r="I24" s="180" t="s">
        <v>406</v>
      </c>
      <c r="J24" s="181" t="s">
        <v>406</v>
      </c>
    </row>
    <row r="25" spans="1:10" ht="14" x14ac:dyDescent="0.2">
      <c r="A25" s="159" t="s">
        <v>405</v>
      </c>
      <c r="B25" s="159" t="s">
        <v>402</v>
      </c>
      <c r="C25" s="160">
        <v>43268</v>
      </c>
      <c r="D25" s="171" t="s">
        <v>419</v>
      </c>
      <c r="E25" s="185" t="s">
        <v>853</v>
      </c>
      <c r="F25" s="162" t="s">
        <v>404</v>
      </c>
      <c r="G25" s="163">
        <v>20000000</v>
      </c>
      <c r="H25" s="183" t="s">
        <v>406</v>
      </c>
      <c r="I25" s="180" t="s">
        <v>406</v>
      </c>
      <c r="J25" s="181" t="s">
        <v>406</v>
      </c>
    </row>
    <row r="26" spans="1:10" ht="14" x14ac:dyDescent="0.2">
      <c r="A26" s="159" t="s">
        <v>405</v>
      </c>
      <c r="B26" s="159" t="s">
        <v>402</v>
      </c>
      <c r="C26" s="160">
        <v>43270</v>
      </c>
      <c r="D26" s="171" t="s">
        <v>420</v>
      </c>
      <c r="E26" s="184" t="s">
        <v>853</v>
      </c>
      <c r="F26" s="162" t="s">
        <v>404</v>
      </c>
      <c r="G26" s="163">
        <v>20000000</v>
      </c>
      <c r="H26" s="183" t="s">
        <v>406</v>
      </c>
      <c r="I26" s="180" t="s">
        <v>406</v>
      </c>
      <c r="J26" s="181" t="s">
        <v>406</v>
      </c>
    </row>
    <row r="27" spans="1:10" ht="14" x14ac:dyDescent="0.2">
      <c r="A27" s="159" t="s">
        <v>405</v>
      </c>
      <c r="B27" s="159" t="s">
        <v>402</v>
      </c>
      <c r="C27" s="160">
        <v>43275</v>
      </c>
      <c r="D27" s="174" t="s">
        <v>423</v>
      </c>
      <c r="E27" s="185" t="s">
        <v>853</v>
      </c>
      <c r="F27" s="162" t="s">
        <v>404</v>
      </c>
      <c r="G27" s="163">
        <v>20000000</v>
      </c>
      <c r="H27" s="183" t="s">
        <v>406</v>
      </c>
      <c r="I27" s="180" t="s">
        <v>406</v>
      </c>
      <c r="J27" s="181" t="s">
        <v>406</v>
      </c>
    </row>
    <row r="28" spans="1:10" ht="14" x14ac:dyDescent="0.2">
      <c r="A28" s="159" t="s">
        <v>405</v>
      </c>
      <c r="B28" s="159" t="s">
        <v>402</v>
      </c>
      <c r="C28" s="160">
        <v>43281</v>
      </c>
      <c r="D28" s="174" t="s">
        <v>423</v>
      </c>
      <c r="E28" s="185" t="s">
        <v>853</v>
      </c>
      <c r="F28" s="162" t="s">
        <v>404</v>
      </c>
      <c r="G28" s="163">
        <v>20000000</v>
      </c>
      <c r="H28" s="183" t="s">
        <v>406</v>
      </c>
      <c r="I28" s="180" t="s">
        <v>406</v>
      </c>
      <c r="J28" s="181" t="s">
        <v>406</v>
      </c>
    </row>
    <row r="29" spans="1:10" ht="14" x14ac:dyDescent="0.2">
      <c r="A29" s="159" t="s">
        <v>118</v>
      </c>
      <c r="B29" s="159" t="s">
        <v>402</v>
      </c>
      <c r="C29" s="160">
        <v>43252</v>
      </c>
      <c r="D29" s="161" t="s">
        <v>403</v>
      </c>
      <c r="E29" s="184" t="s">
        <v>851</v>
      </c>
      <c r="F29" s="162" t="s">
        <v>404</v>
      </c>
      <c r="G29" s="163">
        <v>200000</v>
      </c>
      <c r="H29" s="164">
        <v>1.7999999999999999E-2</v>
      </c>
      <c r="I29" s="165">
        <v>3599.9999999999995</v>
      </c>
      <c r="J29" s="163">
        <v>1259999.9999999998</v>
      </c>
    </row>
    <row r="30" spans="1:10" ht="14" x14ac:dyDescent="0.2">
      <c r="A30" s="166" t="s">
        <v>118</v>
      </c>
      <c r="B30" s="159" t="s">
        <v>402</v>
      </c>
      <c r="C30" s="160">
        <v>43253</v>
      </c>
      <c r="D30" s="161" t="s">
        <v>407</v>
      </c>
      <c r="E30" s="184" t="s">
        <v>854</v>
      </c>
      <c r="F30" s="162" t="s">
        <v>408</v>
      </c>
      <c r="G30" s="163">
        <v>60000</v>
      </c>
      <c r="H30" s="168">
        <v>1.2E-2</v>
      </c>
      <c r="I30" s="165">
        <v>720</v>
      </c>
      <c r="J30" s="163">
        <v>252000</v>
      </c>
    </row>
    <row r="31" spans="1:10" ht="14" x14ac:dyDescent="0.2">
      <c r="A31" s="159" t="s">
        <v>118</v>
      </c>
      <c r="B31" s="159" t="s">
        <v>402</v>
      </c>
      <c r="C31" s="160">
        <v>43254</v>
      </c>
      <c r="D31" s="161" t="s">
        <v>407</v>
      </c>
      <c r="E31" s="184" t="s">
        <v>856</v>
      </c>
      <c r="F31" s="167" t="s">
        <v>408</v>
      </c>
      <c r="G31" s="163">
        <v>60000</v>
      </c>
      <c r="H31" s="164">
        <v>1.2E-2</v>
      </c>
      <c r="I31" s="165">
        <v>720</v>
      </c>
      <c r="J31" s="163">
        <v>252000</v>
      </c>
    </row>
    <row r="32" spans="1:10" ht="14" x14ac:dyDescent="0.2">
      <c r="A32" s="166" t="s">
        <v>118</v>
      </c>
      <c r="B32" s="159" t="s">
        <v>402</v>
      </c>
      <c r="C32" s="160">
        <v>43255</v>
      </c>
      <c r="D32" s="161" t="s">
        <v>410</v>
      </c>
      <c r="E32" s="184" t="s">
        <v>858</v>
      </c>
      <c r="F32" s="167" t="s">
        <v>408</v>
      </c>
      <c r="G32" s="163">
        <v>60000</v>
      </c>
      <c r="H32" s="169">
        <v>1.2E-2</v>
      </c>
      <c r="I32" s="165">
        <v>720</v>
      </c>
      <c r="J32" s="163">
        <v>252000</v>
      </c>
    </row>
    <row r="33" spans="1:10" ht="14" x14ac:dyDescent="0.2">
      <c r="A33" s="159" t="s">
        <v>118</v>
      </c>
      <c r="B33" s="159" t="s">
        <v>402</v>
      </c>
      <c r="C33" s="160">
        <v>43256</v>
      </c>
      <c r="D33" s="161" t="s">
        <v>410</v>
      </c>
      <c r="E33" s="184" t="s">
        <v>860</v>
      </c>
      <c r="F33" s="167" t="s">
        <v>408</v>
      </c>
      <c r="G33" s="163">
        <v>60000</v>
      </c>
      <c r="H33" s="170">
        <v>1.2E-2</v>
      </c>
      <c r="I33" s="165">
        <v>720</v>
      </c>
      <c r="J33" s="163">
        <v>252000</v>
      </c>
    </row>
    <row r="34" spans="1:10" ht="14" x14ac:dyDescent="0.2">
      <c r="A34" s="159" t="s">
        <v>118</v>
      </c>
      <c r="B34" s="159" t="s">
        <v>402</v>
      </c>
      <c r="C34" s="160">
        <v>43257</v>
      </c>
      <c r="D34" s="161" t="s">
        <v>411</v>
      </c>
      <c r="E34" s="184" t="s">
        <v>862</v>
      </c>
      <c r="F34" s="162" t="s">
        <v>408</v>
      </c>
      <c r="G34" s="163">
        <v>60000</v>
      </c>
      <c r="H34" s="164">
        <v>1.4999999999999999E-2</v>
      </c>
      <c r="I34" s="165">
        <v>900</v>
      </c>
      <c r="J34" s="163">
        <v>315000</v>
      </c>
    </row>
    <row r="35" spans="1:10" ht="14" x14ac:dyDescent="0.2">
      <c r="A35" s="166" t="s">
        <v>118</v>
      </c>
      <c r="B35" s="159" t="s">
        <v>402</v>
      </c>
      <c r="C35" s="160">
        <v>43258</v>
      </c>
      <c r="D35" s="161" t="s">
        <v>412</v>
      </c>
      <c r="E35" s="184" t="s">
        <v>864</v>
      </c>
      <c r="F35" s="162" t="s">
        <v>408</v>
      </c>
      <c r="G35" s="163">
        <v>60000</v>
      </c>
      <c r="H35" s="172">
        <v>1.4999999999999999E-2</v>
      </c>
      <c r="I35" s="165">
        <v>900</v>
      </c>
      <c r="J35" s="163">
        <v>315000</v>
      </c>
    </row>
    <row r="36" spans="1:10" ht="14" x14ac:dyDescent="0.2">
      <c r="A36" s="159" t="s">
        <v>118</v>
      </c>
      <c r="B36" s="159" t="s">
        <v>402</v>
      </c>
      <c r="C36" s="160">
        <v>43259</v>
      </c>
      <c r="D36" s="161" t="s">
        <v>372</v>
      </c>
      <c r="E36" s="185" t="s">
        <v>865</v>
      </c>
      <c r="F36" s="162" t="s">
        <v>408</v>
      </c>
      <c r="G36" s="163">
        <v>60000</v>
      </c>
      <c r="H36" s="173">
        <v>1.2E-2</v>
      </c>
      <c r="I36" s="165">
        <v>720</v>
      </c>
      <c r="J36" s="163">
        <v>252000</v>
      </c>
    </row>
    <row r="37" spans="1:10" ht="14" x14ac:dyDescent="0.2">
      <c r="A37" s="159" t="s">
        <v>118</v>
      </c>
      <c r="B37" s="159" t="s">
        <v>402</v>
      </c>
      <c r="C37" s="160">
        <v>43260</v>
      </c>
      <c r="D37" s="161" t="s">
        <v>413</v>
      </c>
      <c r="E37" s="185" t="s">
        <v>866</v>
      </c>
      <c r="F37" s="162" t="s">
        <v>408</v>
      </c>
      <c r="G37" s="163">
        <v>70000</v>
      </c>
      <c r="H37" s="164">
        <v>1.2E-2</v>
      </c>
      <c r="I37" s="165">
        <v>840</v>
      </c>
      <c r="J37" s="163">
        <v>294000</v>
      </c>
    </row>
    <row r="38" spans="1:10" ht="14" x14ac:dyDescent="0.2">
      <c r="A38" s="159" t="s">
        <v>118</v>
      </c>
      <c r="B38" s="159" t="s">
        <v>402</v>
      </c>
      <c r="C38" s="160">
        <v>43261</v>
      </c>
      <c r="D38" s="171" t="s">
        <v>414</v>
      </c>
      <c r="E38" s="184" t="s">
        <v>867</v>
      </c>
      <c r="F38" s="162" t="s">
        <v>404</v>
      </c>
      <c r="G38" s="163">
        <v>200000</v>
      </c>
      <c r="H38" s="175">
        <v>1.7999999999999999E-2</v>
      </c>
      <c r="I38" s="165">
        <v>3599.9999999999995</v>
      </c>
      <c r="J38" s="163">
        <v>1259999.9999999998</v>
      </c>
    </row>
    <row r="39" spans="1:10" ht="14" x14ac:dyDescent="0.2">
      <c r="A39" s="159" t="s">
        <v>118</v>
      </c>
      <c r="B39" s="159" t="s">
        <v>402</v>
      </c>
      <c r="C39" s="160">
        <v>43262</v>
      </c>
      <c r="D39" s="171" t="s">
        <v>415</v>
      </c>
      <c r="E39" s="184" t="s">
        <v>869</v>
      </c>
      <c r="F39" s="162" t="s">
        <v>408</v>
      </c>
      <c r="G39" s="163">
        <v>70000</v>
      </c>
      <c r="H39" s="175">
        <v>1.0999999999999999E-2</v>
      </c>
      <c r="I39" s="165">
        <v>770</v>
      </c>
      <c r="J39" s="163">
        <v>269500</v>
      </c>
    </row>
    <row r="40" spans="1:10" ht="14" x14ac:dyDescent="0.2">
      <c r="A40" s="159" t="s">
        <v>118</v>
      </c>
      <c r="B40" s="159" t="s">
        <v>402</v>
      </c>
      <c r="C40" s="160">
        <v>43263</v>
      </c>
      <c r="D40" s="171" t="s">
        <v>415</v>
      </c>
      <c r="E40" s="184" t="s">
        <v>869</v>
      </c>
      <c r="F40" s="162" t="s">
        <v>408</v>
      </c>
      <c r="G40" s="163">
        <v>70000</v>
      </c>
      <c r="H40" s="175">
        <v>1.0999999999999999E-2</v>
      </c>
      <c r="I40" s="165">
        <v>770</v>
      </c>
      <c r="J40" s="163">
        <v>269500</v>
      </c>
    </row>
    <row r="41" spans="1:10" ht="14" x14ac:dyDescent="0.2">
      <c r="A41" s="159" t="s">
        <v>118</v>
      </c>
      <c r="B41" s="159" t="s">
        <v>402</v>
      </c>
      <c r="C41" s="160">
        <v>43264</v>
      </c>
      <c r="D41" s="171" t="s">
        <v>416</v>
      </c>
      <c r="E41" s="184" t="s">
        <v>871</v>
      </c>
      <c r="F41" s="162" t="s">
        <v>404</v>
      </c>
      <c r="G41" s="163">
        <v>80000</v>
      </c>
      <c r="H41" s="175">
        <v>0.02</v>
      </c>
      <c r="I41" s="165">
        <v>1600</v>
      </c>
      <c r="J41" s="163">
        <v>560000</v>
      </c>
    </row>
    <row r="42" spans="1:10" ht="14" x14ac:dyDescent="0.2">
      <c r="A42" s="159" t="s">
        <v>118</v>
      </c>
      <c r="B42" s="159" t="s">
        <v>402</v>
      </c>
      <c r="C42" s="160">
        <v>43265</v>
      </c>
      <c r="D42" s="171" t="s">
        <v>417</v>
      </c>
      <c r="E42" s="185" t="s">
        <v>873</v>
      </c>
      <c r="F42" s="162" t="s">
        <v>408</v>
      </c>
      <c r="G42" s="163">
        <v>70000</v>
      </c>
      <c r="H42" s="169">
        <v>1.2999999999999999E-2</v>
      </c>
      <c r="I42" s="165">
        <v>910</v>
      </c>
      <c r="J42" s="163">
        <v>318500</v>
      </c>
    </row>
    <row r="43" spans="1:10" ht="14" x14ac:dyDescent="0.2">
      <c r="A43" s="159" t="s">
        <v>118</v>
      </c>
      <c r="B43" s="159" t="s">
        <v>402</v>
      </c>
      <c r="C43" s="160">
        <v>43266</v>
      </c>
      <c r="D43" s="171" t="s">
        <v>418</v>
      </c>
      <c r="E43" s="185" t="s">
        <v>875</v>
      </c>
      <c r="F43" s="162" t="s">
        <v>408</v>
      </c>
      <c r="G43" s="163">
        <v>90000</v>
      </c>
      <c r="H43" s="169">
        <v>1.2999999999999999E-2</v>
      </c>
      <c r="I43" s="165">
        <v>1170</v>
      </c>
      <c r="J43" s="163">
        <v>409500</v>
      </c>
    </row>
    <row r="44" spans="1:10" ht="14" x14ac:dyDescent="0.2">
      <c r="A44" s="159" t="s">
        <v>118</v>
      </c>
      <c r="B44" s="159" t="s">
        <v>402</v>
      </c>
      <c r="C44" s="160">
        <v>43267</v>
      </c>
      <c r="D44" s="171" t="s">
        <v>419</v>
      </c>
      <c r="E44" s="185" t="s">
        <v>876</v>
      </c>
      <c r="F44" s="162" t="s">
        <v>408</v>
      </c>
      <c r="G44" s="163">
        <v>90000</v>
      </c>
      <c r="H44" s="169">
        <v>1.2999999999999999E-2</v>
      </c>
      <c r="I44" s="165">
        <v>1170</v>
      </c>
      <c r="J44" s="163">
        <v>409500</v>
      </c>
    </row>
    <row r="45" spans="1:10" ht="14" x14ac:dyDescent="0.2">
      <c r="A45" s="159" t="s">
        <v>118</v>
      </c>
      <c r="B45" s="159" t="s">
        <v>402</v>
      </c>
      <c r="C45" s="160">
        <v>43268</v>
      </c>
      <c r="D45" s="171" t="s">
        <v>419</v>
      </c>
      <c r="E45" s="185" t="s">
        <v>878</v>
      </c>
      <c r="F45" s="162" t="s">
        <v>408</v>
      </c>
      <c r="G45" s="163">
        <v>90000</v>
      </c>
      <c r="H45" s="169">
        <v>1.2999999999999999E-2</v>
      </c>
      <c r="I45" s="165">
        <v>1170</v>
      </c>
      <c r="J45" s="163">
        <v>409500</v>
      </c>
    </row>
    <row r="46" spans="1:10" ht="28" x14ac:dyDescent="0.2">
      <c r="A46" s="159" t="s">
        <v>118</v>
      </c>
      <c r="B46" s="159" t="s">
        <v>402</v>
      </c>
      <c r="C46" s="160">
        <v>43269</v>
      </c>
      <c r="D46" s="171" t="s">
        <v>418</v>
      </c>
      <c r="E46" s="184" t="s">
        <v>880</v>
      </c>
      <c r="F46" s="162" t="s">
        <v>404</v>
      </c>
      <c r="G46" s="163">
        <v>300000</v>
      </c>
      <c r="H46" s="169">
        <v>0.02</v>
      </c>
      <c r="I46" s="165">
        <v>6000</v>
      </c>
      <c r="J46" s="163">
        <v>2100000</v>
      </c>
    </row>
    <row r="47" spans="1:10" ht="14" x14ac:dyDescent="0.2">
      <c r="A47" s="159" t="s">
        <v>118</v>
      </c>
      <c r="B47" s="159" t="s">
        <v>402</v>
      </c>
      <c r="C47" s="160">
        <v>43270</v>
      </c>
      <c r="D47" s="171" t="s">
        <v>420</v>
      </c>
      <c r="E47" s="184" t="s">
        <v>882</v>
      </c>
      <c r="F47" s="162" t="s">
        <v>404</v>
      </c>
      <c r="G47" s="163">
        <v>150000</v>
      </c>
      <c r="H47" s="169">
        <v>1.4999999999999999E-2</v>
      </c>
      <c r="I47" s="165">
        <v>2250</v>
      </c>
      <c r="J47" s="163">
        <v>787500</v>
      </c>
    </row>
    <row r="48" spans="1:10" ht="14" x14ac:dyDescent="0.2">
      <c r="A48" s="159" t="s">
        <v>118</v>
      </c>
      <c r="B48" s="159" t="s">
        <v>402</v>
      </c>
      <c r="C48" s="160">
        <v>43271</v>
      </c>
      <c r="D48" s="174" t="s">
        <v>421</v>
      </c>
      <c r="E48" s="185" t="s">
        <v>871</v>
      </c>
      <c r="F48" s="162" t="s">
        <v>404</v>
      </c>
      <c r="G48" s="163">
        <v>150000</v>
      </c>
      <c r="H48" s="169">
        <v>1.4999999999999999E-2</v>
      </c>
      <c r="I48" s="165">
        <v>2250</v>
      </c>
      <c r="J48" s="163">
        <v>787500</v>
      </c>
    </row>
    <row r="49" spans="1:10" ht="14" x14ac:dyDescent="0.2">
      <c r="A49" s="159" t="s">
        <v>118</v>
      </c>
      <c r="B49" s="159" t="s">
        <v>402</v>
      </c>
      <c r="C49" s="160">
        <v>43272</v>
      </c>
      <c r="D49" s="174" t="s">
        <v>422</v>
      </c>
      <c r="E49" s="185" t="s">
        <v>884</v>
      </c>
      <c r="F49" s="162" t="s">
        <v>408</v>
      </c>
      <c r="G49" s="163">
        <v>60000</v>
      </c>
      <c r="H49" s="169">
        <v>1.2E-2</v>
      </c>
      <c r="I49" s="165">
        <v>720</v>
      </c>
      <c r="J49" s="163">
        <v>252000</v>
      </c>
    </row>
    <row r="50" spans="1:10" ht="14" x14ac:dyDescent="0.2">
      <c r="A50" s="159" t="s">
        <v>118</v>
      </c>
      <c r="B50" s="159" t="s">
        <v>402</v>
      </c>
      <c r="C50" s="160">
        <v>43273</v>
      </c>
      <c r="D50" s="174" t="s">
        <v>422</v>
      </c>
      <c r="E50" s="185" t="s">
        <v>886</v>
      </c>
      <c r="F50" s="162" t="s">
        <v>408</v>
      </c>
      <c r="G50" s="163">
        <v>60000</v>
      </c>
      <c r="H50" s="169">
        <v>1.2E-2</v>
      </c>
      <c r="I50" s="165">
        <v>720</v>
      </c>
      <c r="J50" s="163">
        <v>252000</v>
      </c>
    </row>
    <row r="51" spans="1:10" ht="14" x14ac:dyDescent="0.2">
      <c r="A51" s="159" t="s">
        <v>118</v>
      </c>
      <c r="B51" s="159" t="s">
        <v>402</v>
      </c>
      <c r="C51" s="160">
        <v>43274</v>
      </c>
      <c r="D51" s="174" t="s">
        <v>423</v>
      </c>
      <c r="E51" s="185" t="s">
        <v>888</v>
      </c>
      <c r="F51" s="162" t="s">
        <v>408</v>
      </c>
      <c r="G51" s="163">
        <v>70000</v>
      </c>
      <c r="H51" s="169">
        <v>1.2E-2</v>
      </c>
      <c r="I51" s="165">
        <v>840</v>
      </c>
      <c r="J51" s="163">
        <v>294000</v>
      </c>
    </row>
    <row r="52" spans="1:10" ht="14" x14ac:dyDescent="0.2">
      <c r="A52" s="159" t="s">
        <v>118</v>
      </c>
      <c r="B52" s="159" t="s">
        <v>402</v>
      </c>
      <c r="C52" s="160">
        <v>43275</v>
      </c>
      <c r="D52" s="174" t="s">
        <v>423</v>
      </c>
      <c r="E52" s="185" t="s">
        <v>890</v>
      </c>
      <c r="F52" s="162" t="s">
        <v>408</v>
      </c>
      <c r="G52" s="163">
        <v>70000</v>
      </c>
      <c r="H52" s="169">
        <v>1.2E-2</v>
      </c>
      <c r="I52" s="165">
        <v>840</v>
      </c>
      <c r="J52" s="163">
        <v>294000</v>
      </c>
    </row>
    <row r="53" spans="1:10" ht="14" x14ac:dyDescent="0.2">
      <c r="A53" s="159" t="s">
        <v>118</v>
      </c>
      <c r="B53" s="159" t="s">
        <v>402</v>
      </c>
      <c r="C53" s="160">
        <v>43276</v>
      </c>
      <c r="D53" s="174" t="s">
        <v>422</v>
      </c>
      <c r="E53" s="185" t="s">
        <v>891</v>
      </c>
      <c r="F53" s="162" t="s">
        <v>408</v>
      </c>
      <c r="G53" s="163">
        <v>60000</v>
      </c>
      <c r="H53" s="169">
        <v>1.2999999999999999E-2</v>
      </c>
      <c r="I53" s="165">
        <v>780</v>
      </c>
      <c r="J53" s="163">
        <v>273000</v>
      </c>
    </row>
    <row r="54" spans="1:10" ht="14" x14ac:dyDescent="0.2">
      <c r="A54" s="159" t="s">
        <v>118</v>
      </c>
      <c r="B54" s="159" t="s">
        <v>402</v>
      </c>
      <c r="C54" s="160">
        <v>43277</v>
      </c>
      <c r="D54" s="174" t="s">
        <v>422</v>
      </c>
      <c r="E54" s="185" t="s">
        <v>893</v>
      </c>
      <c r="F54" s="162" t="s">
        <v>408</v>
      </c>
      <c r="G54" s="163">
        <v>60000</v>
      </c>
      <c r="H54" s="169">
        <v>1.2999999999999999E-2</v>
      </c>
      <c r="I54" s="165">
        <v>780</v>
      </c>
      <c r="J54" s="163">
        <v>273000</v>
      </c>
    </row>
    <row r="55" spans="1:10" ht="14" x14ac:dyDescent="0.2">
      <c r="A55" s="159" t="s">
        <v>118</v>
      </c>
      <c r="B55" s="159" t="s">
        <v>402</v>
      </c>
      <c r="C55" s="160">
        <v>43278</v>
      </c>
      <c r="D55" s="174" t="s">
        <v>424</v>
      </c>
      <c r="E55" s="185" t="s">
        <v>894</v>
      </c>
      <c r="F55" s="162" t="s">
        <v>408</v>
      </c>
      <c r="G55" s="163">
        <v>70000</v>
      </c>
      <c r="H55" s="169">
        <v>1.2999999999999999E-2</v>
      </c>
      <c r="I55" s="165">
        <v>910</v>
      </c>
      <c r="J55" s="163">
        <v>318500</v>
      </c>
    </row>
    <row r="56" spans="1:10" ht="14" x14ac:dyDescent="0.2">
      <c r="A56" s="159" t="s">
        <v>118</v>
      </c>
      <c r="B56" s="159" t="s">
        <v>402</v>
      </c>
      <c r="C56" s="160">
        <v>43279</v>
      </c>
      <c r="D56" s="174" t="s">
        <v>422</v>
      </c>
      <c r="E56" s="185" t="s">
        <v>897</v>
      </c>
      <c r="F56" s="162" t="s">
        <v>408</v>
      </c>
      <c r="G56" s="163">
        <v>60000</v>
      </c>
      <c r="H56" s="169">
        <v>0.01</v>
      </c>
      <c r="I56" s="165">
        <v>600</v>
      </c>
      <c r="J56" s="163">
        <v>210000</v>
      </c>
    </row>
    <row r="57" spans="1:10" ht="14" x14ac:dyDescent="0.2">
      <c r="A57" s="159" t="s">
        <v>118</v>
      </c>
      <c r="B57" s="159" t="s">
        <v>402</v>
      </c>
      <c r="C57" s="160">
        <v>43280</v>
      </c>
      <c r="D57" s="174" t="s">
        <v>422</v>
      </c>
      <c r="E57" s="185" t="s">
        <v>899</v>
      </c>
      <c r="F57" s="162" t="s">
        <v>408</v>
      </c>
      <c r="G57" s="163">
        <v>60000</v>
      </c>
      <c r="H57" s="169">
        <v>0.01</v>
      </c>
      <c r="I57" s="165">
        <v>600</v>
      </c>
      <c r="J57" s="163">
        <v>210000</v>
      </c>
    </row>
    <row r="58" spans="1:10" ht="14" x14ac:dyDescent="0.2">
      <c r="A58" s="159" t="s">
        <v>118</v>
      </c>
      <c r="B58" s="159" t="s">
        <v>402</v>
      </c>
      <c r="C58" s="160">
        <v>43281</v>
      </c>
      <c r="D58" s="174" t="s">
        <v>423</v>
      </c>
      <c r="E58" s="185" t="s">
        <v>900</v>
      </c>
      <c r="F58" s="162" t="s">
        <v>408</v>
      </c>
      <c r="G58" s="163">
        <v>70000</v>
      </c>
      <c r="H58" s="169">
        <v>0.01</v>
      </c>
      <c r="I58" s="165">
        <v>700</v>
      </c>
      <c r="J58" s="163">
        <v>245000</v>
      </c>
    </row>
    <row r="59" spans="1:10" ht="14" x14ac:dyDescent="0.2">
      <c r="A59" s="159" t="s">
        <v>173</v>
      </c>
      <c r="B59" s="159" t="s">
        <v>402</v>
      </c>
      <c r="C59" s="160">
        <v>43256</v>
      </c>
      <c r="D59" s="161" t="s">
        <v>410</v>
      </c>
      <c r="E59" s="184" t="s">
        <v>861</v>
      </c>
      <c r="F59" s="167" t="s">
        <v>408</v>
      </c>
      <c r="G59" s="163">
        <v>120000</v>
      </c>
      <c r="H59" s="170">
        <v>1.5E-3</v>
      </c>
      <c r="I59" s="165">
        <v>180</v>
      </c>
      <c r="J59" s="163">
        <v>63000</v>
      </c>
    </row>
    <row r="60" spans="1:10" ht="14" x14ac:dyDescent="0.2">
      <c r="A60" s="159" t="s">
        <v>173</v>
      </c>
      <c r="B60" s="159" t="s">
        <v>402</v>
      </c>
      <c r="C60" s="160">
        <v>43265</v>
      </c>
      <c r="D60" s="171" t="s">
        <v>417</v>
      </c>
      <c r="E60" s="185" t="s">
        <v>874</v>
      </c>
      <c r="F60" s="162" t="s">
        <v>408</v>
      </c>
      <c r="G60" s="163">
        <v>120000</v>
      </c>
      <c r="H60" s="169">
        <v>2E-3</v>
      </c>
      <c r="I60" s="165">
        <v>240</v>
      </c>
      <c r="J60" s="163">
        <v>84000</v>
      </c>
    </row>
    <row r="61" spans="1:10" ht="14" x14ac:dyDescent="0.2">
      <c r="A61" s="159" t="s">
        <v>173</v>
      </c>
      <c r="B61" s="159" t="s">
        <v>402</v>
      </c>
      <c r="C61" s="160">
        <v>43273</v>
      </c>
      <c r="D61" s="174" t="s">
        <v>422</v>
      </c>
      <c r="E61" s="185" t="s">
        <v>887</v>
      </c>
      <c r="F61" s="162" t="s">
        <v>408</v>
      </c>
      <c r="G61" s="163">
        <v>120000</v>
      </c>
      <c r="H61" s="169">
        <v>1.9E-3</v>
      </c>
      <c r="I61" s="165">
        <v>228</v>
      </c>
      <c r="J61" s="163">
        <v>79800</v>
      </c>
    </row>
    <row r="62" spans="1:10" ht="14" x14ac:dyDescent="0.2">
      <c r="A62" s="159" t="s">
        <v>124</v>
      </c>
      <c r="B62" s="159" t="s">
        <v>402</v>
      </c>
      <c r="C62" s="160">
        <v>43252</v>
      </c>
      <c r="D62" s="161" t="s">
        <v>403</v>
      </c>
      <c r="E62" s="184" t="s">
        <v>852</v>
      </c>
      <c r="F62" s="162" t="s">
        <v>404</v>
      </c>
      <c r="G62" s="163">
        <v>200000</v>
      </c>
      <c r="H62" s="164">
        <v>5.0000000000000001E-3</v>
      </c>
      <c r="I62" s="165">
        <v>1000</v>
      </c>
      <c r="J62" s="163">
        <v>350000</v>
      </c>
    </row>
    <row r="63" spans="1:10" ht="14" x14ac:dyDescent="0.2">
      <c r="A63" s="159" t="s">
        <v>124</v>
      </c>
      <c r="B63" s="159" t="s">
        <v>402</v>
      </c>
      <c r="C63" s="160">
        <v>43254</v>
      </c>
      <c r="D63" s="161" t="s">
        <v>407</v>
      </c>
      <c r="E63" s="184" t="s">
        <v>857</v>
      </c>
      <c r="F63" s="167" t="s">
        <v>408</v>
      </c>
      <c r="G63" s="163">
        <v>100000</v>
      </c>
      <c r="H63" s="164">
        <v>5.0000000000000001E-3</v>
      </c>
      <c r="I63" s="165">
        <v>500</v>
      </c>
      <c r="J63" s="163">
        <v>175000</v>
      </c>
    </row>
    <row r="64" spans="1:10" ht="14" x14ac:dyDescent="0.2">
      <c r="A64" s="166" t="s">
        <v>124</v>
      </c>
      <c r="B64" s="159" t="s">
        <v>402</v>
      </c>
      <c r="C64" s="160">
        <v>43255</v>
      </c>
      <c r="D64" s="161" t="s">
        <v>410</v>
      </c>
      <c r="E64" s="184" t="s">
        <v>859</v>
      </c>
      <c r="F64" s="167" t="s">
        <v>408</v>
      </c>
      <c r="G64" s="163">
        <v>100000</v>
      </c>
      <c r="H64" s="169">
        <v>5.0000000000000001E-3</v>
      </c>
      <c r="I64" s="165">
        <v>500</v>
      </c>
      <c r="J64" s="163">
        <v>175000</v>
      </c>
    </row>
    <row r="65" spans="1:10" ht="14" x14ac:dyDescent="0.2">
      <c r="A65" s="159" t="s">
        <v>124</v>
      </c>
      <c r="B65" s="159" t="s">
        <v>402</v>
      </c>
      <c r="C65" s="160">
        <v>43257</v>
      </c>
      <c r="D65" s="161" t="s">
        <v>411</v>
      </c>
      <c r="E65" s="184" t="s">
        <v>863</v>
      </c>
      <c r="F65" s="162" t="s">
        <v>408</v>
      </c>
      <c r="G65" s="163">
        <v>100000</v>
      </c>
      <c r="H65" s="164">
        <v>5.0000000000000001E-3</v>
      </c>
      <c r="I65" s="165">
        <v>500</v>
      </c>
      <c r="J65" s="163">
        <v>175000</v>
      </c>
    </row>
    <row r="66" spans="1:10" ht="14" x14ac:dyDescent="0.2">
      <c r="A66" s="159" t="s">
        <v>124</v>
      </c>
      <c r="B66" s="159" t="s">
        <v>402</v>
      </c>
      <c r="C66" s="160">
        <v>43260</v>
      </c>
      <c r="D66" s="161" t="s">
        <v>413</v>
      </c>
      <c r="E66" s="185" t="s">
        <v>866</v>
      </c>
      <c r="F66" s="162" t="s">
        <v>408</v>
      </c>
      <c r="G66" s="163">
        <v>100000</v>
      </c>
      <c r="H66" s="164">
        <v>5.0000000000000001E-3</v>
      </c>
      <c r="I66" s="165">
        <v>500</v>
      </c>
      <c r="J66" s="163">
        <v>175000</v>
      </c>
    </row>
    <row r="67" spans="1:10" ht="14" x14ac:dyDescent="0.2">
      <c r="A67" s="159" t="s">
        <v>124</v>
      </c>
      <c r="B67" s="159" t="s">
        <v>402</v>
      </c>
      <c r="C67" s="160">
        <v>43261</v>
      </c>
      <c r="D67" s="171" t="s">
        <v>414</v>
      </c>
      <c r="E67" s="184" t="s">
        <v>868</v>
      </c>
      <c r="F67" s="162" t="s">
        <v>404</v>
      </c>
      <c r="G67" s="163">
        <v>200000</v>
      </c>
      <c r="H67" s="175">
        <v>6.0000000000000001E-3</v>
      </c>
      <c r="I67" s="165">
        <v>1200</v>
      </c>
      <c r="J67" s="163">
        <v>420000</v>
      </c>
    </row>
    <row r="68" spans="1:10" ht="14" x14ac:dyDescent="0.2">
      <c r="A68" s="159" t="s">
        <v>124</v>
      </c>
      <c r="B68" s="159" t="s">
        <v>402</v>
      </c>
      <c r="C68" s="160">
        <v>43262</v>
      </c>
      <c r="D68" s="171" t="s">
        <v>415</v>
      </c>
      <c r="E68" s="184" t="s">
        <v>870</v>
      </c>
      <c r="F68" s="162" t="s">
        <v>408</v>
      </c>
      <c r="G68" s="163">
        <v>100000</v>
      </c>
      <c r="H68" s="175">
        <v>5.0000000000000001E-3</v>
      </c>
      <c r="I68" s="165">
        <v>500</v>
      </c>
      <c r="J68" s="163">
        <v>175000</v>
      </c>
    </row>
    <row r="69" spans="1:10" ht="14" x14ac:dyDescent="0.2">
      <c r="A69" s="159" t="s">
        <v>124</v>
      </c>
      <c r="B69" s="159" t="s">
        <v>402</v>
      </c>
      <c r="C69" s="160">
        <v>43264</v>
      </c>
      <c r="D69" s="171" t="s">
        <v>416</v>
      </c>
      <c r="E69" s="184" t="s">
        <v>872</v>
      </c>
      <c r="F69" s="162" t="s">
        <v>408</v>
      </c>
      <c r="G69" s="163">
        <v>200000</v>
      </c>
      <c r="H69" s="175">
        <v>6.0000000000000001E-3</v>
      </c>
      <c r="I69" s="165">
        <v>1200</v>
      </c>
      <c r="J69" s="163">
        <v>420000</v>
      </c>
    </row>
    <row r="70" spans="1:10" ht="14" x14ac:dyDescent="0.2">
      <c r="A70" s="159" t="s">
        <v>124</v>
      </c>
      <c r="B70" s="159" t="s">
        <v>402</v>
      </c>
      <c r="C70" s="160">
        <v>43265</v>
      </c>
      <c r="D70" s="171" t="s">
        <v>417</v>
      </c>
      <c r="E70" s="185" t="s">
        <v>874</v>
      </c>
      <c r="F70" s="162" t="s">
        <v>408</v>
      </c>
      <c r="G70" s="163">
        <v>100000</v>
      </c>
      <c r="H70" s="169">
        <v>5.0000000000000001E-3</v>
      </c>
      <c r="I70" s="165">
        <v>500</v>
      </c>
      <c r="J70" s="163">
        <v>175000</v>
      </c>
    </row>
    <row r="71" spans="1:10" ht="14" x14ac:dyDescent="0.2">
      <c r="A71" s="159" t="s">
        <v>124</v>
      </c>
      <c r="B71" s="159" t="s">
        <v>402</v>
      </c>
      <c r="C71" s="160">
        <v>43266</v>
      </c>
      <c r="D71" s="171" t="s">
        <v>418</v>
      </c>
      <c r="E71" s="185" t="s">
        <v>875</v>
      </c>
      <c r="F71" s="162" t="s">
        <v>408</v>
      </c>
      <c r="G71" s="163">
        <v>100000</v>
      </c>
      <c r="H71" s="169">
        <v>5.0000000000000001E-3</v>
      </c>
      <c r="I71" s="165">
        <v>500</v>
      </c>
      <c r="J71" s="163">
        <v>175000</v>
      </c>
    </row>
    <row r="72" spans="1:10" ht="14" x14ac:dyDescent="0.2">
      <c r="A72" s="159" t="s">
        <v>124</v>
      </c>
      <c r="B72" s="159" t="s">
        <v>402</v>
      </c>
      <c r="C72" s="160">
        <v>43269</v>
      </c>
      <c r="D72" s="171" t="s">
        <v>418</v>
      </c>
      <c r="E72" s="184" t="s">
        <v>881</v>
      </c>
      <c r="F72" s="162" t="s">
        <v>404</v>
      </c>
      <c r="G72" s="163">
        <v>300000</v>
      </c>
      <c r="H72" s="169">
        <v>7.0000000000000001E-3</v>
      </c>
      <c r="I72" s="165">
        <v>2100</v>
      </c>
      <c r="J72" s="163">
        <v>735000</v>
      </c>
    </row>
    <row r="73" spans="1:10" ht="14" x14ac:dyDescent="0.2">
      <c r="A73" s="159" t="s">
        <v>124</v>
      </c>
      <c r="B73" s="159" t="s">
        <v>402</v>
      </c>
      <c r="C73" s="160">
        <v>43271</v>
      </c>
      <c r="D73" s="174" t="s">
        <v>421</v>
      </c>
      <c r="E73" s="185" t="s">
        <v>872</v>
      </c>
      <c r="F73" s="162" t="s">
        <v>404</v>
      </c>
      <c r="G73" s="163">
        <v>100000</v>
      </c>
      <c r="H73" s="169">
        <v>5.0000000000000001E-3</v>
      </c>
      <c r="I73" s="165">
        <v>500</v>
      </c>
      <c r="J73" s="163">
        <v>175000</v>
      </c>
    </row>
    <row r="74" spans="1:10" ht="14" x14ac:dyDescent="0.2">
      <c r="A74" s="159" t="s">
        <v>124</v>
      </c>
      <c r="B74" s="159" t="s">
        <v>402</v>
      </c>
      <c r="C74" s="160">
        <v>43272</v>
      </c>
      <c r="D74" s="174" t="s">
        <v>422</v>
      </c>
      <c r="E74" s="185" t="s">
        <v>885</v>
      </c>
      <c r="F74" s="162" t="s">
        <v>404</v>
      </c>
      <c r="G74" s="163">
        <v>100000</v>
      </c>
      <c r="H74" s="169">
        <v>5.0000000000000001E-3</v>
      </c>
      <c r="I74" s="165">
        <v>500</v>
      </c>
      <c r="J74" s="163">
        <v>175000</v>
      </c>
    </row>
    <row r="75" spans="1:10" ht="14" x14ac:dyDescent="0.2">
      <c r="A75" s="159" t="s">
        <v>124</v>
      </c>
      <c r="B75" s="159" t="s">
        <v>402</v>
      </c>
      <c r="C75" s="160">
        <v>43275</v>
      </c>
      <c r="D75" s="174" t="s">
        <v>423</v>
      </c>
      <c r="E75" s="185" t="s">
        <v>890</v>
      </c>
      <c r="F75" s="162" t="s">
        <v>408</v>
      </c>
      <c r="G75" s="163">
        <v>100000</v>
      </c>
      <c r="H75" s="169">
        <v>5.0000000000000001E-3</v>
      </c>
      <c r="I75" s="165">
        <v>500</v>
      </c>
      <c r="J75" s="163">
        <v>175000</v>
      </c>
    </row>
    <row r="76" spans="1:10" ht="14" x14ac:dyDescent="0.2">
      <c r="A76" s="159" t="s">
        <v>124</v>
      </c>
      <c r="B76" s="159" t="s">
        <v>402</v>
      </c>
      <c r="C76" s="160">
        <v>43278</v>
      </c>
      <c r="D76" s="174" t="s">
        <v>424</v>
      </c>
      <c r="E76" s="185" t="s">
        <v>896</v>
      </c>
      <c r="F76" s="162" t="s">
        <v>408</v>
      </c>
      <c r="G76" s="163">
        <v>100000</v>
      </c>
      <c r="H76" s="169">
        <v>5.0000000000000001E-3</v>
      </c>
      <c r="I76" s="165">
        <v>500</v>
      </c>
      <c r="J76" s="163">
        <v>175000</v>
      </c>
    </row>
    <row r="77" spans="1:10" ht="14" x14ac:dyDescent="0.2">
      <c r="A77" s="159" t="s">
        <v>124</v>
      </c>
      <c r="B77" s="159" t="s">
        <v>402</v>
      </c>
      <c r="C77" s="160">
        <v>43279</v>
      </c>
      <c r="D77" s="174" t="s">
        <v>422</v>
      </c>
      <c r="E77" s="185" t="s">
        <v>898</v>
      </c>
      <c r="F77" s="162" t="s">
        <v>408</v>
      </c>
      <c r="G77" s="163">
        <v>100000</v>
      </c>
      <c r="H77" s="169">
        <v>5.0000000000000001E-3</v>
      </c>
      <c r="I77" s="165">
        <v>500</v>
      </c>
      <c r="J77" s="163">
        <v>175000</v>
      </c>
    </row>
    <row r="78" spans="1:10" ht="14" x14ac:dyDescent="0.2">
      <c r="A78" s="159" t="s">
        <v>124</v>
      </c>
      <c r="B78" s="159" t="s">
        <v>402</v>
      </c>
      <c r="C78" s="160">
        <v>43280</v>
      </c>
      <c r="D78" s="174" t="s">
        <v>422</v>
      </c>
      <c r="E78" s="185" t="s">
        <v>899</v>
      </c>
      <c r="F78" s="162" t="s">
        <v>408</v>
      </c>
      <c r="G78" s="163">
        <v>100000</v>
      </c>
      <c r="H78" s="169">
        <v>5.0000000000000001E-3</v>
      </c>
      <c r="I78" s="165">
        <v>500</v>
      </c>
      <c r="J78" s="163">
        <v>175000</v>
      </c>
    </row>
    <row r="79" spans="1:10" ht="14" x14ac:dyDescent="0.2">
      <c r="A79" s="159" t="s">
        <v>124</v>
      </c>
      <c r="B79" s="159" t="s">
        <v>402</v>
      </c>
      <c r="C79" s="160">
        <v>43281</v>
      </c>
      <c r="D79" s="174" t="s">
        <v>423</v>
      </c>
      <c r="E79" s="185" t="s">
        <v>900</v>
      </c>
      <c r="F79" s="162" t="s">
        <v>408</v>
      </c>
      <c r="G79" s="163">
        <v>100000</v>
      </c>
      <c r="H79" s="169">
        <v>5.0000000000000001E-3</v>
      </c>
      <c r="I79" s="165">
        <v>500</v>
      </c>
      <c r="J79" s="163">
        <v>175000</v>
      </c>
    </row>
    <row r="80" spans="1:10" ht="16" x14ac:dyDescent="0.2">
      <c r="A80" s="66"/>
      <c r="B80" s="66"/>
      <c r="C80" s="71"/>
      <c r="D80" s="75"/>
      <c r="E80" s="73"/>
      <c r="F80" s="67"/>
      <c r="G80" s="72"/>
      <c r="H80" s="74"/>
      <c r="I80" s="69"/>
      <c r="J80" s="65"/>
    </row>
    <row r="84" spans="1:2" ht="14" x14ac:dyDescent="0.2">
      <c r="A84" s="158" t="s">
        <v>409</v>
      </c>
      <c r="B84" s="186">
        <v>18</v>
      </c>
    </row>
    <row r="85" spans="1:2" ht="14" x14ac:dyDescent="0.2">
      <c r="A85" s="158" t="s">
        <v>405</v>
      </c>
      <c r="B85" s="186">
        <v>9</v>
      </c>
    </row>
    <row r="86" spans="1:2" ht="14" x14ac:dyDescent="0.2">
      <c r="A86" s="158" t="s">
        <v>118</v>
      </c>
      <c r="B86" s="186">
        <v>30</v>
      </c>
    </row>
    <row r="87" spans="1:2" ht="14" x14ac:dyDescent="0.2">
      <c r="A87" s="158" t="s">
        <v>173</v>
      </c>
      <c r="B87" s="186">
        <v>3</v>
      </c>
    </row>
    <row r="88" spans="1:2" ht="14" x14ac:dyDescent="0.2">
      <c r="A88" s="158" t="s">
        <v>124</v>
      </c>
      <c r="B88" s="186">
        <v>18</v>
      </c>
    </row>
  </sheetData>
  <sortState ref="A2:K79">
    <sortCondition ref="A2:A79"/>
  </sortState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8"/>
  <sheetViews>
    <sheetView topLeftCell="A29" workbookViewId="0">
      <selection activeCell="A2" sqref="A2:J38"/>
    </sheetView>
  </sheetViews>
  <sheetFormatPr baseColWidth="10" defaultColWidth="6.83203125" defaultRowHeight="13" x14ac:dyDescent="0.2"/>
  <cols>
    <col min="1" max="16384" width="6.83203125" style="58"/>
  </cols>
  <sheetData>
    <row r="1" spans="1:10" ht="16" x14ac:dyDescent="0.2">
      <c r="A1" s="60" t="s">
        <v>4</v>
      </c>
      <c r="B1" s="60" t="s">
        <v>109</v>
      </c>
      <c r="C1" s="60" t="s">
        <v>110</v>
      </c>
      <c r="D1" s="60" t="s">
        <v>111</v>
      </c>
      <c r="E1" s="60" t="s">
        <v>112</v>
      </c>
      <c r="F1" s="60" t="s">
        <v>355</v>
      </c>
      <c r="G1" s="60" t="s">
        <v>356</v>
      </c>
      <c r="H1" s="60" t="s">
        <v>114</v>
      </c>
      <c r="I1" s="60" t="s">
        <v>357</v>
      </c>
      <c r="J1" s="60" t="s">
        <v>116</v>
      </c>
    </row>
    <row r="2" spans="1:10" s="76" customFormat="1" ht="64" x14ac:dyDescent="0.2">
      <c r="A2" s="45" t="s">
        <v>118</v>
      </c>
      <c r="B2" s="45" t="s">
        <v>382</v>
      </c>
      <c r="C2" s="46">
        <v>43255</v>
      </c>
      <c r="D2" s="47" t="s">
        <v>387</v>
      </c>
      <c r="E2" s="45" t="s">
        <v>388</v>
      </c>
      <c r="F2" s="45" t="s">
        <v>366</v>
      </c>
      <c r="G2" s="48">
        <v>31802.120141342759</v>
      </c>
      <c r="H2" s="49">
        <v>2.8299999999999999E-2</v>
      </c>
      <c r="I2" s="50">
        <f>G2*H2</f>
        <v>900</v>
      </c>
      <c r="J2" s="155">
        <f>I2*2500</f>
        <v>2250000</v>
      </c>
    </row>
    <row r="3" spans="1:10" s="76" customFormat="1" ht="80" hidden="1" x14ac:dyDescent="0.2">
      <c r="A3" s="45" t="s">
        <v>386</v>
      </c>
      <c r="B3" s="45" t="s">
        <v>382</v>
      </c>
      <c r="C3" s="46">
        <v>43252</v>
      </c>
      <c r="D3" s="47" t="s">
        <v>383</v>
      </c>
      <c r="E3" s="45" t="s">
        <v>384</v>
      </c>
      <c r="F3" s="45" t="s">
        <v>385</v>
      </c>
      <c r="G3" s="48">
        <v>117647.05882352941</v>
      </c>
      <c r="H3" s="49">
        <v>2.5000000000000001E-2</v>
      </c>
      <c r="I3" s="50">
        <v>200</v>
      </c>
      <c r="J3" s="48">
        <v>456400</v>
      </c>
    </row>
    <row r="4" spans="1:10" s="76" customFormat="1" ht="80" x14ac:dyDescent="0.2">
      <c r="A4" s="45" t="s">
        <v>118</v>
      </c>
      <c r="B4" s="45" t="s">
        <v>382</v>
      </c>
      <c r="C4" s="46">
        <v>43256</v>
      </c>
      <c r="D4" s="51" t="s">
        <v>390</v>
      </c>
      <c r="E4" s="45" t="s">
        <v>389</v>
      </c>
      <c r="F4" s="45" t="s">
        <v>366</v>
      </c>
      <c r="G4" s="48">
        <v>18727.915194346289</v>
      </c>
      <c r="H4" s="49">
        <v>2.8299999999999999E-2</v>
      </c>
      <c r="I4" s="50">
        <f>G4*H4</f>
        <v>530</v>
      </c>
      <c r="J4" s="155">
        <f>I4*2500</f>
        <v>1325000</v>
      </c>
    </row>
    <row r="5" spans="1:10" s="76" customFormat="1" ht="64" hidden="1" x14ac:dyDescent="0.2">
      <c r="A5" s="45" t="s">
        <v>386</v>
      </c>
      <c r="B5" s="45" t="s">
        <v>382</v>
      </c>
      <c r="C5" s="46">
        <v>43255</v>
      </c>
      <c r="D5" s="47" t="s">
        <v>387</v>
      </c>
      <c r="E5" s="45" t="s">
        <v>389</v>
      </c>
      <c r="F5" s="45" t="s">
        <v>366</v>
      </c>
      <c r="G5" s="48">
        <v>117647.05882352941</v>
      </c>
      <c r="H5" s="49">
        <v>1.6999999999999999E-3</v>
      </c>
      <c r="I5" s="50">
        <v>200</v>
      </c>
      <c r="J5" s="48">
        <v>456400</v>
      </c>
    </row>
    <row r="6" spans="1:10" s="76" customFormat="1" ht="80" x14ac:dyDescent="0.2">
      <c r="A6" s="45" t="s">
        <v>118</v>
      </c>
      <c r="B6" s="45" t="s">
        <v>382</v>
      </c>
      <c r="C6" s="46">
        <v>43257</v>
      </c>
      <c r="D6" s="51" t="s">
        <v>391</v>
      </c>
      <c r="E6" s="45" t="s">
        <v>392</v>
      </c>
      <c r="F6" s="45" t="s">
        <v>385</v>
      </c>
      <c r="G6" s="48">
        <v>18727.915194346289</v>
      </c>
      <c r="H6" s="49">
        <v>0.03</v>
      </c>
      <c r="I6" s="50">
        <f>G6*H6</f>
        <v>561.83745583038865</v>
      </c>
      <c r="J6" s="155">
        <f>I6*2500</f>
        <v>1404593.6395759715</v>
      </c>
    </row>
    <row r="7" spans="1:10" s="76" customFormat="1" ht="64" x14ac:dyDescent="0.2">
      <c r="A7" s="45" t="s">
        <v>118</v>
      </c>
      <c r="B7" s="45" t="s">
        <v>382</v>
      </c>
      <c r="C7" s="46">
        <v>43258</v>
      </c>
      <c r="D7" s="47" t="s">
        <v>387</v>
      </c>
      <c r="E7" s="45" t="s">
        <v>389</v>
      </c>
      <c r="F7" s="45" t="s">
        <v>366</v>
      </c>
      <c r="G7" s="48">
        <v>31802.120141342759</v>
      </c>
      <c r="H7" s="49">
        <v>2.5000000000000001E-2</v>
      </c>
      <c r="I7" s="50">
        <f>G7*H7</f>
        <v>795.05300353356904</v>
      </c>
      <c r="J7" s="155">
        <f>I7*2500</f>
        <v>1987632.5088339227</v>
      </c>
    </row>
    <row r="8" spans="1:10" s="76" customFormat="1" ht="80" x14ac:dyDescent="0.2">
      <c r="A8" s="45" t="s">
        <v>118</v>
      </c>
      <c r="B8" s="45" t="s">
        <v>382</v>
      </c>
      <c r="C8" s="46">
        <v>43262</v>
      </c>
      <c r="D8" s="51" t="s">
        <v>396</v>
      </c>
      <c r="E8" s="45" t="s">
        <v>389</v>
      </c>
      <c r="F8" s="45" t="s">
        <v>366</v>
      </c>
      <c r="G8" s="48">
        <v>38869.257950530038</v>
      </c>
      <c r="H8" s="49">
        <v>2.5999999999999999E-2</v>
      </c>
      <c r="I8" s="50">
        <f>G8*H8</f>
        <v>1010.6007067137809</v>
      </c>
      <c r="J8" s="155">
        <f>I8*2500</f>
        <v>2526501.7667844524</v>
      </c>
    </row>
    <row r="9" spans="1:10" s="76" customFormat="1" ht="80" x14ac:dyDescent="0.2">
      <c r="A9" s="45" t="s">
        <v>118</v>
      </c>
      <c r="B9" s="45" t="s">
        <v>382</v>
      </c>
      <c r="C9" s="46">
        <v>43263</v>
      </c>
      <c r="D9" s="51" t="s">
        <v>396</v>
      </c>
      <c r="E9" s="45" t="s">
        <v>389</v>
      </c>
      <c r="F9" s="45" t="s">
        <v>366</v>
      </c>
      <c r="G9" s="48">
        <v>18727.915194346289</v>
      </c>
      <c r="H9" s="49">
        <v>2.8299999999999999E-2</v>
      </c>
      <c r="I9" s="50">
        <f>G9*H9</f>
        <v>530</v>
      </c>
      <c r="J9" s="155">
        <f>I9*2500</f>
        <v>1325000</v>
      </c>
    </row>
    <row r="10" spans="1:10" s="76" customFormat="1" ht="80" hidden="1" x14ac:dyDescent="0.2">
      <c r="A10" s="45" t="s">
        <v>386</v>
      </c>
      <c r="B10" s="45" t="s">
        <v>382</v>
      </c>
      <c r="C10" s="46">
        <v>43259</v>
      </c>
      <c r="D10" s="51" t="s">
        <v>391</v>
      </c>
      <c r="E10" s="45" t="s">
        <v>393</v>
      </c>
      <c r="F10" s="45" t="s">
        <v>366</v>
      </c>
      <c r="G10" s="48">
        <v>311764.70588235295</v>
      </c>
      <c r="H10" s="49">
        <v>1.6999999999999999E-3</v>
      </c>
      <c r="I10" s="50">
        <v>530</v>
      </c>
      <c r="J10" s="48">
        <v>1209460</v>
      </c>
    </row>
    <row r="11" spans="1:10" s="76" customFormat="1" ht="80" x14ac:dyDescent="0.2">
      <c r="A11" s="45" t="s">
        <v>118</v>
      </c>
      <c r="B11" s="45" t="s">
        <v>382</v>
      </c>
      <c r="C11" s="46">
        <v>43265</v>
      </c>
      <c r="D11" s="51" t="s">
        <v>396</v>
      </c>
      <c r="E11" s="45" t="s">
        <v>389</v>
      </c>
      <c r="F11" s="45" t="s">
        <v>366</v>
      </c>
      <c r="G11" s="48">
        <v>123674.91166077739</v>
      </c>
      <c r="H11" s="49">
        <v>0.02</v>
      </c>
      <c r="I11" s="50">
        <f>G11*H11</f>
        <v>2473.4982332155478</v>
      </c>
      <c r="J11" s="155">
        <f>I11*2500</f>
        <v>6183745.5830388693</v>
      </c>
    </row>
    <row r="12" spans="1:10" s="76" customFormat="1" ht="80" hidden="1" x14ac:dyDescent="0.2">
      <c r="A12" s="45" t="s">
        <v>395</v>
      </c>
      <c r="B12" s="45" t="s">
        <v>382</v>
      </c>
      <c r="C12" s="46">
        <v>43260</v>
      </c>
      <c r="D12" s="51" t="s">
        <v>391</v>
      </c>
      <c r="E12" s="45" t="s">
        <v>394</v>
      </c>
      <c r="F12" s="45" t="s">
        <v>385</v>
      </c>
      <c r="G12" s="48">
        <v>0</v>
      </c>
      <c r="H12" s="49">
        <v>2.7000000000000001E-3</v>
      </c>
      <c r="I12" s="50">
        <v>0</v>
      </c>
      <c r="J12" s="48">
        <v>0</v>
      </c>
    </row>
    <row r="13" spans="1:10" s="76" customFormat="1" ht="96" x14ac:dyDescent="0.2">
      <c r="A13" s="45" t="s">
        <v>118</v>
      </c>
      <c r="B13" s="45" t="s">
        <v>382</v>
      </c>
      <c r="C13" s="46">
        <v>43266</v>
      </c>
      <c r="D13" s="51" t="s">
        <v>397</v>
      </c>
      <c r="E13" s="45" t="s">
        <v>389</v>
      </c>
      <c r="F13" s="45" t="s">
        <v>366</v>
      </c>
      <c r="G13" s="48">
        <v>38869.257950530038</v>
      </c>
      <c r="H13" s="49">
        <v>0.03</v>
      </c>
      <c r="I13" s="50">
        <f>G13*H13</f>
        <v>1166.077738515901</v>
      </c>
      <c r="J13" s="155">
        <f>I13*2500</f>
        <v>2915194.3462897525</v>
      </c>
    </row>
    <row r="14" spans="1:10" s="76" customFormat="1" ht="96" x14ac:dyDescent="0.2">
      <c r="A14" s="45" t="s">
        <v>118</v>
      </c>
      <c r="B14" s="45" t="s">
        <v>382</v>
      </c>
      <c r="C14" s="46">
        <v>43267</v>
      </c>
      <c r="D14" s="51" t="s">
        <v>397</v>
      </c>
      <c r="E14" s="45" t="s">
        <v>389</v>
      </c>
      <c r="F14" s="45" t="s">
        <v>366</v>
      </c>
      <c r="G14" s="48">
        <v>38869.257950530038</v>
      </c>
      <c r="H14" s="49">
        <v>0.04</v>
      </c>
      <c r="I14" s="50">
        <f>G14*H14</f>
        <v>1554.7703180212015</v>
      </c>
      <c r="J14" s="155">
        <f>I14*2500</f>
        <v>3886925.7950530038</v>
      </c>
    </row>
    <row r="15" spans="1:10" s="76" customFormat="1" ht="80" hidden="1" x14ac:dyDescent="0.2">
      <c r="A15" s="45" t="s">
        <v>386</v>
      </c>
      <c r="B15" s="45" t="s">
        <v>382</v>
      </c>
      <c r="C15" s="46">
        <v>43262</v>
      </c>
      <c r="D15" s="51" t="s">
        <v>396</v>
      </c>
      <c r="E15" s="45" t="s">
        <v>389</v>
      </c>
      <c r="F15" s="45" t="s">
        <v>366</v>
      </c>
      <c r="G15" s="48">
        <v>311764.70588235295</v>
      </c>
      <c r="H15" s="49">
        <v>1.6999999999999999E-3</v>
      </c>
      <c r="I15" s="50">
        <v>530</v>
      </c>
      <c r="J15" s="48">
        <v>1209460</v>
      </c>
    </row>
    <row r="16" spans="1:10" s="76" customFormat="1" ht="96" x14ac:dyDescent="0.2">
      <c r="A16" s="45" t="s">
        <v>118</v>
      </c>
      <c r="B16" s="45" t="s">
        <v>382</v>
      </c>
      <c r="C16" s="46">
        <v>43268</v>
      </c>
      <c r="D16" s="51" t="s">
        <v>397</v>
      </c>
      <c r="E16" s="45" t="s">
        <v>389</v>
      </c>
      <c r="F16" s="45" t="s">
        <v>366</v>
      </c>
      <c r="G16" s="48">
        <v>54416.961130742049</v>
      </c>
      <c r="H16" s="49">
        <v>2.8299999999999999E-2</v>
      </c>
      <c r="I16" s="50">
        <f>G16*H16</f>
        <v>1540</v>
      </c>
      <c r="J16" s="155">
        <f>I16*2500</f>
        <v>3850000</v>
      </c>
    </row>
    <row r="17" spans="1:10" s="76" customFormat="1" ht="80" hidden="1" x14ac:dyDescent="0.2">
      <c r="A17" s="45" t="s">
        <v>386</v>
      </c>
      <c r="B17" s="45" t="s">
        <v>382</v>
      </c>
      <c r="C17" s="46">
        <v>43264</v>
      </c>
      <c r="D17" s="51" t="s">
        <v>396</v>
      </c>
      <c r="E17" s="45" t="s">
        <v>389</v>
      </c>
      <c r="F17" s="45" t="s">
        <v>366</v>
      </c>
      <c r="G17" s="48">
        <v>311764.70588235295</v>
      </c>
      <c r="H17" s="49">
        <v>1.6999999999999999E-3</v>
      </c>
      <c r="I17" s="50">
        <v>530</v>
      </c>
      <c r="J17" s="48">
        <v>1209460</v>
      </c>
    </row>
    <row r="18" spans="1:10" s="76" customFormat="1" ht="80" x14ac:dyDescent="0.2">
      <c r="A18" s="45" t="s">
        <v>118</v>
      </c>
      <c r="B18" s="45" t="s">
        <v>382</v>
      </c>
      <c r="C18" s="46">
        <v>43270</v>
      </c>
      <c r="D18" s="51" t="s">
        <v>399</v>
      </c>
      <c r="E18" s="45" t="s">
        <v>389</v>
      </c>
      <c r="F18" s="45" t="s">
        <v>366</v>
      </c>
      <c r="G18" s="48">
        <v>54416.961130742049</v>
      </c>
      <c r="H18" s="49">
        <v>0.04</v>
      </c>
      <c r="I18" s="50">
        <f>G18*H18</f>
        <v>2176.678445229682</v>
      </c>
      <c r="J18" s="155">
        <f>I18*2500</f>
        <v>5441696.1130742049</v>
      </c>
    </row>
    <row r="19" spans="1:10" s="76" customFormat="1" ht="80" x14ac:dyDescent="0.2">
      <c r="A19" s="45" t="s">
        <v>118</v>
      </c>
      <c r="B19" s="45" t="s">
        <v>382</v>
      </c>
      <c r="C19" s="46">
        <v>43271</v>
      </c>
      <c r="D19" s="51" t="s">
        <v>399</v>
      </c>
      <c r="E19" s="45" t="s">
        <v>389</v>
      </c>
      <c r="F19" s="45" t="s">
        <v>366</v>
      </c>
      <c r="G19" s="48">
        <v>31802.120141342759</v>
      </c>
      <c r="H19" s="49">
        <v>2.5000000000000001E-2</v>
      </c>
      <c r="I19" s="50">
        <f>G19*H19</f>
        <v>795.05300353356904</v>
      </c>
      <c r="J19" s="155">
        <f>I19*2500</f>
        <v>1987632.5088339227</v>
      </c>
    </row>
    <row r="20" spans="1:10" s="76" customFormat="1" ht="64" x14ac:dyDescent="0.2">
      <c r="A20" s="45" t="s">
        <v>118</v>
      </c>
      <c r="B20" s="45" t="s">
        <v>382</v>
      </c>
      <c r="C20" s="46">
        <v>43273</v>
      </c>
      <c r="D20" s="51" t="s">
        <v>400</v>
      </c>
      <c r="E20" s="45" t="s">
        <v>388</v>
      </c>
      <c r="F20" s="45" t="s">
        <v>366</v>
      </c>
      <c r="G20" s="48">
        <v>6183.7455830388699</v>
      </c>
      <c r="H20" s="49">
        <v>2.8299999999999999E-2</v>
      </c>
      <c r="I20" s="50">
        <f>G20*H20</f>
        <v>175</v>
      </c>
      <c r="J20" s="155">
        <f>I20*2500</f>
        <v>437500</v>
      </c>
    </row>
    <row r="21" spans="1:10" s="76" customFormat="1" ht="96" hidden="1" x14ac:dyDescent="0.2">
      <c r="A21" s="45" t="s">
        <v>386</v>
      </c>
      <c r="B21" s="45" t="s">
        <v>382</v>
      </c>
      <c r="C21" s="46">
        <v>43267</v>
      </c>
      <c r="D21" s="51" t="s">
        <v>397</v>
      </c>
      <c r="E21" s="45" t="s">
        <v>389</v>
      </c>
      <c r="F21" s="45" t="s">
        <v>366</v>
      </c>
      <c r="G21" s="48">
        <v>6666.666666666667</v>
      </c>
      <c r="H21" s="49">
        <v>0.03</v>
      </c>
      <c r="I21" s="50">
        <v>200</v>
      </c>
      <c r="J21" s="48">
        <v>456400</v>
      </c>
    </row>
    <row r="22" spans="1:10" s="76" customFormat="1" ht="64" x14ac:dyDescent="0.2">
      <c r="A22" s="45" t="s">
        <v>118</v>
      </c>
      <c r="B22" s="45" t="s">
        <v>382</v>
      </c>
      <c r="C22" s="46">
        <v>43276</v>
      </c>
      <c r="D22" s="51" t="s">
        <v>400</v>
      </c>
      <c r="E22" s="45" t="s">
        <v>388</v>
      </c>
      <c r="F22" s="45" t="s">
        <v>366</v>
      </c>
      <c r="G22" s="48">
        <v>6183.7455830388699</v>
      </c>
      <c r="H22" s="49">
        <v>2.8000000000000001E-2</v>
      </c>
      <c r="I22" s="50">
        <f>G22*H22</f>
        <v>173.14487632508835</v>
      </c>
      <c r="J22" s="155">
        <f>I22*2500</f>
        <v>432862.19081272086</v>
      </c>
    </row>
    <row r="23" spans="1:10" s="76" customFormat="1" ht="64" x14ac:dyDescent="0.2">
      <c r="A23" s="45" t="s">
        <v>118</v>
      </c>
      <c r="B23" s="45" t="s">
        <v>382</v>
      </c>
      <c r="C23" s="46">
        <v>43277</v>
      </c>
      <c r="D23" s="51" t="s">
        <v>400</v>
      </c>
      <c r="E23" s="45" t="s">
        <v>389</v>
      </c>
      <c r="F23" s="45" t="s">
        <v>366</v>
      </c>
      <c r="G23" s="48">
        <v>6183.7455830388699</v>
      </c>
      <c r="H23" s="49">
        <v>0.03</v>
      </c>
      <c r="I23" s="50">
        <f>G23*H23</f>
        <v>185.51236749116609</v>
      </c>
      <c r="J23" s="155">
        <f>I23*2500</f>
        <v>463780.91872791521</v>
      </c>
    </row>
    <row r="24" spans="1:10" s="76" customFormat="1" ht="64" x14ac:dyDescent="0.2">
      <c r="A24" s="45" t="s">
        <v>118</v>
      </c>
      <c r="B24" s="45" t="s">
        <v>382</v>
      </c>
      <c r="C24" s="46">
        <v>43278</v>
      </c>
      <c r="D24" s="51" t="s">
        <v>400</v>
      </c>
      <c r="E24" s="45" t="s">
        <v>389</v>
      </c>
      <c r="F24" s="45" t="s">
        <v>366</v>
      </c>
      <c r="G24" s="48">
        <v>6183.7455830388699</v>
      </c>
      <c r="H24" s="49">
        <v>0.04</v>
      </c>
      <c r="I24" s="50">
        <f>G24*H24</f>
        <v>247.34982332155479</v>
      </c>
      <c r="J24" s="155">
        <f>I24*2500</f>
        <v>618374.55830388702</v>
      </c>
    </row>
    <row r="25" spans="1:10" s="76" customFormat="1" ht="96" hidden="1" x14ac:dyDescent="0.2">
      <c r="A25" s="45" t="s">
        <v>386</v>
      </c>
      <c r="B25" s="45" t="s">
        <v>382</v>
      </c>
      <c r="C25" s="46">
        <v>43269</v>
      </c>
      <c r="D25" s="51" t="s">
        <v>397</v>
      </c>
      <c r="E25" s="45" t="s">
        <v>398</v>
      </c>
      <c r="F25" s="45" t="s">
        <v>385</v>
      </c>
      <c r="G25" s="48">
        <v>117647.05882352941</v>
      </c>
      <c r="H25" s="49">
        <v>1.6999999999999999E-3</v>
      </c>
      <c r="I25" s="50">
        <v>200</v>
      </c>
      <c r="J25" s="48">
        <v>456400</v>
      </c>
    </row>
    <row r="26" spans="1:10" s="76" customFormat="1" ht="80" hidden="1" x14ac:dyDescent="0.2">
      <c r="A26" s="45" t="s">
        <v>386</v>
      </c>
      <c r="B26" s="45" t="s">
        <v>382</v>
      </c>
      <c r="C26" s="46">
        <v>43270</v>
      </c>
      <c r="D26" s="51" t="s">
        <v>399</v>
      </c>
      <c r="E26" s="45" t="s">
        <v>389</v>
      </c>
      <c r="F26" s="45" t="s">
        <v>366</v>
      </c>
      <c r="G26" s="48">
        <v>117647.05882352941</v>
      </c>
      <c r="H26" s="49">
        <v>1.6999999999999999E-3</v>
      </c>
      <c r="I26" s="50">
        <v>200</v>
      </c>
      <c r="J26" s="48">
        <v>456400</v>
      </c>
    </row>
    <row r="27" spans="1:10" s="76" customFormat="1" ht="64" x14ac:dyDescent="0.2">
      <c r="A27" s="45" t="s">
        <v>118</v>
      </c>
      <c r="B27" s="45" t="s">
        <v>382</v>
      </c>
      <c r="C27" s="46">
        <v>43280</v>
      </c>
      <c r="D27" s="51" t="s">
        <v>401</v>
      </c>
      <c r="E27" s="45" t="s">
        <v>388</v>
      </c>
      <c r="F27" s="45" t="s">
        <v>366</v>
      </c>
      <c r="G27" s="48">
        <v>28268.551236749117</v>
      </c>
      <c r="H27" s="49">
        <v>0.02</v>
      </c>
      <c r="I27" s="50">
        <f>G27*H27</f>
        <v>565.37102473498237</v>
      </c>
      <c r="J27" s="155">
        <f>I27*2500</f>
        <v>1413427.561837456</v>
      </c>
    </row>
    <row r="28" spans="1:10" s="76" customFormat="1" ht="80" x14ac:dyDescent="0.2">
      <c r="A28" s="45" t="s">
        <v>381</v>
      </c>
      <c r="B28" s="45" t="s">
        <v>382</v>
      </c>
      <c r="C28" s="46">
        <v>43252</v>
      </c>
      <c r="D28" s="47" t="s">
        <v>383</v>
      </c>
      <c r="E28" s="45" t="s">
        <v>384</v>
      </c>
      <c r="F28" s="45" t="s">
        <v>385</v>
      </c>
      <c r="G28" s="48">
        <v>155477.03180212015</v>
      </c>
      <c r="H28" s="49">
        <v>0.02</v>
      </c>
      <c r="I28" s="50">
        <f>G28*H28</f>
        <v>3109.5406360424031</v>
      </c>
      <c r="J28" s="155">
        <f>I28*2500</f>
        <v>7773851.5901060076</v>
      </c>
    </row>
    <row r="29" spans="1:10" s="76" customFormat="1" ht="128" x14ac:dyDescent="0.2">
      <c r="A29" s="45" t="s">
        <v>381</v>
      </c>
      <c r="B29" s="45" t="s">
        <v>382</v>
      </c>
      <c r="C29" s="46">
        <v>43255</v>
      </c>
      <c r="D29" s="47" t="s">
        <v>387</v>
      </c>
      <c r="E29" s="47" t="s">
        <v>388</v>
      </c>
      <c r="F29" s="45" t="s">
        <v>366</v>
      </c>
      <c r="G29" s="48">
        <v>84805.653710247352</v>
      </c>
      <c r="H29" s="49">
        <v>2.1999999999999999E-2</v>
      </c>
      <c r="I29" s="50">
        <f>G29*H29</f>
        <v>1865.7243816254415</v>
      </c>
      <c r="J29" s="155">
        <f>I29*2500</f>
        <v>4664310.9540636037</v>
      </c>
    </row>
    <row r="30" spans="1:10" s="76" customFormat="1" ht="64" hidden="1" x14ac:dyDescent="0.2">
      <c r="A30" s="45" t="s">
        <v>386</v>
      </c>
      <c r="B30" s="45" t="s">
        <v>382</v>
      </c>
      <c r="C30" s="46">
        <v>43272</v>
      </c>
      <c r="D30" s="51" t="s">
        <v>400</v>
      </c>
      <c r="E30" s="45" t="s">
        <v>389</v>
      </c>
      <c r="F30" s="45" t="s">
        <v>366</v>
      </c>
      <c r="G30" s="48">
        <v>102941.17647058824</v>
      </c>
      <c r="H30" s="49">
        <v>1.6999999999999999E-3</v>
      </c>
      <c r="I30" s="50">
        <v>175</v>
      </c>
      <c r="J30" s="48">
        <v>399350</v>
      </c>
    </row>
    <row r="31" spans="1:10" s="76" customFormat="1" ht="80" x14ac:dyDescent="0.2">
      <c r="A31" s="45" t="s">
        <v>381</v>
      </c>
      <c r="B31" s="45" t="s">
        <v>382</v>
      </c>
      <c r="C31" s="46">
        <v>43259</v>
      </c>
      <c r="D31" s="51" t="s">
        <v>391</v>
      </c>
      <c r="E31" s="45" t="s">
        <v>394</v>
      </c>
      <c r="F31" s="45" t="s">
        <v>366</v>
      </c>
      <c r="G31" s="48">
        <v>123674.91166077739</v>
      </c>
      <c r="H31" s="49">
        <v>0.03</v>
      </c>
      <c r="I31" s="50">
        <f>G31*H31</f>
        <v>3710.2473498233217</v>
      </c>
      <c r="J31" s="155">
        <f>I31*2500</f>
        <v>9275618.3745583035</v>
      </c>
    </row>
    <row r="32" spans="1:10" s="76" customFormat="1" ht="80" x14ac:dyDescent="0.2">
      <c r="A32" s="45" t="s">
        <v>381</v>
      </c>
      <c r="B32" s="45" t="s">
        <v>382</v>
      </c>
      <c r="C32" s="46">
        <v>43260</v>
      </c>
      <c r="D32" s="51" t="s">
        <v>391</v>
      </c>
      <c r="E32" s="45" t="s">
        <v>394</v>
      </c>
      <c r="F32" s="45" t="s">
        <v>385</v>
      </c>
      <c r="G32" s="48">
        <v>77738.515901060076</v>
      </c>
      <c r="H32" s="49">
        <v>2.5999999999999999E-2</v>
      </c>
      <c r="I32" s="50">
        <f>G32*H32</f>
        <v>2021.2014134275619</v>
      </c>
      <c r="J32" s="155">
        <f>I32*2500</f>
        <v>5053003.5335689047</v>
      </c>
    </row>
    <row r="33" spans="1:10" s="76" customFormat="1" ht="64" hidden="1" x14ac:dyDescent="0.2">
      <c r="A33" s="45" t="s">
        <v>386</v>
      </c>
      <c r="B33" s="45" t="s">
        <v>382</v>
      </c>
      <c r="C33" s="46">
        <v>43276</v>
      </c>
      <c r="D33" s="51" t="s">
        <v>400</v>
      </c>
      <c r="E33" s="45" t="s">
        <v>388</v>
      </c>
      <c r="F33" s="45" t="s">
        <v>366</v>
      </c>
      <c r="G33" s="48">
        <v>102941.17647058824</v>
      </c>
      <c r="H33" s="49">
        <v>1.6999999999999999E-3</v>
      </c>
      <c r="I33" s="50">
        <v>175</v>
      </c>
      <c r="J33" s="48">
        <v>399350</v>
      </c>
    </row>
    <row r="34" spans="1:10" s="76" customFormat="1" ht="80" x14ac:dyDescent="0.2">
      <c r="A34" s="45" t="s">
        <v>381</v>
      </c>
      <c r="B34" s="45" t="s">
        <v>382</v>
      </c>
      <c r="C34" s="46">
        <v>43265</v>
      </c>
      <c r="D34" s="51" t="s">
        <v>396</v>
      </c>
      <c r="E34" s="45" t="s">
        <v>394</v>
      </c>
      <c r="F34" s="45" t="s">
        <v>385</v>
      </c>
      <c r="G34" s="48">
        <v>31802.120141342759</v>
      </c>
      <c r="H34" s="49">
        <v>0.03</v>
      </c>
      <c r="I34" s="50">
        <f>G34*H34</f>
        <v>954.06360424028276</v>
      </c>
      <c r="J34" s="155">
        <f>I34*2500</f>
        <v>2385159.010600707</v>
      </c>
    </row>
    <row r="35" spans="1:10" s="76" customFormat="1" ht="96" x14ac:dyDescent="0.2">
      <c r="A35" s="45" t="s">
        <v>381</v>
      </c>
      <c r="B35" s="45" t="s">
        <v>382</v>
      </c>
      <c r="C35" s="46">
        <v>43269</v>
      </c>
      <c r="D35" s="51" t="s">
        <v>397</v>
      </c>
      <c r="E35" s="45" t="s">
        <v>394</v>
      </c>
      <c r="F35" s="45" t="s">
        <v>385</v>
      </c>
      <c r="G35" s="48">
        <v>464310.95406360424</v>
      </c>
      <c r="H35" s="49">
        <v>0.03</v>
      </c>
      <c r="I35" s="50">
        <f>G35*H35</f>
        <v>13929.328621908127</v>
      </c>
      <c r="J35" s="155">
        <f>I35*2500</f>
        <v>34823321.554770321</v>
      </c>
    </row>
    <row r="36" spans="1:10" s="76" customFormat="1" ht="64" hidden="1" x14ac:dyDescent="0.2">
      <c r="A36" s="45" t="s">
        <v>395</v>
      </c>
      <c r="B36" s="45" t="s">
        <v>382</v>
      </c>
      <c r="C36" s="46">
        <v>43279</v>
      </c>
      <c r="D36" s="51" t="s">
        <v>401</v>
      </c>
      <c r="E36" s="45" t="s">
        <v>394</v>
      </c>
      <c r="F36" s="45" t="s">
        <v>385</v>
      </c>
      <c r="G36" s="48">
        <v>0</v>
      </c>
      <c r="H36" s="49">
        <v>1.6999999999999999E-3</v>
      </c>
      <c r="I36" s="50">
        <v>0</v>
      </c>
      <c r="J36" s="48">
        <v>0</v>
      </c>
    </row>
    <row r="37" spans="1:10" s="76" customFormat="1" ht="64" x14ac:dyDescent="0.2">
      <c r="A37" s="45" t="s">
        <v>381</v>
      </c>
      <c r="B37" s="45" t="s">
        <v>382</v>
      </c>
      <c r="C37" s="46">
        <v>43272</v>
      </c>
      <c r="D37" s="51" t="s">
        <v>400</v>
      </c>
      <c r="E37" s="45" t="s">
        <v>392</v>
      </c>
      <c r="F37" s="45" t="s">
        <v>385</v>
      </c>
      <c r="G37" s="48">
        <v>6183.7455830388699</v>
      </c>
      <c r="H37" s="49">
        <v>0.03</v>
      </c>
      <c r="I37" s="50">
        <f>G37*H37</f>
        <v>185.51236749116609</v>
      </c>
      <c r="J37" s="155">
        <f>I37*2500</f>
        <v>463780.91872791521</v>
      </c>
    </row>
    <row r="38" spans="1:10" s="76" customFormat="1" ht="64" x14ac:dyDescent="0.2">
      <c r="A38" s="45" t="s">
        <v>381</v>
      </c>
      <c r="B38" s="45" t="s">
        <v>382</v>
      </c>
      <c r="C38" s="46">
        <v>43279</v>
      </c>
      <c r="D38" s="51" t="s">
        <v>401</v>
      </c>
      <c r="E38" s="45" t="s">
        <v>392</v>
      </c>
      <c r="F38" s="45" t="s">
        <v>385</v>
      </c>
      <c r="G38" s="48">
        <v>77738.515901060076</v>
      </c>
      <c r="H38" s="49">
        <v>2.9000000000000001E-2</v>
      </c>
      <c r="I38" s="50">
        <f>G38*H38</f>
        <v>2254.4169611307425</v>
      </c>
      <c r="J38" s="155">
        <f>I38*2500</f>
        <v>5636042.4028268559</v>
      </c>
    </row>
    <row r="39" spans="1:10" s="76" customFormat="1" ht="64" hidden="1" x14ac:dyDescent="0.2">
      <c r="A39" s="45" t="s">
        <v>386</v>
      </c>
      <c r="B39" s="45" t="s">
        <v>382</v>
      </c>
      <c r="C39" s="46">
        <v>43281</v>
      </c>
      <c r="D39" s="51" t="s">
        <v>401</v>
      </c>
      <c r="E39" s="45" t="s">
        <v>389</v>
      </c>
      <c r="F39" s="45" t="s">
        <v>366</v>
      </c>
      <c r="G39" s="48">
        <v>388235.29411764711</v>
      </c>
      <c r="H39" s="49">
        <v>1.6999999999999999E-3</v>
      </c>
      <c r="I39" s="50">
        <v>660</v>
      </c>
      <c r="J39" s="48">
        <v>1506120</v>
      </c>
    </row>
    <row r="40" spans="1:10" s="76" customFormat="1" x14ac:dyDescent="0.2"/>
    <row r="41" spans="1:10" s="76" customFormat="1" x14ac:dyDescent="0.2"/>
    <row r="44" spans="1:10" ht="14" x14ac:dyDescent="0.2">
      <c r="A44" s="158" t="s">
        <v>409</v>
      </c>
      <c r="B44" s="186">
        <v>18</v>
      </c>
    </row>
    <row r="45" spans="1:10" ht="14" x14ac:dyDescent="0.2">
      <c r="A45" s="158" t="s">
        <v>405</v>
      </c>
      <c r="B45" s="186">
        <v>9</v>
      </c>
    </row>
    <row r="46" spans="1:10" ht="14" x14ac:dyDescent="0.2">
      <c r="A46" s="158" t="s">
        <v>118</v>
      </c>
      <c r="B46" s="186">
        <v>25</v>
      </c>
    </row>
    <row r="47" spans="1:10" ht="14" x14ac:dyDescent="0.2">
      <c r="A47" s="158" t="s">
        <v>173</v>
      </c>
      <c r="B47" s="186">
        <v>8</v>
      </c>
    </row>
    <row r="48" spans="1:10" ht="14" x14ac:dyDescent="0.2">
      <c r="A48" s="158" t="s">
        <v>124</v>
      </c>
      <c r="B48" s="186">
        <v>8</v>
      </c>
    </row>
  </sheetData>
  <autoFilter ref="A1:J39">
    <filterColumn colId="0">
      <filters>
        <filter val="短信"/>
        <filter val="短信/站内信/EDM"/>
      </filters>
    </filterColumn>
    <sortState ref="A2:J38">
      <sortCondition ref="A1"/>
    </sortState>
  </autoFilter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zoomScale="85" zoomScaleNormal="85" zoomScalePageLayoutView="85" workbookViewId="0">
      <selection activeCell="A2" sqref="A2:I134"/>
    </sheetView>
  </sheetViews>
  <sheetFormatPr baseColWidth="10" defaultColWidth="8.83203125" defaultRowHeight="18" x14ac:dyDescent="0.2"/>
  <cols>
    <col min="1" max="2" width="9.6640625" style="128" bestFit="1" customWidth="1"/>
    <col min="3" max="3" width="12" style="128" bestFit="1" customWidth="1"/>
    <col min="4" max="4" width="23.83203125" style="128" bestFit="1" customWidth="1"/>
    <col min="5" max="5" width="17.33203125" style="128" bestFit="1" customWidth="1"/>
    <col min="6" max="6" width="16.6640625" style="128" bestFit="1" customWidth="1"/>
    <col min="7" max="7" width="14.6640625" style="44" bestFit="1" customWidth="1"/>
    <col min="8" max="8" width="18.5" style="128" bestFit="1" customWidth="1"/>
    <col min="9" max="9" width="14.6640625" style="128" bestFit="1" customWidth="1"/>
    <col min="10" max="16384" width="8.83203125" style="128"/>
  </cols>
  <sheetData>
    <row r="1" spans="1:9" x14ac:dyDescent="0.2">
      <c r="A1" s="41" t="s">
        <v>4</v>
      </c>
      <c r="B1" s="41" t="s">
        <v>109</v>
      </c>
      <c r="C1" s="41" t="s">
        <v>110</v>
      </c>
      <c r="D1" s="41" t="s">
        <v>111</v>
      </c>
      <c r="E1" s="41" t="s">
        <v>112</v>
      </c>
      <c r="F1" s="42" t="s">
        <v>113</v>
      </c>
      <c r="G1" s="43" t="s">
        <v>114</v>
      </c>
      <c r="H1" s="41" t="s">
        <v>115</v>
      </c>
      <c r="I1" s="41" t="s">
        <v>116</v>
      </c>
    </row>
    <row r="2" spans="1:9" x14ac:dyDescent="0.2">
      <c r="A2" s="54" t="s">
        <v>118</v>
      </c>
      <c r="B2" s="54" t="s">
        <v>119</v>
      </c>
      <c r="C2" s="52">
        <v>43252</v>
      </c>
      <c r="D2" s="54" t="s">
        <v>142</v>
      </c>
      <c r="E2" s="54" t="s">
        <v>121</v>
      </c>
      <c r="F2" s="54">
        <v>200000</v>
      </c>
      <c r="G2" s="53">
        <v>2.5000000000000001E-2</v>
      </c>
      <c r="H2" s="54">
        <f t="shared" ref="H2:H33" si="0">F2*G2</f>
        <v>5000</v>
      </c>
      <c r="I2" s="54">
        <f>H2*180</f>
        <v>900000</v>
      </c>
    </row>
    <row r="3" spans="1:9" x14ac:dyDescent="0.2">
      <c r="A3" s="54" t="s">
        <v>118</v>
      </c>
      <c r="B3" s="55" t="s">
        <v>119</v>
      </c>
      <c r="C3" s="52">
        <v>43252</v>
      </c>
      <c r="D3" s="54" t="s">
        <v>284</v>
      </c>
      <c r="E3" s="54" t="s">
        <v>159</v>
      </c>
      <c r="F3" s="54">
        <v>200000</v>
      </c>
      <c r="G3" s="53">
        <v>2.5000000000000001E-2</v>
      </c>
      <c r="H3" s="54">
        <f t="shared" si="0"/>
        <v>5000</v>
      </c>
      <c r="I3" s="54">
        <f>H3*180</f>
        <v>900000</v>
      </c>
    </row>
    <row r="4" spans="1:9" x14ac:dyDescent="0.2">
      <c r="A4" s="54" t="s">
        <v>118</v>
      </c>
      <c r="B4" s="55" t="s">
        <v>119</v>
      </c>
      <c r="C4" s="52">
        <v>43252</v>
      </c>
      <c r="D4" s="54" t="s">
        <v>301</v>
      </c>
      <c r="E4" s="54" t="s">
        <v>191</v>
      </c>
      <c r="F4" s="54">
        <v>200000</v>
      </c>
      <c r="G4" s="53">
        <v>2.5000000000000001E-2</v>
      </c>
      <c r="H4" s="54">
        <f t="shared" si="0"/>
        <v>5000</v>
      </c>
      <c r="I4" s="54">
        <f>H4*180</f>
        <v>900000</v>
      </c>
    </row>
    <row r="5" spans="1:9" x14ac:dyDescent="0.2">
      <c r="A5" s="54" t="s">
        <v>118</v>
      </c>
      <c r="B5" s="54" t="s">
        <v>206</v>
      </c>
      <c r="C5" s="55">
        <v>43252</v>
      </c>
      <c r="D5" s="54" t="s">
        <v>351</v>
      </c>
      <c r="E5" s="54" t="s">
        <v>208</v>
      </c>
      <c r="F5" s="54">
        <v>500000</v>
      </c>
      <c r="G5" s="56">
        <v>0.03</v>
      </c>
      <c r="H5" s="54">
        <f t="shared" si="0"/>
        <v>15000</v>
      </c>
      <c r="I5" s="54">
        <f>H5*200</f>
        <v>3000000</v>
      </c>
    </row>
    <row r="6" spans="1:9" x14ac:dyDescent="0.2">
      <c r="A6" s="54" t="s">
        <v>118</v>
      </c>
      <c r="B6" s="54" t="s">
        <v>240</v>
      </c>
      <c r="C6" s="55">
        <v>43252</v>
      </c>
      <c r="D6" s="54" t="s">
        <v>354</v>
      </c>
      <c r="E6" s="54" t="s">
        <v>242</v>
      </c>
      <c r="F6" s="54">
        <v>200000</v>
      </c>
      <c r="G6" s="53">
        <v>2.5000000000000001E-2</v>
      </c>
      <c r="H6" s="54">
        <f t="shared" si="0"/>
        <v>5000</v>
      </c>
      <c r="I6" s="54">
        <f>H6*180</f>
        <v>900000</v>
      </c>
    </row>
    <row r="7" spans="1:9" x14ac:dyDescent="0.2">
      <c r="A7" s="54" t="s">
        <v>275</v>
      </c>
      <c r="B7" s="55" t="s">
        <v>119</v>
      </c>
      <c r="C7" s="52">
        <v>43253</v>
      </c>
      <c r="D7" s="54" t="s">
        <v>301</v>
      </c>
      <c r="E7" s="54" t="s">
        <v>191</v>
      </c>
      <c r="F7" s="54">
        <v>200000</v>
      </c>
      <c r="G7" s="53">
        <v>2.5000000000000001E-2</v>
      </c>
      <c r="H7" s="54">
        <f t="shared" si="0"/>
        <v>5000</v>
      </c>
      <c r="I7" s="54">
        <f>H7*180</f>
        <v>900000</v>
      </c>
    </row>
    <row r="8" spans="1:9" x14ac:dyDescent="0.2">
      <c r="A8" s="54" t="s">
        <v>275</v>
      </c>
      <c r="B8" s="54" t="s">
        <v>206</v>
      </c>
      <c r="C8" s="55">
        <v>43253</v>
      </c>
      <c r="D8" s="54" t="s">
        <v>351</v>
      </c>
      <c r="E8" s="54" t="s">
        <v>208</v>
      </c>
      <c r="F8" s="54">
        <v>200000</v>
      </c>
      <c r="G8" s="53">
        <v>2.5000000000000001E-2</v>
      </c>
      <c r="H8" s="54">
        <f t="shared" si="0"/>
        <v>5000</v>
      </c>
      <c r="I8" s="54">
        <f>H8*180</f>
        <v>900000</v>
      </c>
    </row>
    <row r="9" spans="1:9" x14ac:dyDescent="0.2">
      <c r="A9" s="54" t="s">
        <v>118</v>
      </c>
      <c r="B9" s="54" t="s">
        <v>119</v>
      </c>
      <c r="C9" s="52">
        <v>43253</v>
      </c>
      <c r="D9" s="54" t="s">
        <v>143</v>
      </c>
      <c r="E9" s="54" t="s">
        <v>121</v>
      </c>
      <c r="F9" s="54">
        <v>200000</v>
      </c>
      <c r="G9" s="53">
        <v>2.5000000000000001E-2</v>
      </c>
      <c r="H9" s="54">
        <f t="shared" si="0"/>
        <v>5000</v>
      </c>
      <c r="I9" s="54">
        <f>H9*180</f>
        <v>900000</v>
      </c>
    </row>
    <row r="10" spans="1:9" x14ac:dyDescent="0.2">
      <c r="A10" s="54" t="s">
        <v>118</v>
      </c>
      <c r="B10" s="55" t="s">
        <v>119</v>
      </c>
      <c r="C10" s="52">
        <v>43253</v>
      </c>
      <c r="D10" s="54" t="s">
        <v>285</v>
      </c>
      <c r="E10" s="54" t="s">
        <v>159</v>
      </c>
      <c r="F10" s="54">
        <v>200000</v>
      </c>
      <c r="G10" s="53">
        <v>2.5000000000000001E-2</v>
      </c>
      <c r="H10" s="54">
        <f t="shared" si="0"/>
        <v>5000</v>
      </c>
      <c r="I10" s="54">
        <f>H10*180</f>
        <v>900000</v>
      </c>
    </row>
    <row r="11" spans="1:9" x14ac:dyDescent="0.2">
      <c r="A11" s="54" t="s">
        <v>118</v>
      </c>
      <c r="B11" s="54" t="s">
        <v>240</v>
      </c>
      <c r="C11" s="55">
        <v>43253</v>
      </c>
      <c r="D11" s="54" t="s">
        <v>328</v>
      </c>
      <c r="E11" s="54" t="s">
        <v>242</v>
      </c>
      <c r="F11" s="54">
        <v>500000</v>
      </c>
      <c r="G11" s="56">
        <v>0.06</v>
      </c>
      <c r="H11" s="54">
        <f t="shared" si="0"/>
        <v>30000</v>
      </c>
      <c r="I11" s="54">
        <f>H11*200</f>
        <v>6000000</v>
      </c>
    </row>
    <row r="12" spans="1:9" x14ac:dyDescent="0.2">
      <c r="A12" s="54" t="s">
        <v>122</v>
      </c>
      <c r="B12" s="54" t="s">
        <v>240</v>
      </c>
      <c r="C12" s="55">
        <v>43254</v>
      </c>
      <c r="D12" s="54" t="s">
        <v>328</v>
      </c>
      <c r="E12" s="54" t="s">
        <v>242</v>
      </c>
      <c r="F12" s="54">
        <v>200000</v>
      </c>
      <c r="G12" s="53">
        <v>2.5000000000000001E-2</v>
      </c>
      <c r="H12" s="54">
        <f t="shared" si="0"/>
        <v>5000</v>
      </c>
      <c r="I12" s="54">
        <f t="shared" ref="I12:I17" si="1">H12*180</f>
        <v>900000</v>
      </c>
    </row>
    <row r="13" spans="1:9" x14ac:dyDescent="0.2">
      <c r="A13" s="54" t="s">
        <v>118</v>
      </c>
      <c r="B13" s="54" t="s">
        <v>119</v>
      </c>
      <c r="C13" s="52">
        <v>43254</v>
      </c>
      <c r="D13" s="54" t="s">
        <v>144</v>
      </c>
      <c r="E13" s="54" t="s">
        <v>121</v>
      </c>
      <c r="F13" s="54">
        <v>200000</v>
      </c>
      <c r="G13" s="53">
        <v>2.5000000000000001E-2</v>
      </c>
      <c r="H13" s="54">
        <f t="shared" si="0"/>
        <v>5000</v>
      </c>
      <c r="I13" s="54">
        <f t="shared" si="1"/>
        <v>900000</v>
      </c>
    </row>
    <row r="14" spans="1:9" x14ac:dyDescent="0.2">
      <c r="A14" s="54" t="s">
        <v>118</v>
      </c>
      <c r="B14" s="55" t="s">
        <v>119</v>
      </c>
      <c r="C14" s="52">
        <v>43254</v>
      </c>
      <c r="D14" s="54" t="s">
        <v>283</v>
      </c>
      <c r="E14" s="54" t="s">
        <v>159</v>
      </c>
      <c r="F14" s="54">
        <v>200000</v>
      </c>
      <c r="G14" s="53">
        <v>2.5000000000000001E-2</v>
      </c>
      <c r="H14" s="54">
        <f t="shared" si="0"/>
        <v>5000</v>
      </c>
      <c r="I14" s="54">
        <f t="shared" si="1"/>
        <v>900000</v>
      </c>
    </row>
    <row r="15" spans="1:9" x14ac:dyDescent="0.2">
      <c r="A15" s="54" t="s">
        <v>124</v>
      </c>
      <c r="B15" s="55" t="s">
        <v>119</v>
      </c>
      <c r="C15" s="52">
        <v>43254</v>
      </c>
      <c r="D15" s="54" t="s">
        <v>301</v>
      </c>
      <c r="E15" s="54" t="s">
        <v>191</v>
      </c>
      <c r="F15" s="54">
        <v>200000</v>
      </c>
      <c r="G15" s="53">
        <v>2.5000000000000001E-2</v>
      </c>
      <c r="H15" s="54">
        <f t="shared" si="0"/>
        <v>5000</v>
      </c>
      <c r="I15" s="54">
        <f t="shared" si="1"/>
        <v>900000</v>
      </c>
    </row>
    <row r="16" spans="1:9" x14ac:dyDescent="0.2">
      <c r="A16" s="54" t="s">
        <v>124</v>
      </c>
      <c r="B16" s="54" t="s">
        <v>206</v>
      </c>
      <c r="C16" s="55">
        <v>43254</v>
      </c>
      <c r="D16" s="54" t="s">
        <v>351</v>
      </c>
      <c r="E16" s="54" t="s">
        <v>208</v>
      </c>
      <c r="F16" s="54">
        <v>200000</v>
      </c>
      <c r="G16" s="53">
        <v>2.5000000000000001E-2</v>
      </c>
      <c r="H16" s="54">
        <f t="shared" si="0"/>
        <v>5000</v>
      </c>
      <c r="I16" s="54">
        <f t="shared" si="1"/>
        <v>900000</v>
      </c>
    </row>
    <row r="17" spans="1:9" x14ac:dyDescent="0.2">
      <c r="A17" s="54" t="s">
        <v>118</v>
      </c>
      <c r="B17" s="55" t="s">
        <v>119</v>
      </c>
      <c r="C17" s="52">
        <v>43255</v>
      </c>
      <c r="D17" s="54" t="s">
        <v>286</v>
      </c>
      <c r="E17" s="54" t="s">
        <v>159</v>
      </c>
      <c r="F17" s="54">
        <v>200000</v>
      </c>
      <c r="G17" s="53">
        <v>2.5000000000000001E-2</v>
      </c>
      <c r="H17" s="54">
        <f t="shared" si="0"/>
        <v>5000</v>
      </c>
      <c r="I17" s="54">
        <f t="shared" si="1"/>
        <v>900000</v>
      </c>
    </row>
    <row r="18" spans="1:9" x14ac:dyDescent="0.2">
      <c r="A18" s="54" t="s">
        <v>118</v>
      </c>
      <c r="B18" s="55" t="s">
        <v>119</v>
      </c>
      <c r="C18" s="52">
        <v>43255</v>
      </c>
      <c r="D18" s="54" t="s">
        <v>302</v>
      </c>
      <c r="E18" s="54" t="s">
        <v>191</v>
      </c>
      <c r="F18" s="54">
        <v>500000</v>
      </c>
      <c r="G18" s="56">
        <v>0.03</v>
      </c>
      <c r="H18" s="54">
        <f t="shared" si="0"/>
        <v>15000</v>
      </c>
      <c r="I18" s="54">
        <f>H18*200</f>
        <v>3000000</v>
      </c>
    </row>
    <row r="19" spans="1:9" x14ac:dyDescent="0.2">
      <c r="A19" s="54" t="s">
        <v>118</v>
      </c>
      <c r="B19" s="54" t="s">
        <v>206</v>
      </c>
      <c r="C19" s="55">
        <v>43255</v>
      </c>
      <c r="D19" s="54" t="s">
        <v>315</v>
      </c>
      <c r="E19" s="54" t="s">
        <v>208</v>
      </c>
      <c r="F19" s="54">
        <v>200000</v>
      </c>
      <c r="G19" s="53">
        <v>2.5000000000000001E-2</v>
      </c>
      <c r="H19" s="54">
        <f t="shared" si="0"/>
        <v>5000</v>
      </c>
      <c r="I19" s="54">
        <f>H19*180</f>
        <v>900000</v>
      </c>
    </row>
    <row r="20" spans="1:9" x14ac:dyDescent="0.2">
      <c r="A20" s="54" t="s">
        <v>118</v>
      </c>
      <c r="B20" s="54" t="s">
        <v>240</v>
      </c>
      <c r="C20" s="55">
        <v>43255</v>
      </c>
      <c r="D20" s="54" t="s">
        <v>329</v>
      </c>
      <c r="E20" s="54" t="s">
        <v>242</v>
      </c>
      <c r="F20" s="54">
        <v>200000</v>
      </c>
      <c r="G20" s="53">
        <v>2.5000000000000001E-2</v>
      </c>
      <c r="H20" s="54">
        <f t="shared" si="0"/>
        <v>5000</v>
      </c>
      <c r="I20" s="54">
        <f>H20*180</f>
        <v>900000</v>
      </c>
    </row>
    <row r="21" spans="1:9" x14ac:dyDescent="0.2">
      <c r="A21" s="54" t="s">
        <v>118</v>
      </c>
      <c r="B21" s="55" t="s">
        <v>119</v>
      </c>
      <c r="C21" s="52">
        <v>43256</v>
      </c>
      <c r="D21" s="54" t="s">
        <v>348</v>
      </c>
      <c r="E21" s="54" t="s">
        <v>159</v>
      </c>
      <c r="F21" s="54">
        <v>200000</v>
      </c>
      <c r="G21" s="53">
        <v>2.5000000000000001E-2</v>
      </c>
      <c r="H21" s="54">
        <f t="shared" si="0"/>
        <v>5000</v>
      </c>
      <c r="I21" s="54">
        <f>H21*180</f>
        <v>900000</v>
      </c>
    </row>
    <row r="22" spans="1:9" x14ac:dyDescent="0.2">
      <c r="A22" s="54" t="s">
        <v>118</v>
      </c>
      <c r="B22" s="54" t="s">
        <v>206</v>
      </c>
      <c r="C22" s="55">
        <v>43256</v>
      </c>
      <c r="D22" s="54" t="s">
        <v>316</v>
      </c>
      <c r="E22" s="54" t="s">
        <v>208</v>
      </c>
      <c r="F22" s="54">
        <v>500000</v>
      </c>
      <c r="G22" s="56">
        <v>0.03</v>
      </c>
      <c r="H22" s="54">
        <f t="shared" si="0"/>
        <v>15000</v>
      </c>
      <c r="I22" s="54">
        <f>H22*200</f>
        <v>3000000</v>
      </c>
    </row>
    <row r="23" spans="1:9" x14ac:dyDescent="0.2">
      <c r="A23" s="54" t="s">
        <v>118</v>
      </c>
      <c r="B23" s="54" t="s">
        <v>240</v>
      </c>
      <c r="C23" s="55">
        <v>43256</v>
      </c>
      <c r="D23" s="54" t="s">
        <v>330</v>
      </c>
      <c r="E23" s="54" t="s">
        <v>242</v>
      </c>
      <c r="F23" s="54">
        <v>200000</v>
      </c>
      <c r="G23" s="53">
        <v>2.5000000000000001E-2</v>
      </c>
      <c r="H23" s="54">
        <f t="shared" si="0"/>
        <v>5000</v>
      </c>
      <c r="I23" s="54">
        <f>H23*180</f>
        <v>900000</v>
      </c>
    </row>
    <row r="24" spans="1:9" x14ac:dyDescent="0.2">
      <c r="A24" s="54" t="s">
        <v>124</v>
      </c>
      <c r="B24" s="54" t="s">
        <v>119</v>
      </c>
      <c r="C24" s="52">
        <v>43256</v>
      </c>
      <c r="D24" s="54" t="s">
        <v>268</v>
      </c>
      <c r="E24" s="54" t="s">
        <v>121</v>
      </c>
      <c r="F24" s="54">
        <v>500000</v>
      </c>
      <c r="G24" s="56">
        <v>0.03</v>
      </c>
      <c r="H24" s="54">
        <f t="shared" si="0"/>
        <v>15000</v>
      </c>
      <c r="I24" s="54">
        <f>H24*200</f>
        <v>3000000</v>
      </c>
    </row>
    <row r="25" spans="1:9" x14ac:dyDescent="0.2">
      <c r="A25" s="54" t="s">
        <v>118</v>
      </c>
      <c r="B25" s="55" t="s">
        <v>119</v>
      </c>
      <c r="C25" s="52">
        <v>43257</v>
      </c>
      <c r="D25" s="54" t="s">
        <v>303</v>
      </c>
      <c r="E25" s="54" t="s">
        <v>191</v>
      </c>
      <c r="F25" s="54">
        <v>200000</v>
      </c>
      <c r="G25" s="53">
        <v>2.5000000000000001E-2</v>
      </c>
      <c r="H25" s="54">
        <f t="shared" si="0"/>
        <v>5000</v>
      </c>
      <c r="I25" s="54">
        <f>H25*180</f>
        <v>900000</v>
      </c>
    </row>
    <row r="26" spans="1:9" x14ac:dyDescent="0.2">
      <c r="A26" s="54" t="s">
        <v>118</v>
      </c>
      <c r="B26" s="54" t="s">
        <v>206</v>
      </c>
      <c r="C26" s="55">
        <v>43257</v>
      </c>
      <c r="D26" s="54" t="s">
        <v>317</v>
      </c>
      <c r="E26" s="54" t="s">
        <v>208</v>
      </c>
      <c r="F26" s="54">
        <v>200000</v>
      </c>
      <c r="G26" s="53">
        <v>2.5000000000000001E-2</v>
      </c>
      <c r="H26" s="54">
        <f t="shared" si="0"/>
        <v>5000</v>
      </c>
      <c r="I26" s="54">
        <f>H26*180</f>
        <v>900000</v>
      </c>
    </row>
    <row r="27" spans="1:9" x14ac:dyDescent="0.2">
      <c r="A27" s="54" t="s">
        <v>118</v>
      </c>
      <c r="B27" s="54" t="s">
        <v>240</v>
      </c>
      <c r="C27" s="55">
        <v>43257</v>
      </c>
      <c r="D27" s="54" t="s">
        <v>331</v>
      </c>
      <c r="E27" s="54" t="s">
        <v>242</v>
      </c>
      <c r="F27" s="54">
        <v>500000</v>
      </c>
      <c r="G27" s="56">
        <v>0.03</v>
      </c>
      <c r="H27" s="54">
        <f t="shared" si="0"/>
        <v>15000</v>
      </c>
      <c r="I27" s="54">
        <f>H27*200</f>
        <v>3000000</v>
      </c>
    </row>
    <row r="28" spans="1:9" x14ac:dyDescent="0.2">
      <c r="A28" s="54" t="s">
        <v>124</v>
      </c>
      <c r="B28" s="55" t="s">
        <v>119</v>
      </c>
      <c r="C28" s="52">
        <v>43257</v>
      </c>
      <c r="D28" s="54" t="s">
        <v>291</v>
      </c>
      <c r="E28" s="54" t="s">
        <v>293</v>
      </c>
      <c r="F28" s="54">
        <v>500000</v>
      </c>
      <c r="G28" s="56">
        <v>0.03</v>
      </c>
      <c r="H28" s="54">
        <f t="shared" si="0"/>
        <v>15000</v>
      </c>
      <c r="I28" s="54">
        <f>H28*200</f>
        <v>3000000</v>
      </c>
    </row>
    <row r="29" spans="1:9" x14ac:dyDescent="0.2">
      <c r="A29" s="54" t="s">
        <v>275</v>
      </c>
      <c r="B29" s="55" t="s">
        <v>119</v>
      </c>
      <c r="C29" s="52">
        <v>43258</v>
      </c>
      <c r="D29" s="54" t="s">
        <v>292</v>
      </c>
      <c r="E29" s="54" t="s">
        <v>183</v>
      </c>
      <c r="F29" s="54">
        <v>200000</v>
      </c>
      <c r="G29" s="53">
        <v>2.5000000000000001E-2</v>
      </c>
      <c r="H29" s="54">
        <f t="shared" si="0"/>
        <v>5000</v>
      </c>
      <c r="I29" s="54">
        <f>H29*180</f>
        <v>900000</v>
      </c>
    </row>
    <row r="30" spans="1:9" x14ac:dyDescent="0.2">
      <c r="A30" s="54" t="s">
        <v>118</v>
      </c>
      <c r="B30" s="54">
        <v>3</v>
      </c>
      <c r="C30" s="52">
        <v>43258</v>
      </c>
      <c r="D30" s="54" t="s">
        <v>269</v>
      </c>
      <c r="E30" s="54" t="s">
        <v>121</v>
      </c>
      <c r="F30" s="54">
        <v>200000</v>
      </c>
      <c r="G30" s="53">
        <v>2.5000000000000001E-2</v>
      </c>
      <c r="H30" s="54">
        <f t="shared" si="0"/>
        <v>5000</v>
      </c>
      <c r="I30" s="54">
        <f>H30*180</f>
        <v>900000</v>
      </c>
    </row>
    <row r="31" spans="1:9" x14ac:dyDescent="0.2">
      <c r="A31" s="54" t="s">
        <v>118</v>
      </c>
      <c r="B31" s="54" t="s">
        <v>206</v>
      </c>
      <c r="C31" s="55">
        <v>43258</v>
      </c>
      <c r="D31" s="54" t="s">
        <v>319</v>
      </c>
      <c r="E31" s="54" t="s">
        <v>208</v>
      </c>
      <c r="F31" s="54">
        <v>500000</v>
      </c>
      <c r="G31" s="56">
        <v>0.03</v>
      </c>
      <c r="H31" s="54">
        <f t="shared" si="0"/>
        <v>15000</v>
      </c>
      <c r="I31" s="54">
        <f>H31*200</f>
        <v>3000000</v>
      </c>
    </row>
    <row r="32" spans="1:9" x14ac:dyDescent="0.2">
      <c r="A32" s="54" t="s">
        <v>276</v>
      </c>
      <c r="B32" s="54" t="s">
        <v>240</v>
      </c>
      <c r="C32" s="55">
        <v>43258</v>
      </c>
      <c r="D32" s="54" t="s">
        <v>331</v>
      </c>
      <c r="E32" s="54" t="s">
        <v>242</v>
      </c>
      <c r="F32" s="54">
        <v>500000</v>
      </c>
      <c r="G32" s="56">
        <v>0.03</v>
      </c>
      <c r="H32" s="54">
        <f t="shared" si="0"/>
        <v>15000</v>
      </c>
      <c r="I32" s="54">
        <f>H32*200</f>
        <v>3000000</v>
      </c>
    </row>
    <row r="33" spans="1:9" x14ac:dyDescent="0.2">
      <c r="A33" s="54" t="s">
        <v>118</v>
      </c>
      <c r="B33" s="54">
        <v>16</v>
      </c>
      <c r="C33" s="52">
        <v>43259</v>
      </c>
      <c r="D33" s="54" t="s">
        <v>270</v>
      </c>
      <c r="E33" s="54" t="s">
        <v>121</v>
      </c>
      <c r="F33" s="54">
        <v>200000</v>
      </c>
      <c r="G33" s="53">
        <v>2.5000000000000001E-2</v>
      </c>
      <c r="H33" s="54">
        <f t="shared" si="0"/>
        <v>5000</v>
      </c>
      <c r="I33" s="54">
        <f>H33*180</f>
        <v>900000</v>
      </c>
    </row>
    <row r="34" spans="1:9" x14ac:dyDescent="0.2">
      <c r="A34" s="54" t="s">
        <v>118</v>
      </c>
      <c r="B34" s="55" t="s">
        <v>119</v>
      </c>
      <c r="C34" s="52">
        <v>43259</v>
      </c>
      <c r="D34" s="54" t="s">
        <v>349</v>
      </c>
      <c r="E34" s="54" t="s">
        <v>183</v>
      </c>
      <c r="F34" s="54">
        <v>200000</v>
      </c>
      <c r="G34" s="53">
        <v>2.5000000000000001E-2</v>
      </c>
      <c r="H34" s="54">
        <f t="shared" ref="H34:H65" si="2">F34*G34</f>
        <v>5000</v>
      </c>
      <c r="I34" s="54">
        <f>H34*180</f>
        <v>900000</v>
      </c>
    </row>
    <row r="35" spans="1:9" x14ac:dyDescent="0.2">
      <c r="A35" s="54" t="s">
        <v>118</v>
      </c>
      <c r="B35" s="55" t="s">
        <v>119</v>
      </c>
      <c r="C35" s="52">
        <v>43259</v>
      </c>
      <c r="D35" s="54" t="s">
        <v>304</v>
      </c>
      <c r="E35" s="54" t="s">
        <v>191</v>
      </c>
      <c r="F35" s="54">
        <v>500000</v>
      </c>
      <c r="G35" s="56">
        <v>0.03</v>
      </c>
      <c r="H35" s="54">
        <f t="shared" si="2"/>
        <v>15000</v>
      </c>
      <c r="I35" s="54">
        <f>H35*200</f>
        <v>3000000</v>
      </c>
    </row>
    <row r="36" spans="1:9" x14ac:dyDescent="0.2">
      <c r="A36" s="54" t="s">
        <v>118</v>
      </c>
      <c r="B36" s="54" t="s">
        <v>206</v>
      </c>
      <c r="C36" s="55">
        <v>43259</v>
      </c>
      <c r="D36" s="54" t="s">
        <v>318</v>
      </c>
      <c r="E36" s="54" t="s">
        <v>208</v>
      </c>
      <c r="F36" s="54">
        <v>200000</v>
      </c>
      <c r="G36" s="53">
        <v>2.5000000000000001E-2</v>
      </c>
      <c r="H36" s="54">
        <f t="shared" si="2"/>
        <v>5000</v>
      </c>
      <c r="I36" s="54">
        <f>H36*180</f>
        <v>900000</v>
      </c>
    </row>
    <row r="37" spans="1:9" x14ac:dyDescent="0.2">
      <c r="A37" s="54" t="s">
        <v>118</v>
      </c>
      <c r="B37" s="54" t="s">
        <v>240</v>
      </c>
      <c r="C37" s="55">
        <v>43259</v>
      </c>
      <c r="D37" s="54" t="s">
        <v>332</v>
      </c>
      <c r="E37" s="54" t="s">
        <v>242</v>
      </c>
      <c r="F37" s="54">
        <v>1000000</v>
      </c>
      <c r="G37" s="56">
        <v>0.05</v>
      </c>
      <c r="H37" s="54">
        <f t="shared" si="2"/>
        <v>50000</v>
      </c>
      <c r="I37" s="54">
        <f>H37*220</f>
        <v>11000000</v>
      </c>
    </row>
    <row r="38" spans="1:9" x14ac:dyDescent="0.2">
      <c r="A38" s="54" t="s">
        <v>122</v>
      </c>
      <c r="B38" s="54" t="s">
        <v>119</v>
      </c>
      <c r="C38" s="52">
        <v>43260</v>
      </c>
      <c r="D38" s="54" t="s">
        <v>271</v>
      </c>
      <c r="E38" s="54" t="s">
        <v>121</v>
      </c>
      <c r="F38" s="54">
        <v>500000</v>
      </c>
      <c r="G38" s="56">
        <v>0.06</v>
      </c>
      <c r="H38" s="54">
        <f t="shared" si="2"/>
        <v>30000</v>
      </c>
      <c r="I38" s="54">
        <f>H38*200</f>
        <v>6000000</v>
      </c>
    </row>
    <row r="39" spans="1:9" x14ac:dyDescent="0.2">
      <c r="A39" s="54" t="s">
        <v>118</v>
      </c>
      <c r="B39" s="55" t="s">
        <v>119</v>
      </c>
      <c r="C39" s="52">
        <v>43260</v>
      </c>
      <c r="D39" s="54" t="s">
        <v>287</v>
      </c>
      <c r="E39" s="54" t="s">
        <v>183</v>
      </c>
      <c r="F39" s="54">
        <v>200000</v>
      </c>
      <c r="G39" s="53">
        <v>2.5000000000000001E-2</v>
      </c>
      <c r="H39" s="54">
        <f t="shared" si="2"/>
        <v>5000</v>
      </c>
      <c r="I39" s="54">
        <f>H39*180</f>
        <v>900000</v>
      </c>
    </row>
    <row r="40" spans="1:9" x14ac:dyDescent="0.2">
      <c r="A40" s="54" t="s">
        <v>274</v>
      </c>
      <c r="B40" s="55" t="s">
        <v>119</v>
      </c>
      <c r="C40" s="52">
        <v>43260</v>
      </c>
      <c r="D40" s="54" t="s">
        <v>305</v>
      </c>
      <c r="E40" s="54" t="s">
        <v>191</v>
      </c>
      <c r="F40" s="54">
        <v>200000</v>
      </c>
      <c r="G40" s="53">
        <v>2.5000000000000001E-2</v>
      </c>
      <c r="H40" s="54">
        <f t="shared" si="2"/>
        <v>5000</v>
      </c>
      <c r="I40" s="54">
        <f>H40*180</f>
        <v>900000</v>
      </c>
    </row>
    <row r="41" spans="1:9" x14ac:dyDescent="0.2">
      <c r="A41" s="54" t="s">
        <v>118</v>
      </c>
      <c r="B41" s="54" t="s">
        <v>206</v>
      </c>
      <c r="C41" s="55">
        <v>43260</v>
      </c>
      <c r="D41" s="54" t="s">
        <v>320</v>
      </c>
      <c r="E41" s="54" t="s">
        <v>208</v>
      </c>
      <c r="F41" s="54">
        <v>200000</v>
      </c>
      <c r="G41" s="53">
        <v>2.5000000000000001E-2</v>
      </c>
      <c r="H41" s="54">
        <f t="shared" si="2"/>
        <v>5000</v>
      </c>
      <c r="I41" s="54">
        <f>H41*180</f>
        <v>900000</v>
      </c>
    </row>
    <row r="42" spans="1:9" x14ac:dyDescent="0.2">
      <c r="A42" s="54" t="s">
        <v>118</v>
      </c>
      <c r="B42" s="54" t="s">
        <v>240</v>
      </c>
      <c r="C42" s="55">
        <v>43260</v>
      </c>
      <c r="D42" s="54" t="s">
        <v>333</v>
      </c>
      <c r="E42" s="54" t="s">
        <v>242</v>
      </c>
      <c r="F42" s="54">
        <v>200000</v>
      </c>
      <c r="G42" s="53">
        <v>2.5000000000000001E-2</v>
      </c>
      <c r="H42" s="54">
        <f t="shared" si="2"/>
        <v>5000</v>
      </c>
      <c r="I42" s="54">
        <f>H42*180</f>
        <v>900000</v>
      </c>
    </row>
    <row r="43" spans="1:9" x14ac:dyDescent="0.2">
      <c r="A43" s="54" t="s">
        <v>118</v>
      </c>
      <c r="B43" s="55" t="s">
        <v>119</v>
      </c>
      <c r="C43" s="52">
        <v>43261</v>
      </c>
      <c r="D43" s="54" t="s">
        <v>288</v>
      </c>
      <c r="E43" s="54" t="s">
        <v>183</v>
      </c>
      <c r="F43" s="54">
        <v>200000</v>
      </c>
      <c r="G43" s="53">
        <v>2.5000000000000001E-2</v>
      </c>
      <c r="H43" s="54">
        <f t="shared" si="2"/>
        <v>5000</v>
      </c>
      <c r="I43" s="54">
        <f>H43*180</f>
        <v>900000</v>
      </c>
    </row>
    <row r="44" spans="1:9" x14ac:dyDescent="0.2">
      <c r="A44" s="54" t="s">
        <v>274</v>
      </c>
      <c r="B44" s="55" t="s">
        <v>119</v>
      </c>
      <c r="C44" s="52">
        <v>43261</v>
      </c>
      <c r="D44" s="54" t="s">
        <v>306</v>
      </c>
      <c r="E44" s="54" t="s">
        <v>191</v>
      </c>
      <c r="F44" s="54">
        <v>500000</v>
      </c>
      <c r="G44" s="56">
        <v>0.03</v>
      </c>
      <c r="H44" s="54">
        <f t="shared" si="2"/>
        <v>15000</v>
      </c>
      <c r="I44" s="54">
        <f>H44*200</f>
        <v>3000000</v>
      </c>
    </row>
    <row r="45" spans="1:9" x14ac:dyDescent="0.2">
      <c r="A45" s="54" t="s">
        <v>118</v>
      </c>
      <c r="B45" s="54" t="s">
        <v>206</v>
      </c>
      <c r="C45" s="55">
        <v>43261</v>
      </c>
      <c r="D45" s="54" t="s">
        <v>321</v>
      </c>
      <c r="E45" s="54" t="s">
        <v>208</v>
      </c>
      <c r="F45" s="54">
        <v>200000</v>
      </c>
      <c r="G45" s="53">
        <v>2.5000000000000001E-2</v>
      </c>
      <c r="H45" s="54">
        <f t="shared" si="2"/>
        <v>5000</v>
      </c>
      <c r="I45" s="54">
        <f>H45*180</f>
        <v>900000</v>
      </c>
    </row>
    <row r="46" spans="1:9" x14ac:dyDescent="0.2">
      <c r="A46" s="54" t="s">
        <v>118</v>
      </c>
      <c r="B46" s="54" t="s">
        <v>240</v>
      </c>
      <c r="C46" s="55">
        <v>43261</v>
      </c>
      <c r="D46" s="54" t="s">
        <v>335</v>
      </c>
      <c r="E46" s="54" t="s">
        <v>242</v>
      </c>
      <c r="F46" s="54">
        <v>200000</v>
      </c>
      <c r="G46" s="53">
        <v>2.5000000000000001E-2</v>
      </c>
      <c r="H46" s="54">
        <f t="shared" si="2"/>
        <v>5000</v>
      </c>
      <c r="I46" s="54">
        <f>H46*180</f>
        <v>900000</v>
      </c>
    </row>
    <row r="47" spans="1:9" x14ac:dyDescent="0.2">
      <c r="A47" s="54" t="s">
        <v>122</v>
      </c>
      <c r="B47" s="55" t="s">
        <v>119</v>
      </c>
      <c r="C47" s="52">
        <v>43262</v>
      </c>
      <c r="D47" s="54" t="s">
        <v>307</v>
      </c>
      <c r="E47" s="54" t="s">
        <v>191</v>
      </c>
      <c r="F47" s="54">
        <v>500000</v>
      </c>
      <c r="G47" s="56">
        <v>0.06</v>
      </c>
      <c r="H47" s="54">
        <f t="shared" si="2"/>
        <v>30000</v>
      </c>
      <c r="I47" s="54">
        <f>H47*200</f>
        <v>6000000</v>
      </c>
    </row>
    <row r="48" spans="1:9" x14ac:dyDescent="0.2">
      <c r="A48" s="54" t="s">
        <v>275</v>
      </c>
      <c r="B48" s="54" t="s">
        <v>206</v>
      </c>
      <c r="C48" s="55">
        <v>43262</v>
      </c>
      <c r="D48" s="54" t="s">
        <v>324</v>
      </c>
      <c r="E48" s="54" t="s">
        <v>208</v>
      </c>
      <c r="F48" s="54">
        <v>200000</v>
      </c>
      <c r="G48" s="53">
        <v>2.5000000000000001E-2</v>
      </c>
      <c r="H48" s="54">
        <f t="shared" si="2"/>
        <v>5000</v>
      </c>
      <c r="I48" s="54">
        <f>H48*180</f>
        <v>900000</v>
      </c>
    </row>
    <row r="49" spans="1:9" x14ac:dyDescent="0.2">
      <c r="A49" s="54" t="s">
        <v>118</v>
      </c>
      <c r="B49" s="54">
        <v>2</v>
      </c>
      <c r="C49" s="52">
        <v>43262</v>
      </c>
      <c r="D49" s="54" t="s">
        <v>347</v>
      </c>
      <c r="E49" s="54" t="s">
        <v>121</v>
      </c>
      <c r="F49" s="54">
        <v>200000</v>
      </c>
      <c r="G49" s="53">
        <v>2.5000000000000001E-2</v>
      </c>
      <c r="H49" s="54">
        <f t="shared" si="2"/>
        <v>5000</v>
      </c>
      <c r="I49" s="54">
        <f>H49*180</f>
        <v>900000</v>
      </c>
    </row>
    <row r="50" spans="1:9" x14ac:dyDescent="0.2">
      <c r="A50" s="54" t="s">
        <v>118</v>
      </c>
      <c r="B50" s="55" t="s">
        <v>119</v>
      </c>
      <c r="C50" s="52">
        <v>43262</v>
      </c>
      <c r="D50" s="54" t="s">
        <v>289</v>
      </c>
      <c r="E50" s="54" t="s">
        <v>159</v>
      </c>
      <c r="F50" s="54">
        <v>200000</v>
      </c>
      <c r="G50" s="53">
        <v>2.5000000000000001E-2</v>
      </c>
      <c r="H50" s="54">
        <f t="shared" si="2"/>
        <v>5000</v>
      </c>
      <c r="I50" s="54">
        <f>H50*180</f>
        <v>900000</v>
      </c>
    </row>
    <row r="51" spans="1:9" x14ac:dyDescent="0.2">
      <c r="A51" s="54" t="s">
        <v>118</v>
      </c>
      <c r="B51" s="54" t="s">
        <v>240</v>
      </c>
      <c r="C51" s="55">
        <v>43262</v>
      </c>
      <c r="D51" s="54" t="s">
        <v>336</v>
      </c>
      <c r="E51" s="54" t="s">
        <v>242</v>
      </c>
      <c r="F51" s="54">
        <v>500000</v>
      </c>
      <c r="G51" s="56">
        <v>0.06</v>
      </c>
      <c r="H51" s="54">
        <f t="shared" si="2"/>
        <v>30000</v>
      </c>
      <c r="I51" s="54">
        <f>H51*200</f>
        <v>6000000</v>
      </c>
    </row>
    <row r="52" spans="1:9" x14ac:dyDescent="0.2">
      <c r="A52" s="54" t="s">
        <v>118</v>
      </c>
      <c r="B52" s="54" t="s">
        <v>119</v>
      </c>
      <c r="C52" s="52">
        <v>43263</v>
      </c>
      <c r="D52" s="54" t="s">
        <v>272</v>
      </c>
      <c r="E52" s="54" t="s">
        <v>154</v>
      </c>
      <c r="F52" s="54">
        <v>200000</v>
      </c>
      <c r="G52" s="53">
        <v>2.5000000000000001E-2</v>
      </c>
      <c r="H52" s="54">
        <f t="shared" si="2"/>
        <v>5000</v>
      </c>
      <c r="I52" s="54">
        <f>H52*180</f>
        <v>900000</v>
      </c>
    </row>
    <row r="53" spans="1:9" x14ac:dyDescent="0.2">
      <c r="A53" s="54" t="s">
        <v>118</v>
      </c>
      <c r="B53" s="55" t="s">
        <v>119</v>
      </c>
      <c r="C53" s="52">
        <v>43263</v>
      </c>
      <c r="D53" s="54" t="s">
        <v>290</v>
      </c>
      <c r="E53" s="54" t="s">
        <v>159</v>
      </c>
      <c r="F53" s="54">
        <v>200000</v>
      </c>
      <c r="G53" s="53">
        <v>2.5000000000000001E-2</v>
      </c>
      <c r="H53" s="54">
        <f t="shared" si="2"/>
        <v>5000</v>
      </c>
      <c r="I53" s="54">
        <f>H53*180</f>
        <v>900000</v>
      </c>
    </row>
    <row r="54" spans="1:9" x14ac:dyDescent="0.2">
      <c r="A54" s="54" t="s">
        <v>118</v>
      </c>
      <c r="B54" s="55" t="s">
        <v>119</v>
      </c>
      <c r="C54" s="52">
        <v>43263</v>
      </c>
      <c r="D54" s="54" t="s">
        <v>308</v>
      </c>
      <c r="E54" s="54" t="s">
        <v>191</v>
      </c>
      <c r="F54" s="54">
        <v>200000</v>
      </c>
      <c r="G54" s="53">
        <v>2.5000000000000001E-2</v>
      </c>
      <c r="H54" s="54">
        <f t="shared" si="2"/>
        <v>5000</v>
      </c>
      <c r="I54" s="54">
        <f>H54*180</f>
        <v>900000</v>
      </c>
    </row>
    <row r="55" spans="1:9" x14ac:dyDescent="0.2">
      <c r="A55" s="54" t="s">
        <v>118</v>
      </c>
      <c r="B55" s="54" t="s">
        <v>206</v>
      </c>
      <c r="C55" s="55">
        <v>43263</v>
      </c>
      <c r="D55" s="54" t="s">
        <v>322</v>
      </c>
      <c r="E55" s="54" t="s">
        <v>208</v>
      </c>
      <c r="F55" s="54">
        <v>200000</v>
      </c>
      <c r="G55" s="53">
        <v>2.5000000000000001E-2</v>
      </c>
      <c r="H55" s="54">
        <f t="shared" si="2"/>
        <v>5000</v>
      </c>
      <c r="I55" s="54">
        <f>H55*180</f>
        <v>900000</v>
      </c>
    </row>
    <row r="56" spans="1:9" x14ac:dyDescent="0.2">
      <c r="A56" s="54" t="s">
        <v>276</v>
      </c>
      <c r="B56" s="54" t="s">
        <v>240</v>
      </c>
      <c r="C56" s="55">
        <v>43263</v>
      </c>
      <c r="D56" s="54" t="s">
        <v>337</v>
      </c>
      <c r="E56" s="54" t="s">
        <v>242</v>
      </c>
      <c r="F56" s="54">
        <v>500000</v>
      </c>
      <c r="G56" s="56">
        <v>0.03</v>
      </c>
      <c r="H56" s="54">
        <f t="shared" si="2"/>
        <v>15000</v>
      </c>
      <c r="I56" s="54">
        <f>H56*200</f>
        <v>3000000</v>
      </c>
    </row>
    <row r="57" spans="1:9" x14ac:dyDescent="0.2">
      <c r="A57" s="54" t="s">
        <v>118</v>
      </c>
      <c r="B57" s="55" t="s">
        <v>119</v>
      </c>
      <c r="C57" s="52">
        <v>43264</v>
      </c>
      <c r="D57" s="54" t="s">
        <v>309</v>
      </c>
      <c r="E57" s="54" t="s">
        <v>191</v>
      </c>
      <c r="F57" s="54">
        <v>200000</v>
      </c>
      <c r="G57" s="53">
        <v>2.5000000000000001E-2</v>
      </c>
      <c r="H57" s="54">
        <f t="shared" si="2"/>
        <v>5000</v>
      </c>
      <c r="I57" s="54">
        <f>H57*180</f>
        <v>900000</v>
      </c>
    </row>
    <row r="58" spans="1:9" x14ac:dyDescent="0.2">
      <c r="A58" s="54" t="s">
        <v>118</v>
      </c>
      <c r="B58" s="55" t="s">
        <v>119</v>
      </c>
      <c r="C58" s="52">
        <v>43264</v>
      </c>
      <c r="D58" s="54" t="s">
        <v>310</v>
      </c>
      <c r="E58" s="54" t="s">
        <v>191</v>
      </c>
      <c r="F58" s="54">
        <v>500000</v>
      </c>
      <c r="G58" s="56">
        <v>0.03</v>
      </c>
      <c r="H58" s="54">
        <f t="shared" si="2"/>
        <v>15000</v>
      </c>
      <c r="I58" s="54">
        <f>H58*200</f>
        <v>3000000</v>
      </c>
    </row>
    <row r="59" spans="1:9" x14ac:dyDescent="0.2">
      <c r="A59" s="54" t="s">
        <v>118</v>
      </c>
      <c r="B59" s="54" t="s">
        <v>206</v>
      </c>
      <c r="C59" s="55">
        <v>43264</v>
      </c>
      <c r="D59" s="54" t="s">
        <v>323</v>
      </c>
      <c r="E59" s="54" t="s">
        <v>208</v>
      </c>
      <c r="F59" s="54">
        <v>200000</v>
      </c>
      <c r="G59" s="53">
        <v>2.5000000000000001E-2</v>
      </c>
      <c r="H59" s="54">
        <f t="shared" si="2"/>
        <v>5000</v>
      </c>
      <c r="I59" s="54">
        <f>H59*180</f>
        <v>900000</v>
      </c>
    </row>
    <row r="60" spans="1:9" x14ac:dyDescent="0.2">
      <c r="A60" s="54" t="s">
        <v>118</v>
      </c>
      <c r="B60" s="54" t="s">
        <v>240</v>
      </c>
      <c r="C60" s="55">
        <v>43264</v>
      </c>
      <c r="D60" s="54" t="s">
        <v>338</v>
      </c>
      <c r="E60" s="54" t="s">
        <v>242</v>
      </c>
      <c r="F60" s="54">
        <v>200000</v>
      </c>
      <c r="G60" s="53">
        <v>2.5000000000000001E-2</v>
      </c>
      <c r="H60" s="54">
        <f t="shared" si="2"/>
        <v>5000</v>
      </c>
      <c r="I60" s="54">
        <f>H60*180</f>
        <v>900000</v>
      </c>
    </row>
    <row r="61" spans="1:9" x14ac:dyDescent="0.2">
      <c r="A61" s="54" t="s">
        <v>124</v>
      </c>
      <c r="B61" s="54" t="s">
        <v>119</v>
      </c>
      <c r="C61" s="52">
        <v>43264</v>
      </c>
      <c r="D61" s="54" t="s">
        <v>273</v>
      </c>
      <c r="E61" s="54" t="s">
        <v>154</v>
      </c>
      <c r="F61" s="54">
        <v>500000</v>
      </c>
      <c r="G61" s="56">
        <v>0.03</v>
      </c>
      <c r="H61" s="54">
        <f t="shared" si="2"/>
        <v>15000</v>
      </c>
      <c r="I61" s="54">
        <f>H61*200</f>
        <v>3000000</v>
      </c>
    </row>
    <row r="62" spans="1:9" x14ac:dyDescent="0.2">
      <c r="A62" s="54" t="s">
        <v>124</v>
      </c>
      <c r="B62" s="55" t="s">
        <v>119</v>
      </c>
      <c r="C62" s="52">
        <v>43264</v>
      </c>
      <c r="D62" s="54" t="s">
        <v>350</v>
      </c>
      <c r="E62" s="54" t="s">
        <v>159</v>
      </c>
      <c r="F62" s="54">
        <v>500000</v>
      </c>
      <c r="G62" s="56">
        <v>0.03</v>
      </c>
      <c r="H62" s="54">
        <f t="shared" si="2"/>
        <v>15000</v>
      </c>
      <c r="I62" s="54">
        <f>H62*200</f>
        <v>3000000</v>
      </c>
    </row>
    <row r="63" spans="1:9" x14ac:dyDescent="0.2">
      <c r="A63" s="54" t="s">
        <v>275</v>
      </c>
      <c r="B63" s="55" t="s">
        <v>119</v>
      </c>
      <c r="C63" s="52">
        <v>43265</v>
      </c>
      <c r="D63" s="54" t="s">
        <v>350</v>
      </c>
      <c r="E63" s="54" t="s">
        <v>159</v>
      </c>
      <c r="F63" s="54">
        <v>200000</v>
      </c>
      <c r="G63" s="53">
        <v>2.5000000000000001E-2</v>
      </c>
      <c r="H63" s="54">
        <f t="shared" si="2"/>
        <v>5000</v>
      </c>
      <c r="I63" s="54">
        <f t="shared" ref="I63:I68" si="3">H63*180</f>
        <v>900000</v>
      </c>
    </row>
    <row r="64" spans="1:9" x14ac:dyDescent="0.2">
      <c r="A64" s="54" t="s">
        <v>275</v>
      </c>
      <c r="B64" s="55" t="s">
        <v>119</v>
      </c>
      <c r="C64" s="52">
        <v>43265</v>
      </c>
      <c r="D64" s="54" t="s">
        <v>309</v>
      </c>
      <c r="E64" s="54" t="s">
        <v>191</v>
      </c>
      <c r="F64" s="54">
        <v>200000</v>
      </c>
      <c r="G64" s="53">
        <v>2.5000000000000001E-2</v>
      </c>
      <c r="H64" s="54">
        <f t="shared" si="2"/>
        <v>5000</v>
      </c>
      <c r="I64" s="54">
        <f t="shared" si="3"/>
        <v>900000</v>
      </c>
    </row>
    <row r="65" spans="1:9" x14ac:dyDescent="0.2">
      <c r="A65" s="54" t="s">
        <v>275</v>
      </c>
      <c r="B65" s="54" t="s">
        <v>240</v>
      </c>
      <c r="C65" s="55">
        <v>43265</v>
      </c>
      <c r="D65" s="54" t="s">
        <v>339</v>
      </c>
      <c r="E65" s="54" t="s">
        <v>242</v>
      </c>
      <c r="F65" s="54">
        <v>200000</v>
      </c>
      <c r="G65" s="53">
        <v>2.5000000000000001E-2</v>
      </c>
      <c r="H65" s="54">
        <f t="shared" si="2"/>
        <v>5000</v>
      </c>
      <c r="I65" s="54">
        <f t="shared" si="3"/>
        <v>900000</v>
      </c>
    </row>
    <row r="66" spans="1:9" x14ac:dyDescent="0.2">
      <c r="A66" s="54" t="s">
        <v>118</v>
      </c>
      <c r="B66" s="54" t="s">
        <v>119</v>
      </c>
      <c r="C66" s="52">
        <v>43265</v>
      </c>
      <c r="D66" s="54" t="s">
        <v>282</v>
      </c>
      <c r="E66" s="54" t="s">
        <v>154</v>
      </c>
      <c r="F66" s="54">
        <v>200000</v>
      </c>
      <c r="G66" s="53">
        <v>2.5000000000000001E-2</v>
      </c>
      <c r="H66" s="54">
        <f t="shared" ref="H66:H97" si="4">F66*G66</f>
        <v>5000</v>
      </c>
      <c r="I66" s="54">
        <f t="shared" si="3"/>
        <v>900000</v>
      </c>
    </row>
    <row r="67" spans="1:9" x14ac:dyDescent="0.2">
      <c r="A67" s="54" t="s">
        <v>118</v>
      </c>
      <c r="B67" s="55" t="s">
        <v>119</v>
      </c>
      <c r="C67" s="52">
        <v>43265</v>
      </c>
      <c r="D67" s="54" t="s">
        <v>311</v>
      </c>
      <c r="E67" s="54" t="s">
        <v>191</v>
      </c>
      <c r="F67" s="54">
        <v>200000</v>
      </c>
      <c r="G67" s="53">
        <v>2.5000000000000001E-2</v>
      </c>
      <c r="H67" s="54">
        <f t="shared" si="4"/>
        <v>5000</v>
      </c>
      <c r="I67" s="54">
        <f t="shared" si="3"/>
        <v>900000</v>
      </c>
    </row>
    <row r="68" spans="1:9" x14ac:dyDescent="0.2">
      <c r="A68" s="54" t="s">
        <v>118</v>
      </c>
      <c r="B68" s="54" t="s">
        <v>206</v>
      </c>
      <c r="C68" s="55">
        <v>43265</v>
      </c>
      <c r="D68" s="54" t="s">
        <v>325</v>
      </c>
      <c r="E68" s="54" t="s">
        <v>208</v>
      </c>
      <c r="F68" s="54">
        <v>200000</v>
      </c>
      <c r="G68" s="53">
        <v>2.5000000000000001E-2</v>
      </c>
      <c r="H68" s="54">
        <f t="shared" si="4"/>
        <v>5000</v>
      </c>
      <c r="I68" s="54">
        <f t="shared" si="3"/>
        <v>900000</v>
      </c>
    </row>
    <row r="69" spans="1:9" x14ac:dyDescent="0.2">
      <c r="A69" s="54" t="s">
        <v>122</v>
      </c>
      <c r="B69" s="54" t="s">
        <v>119</v>
      </c>
      <c r="C69" s="52">
        <v>43266</v>
      </c>
      <c r="D69" s="54" t="s">
        <v>279</v>
      </c>
      <c r="E69" s="54" t="s">
        <v>154</v>
      </c>
      <c r="F69" s="54">
        <v>500000</v>
      </c>
      <c r="G69" s="56">
        <v>0.06</v>
      </c>
      <c r="H69" s="54">
        <f t="shared" si="4"/>
        <v>30000</v>
      </c>
      <c r="I69" s="54">
        <f>H69*200</f>
        <v>6000000</v>
      </c>
    </row>
    <row r="70" spans="1:9" x14ac:dyDescent="0.2">
      <c r="A70" s="54" t="s">
        <v>118</v>
      </c>
      <c r="B70" s="55" t="s">
        <v>119</v>
      </c>
      <c r="C70" s="52">
        <v>43266</v>
      </c>
      <c r="D70" s="54" t="s">
        <v>350</v>
      </c>
      <c r="E70" s="54" t="s">
        <v>159</v>
      </c>
      <c r="F70" s="54">
        <v>200000</v>
      </c>
      <c r="G70" s="53">
        <v>2.5000000000000001E-2</v>
      </c>
      <c r="H70" s="54">
        <f t="shared" si="4"/>
        <v>5000</v>
      </c>
      <c r="I70" s="54">
        <f>H70*180</f>
        <v>900000</v>
      </c>
    </row>
    <row r="71" spans="1:9" x14ac:dyDescent="0.2">
      <c r="A71" s="54" t="s">
        <v>118</v>
      </c>
      <c r="B71" s="55" t="s">
        <v>119</v>
      </c>
      <c r="C71" s="52">
        <v>43266</v>
      </c>
      <c r="D71" s="54" t="s">
        <v>203</v>
      </c>
      <c r="E71" s="54" t="s">
        <v>191</v>
      </c>
      <c r="F71" s="54">
        <v>500000</v>
      </c>
      <c r="G71" s="56">
        <v>0.03</v>
      </c>
      <c r="H71" s="54">
        <f t="shared" si="4"/>
        <v>15000</v>
      </c>
      <c r="I71" s="54">
        <f>H71*200</f>
        <v>3000000</v>
      </c>
    </row>
    <row r="72" spans="1:9" x14ac:dyDescent="0.2">
      <c r="A72" s="54" t="s">
        <v>118</v>
      </c>
      <c r="B72" s="54" t="s">
        <v>206</v>
      </c>
      <c r="C72" s="55">
        <v>43266</v>
      </c>
      <c r="D72" s="54" t="s">
        <v>326</v>
      </c>
      <c r="E72" s="54" t="s">
        <v>208</v>
      </c>
      <c r="F72" s="54">
        <v>200000</v>
      </c>
      <c r="G72" s="53">
        <v>2.5000000000000001E-2</v>
      </c>
      <c r="H72" s="54">
        <f t="shared" si="4"/>
        <v>5000</v>
      </c>
      <c r="I72" s="54">
        <f>H72*180</f>
        <v>900000</v>
      </c>
    </row>
    <row r="73" spans="1:9" x14ac:dyDescent="0.2">
      <c r="A73" s="54" t="s">
        <v>118</v>
      </c>
      <c r="B73" s="54" t="s">
        <v>240</v>
      </c>
      <c r="C73" s="55">
        <v>43266</v>
      </c>
      <c r="D73" s="54" t="s">
        <v>340</v>
      </c>
      <c r="E73" s="54" t="s">
        <v>242</v>
      </c>
      <c r="F73" s="54">
        <v>200000</v>
      </c>
      <c r="G73" s="53">
        <v>2.5000000000000001E-2</v>
      </c>
      <c r="H73" s="54">
        <f t="shared" si="4"/>
        <v>5000</v>
      </c>
      <c r="I73" s="54">
        <f>H73*180</f>
        <v>900000</v>
      </c>
    </row>
    <row r="74" spans="1:9" x14ac:dyDescent="0.2">
      <c r="A74" s="54" t="s">
        <v>124</v>
      </c>
      <c r="B74" s="55" t="s">
        <v>119</v>
      </c>
      <c r="C74" s="52">
        <v>43266</v>
      </c>
      <c r="D74" s="54" t="s">
        <v>309</v>
      </c>
      <c r="E74" s="54" t="s">
        <v>191</v>
      </c>
      <c r="F74" s="54">
        <v>500000</v>
      </c>
      <c r="G74" s="56">
        <v>0.03</v>
      </c>
      <c r="H74" s="54">
        <f t="shared" si="4"/>
        <v>15000</v>
      </c>
      <c r="I74" s="54">
        <f>H74*200</f>
        <v>3000000</v>
      </c>
    </row>
    <row r="75" spans="1:9" x14ac:dyDescent="0.2">
      <c r="A75" s="54" t="s">
        <v>118</v>
      </c>
      <c r="B75" s="54" t="s">
        <v>119</v>
      </c>
      <c r="C75" s="52">
        <v>43267</v>
      </c>
      <c r="D75" s="54" t="s">
        <v>277</v>
      </c>
      <c r="E75" s="54" t="s">
        <v>121</v>
      </c>
      <c r="F75" s="54">
        <v>200000</v>
      </c>
      <c r="G75" s="53">
        <v>2.5000000000000001E-2</v>
      </c>
      <c r="H75" s="54">
        <f t="shared" si="4"/>
        <v>5000</v>
      </c>
      <c r="I75" s="54">
        <f>H75*180</f>
        <v>900000</v>
      </c>
    </row>
    <row r="76" spans="1:9" x14ac:dyDescent="0.2">
      <c r="A76" s="54" t="s">
        <v>118</v>
      </c>
      <c r="B76" s="55" t="s">
        <v>119</v>
      </c>
      <c r="C76" s="52">
        <v>43267</v>
      </c>
      <c r="D76" s="54" t="s">
        <v>294</v>
      </c>
      <c r="E76" s="54" t="s">
        <v>183</v>
      </c>
      <c r="F76" s="54">
        <v>200000</v>
      </c>
      <c r="G76" s="53">
        <v>2.5000000000000001E-2</v>
      </c>
      <c r="H76" s="54">
        <f t="shared" si="4"/>
        <v>5000</v>
      </c>
      <c r="I76" s="54">
        <f>H76*180</f>
        <v>900000</v>
      </c>
    </row>
    <row r="77" spans="1:9" x14ac:dyDescent="0.2">
      <c r="A77" s="54" t="s">
        <v>118</v>
      </c>
      <c r="B77" s="55" t="s">
        <v>119</v>
      </c>
      <c r="C77" s="52">
        <v>43267</v>
      </c>
      <c r="D77" s="54" t="s">
        <v>312</v>
      </c>
      <c r="E77" s="54" t="s">
        <v>191</v>
      </c>
      <c r="F77" s="54">
        <v>200000</v>
      </c>
      <c r="G77" s="53">
        <v>2.5000000000000001E-2</v>
      </c>
      <c r="H77" s="54">
        <f t="shared" si="4"/>
        <v>5000</v>
      </c>
      <c r="I77" s="54">
        <f>H77*180</f>
        <v>900000</v>
      </c>
    </row>
    <row r="78" spans="1:9" x14ac:dyDescent="0.2">
      <c r="A78" s="54" t="s">
        <v>274</v>
      </c>
      <c r="B78" s="54" t="s">
        <v>206</v>
      </c>
      <c r="C78" s="55">
        <v>43267</v>
      </c>
      <c r="D78" s="54" t="s">
        <v>327</v>
      </c>
      <c r="E78" s="54" t="s">
        <v>208</v>
      </c>
      <c r="F78" s="54">
        <v>500000</v>
      </c>
      <c r="G78" s="56">
        <v>0.03</v>
      </c>
      <c r="H78" s="54">
        <f t="shared" si="4"/>
        <v>15000</v>
      </c>
      <c r="I78" s="54">
        <f>H78*200</f>
        <v>3000000</v>
      </c>
    </row>
    <row r="79" spans="1:9" x14ac:dyDescent="0.2">
      <c r="A79" s="54" t="s">
        <v>118</v>
      </c>
      <c r="B79" s="54" t="s">
        <v>240</v>
      </c>
      <c r="C79" s="55">
        <v>43267</v>
      </c>
      <c r="D79" s="54" t="s">
        <v>343</v>
      </c>
      <c r="E79" s="54" t="s">
        <v>242</v>
      </c>
      <c r="F79" s="54">
        <v>500000</v>
      </c>
      <c r="G79" s="56">
        <v>0.06</v>
      </c>
      <c r="H79" s="54">
        <f t="shared" si="4"/>
        <v>30000</v>
      </c>
      <c r="I79" s="54">
        <f>H79*200</f>
        <v>6000000</v>
      </c>
    </row>
    <row r="80" spans="1:9" x14ac:dyDescent="0.2">
      <c r="A80" s="54" t="s">
        <v>118</v>
      </c>
      <c r="B80" s="54" t="s">
        <v>119</v>
      </c>
      <c r="C80" s="52">
        <v>43268</v>
      </c>
      <c r="D80" s="54" t="s">
        <v>280</v>
      </c>
      <c r="E80" s="54" t="s">
        <v>121</v>
      </c>
      <c r="F80" s="54">
        <v>200000</v>
      </c>
      <c r="G80" s="53">
        <v>2.5000000000000001E-2</v>
      </c>
      <c r="H80" s="54">
        <f t="shared" si="4"/>
        <v>5000</v>
      </c>
      <c r="I80" s="54">
        <f>H80*180</f>
        <v>900000</v>
      </c>
    </row>
    <row r="81" spans="1:9" x14ac:dyDescent="0.2">
      <c r="A81" s="54" t="s">
        <v>118</v>
      </c>
      <c r="B81" s="55" t="s">
        <v>119</v>
      </c>
      <c r="C81" s="52">
        <v>43268</v>
      </c>
      <c r="D81" s="54" t="s">
        <v>295</v>
      </c>
      <c r="E81" s="54" t="s">
        <v>183</v>
      </c>
      <c r="F81" s="54">
        <v>200000</v>
      </c>
      <c r="G81" s="53">
        <v>2.5000000000000001E-2</v>
      </c>
      <c r="H81" s="54">
        <f t="shared" si="4"/>
        <v>5000</v>
      </c>
      <c r="I81" s="54">
        <f>H81*180</f>
        <v>900000</v>
      </c>
    </row>
    <row r="82" spans="1:9" x14ac:dyDescent="0.2">
      <c r="A82" s="54" t="s">
        <v>118</v>
      </c>
      <c r="B82" s="55" t="s">
        <v>119</v>
      </c>
      <c r="C82" s="52">
        <v>43268</v>
      </c>
      <c r="D82" s="54" t="s">
        <v>313</v>
      </c>
      <c r="E82" s="54" t="s">
        <v>191</v>
      </c>
      <c r="F82" s="54">
        <v>500000</v>
      </c>
      <c r="G82" s="56">
        <v>0.03</v>
      </c>
      <c r="H82" s="54">
        <f t="shared" si="4"/>
        <v>15000</v>
      </c>
      <c r="I82" s="54">
        <f>H82*200</f>
        <v>3000000</v>
      </c>
    </row>
    <row r="83" spans="1:9" x14ac:dyDescent="0.2">
      <c r="A83" s="54" t="s">
        <v>274</v>
      </c>
      <c r="B83" s="54" t="s">
        <v>206</v>
      </c>
      <c r="C83" s="55">
        <v>43268</v>
      </c>
      <c r="D83" s="54" t="s">
        <v>352</v>
      </c>
      <c r="E83" s="54" t="s">
        <v>208</v>
      </c>
      <c r="F83" s="54">
        <v>200000</v>
      </c>
      <c r="G83" s="53">
        <v>2.5000000000000001E-2</v>
      </c>
      <c r="H83" s="54">
        <f t="shared" si="4"/>
        <v>5000</v>
      </c>
      <c r="I83" s="54">
        <f>H83*180</f>
        <v>900000</v>
      </c>
    </row>
    <row r="84" spans="1:9" x14ac:dyDescent="0.2">
      <c r="A84" s="54" t="s">
        <v>118</v>
      </c>
      <c r="B84" s="54" t="s">
        <v>240</v>
      </c>
      <c r="C84" s="55">
        <v>43268</v>
      </c>
      <c r="D84" s="54" t="s">
        <v>345</v>
      </c>
      <c r="E84" s="54" t="s">
        <v>242</v>
      </c>
      <c r="F84" s="54">
        <v>200000</v>
      </c>
      <c r="G84" s="53">
        <v>2.5000000000000001E-2</v>
      </c>
      <c r="H84" s="54">
        <f t="shared" si="4"/>
        <v>5000</v>
      </c>
      <c r="I84" s="54">
        <f>H84*180</f>
        <v>900000</v>
      </c>
    </row>
    <row r="85" spans="1:9" x14ac:dyDescent="0.2">
      <c r="A85" s="54" t="s">
        <v>275</v>
      </c>
      <c r="B85" s="55" t="s">
        <v>119</v>
      </c>
      <c r="C85" s="52">
        <v>43269</v>
      </c>
      <c r="D85" s="54" t="s">
        <v>279</v>
      </c>
      <c r="E85" s="54" t="s">
        <v>121</v>
      </c>
      <c r="F85" s="54">
        <v>500000</v>
      </c>
      <c r="G85" s="56">
        <v>0.06</v>
      </c>
      <c r="H85" s="54">
        <f t="shared" si="4"/>
        <v>30000</v>
      </c>
      <c r="I85" s="54">
        <f>H85*200</f>
        <v>6000000</v>
      </c>
    </row>
    <row r="86" spans="1:9" x14ac:dyDescent="0.2">
      <c r="A86" s="54" t="s">
        <v>275</v>
      </c>
      <c r="B86" s="54" t="s">
        <v>119</v>
      </c>
      <c r="C86" s="55">
        <v>43269</v>
      </c>
      <c r="D86" s="54" t="s">
        <v>314</v>
      </c>
      <c r="E86" s="54" t="s">
        <v>191</v>
      </c>
      <c r="F86" s="54">
        <v>200000</v>
      </c>
      <c r="G86" s="53">
        <v>2.5000000000000001E-2</v>
      </c>
      <c r="H86" s="54">
        <f t="shared" si="4"/>
        <v>5000</v>
      </c>
      <c r="I86" s="54">
        <f>H86*180</f>
        <v>900000</v>
      </c>
    </row>
    <row r="87" spans="1:9" x14ac:dyDescent="0.2">
      <c r="A87" s="54" t="s">
        <v>275</v>
      </c>
      <c r="B87" s="54" t="s">
        <v>240</v>
      </c>
      <c r="C87" s="55">
        <v>43269</v>
      </c>
      <c r="D87" s="54" t="s">
        <v>343</v>
      </c>
      <c r="E87" s="54" t="s">
        <v>242</v>
      </c>
      <c r="F87" s="54">
        <v>500000</v>
      </c>
      <c r="G87" s="56">
        <v>0.06</v>
      </c>
      <c r="H87" s="54">
        <f t="shared" si="4"/>
        <v>30000</v>
      </c>
      <c r="I87" s="54">
        <f>H87*200</f>
        <v>6000000</v>
      </c>
    </row>
    <row r="88" spans="1:9" x14ac:dyDescent="0.2">
      <c r="A88" s="54" t="s">
        <v>274</v>
      </c>
      <c r="B88" s="55" t="s">
        <v>119</v>
      </c>
      <c r="C88" s="52">
        <v>43269</v>
      </c>
      <c r="D88" s="54" t="s">
        <v>278</v>
      </c>
      <c r="E88" s="54" t="s">
        <v>121</v>
      </c>
      <c r="F88" s="54">
        <v>200000</v>
      </c>
      <c r="G88" s="53">
        <v>2.5000000000000001E-2</v>
      </c>
      <c r="H88" s="54">
        <f t="shared" si="4"/>
        <v>5000</v>
      </c>
      <c r="I88" s="54">
        <f>H88*180</f>
        <v>900000</v>
      </c>
    </row>
    <row r="89" spans="1:9" x14ac:dyDescent="0.2">
      <c r="A89" s="54" t="s">
        <v>118</v>
      </c>
      <c r="B89" s="55" t="s">
        <v>119</v>
      </c>
      <c r="C89" s="52">
        <v>43269</v>
      </c>
      <c r="D89" s="54" t="s">
        <v>297</v>
      </c>
      <c r="E89" s="54" t="s">
        <v>183</v>
      </c>
      <c r="F89" s="54">
        <v>200000</v>
      </c>
      <c r="G89" s="53">
        <v>2.5000000000000001E-2</v>
      </c>
      <c r="H89" s="54">
        <f t="shared" si="4"/>
        <v>5000</v>
      </c>
      <c r="I89" s="54">
        <f>H89*180</f>
        <v>900000</v>
      </c>
    </row>
    <row r="90" spans="1:9" x14ac:dyDescent="0.2">
      <c r="A90" s="54" t="s">
        <v>118</v>
      </c>
      <c r="B90" s="54" t="s">
        <v>119</v>
      </c>
      <c r="C90" s="55">
        <v>43269</v>
      </c>
      <c r="D90" s="54" t="s">
        <v>314</v>
      </c>
      <c r="E90" s="54" t="s">
        <v>191</v>
      </c>
      <c r="F90" s="54">
        <v>200000</v>
      </c>
      <c r="G90" s="53">
        <v>2.5000000000000001E-2</v>
      </c>
      <c r="H90" s="54">
        <f t="shared" si="4"/>
        <v>5000</v>
      </c>
      <c r="I90" s="54">
        <f>H90*180</f>
        <v>900000</v>
      </c>
    </row>
    <row r="91" spans="1:9" x14ac:dyDescent="0.2">
      <c r="A91" s="54" t="s">
        <v>274</v>
      </c>
      <c r="B91" s="54" t="s">
        <v>206</v>
      </c>
      <c r="C91" s="55">
        <v>43269</v>
      </c>
      <c r="D91" s="54" t="s">
        <v>353</v>
      </c>
      <c r="E91" s="54" t="s">
        <v>208</v>
      </c>
      <c r="F91" s="54">
        <v>200000</v>
      </c>
      <c r="G91" s="53">
        <v>2.5000000000000001E-2</v>
      </c>
      <c r="H91" s="54">
        <f t="shared" si="4"/>
        <v>5000</v>
      </c>
      <c r="I91" s="54">
        <f>H91*180</f>
        <v>900000</v>
      </c>
    </row>
    <row r="92" spans="1:9" x14ac:dyDescent="0.2">
      <c r="A92" s="54" t="s">
        <v>118</v>
      </c>
      <c r="B92" s="54" t="s">
        <v>240</v>
      </c>
      <c r="C92" s="55">
        <v>43269</v>
      </c>
      <c r="D92" s="54" t="s">
        <v>344</v>
      </c>
      <c r="E92" s="54" t="s">
        <v>242</v>
      </c>
      <c r="F92" s="54">
        <v>200000</v>
      </c>
      <c r="G92" s="53">
        <v>2.5000000000000001E-2</v>
      </c>
      <c r="H92" s="54">
        <f t="shared" si="4"/>
        <v>5000</v>
      </c>
      <c r="I92" s="54">
        <f>H92*180</f>
        <v>900000</v>
      </c>
    </row>
    <row r="93" spans="1:9" x14ac:dyDescent="0.2">
      <c r="A93" s="54" t="s">
        <v>170</v>
      </c>
      <c r="B93" s="55" t="s">
        <v>119</v>
      </c>
      <c r="C93" s="52">
        <v>43269</v>
      </c>
      <c r="D93" s="54" t="s">
        <v>278</v>
      </c>
      <c r="E93" s="54" t="s">
        <v>121</v>
      </c>
      <c r="F93" s="54">
        <v>1000000</v>
      </c>
      <c r="G93" s="56">
        <v>0.05</v>
      </c>
      <c r="H93" s="54">
        <f t="shared" si="4"/>
        <v>50000</v>
      </c>
      <c r="I93" s="54">
        <f>H93*220</f>
        <v>11000000</v>
      </c>
    </row>
    <row r="94" spans="1:9" s="54" customFormat="1" x14ac:dyDescent="0.2">
      <c r="A94" s="54" t="s">
        <v>300</v>
      </c>
      <c r="B94" s="55" t="s">
        <v>119</v>
      </c>
      <c r="C94" s="55">
        <v>43269</v>
      </c>
      <c r="D94" s="54" t="s">
        <v>334</v>
      </c>
      <c r="E94" s="54" t="s">
        <v>346</v>
      </c>
      <c r="F94" s="54">
        <v>1000000</v>
      </c>
      <c r="G94" s="56">
        <v>0.05</v>
      </c>
      <c r="H94" s="54">
        <f t="shared" si="4"/>
        <v>50000</v>
      </c>
      <c r="I94" s="54">
        <f>H94*220</f>
        <v>11000000</v>
      </c>
    </row>
    <row r="95" spans="1:9" x14ac:dyDescent="0.2">
      <c r="A95" s="54" t="s">
        <v>276</v>
      </c>
      <c r="B95" s="55" t="s">
        <v>119</v>
      </c>
      <c r="C95" s="52">
        <v>43269</v>
      </c>
      <c r="D95" s="54" t="s">
        <v>279</v>
      </c>
      <c r="E95" s="54" t="s">
        <v>121</v>
      </c>
      <c r="F95" s="54">
        <v>500000</v>
      </c>
      <c r="G95" s="56">
        <v>0.03</v>
      </c>
      <c r="H95" s="54">
        <f t="shared" si="4"/>
        <v>15000</v>
      </c>
      <c r="I95" s="54">
        <f>H95*200</f>
        <v>3000000</v>
      </c>
    </row>
    <row r="96" spans="1:9" x14ac:dyDescent="0.2">
      <c r="A96" s="54" t="s">
        <v>124</v>
      </c>
      <c r="B96" s="54" t="s">
        <v>119</v>
      </c>
      <c r="C96" s="55">
        <v>43269</v>
      </c>
      <c r="D96" s="54" t="s">
        <v>314</v>
      </c>
      <c r="E96" s="54" t="s">
        <v>191</v>
      </c>
      <c r="F96" s="54">
        <v>500000</v>
      </c>
      <c r="G96" s="56">
        <v>0.03</v>
      </c>
      <c r="H96" s="54">
        <f t="shared" si="4"/>
        <v>15000</v>
      </c>
      <c r="I96" s="54">
        <f>H96*200</f>
        <v>3000000</v>
      </c>
    </row>
    <row r="97" spans="1:9" x14ac:dyDescent="0.2">
      <c r="A97" s="54" t="s">
        <v>276</v>
      </c>
      <c r="B97" s="54" t="s">
        <v>206</v>
      </c>
      <c r="C97" s="55">
        <v>43269</v>
      </c>
      <c r="D97" s="54" t="s">
        <v>327</v>
      </c>
      <c r="E97" s="54" t="s">
        <v>208</v>
      </c>
      <c r="F97" s="54">
        <v>500000</v>
      </c>
      <c r="G97" s="56">
        <v>0.03</v>
      </c>
      <c r="H97" s="54">
        <f t="shared" si="4"/>
        <v>15000</v>
      </c>
      <c r="I97" s="54">
        <f>H97*200</f>
        <v>3000000</v>
      </c>
    </row>
    <row r="98" spans="1:9" x14ac:dyDescent="0.2">
      <c r="A98" s="54" t="s">
        <v>118</v>
      </c>
      <c r="B98" s="55" t="s">
        <v>119</v>
      </c>
      <c r="C98" s="52">
        <v>43270</v>
      </c>
      <c r="D98" s="54" t="s">
        <v>281</v>
      </c>
      <c r="E98" s="54" t="s">
        <v>121</v>
      </c>
      <c r="F98" s="54">
        <v>200000</v>
      </c>
      <c r="G98" s="53">
        <v>2.5000000000000001E-2</v>
      </c>
      <c r="H98" s="54">
        <f t="shared" ref="H98:H107" si="5">F98*G98</f>
        <v>5000</v>
      </c>
      <c r="I98" s="54">
        <f>H98*180</f>
        <v>900000</v>
      </c>
    </row>
    <row r="99" spans="1:9" x14ac:dyDescent="0.2">
      <c r="A99" s="54" t="s">
        <v>118</v>
      </c>
      <c r="B99" s="55" t="s">
        <v>119</v>
      </c>
      <c r="C99" s="52">
        <v>43270</v>
      </c>
      <c r="D99" s="54" t="s">
        <v>296</v>
      </c>
      <c r="E99" s="54" t="s">
        <v>183</v>
      </c>
      <c r="F99" s="54">
        <v>200000</v>
      </c>
      <c r="G99" s="53">
        <v>2.5000000000000001E-2</v>
      </c>
      <c r="H99" s="54">
        <f t="shared" si="5"/>
        <v>5000</v>
      </c>
      <c r="I99" s="54">
        <f>H99*180</f>
        <v>900000</v>
      </c>
    </row>
    <row r="100" spans="1:9" x14ac:dyDescent="0.2">
      <c r="A100" s="54" t="s">
        <v>274</v>
      </c>
      <c r="B100" s="54" t="s">
        <v>119</v>
      </c>
      <c r="C100" s="55">
        <v>43270</v>
      </c>
      <c r="D100" s="54" t="s">
        <v>313</v>
      </c>
      <c r="E100" s="54" t="s">
        <v>191</v>
      </c>
      <c r="F100" s="54">
        <v>200000</v>
      </c>
      <c r="G100" s="53">
        <v>2.5000000000000001E-2</v>
      </c>
      <c r="H100" s="54">
        <f t="shared" si="5"/>
        <v>5000</v>
      </c>
      <c r="I100" s="54">
        <f>H100*180</f>
        <v>900000</v>
      </c>
    </row>
    <row r="101" spans="1:9" x14ac:dyDescent="0.2">
      <c r="A101" s="54" t="s">
        <v>274</v>
      </c>
      <c r="B101" s="54" t="s">
        <v>206</v>
      </c>
      <c r="C101" s="55">
        <v>43270</v>
      </c>
      <c r="D101" s="54" t="s">
        <v>327</v>
      </c>
      <c r="E101" s="54" t="s">
        <v>208</v>
      </c>
      <c r="F101" s="54">
        <v>500000</v>
      </c>
      <c r="G101" s="56">
        <v>0.03</v>
      </c>
      <c r="H101" s="54">
        <f t="shared" si="5"/>
        <v>15000</v>
      </c>
      <c r="I101" s="54">
        <f>H101*200</f>
        <v>3000000</v>
      </c>
    </row>
    <row r="102" spans="1:9" x14ac:dyDescent="0.2">
      <c r="A102" s="54" t="s">
        <v>118</v>
      </c>
      <c r="B102" s="54" t="s">
        <v>240</v>
      </c>
      <c r="C102" s="55">
        <v>43270</v>
      </c>
      <c r="D102" s="54" t="s">
        <v>341</v>
      </c>
      <c r="E102" s="54" t="s">
        <v>242</v>
      </c>
      <c r="F102" s="54">
        <v>200000</v>
      </c>
      <c r="G102" s="53">
        <v>2.5000000000000001E-2</v>
      </c>
      <c r="H102" s="54">
        <f t="shared" si="5"/>
        <v>5000</v>
      </c>
      <c r="I102" s="54">
        <f>H102*180</f>
        <v>900000</v>
      </c>
    </row>
    <row r="103" spans="1:9" x14ac:dyDescent="0.2">
      <c r="A103" s="54" t="s">
        <v>122</v>
      </c>
      <c r="B103" s="54" t="s">
        <v>206</v>
      </c>
      <c r="C103" s="55">
        <v>43271</v>
      </c>
      <c r="D103" s="54" t="s">
        <v>327</v>
      </c>
      <c r="E103" s="54" t="s">
        <v>208</v>
      </c>
      <c r="F103" s="54">
        <v>200000</v>
      </c>
      <c r="G103" s="53">
        <v>2.5000000000000001E-2</v>
      </c>
      <c r="H103" s="54">
        <f t="shared" si="5"/>
        <v>5000</v>
      </c>
      <c r="I103" s="54">
        <f>H103*180</f>
        <v>900000</v>
      </c>
    </row>
    <row r="104" spans="1:9" x14ac:dyDescent="0.2">
      <c r="A104" s="54" t="s">
        <v>118</v>
      </c>
      <c r="B104" s="55" t="s">
        <v>119</v>
      </c>
      <c r="C104" s="52">
        <v>43271</v>
      </c>
      <c r="D104" s="54" t="s">
        <v>281</v>
      </c>
      <c r="E104" s="54" t="s">
        <v>121</v>
      </c>
      <c r="F104" s="54">
        <v>200000</v>
      </c>
      <c r="G104" s="53">
        <v>2.5000000000000001E-2</v>
      </c>
      <c r="H104" s="54">
        <f t="shared" si="5"/>
        <v>5000</v>
      </c>
      <c r="I104" s="54">
        <f>H104*180</f>
        <v>900000</v>
      </c>
    </row>
    <row r="105" spans="1:9" x14ac:dyDescent="0.2">
      <c r="A105" s="54" t="s">
        <v>118</v>
      </c>
      <c r="B105" s="55" t="s">
        <v>119</v>
      </c>
      <c r="C105" s="52">
        <v>43271</v>
      </c>
      <c r="D105" s="54" t="s">
        <v>298</v>
      </c>
      <c r="E105" s="54" t="s">
        <v>183</v>
      </c>
      <c r="F105" s="54">
        <v>200000</v>
      </c>
      <c r="G105" s="53">
        <v>2.5000000000000001E-2</v>
      </c>
      <c r="H105" s="54">
        <f t="shared" si="5"/>
        <v>5000</v>
      </c>
      <c r="I105" s="54">
        <f>H105*180</f>
        <v>900000</v>
      </c>
    </row>
    <row r="106" spans="1:9" x14ac:dyDescent="0.2">
      <c r="A106" s="54" t="s">
        <v>274</v>
      </c>
      <c r="B106" s="54" t="s">
        <v>119</v>
      </c>
      <c r="C106" s="55">
        <v>43271</v>
      </c>
      <c r="D106" s="54" t="s">
        <v>334</v>
      </c>
      <c r="E106" s="54" t="s">
        <v>191</v>
      </c>
      <c r="F106" s="54">
        <v>500000</v>
      </c>
      <c r="G106" s="56">
        <v>0.03</v>
      </c>
      <c r="H106" s="54">
        <f t="shared" si="5"/>
        <v>15000</v>
      </c>
      <c r="I106" s="54">
        <f>H106*200</f>
        <v>3000000</v>
      </c>
    </row>
    <row r="107" spans="1:9" x14ac:dyDescent="0.2">
      <c r="A107" s="54" t="s">
        <v>276</v>
      </c>
      <c r="B107" s="54" t="s">
        <v>240</v>
      </c>
      <c r="C107" s="55">
        <v>43271</v>
      </c>
      <c r="D107" s="54" t="s">
        <v>342</v>
      </c>
      <c r="E107" s="54" t="s">
        <v>242</v>
      </c>
      <c r="F107" s="54">
        <v>500000</v>
      </c>
      <c r="G107" s="56">
        <v>0.03</v>
      </c>
      <c r="H107" s="54">
        <f t="shared" si="5"/>
        <v>15000</v>
      </c>
      <c r="I107" s="54">
        <f>H107*200</f>
        <v>3000000</v>
      </c>
    </row>
    <row r="108" spans="1:9" x14ac:dyDescent="0.2">
      <c r="A108" s="128" t="s">
        <v>122</v>
      </c>
      <c r="B108" s="128" t="s">
        <v>240</v>
      </c>
      <c r="C108" s="152">
        <v>43272</v>
      </c>
      <c r="D108" s="128" t="s">
        <v>835</v>
      </c>
      <c r="E108" s="128" t="s">
        <v>242</v>
      </c>
      <c r="F108" s="128">
        <v>200000</v>
      </c>
      <c r="G108" s="153">
        <v>2.5000000000000001E-2</v>
      </c>
      <c r="H108" s="128">
        <v>5000</v>
      </c>
      <c r="I108" s="128">
        <v>900000</v>
      </c>
    </row>
    <row r="109" spans="1:9" x14ac:dyDescent="0.2">
      <c r="A109" s="54" t="s">
        <v>118</v>
      </c>
      <c r="B109" s="128" t="s">
        <v>206</v>
      </c>
      <c r="C109" s="152">
        <v>43272</v>
      </c>
      <c r="D109" s="54" t="s">
        <v>840</v>
      </c>
      <c r="E109" s="128" t="s">
        <v>208</v>
      </c>
      <c r="F109" s="128">
        <v>500000</v>
      </c>
      <c r="G109" s="154">
        <v>0.03</v>
      </c>
      <c r="H109" s="128">
        <v>15000</v>
      </c>
      <c r="I109" s="128">
        <v>3000000</v>
      </c>
    </row>
    <row r="110" spans="1:9" x14ac:dyDescent="0.2">
      <c r="A110" s="54" t="s">
        <v>118</v>
      </c>
      <c r="B110" s="55" t="s">
        <v>119</v>
      </c>
      <c r="C110" s="152">
        <v>43272</v>
      </c>
      <c r="D110" s="54" t="s">
        <v>847</v>
      </c>
      <c r="E110" s="54" t="s">
        <v>121</v>
      </c>
      <c r="F110" s="128">
        <v>200000</v>
      </c>
      <c r="G110" s="153">
        <v>2.5000000000000001E-2</v>
      </c>
      <c r="H110" s="128">
        <v>5000</v>
      </c>
      <c r="I110" s="128">
        <v>900000</v>
      </c>
    </row>
    <row r="111" spans="1:9" x14ac:dyDescent="0.2">
      <c r="A111" s="128" t="s">
        <v>122</v>
      </c>
      <c r="B111" s="128" t="s">
        <v>206</v>
      </c>
      <c r="C111" s="152">
        <v>43273</v>
      </c>
      <c r="D111" s="54" t="s">
        <v>840</v>
      </c>
      <c r="E111" s="128" t="s">
        <v>208</v>
      </c>
      <c r="F111" s="128">
        <v>200000</v>
      </c>
      <c r="G111" s="153">
        <v>2.5000000000000001E-2</v>
      </c>
      <c r="H111" s="128">
        <v>5000</v>
      </c>
      <c r="I111" s="128">
        <v>900000</v>
      </c>
    </row>
    <row r="112" spans="1:9" x14ac:dyDescent="0.2">
      <c r="A112" s="54" t="s">
        <v>118</v>
      </c>
      <c r="B112" s="55" t="s">
        <v>119</v>
      </c>
      <c r="C112" s="152">
        <v>43273</v>
      </c>
      <c r="D112" s="54" t="s">
        <v>844</v>
      </c>
      <c r="E112" s="54" t="s">
        <v>159</v>
      </c>
      <c r="F112" s="128">
        <v>200000</v>
      </c>
      <c r="G112" s="153">
        <v>2.5000000000000001E-2</v>
      </c>
      <c r="H112" s="128">
        <v>5000</v>
      </c>
      <c r="I112" s="128">
        <v>900000</v>
      </c>
    </row>
    <row r="113" spans="1:9" x14ac:dyDescent="0.2">
      <c r="A113" s="54" t="s">
        <v>124</v>
      </c>
      <c r="B113" s="55" t="s">
        <v>119</v>
      </c>
      <c r="C113" s="152">
        <v>43273</v>
      </c>
      <c r="D113" s="54" t="s">
        <v>847</v>
      </c>
      <c r="E113" s="54" t="s">
        <v>121</v>
      </c>
      <c r="F113" s="128">
        <v>500000</v>
      </c>
      <c r="G113" s="154">
        <v>0.03</v>
      </c>
      <c r="H113" s="128">
        <v>15000</v>
      </c>
      <c r="I113" s="128">
        <v>3000000</v>
      </c>
    </row>
    <row r="114" spans="1:9" x14ac:dyDescent="0.2">
      <c r="A114" s="54" t="s">
        <v>122</v>
      </c>
      <c r="B114" s="55" t="s">
        <v>119</v>
      </c>
      <c r="C114" s="152">
        <v>43274</v>
      </c>
      <c r="D114" s="54" t="s">
        <v>847</v>
      </c>
      <c r="E114" s="54" t="s">
        <v>121</v>
      </c>
      <c r="F114" s="128">
        <v>500000</v>
      </c>
      <c r="G114" s="154">
        <v>0.06</v>
      </c>
      <c r="H114" s="128">
        <v>30000</v>
      </c>
      <c r="I114" s="128">
        <v>6000000</v>
      </c>
    </row>
    <row r="115" spans="1:9" x14ac:dyDescent="0.2">
      <c r="A115" s="54" t="s">
        <v>118</v>
      </c>
      <c r="B115" s="128" t="s">
        <v>240</v>
      </c>
      <c r="C115" s="152">
        <v>43274</v>
      </c>
      <c r="D115" s="128" t="s">
        <v>836</v>
      </c>
      <c r="E115" s="128" t="s">
        <v>242</v>
      </c>
      <c r="F115" s="128">
        <v>200000</v>
      </c>
      <c r="G115" s="153">
        <v>2.5000000000000001E-2</v>
      </c>
      <c r="H115" s="128">
        <v>5000</v>
      </c>
      <c r="I115" s="128">
        <v>900000</v>
      </c>
    </row>
    <row r="116" spans="1:9" x14ac:dyDescent="0.2">
      <c r="A116" s="54" t="s">
        <v>124</v>
      </c>
      <c r="B116" s="128" t="s">
        <v>206</v>
      </c>
      <c r="C116" s="152">
        <v>43274</v>
      </c>
      <c r="D116" s="54" t="s">
        <v>840</v>
      </c>
      <c r="E116" s="128" t="s">
        <v>208</v>
      </c>
      <c r="F116" s="128">
        <v>500000</v>
      </c>
      <c r="G116" s="154">
        <v>0.03</v>
      </c>
      <c r="H116" s="128">
        <v>15000</v>
      </c>
      <c r="I116" s="128">
        <v>3000000</v>
      </c>
    </row>
    <row r="117" spans="1:9" x14ac:dyDescent="0.2">
      <c r="A117" s="54" t="s">
        <v>124</v>
      </c>
      <c r="B117" s="55" t="s">
        <v>119</v>
      </c>
      <c r="C117" s="152">
        <v>43275</v>
      </c>
      <c r="D117" s="54" t="s">
        <v>844</v>
      </c>
      <c r="E117" s="54" t="s">
        <v>159</v>
      </c>
      <c r="F117" s="128">
        <v>500000</v>
      </c>
      <c r="G117" s="154">
        <v>0.03</v>
      </c>
      <c r="H117" s="128">
        <v>15000</v>
      </c>
      <c r="I117" s="128">
        <v>3000000</v>
      </c>
    </row>
    <row r="118" spans="1:9" x14ac:dyDescent="0.2">
      <c r="A118" s="54" t="s">
        <v>118</v>
      </c>
      <c r="B118" s="128" t="s">
        <v>240</v>
      </c>
      <c r="C118" s="152">
        <v>43276</v>
      </c>
      <c r="D118" s="128" t="s">
        <v>837</v>
      </c>
      <c r="E118" s="128" t="s">
        <v>242</v>
      </c>
      <c r="F118" s="128">
        <v>500000</v>
      </c>
      <c r="G118" s="154">
        <v>0.06</v>
      </c>
      <c r="H118" s="128">
        <v>30000</v>
      </c>
      <c r="I118" s="128">
        <v>6000000</v>
      </c>
    </row>
    <row r="119" spans="1:9" x14ac:dyDescent="0.2">
      <c r="A119" s="54" t="s">
        <v>118</v>
      </c>
      <c r="B119" s="128" t="s">
        <v>206</v>
      </c>
      <c r="C119" s="152">
        <v>43276</v>
      </c>
      <c r="D119" s="54" t="s">
        <v>841</v>
      </c>
      <c r="E119" s="128" t="s">
        <v>208</v>
      </c>
      <c r="F119" s="128">
        <v>200000</v>
      </c>
      <c r="G119" s="153">
        <v>2.5000000000000001E-2</v>
      </c>
      <c r="H119" s="128">
        <v>5000</v>
      </c>
      <c r="I119" s="128">
        <v>900000</v>
      </c>
    </row>
    <row r="120" spans="1:9" x14ac:dyDescent="0.2">
      <c r="A120" s="54" t="s">
        <v>118</v>
      </c>
      <c r="B120" s="55" t="s">
        <v>119</v>
      </c>
      <c r="C120" s="152">
        <v>43276</v>
      </c>
      <c r="D120" s="54" t="s">
        <v>848</v>
      </c>
      <c r="E120" s="54" t="s">
        <v>121</v>
      </c>
      <c r="F120" s="128">
        <v>500000</v>
      </c>
      <c r="G120" s="154">
        <v>0.03</v>
      </c>
      <c r="H120" s="128">
        <v>15000</v>
      </c>
      <c r="I120" s="128">
        <v>3000000</v>
      </c>
    </row>
    <row r="121" spans="1:9" x14ac:dyDescent="0.2">
      <c r="A121" s="54" t="s">
        <v>118</v>
      </c>
      <c r="B121" s="128" t="s">
        <v>206</v>
      </c>
      <c r="C121" s="152">
        <v>43277</v>
      </c>
      <c r="D121" s="54" t="s">
        <v>842</v>
      </c>
      <c r="E121" s="128" t="s">
        <v>208</v>
      </c>
      <c r="F121" s="128">
        <v>200000</v>
      </c>
      <c r="G121" s="153">
        <v>2.5000000000000001E-2</v>
      </c>
      <c r="H121" s="128">
        <v>5000</v>
      </c>
      <c r="I121" s="128">
        <v>900000</v>
      </c>
    </row>
    <row r="122" spans="1:9" x14ac:dyDescent="0.2">
      <c r="A122" s="54" t="s">
        <v>118</v>
      </c>
      <c r="B122" s="55" t="s">
        <v>119</v>
      </c>
      <c r="C122" s="152">
        <v>43277</v>
      </c>
      <c r="D122" s="54" t="s">
        <v>845</v>
      </c>
      <c r="E122" s="54" t="s">
        <v>159</v>
      </c>
      <c r="F122" s="128">
        <v>500000</v>
      </c>
      <c r="G122" s="154">
        <v>0.03</v>
      </c>
      <c r="H122" s="128">
        <v>15000</v>
      </c>
      <c r="I122" s="128">
        <v>3000000</v>
      </c>
    </row>
    <row r="123" spans="1:9" x14ac:dyDescent="0.2">
      <c r="A123" s="128" t="s">
        <v>124</v>
      </c>
      <c r="B123" s="128" t="s">
        <v>240</v>
      </c>
      <c r="C123" s="152">
        <v>43277</v>
      </c>
      <c r="D123" s="128" t="s">
        <v>837</v>
      </c>
      <c r="E123" s="128" t="s">
        <v>242</v>
      </c>
      <c r="F123" s="128">
        <v>500000</v>
      </c>
      <c r="G123" s="154">
        <v>0.03</v>
      </c>
      <c r="H123" s="128">
        <v>15000</v>
      </c>
      <c r="I123" s="128">
        <v>3000000</v>
      </c>
    </row>
    <row r="124" spans="1:9" x14ac:dyDescent="0.2">
      <c r="A124" s="128" t="s">
        <v>122</v>
      </c>
      <c r="B124" s="128" t="s">
        <v>240</v>
      </c>
      <c r="C124" s="152">
        <v>43278</v>
      </c>
      <c r="D124" s="128" t="s">
        <v>837</v>
      </c>
      <c r="E124" s="128" t="s">
        <v>242</v>
      </c>
      <c r="F124" s="128">
        <v>500000</v>
      </c>
      <c r="G124" s="154">
        <v>0.06</v>
      </c>
      <c r="H124" s="128">
        <v>30000</v>
      </c>
      <c r="I124" s="128">
        <v>6000000</v>
      </c>
    </row>
    <row r="125" spans="1:9" x14ac:dyDescent="0.2">
      <c r="A125" s="54" t="s">
        <v>118</v>
      </c>
      <c r="B125" s="55" t="s">
        <v>119</v>
      </c>
      <c r="C125" s="152">
        <v>43278</v>
      </c>
      <c r="D125" s="54" t="s">
        <v>847</v>
      </c>
      <c r="E125" s="54" t="s">
        <v>121</v>
      </c>
      <c r="F125" s="128">
        <v>200000</v>
      </c>
      <c r="G125" s="153">
        <v>2.5000000000000001E-2</v>
      </c>
      <c r="H125" s="128">
        <v>5000</v>
      </c>
      <c r="I125" s="128">
        <v>900000</v>
      </c>
    </row>
    <row r="126" spans="1:9" x14ac:dyDescent="0.2">
      <c r="A126" s="54" t="s">
        <v>124</v>
      </c>
      <c r="B126" s="128" t="s">
        <v>206</v>
      </c>
      <c r="C126" s="152">
        <v>43278</v>
      </c>
      <c r="D126" s="54" t="s">
        <v>842</v>
      </c>
      <c r="E126" s="128" t="s">
        <v>208</v>
      </c>
      <c r="F126" s="128">
        <v>500000</v>
      </c>
      <c r="G126" s="154">
        <v>0.03</v>
      </c>
      <c r="H126" s="128">
        <v>15000</v>
      </c>
      <c r="I126" s="128">
        <v>3000000</v>
      </c>
    </row>
    <row r="127" spans="1:9" x14ac:dyDescent="0.2">
      <c r="A127" s="128" t="s">
        <v>122</v>
      </c>
      <c r="B127" s="128" t="s">
        <v>206</v>
      </c>
      <c r="C127" s="152">
        <v>43279</v>
      </c>
      <c r="D127" s="54" t="s">
        <v>842</v>
      </c>
      <c r="E127" s="128" t="s">
        <v>208</v>
      </c>
      <c r="F127" s="128">
        <v>200000</v>
      </c>
      <c r="G127" s="153">
        <v>2.5000000000000001E-2</v>
      </c>
      <c r="H127" s="128">
        <v>5000</v>
      </c>
      <c r="I127" s="128">
        <v>900000</v>
      </c>
    </row>
    <row r="128" spans="1:9" x14ac:dyDescent="0.2">
      <c r="A128" s="54" t="s">
        <v>118</v>
      </c>
      <c r="B128" s="128" t="s">
        <v>240</v>
      </c>
      <c r="C128" s="152">
        <v>43279</v>
      </c>
      <c r="D128" s="128" t="s">
        <v>838</v>
      </c>
      <c r="E128" s="128" t="s">
        <v>242</v>
      </c>
      <c r="F128" s="128">
        <v>200000</v>
      </c>
      <c r="G128" s="153">
        <v>2.5000000000000001E-2</v>
      </c>
      <c r="H128" s="128">
        <v>5000</v>
      </c>
      <c r="I128" s="128">
        <v>900000</v>
      </c>
    </row>
    <row r="129" spans="1:9" x14ac:dyDescent="0.2">
      <c r="A129" s="54" t="s">
        <v>118</v>
      </c>
      <c r="B129" s="55" t="s">
        <v>119</v>
      </c>
      <c r="C129" s="152">
        <v>43279</v>
      </c>
      <c r="D129" s="54" t="s">
        <v>846</v>
      </c>
      <c r="E129" s="54" t="s">
        <v>159</v>
      </c>
      <c r="F129" s="128">
        <v>200000</v>
      </c>
      <c r="G129" s="153">
        <v>2.5000000000000001E-2</v>
      </c>
      <c r="H129" s="128">
        <v>5000</v>
      </c>
      <c r="I129" s="128">
        <v>900000</v>
      </c>
    </row>
    <row r="130" spans="1:9" x14ac:dyDescent="0.2">
      <c r="A130" s="54" t="s">
        <v>118</v>
      </c>
      <c r="B130" s="55" t="s">
        <v>119</v>
      </c>
      <c r="C130" s="152">
        <v>43280</v>
      </c>
      <c r="D130" s="54" t="s">
        <v>849</v>
      </c>
      <c r="E130" s="54" t="s">
        <v>121</v>
      </c>
      <c r="F130" s="128">
        <v>200000</v>
      </c>
      <c r="G130" s="153">
        <v>2.5000000000000001E-2</v>
      </c>
      <c r="H130" s="128">
        <v>5000</v>
      </c>
      <c r="I130" s="128">
        <v>900000</v>
      </c>
    </row>
    <row r="131" spans="1:9" x14ac:dyDescent="0.2">
      <c r="A131" s="54" t="s">
        <v>118</v>
      </c>
      <c r="B131" s="128" t="s">
        <v>240</v>
      </c>
      <c r="C131" s="152">
        <v>43281</v>
      </c>
      <c r="D131" s="128" t="s">
        <v>839</v>
      </c>
      <c r="E131" s="128" t="s">
        <v>242</v>
      </c>
      <c r="F131" s="128">
        <v>200000</v>
      </c>
      <c r="G131" s="153">
        <v>2.5000000000000001E-2</v>
      </c>
      <c r="H131" s="128">
        <v>5000</v>
      </c>
      <c r="I131" s="128">
        <v>900000</v>
      </c>
    </row>
    <row r="132" spans="1:9" x14ac:dyDescent="0.2">
      <c r="A132" s="54" t="s">
        <v>118</v>
      </c>
      <c r="B132" s="128" t="s">
        <v>206</v>
      </c>
      <c r="C132" s="152">
        <v>43281</v>
      </c>
      <c r="D132" s="54" t="s">
        <v>843</v>
      </c>
      <c r="E132" s="128" t="s">
        <v>208</v>
      </c>
      <c r="F132" s="128">
        <v>200000</v>
      </c>
      <c r="G132" s="153">
        <v>2.5000000000000001E-2</v>
      </c>
      <c r="H132" s="128">
        <v>5000</v>
      </c>
      <c r="I132" s="128">
        <v>900000</v>
      </c>
    </row>
    <row r="133" spans="1:9" x14ac:dyDescent="0.2">
      <c r="A133" s="54" t="s">
        <v>118</v>
      </c>
      <c r="B133" s="55" t="s">
        <v>119</v>
      </c>
      <c r="C133" s="152">
        <v>43281</v>
      </c>
      <c r="D133" s="54" t="s">
        <v>850</v>
      </c>
      <c r="E133" s="54" t="s">
        <v>121</v>
      </c>
      <c r="F133" s="128">
        <v>200000</v>
      </c>
      <c r="G133" s="153">
        <v>2.5000000000000001E-2</v>
      </c>
      <c r="H133" s="128">
        <v>5000</v>
      </c>
      <c r="I133" s="128">
        <v>900000</v>
      </c>
    </row>
    <row r="134" spans="1:9" x14ac:dyDescent="0.2">
      <c r="A134" s="54" t="s">
        <v>124</v>
      </c>
      <c r="B134" s="55"/>
      <c r="C134" s="152">
        <v>43281</v>
      </c>
      <c r="D134" s="54" t="s">
        <v>846</v>
      </c>
      <c r="E134" s="54" t="s">
        <v>159</v>
      </c>
      <c r="F134" s="128">
        <v>500000</v>
      </c>
      <c r="G134" s="154">
        <v>0.03</v>
      </c>
      <c r="H134" s="128">
        <v>15000</v>
      </c>
      <c r="I134" s="128">
        <v>3000000</v>
      </c>
    </row>
    <row r="137" spans="1:9" x14ac:dyDescent="0.2">
      <c r="A137" s="158" t="s">
        <v>409</v>
      </c>
      <c r="B137" s="186">
        <v>20</v>
      </c>
    </row>
    <row r="138" spans="1:9" x14ac:dyDescent="0.2">
      <c r="A138" s="158" t="s">
        <v>405</v>
      </c>
      <c r="B138" s="186">
        <v>2</v>
      </c>
    </row>
    <row r="139" spans="1:9" x14ac:dyDescent="0.2">
      <c r="A139" s="158" t="s">
        <v>118</v>
      </c>
      <c r="B139" s="186">
        <v>94</v>
      </c>
    </row>
    <row r="140" spans="1:9" x14ac:dyDescent="0.2">
      <c r="A140" s="158" t="s">
        <v>173</v>
      </c>
      <c r="B140" s="186"/>
    </row>
    <row r="141" spans="1:9" x14ac:dyDescent="0.2">
      <c r="A141" s="158" t="s">
        <v>124</v>
      </c>
      <c r="B141" s="186">
        <v>19</v>
      </c>
    </row>
  </sheetData>
  <autoFilter ref="A1:I108"/>
  <sortState ref="A2:I141">
    <sortCondition ref="C1"/>
  </sortState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2" workbookViewId="0">
      <selection activeCell="A2" sqref="A2:I22"/>
    </sheetView>
  </sheetViews>
  <sheetFormatPr baseColWidth="10" defaultColWidth="8.83203125" defaultRowHeight="15" x14ac:dyDescent="0.2"/>
  <cols>
    <col min="1" max="1" width="7.33203125" style="59" bestFit="1" customWidth="1"/>
    <col min="2" max="2" width="5.5" style="59" bestFit="1" customWidth="1"/>
    <col min="3" max="3" width="11.1640625" style="59" bestFit="1" customWidth="1"/>
    <col min="4" max="4" width="25.6640625" style="59" bestFit="1" customWidth="1"/>
    <col min="5" max="5" width="17.5" style="59" bestFit="1" customWidth="1"/>
    <col min="6" max="6" width="13.1640625" style="59" bestFit="1" customWidth="1"/>
    <col min="7" max="7" width="11.1640625" style="59" bestFit="1" customWidth="1"/>
    <col min="8" max="8" width="15.33203125" style="59" bestFit="1" customWidth="1"/>
    <col min="9" max="9" width="11.1640625" style="59" bestFit="1" customWidth="1"/>
    <col min="10" max="16384" width="8.83203125" style="59"/>
  </cols>
  <sheetData>
    <row r="1" spans="1:9" ht="17" x14ac:dyDescent="0.2">
      <c r="A1" s="78" t="s">
        <v>4</v>
      </c>
      <c r="B1" s="78" t="s">
        <v>109</v>
      </c>
      <c r="C1" s="78" t="s">
        <v>110</v>
      </c>
      <c r="D1" s="78" t="s">
        <v>111</v>
      </c>
      <c r="E1" s="78" t="s">
        <v>112</v>
      </c>
      <c r="F1" s="79" t="s">
        <v>113</v>
      </c>
      <c r="G1" s="80" t="s">
        <v>114</v>
      </c>
      <c r="H1" s="78" t="s">
        <v>115</v>
      </c>
      <c r="I1" s="78" t="s">
        <v>116</v>
      </c>
    </row>
    <row r="2" spans="1:9" ht="17" x14ac:dyDescent="0.2">
      <c r="A2" s="77" t="s">
        <v>118</v>
      </c>
      <c r="B2" s="77" t="s">
        <v>206</v>
      </c>
      <c r="C2" s="81">
        <v>43252</v>
      </c>
      <c r="D2" s="77" t="s">
        <v>425</v>
      </c>
      <c r="E2" s="77" t="s">
        <v>208</v>
      </c>
      <c r="F2" s="77">
        <v>500000</v>
      </c>
      <c r="G2" s="82">
        <v>0.03</v>
      </c>
      <c r="H2" s="77">
        <v>15000</v>
      </c>
      <c r="I2" s="77">
        <v>3000000</v>
      </c>
    </row>
    <row r="3" spans="1:9" ht="17" x14ac:dyDescent="0.2">
      <c r="A3" s="77" t="s">
        <v>122</v>
      </c>
      <c r="B3" s="77" t="s">
        <v>206</v>
      </c>
      <c r="C3" s="81">
        <v>43253</v>
      </c>
      <c r="D3" s="77" t="s">
        <v>425</v>
      </c>
      <c r="E3" s="77" t="s">
        <v>208</v>
      </c>
      <c r="F3" s="77">
        <v>200000</v>
      </c>
      <c r="G3" s="83">
        <v>2.5000000000000001E-2</v>
      </c>
      <c r="H3" s="77">
        <v>5000</v>
      </c>
      <c r="I3" s="77">
        <v>900000</v>
      </c>
    </row>
    <row r="4" spans="1:9" ht="17" x14ac:dyDescent="0.2">
      <c r="A4" s="77" t="s">
        <v>124</v>
      </c>
      <c r="B4" s="77" t="s">
        <v>206</v>
      </c>
      <c r="C4" s="81">
        <v>43254</v>
      </c>
      <c r="D4" s="77" t="s">
        <v>425</v>
      </c>
      <c r="E4" s="77" t="s">
        <v>208</v>
      </c>
      <c r="F4" s="77">
        <v>200000</v>
      </c>
      <c r="G4" s="83">
        <v>2.5000000000000001E-2</v>
      </c>
      <c r="H4" s="77">
        <v>5000</v>
      </c>
      <c r="I4" s="77">
        <v>900000</v>
      </c>
    </row>
    <row r="5" spans="1:9" ht="17" x14ac:dyDescent="0.2">
      <c r="A5" s="77" t="s">
        <v>118</v>
      </c>
      <c r="B5" s="77" t="s">
        <v>206</v>
      </c>
      <c r="C5" s="81">
        <v>43255</v>
      </c>
      <c r="D5" s="77" t="s">
        <v>426</v>
      </c>
      <c r="E5" s="77" t="s">
        <v>208</v>
      </c>
      <c r="F5" s="77">
        <v>200000</v>
      </c>
      <c r="G5" s="83">
        <v>2.5000000000000001E-2</v>
      </c>
      <c r="H5" s="77">
        <v>5000</v>
      </c>
      <c r="I5" s="77">
        <v>900000</v>
      </c>
    </row>
    <row r="6" spans="1:9" ht="17" x14ac:dyDescent="0.2">
      <c r="A6" s="77" t="s">
        <v>118</v>
      </c>
      <c r="B6" s="77" t="s">
        <v>206</v>
      </c>
      <c r="C6" s="81">
        <v>43256</v>
      </c>
      <c r="D6" s="77" t="s">
        <v>427</v>
      </c>
      <c r="E6" s="77" t="s">
        <v>208</v>
      </c>
      <c r="F6" s="77">
        <v>500000</v>
      </c>
      <c r="G6" s="82">
        <v>0.03</v>
      </c>
      <c r="H6" s="77">
        <v>15000</v>
      </c>
      <c r="I6" s="77">
        <v>3000000</v>
      </c>
    </row>
    <row r="7" spans="1:9" ht="17" x14ac:dyDescent="0.2">
      <c r="A7" s="77" t="s">
        <v>118</v>
      </c>
      <c r="B7" s="77" t="s">
        <v>206</v>
      </c>
      <c r="C7" s="81">
        <v>43257</v>
      </c>
      <c r="D7" s="77" t="s">
        <v>428</v>
      </c>
      <c r="E7" s="77" t="s">
        <v>208</v>
      </c>
      <c r="F7" s="77">
        <v>200000</v>
      </c>
      <c r="G7" s="83">
        <v>2.5000000000000001E-2</v>
      </c>
      <c r="H7" s="77">
        <v>5000</v>
      </c>
      <c r="I7" s="77">
        <v>900000</v>
      </c>
    </row>
    <row r="8" spans="1:9" ht="17" x14ac:dyDescent="0.2">
      <c r="A8" s="77" t="s">
        <v>118</v>
      </c>
      <c r="B8" s="77" t="s">
        <v>206</v>
      </c>
      <c r="C8" s="81">
        <v>43258</v>
      </c>
      <c r="D8" s="77" t="s">
        <v>429</v>
      </c>
      <c r="E8" s="77" t="s">
        <v>208</v>
      </c>
      <c r="F8" s="77">
        <v>500000</v>
      </c>
      <c r="G8" s="82">
        <v>0.03</v>
      </c>
      <c r="H8" s="77">
        <v>15000</v>
      </c>
      <c r="I8" s="77">
        <v>3000000</v>
      </c>
    </row>
    <row r="9" spans="1:9" ht="17" x14ac:dyDescent="0.2">
      <c r="A9" s="77" t="s">
        <v>118</v>
      </c>
      <c r="B9" s="77" t="s">
        <v>206</v>
      </c>
      <c r="C9" s="81">
        <v>43259</v>
      </c>
      <c r="D9" s="77" t="s">
        <v>430</v>
      </c>
      <c r="E9" s="77" t="s">
        <v>208</v>
      </c>
      <c r="F9" s="77">
        <v>200000</v>
      </c>
      <c r="G9" s="83">
        <v>2.5000000000000001E-2</v>
      </c>
      <c r="H9" s="77">
        <v>5000</v>
      </c>
      <c r="I9" s="77">
        <v>900000</v>
      </c>
    </row>
    <row r="10" spans="1:9" ht="17" x14ac:dyDescent="0.2">
      <c r="A10" s="77" t="s">
        <v>118</v>
      </c>
      <c r="B10" s="77" t="s">
        <v>206</v>
      </c>
      <c r="C10" s="81">
        <v>43260</v>
      </c>
      <c r="D10" s="77" t="s">
        <v>431</v>
      </c>
      <c r="E10" s="77" t="s">
        <v>208</v>
      </c>
      <c r="F10" s="77">
        <v>200000</v>
      </c>
      <c r="G10" s="83">
        <v>2.5000000000000001E-2</v>
      </c>
      <c r="H10" s="77">
        <v>5000</v>
      </c>
      <c r="I10" s="77">
        <v>900000</v>
      </c>
    </row>
    <row r="11" spans="1:9" ht="17" x14ac:dyDescent="0.2">
      <c r="A11" s="77" t="s">
        <v>118</v>
      </c>
      <c r="B11" s="77" t="s">
        <v>206</v>
      </c>
      <c r="C11" s="81">
        <v>43261</v>
      </c>
      <c r="D11" s="77" t="s">
        <v>432</v>
      </c>
      <c r="E11" s="77" t="s">
        <v>208</v>
      </c>
      <c r="F11" s="77">
        <v>200000</v>
      </c>
      <c r="G11" s="83">
        <v>2.5000000000000001E-2</v>
      </c>
      <c r="H11" s="77">
        <v>5000</v>
      </c>
      <c r="I11" s="77">
        <v>900000</v>
      </c>
    </row>
    <row r="12" spans="1:9" ht="17" x14ac:dyDescent="0.2">
      <c r="A12" s="77" t="s">
        <v>122</v>
      </c>
      <c r="B12" s="77" t="s">
        <v>206</v>
      </c>
      <c r="C12" s="81">
        <v>43262</v>
      </c>
      <c r="D12" s="77" t="s">
        <v>433</v>
      </c>
      <c r="E12" s="77" t="s">
        <v>208</v>
      </c>
      <c r="F12" s="77">
        <v>200000</v>
      </c>
      <c r="G12" s="83">
        <v>2.5000000000000001E-2</v>
      </c>
      <c r="H12" s="77">
        <v>5000</v>
      </c>
      <c r="I12" s="77">
        <v>900000</v>
      </c>
    </row>
    <row r="13" spans="1:9" ht="17" x14ac:dyDescent="0.2">
      <c r="A13" s="77" t="s">
        <v>118</v>
      </c>
      <c r="B13" s="77" t="s">
        <v>206</v>
      </c>
      <c r="C13" s="81">
        <v>43263</v>
      </c>
      <c r="D13" s="77" t="s">
        <v>434</v>
      </c>
      <c r="E13" s="77" t="s">
        <v>208</v>
      </c>
      <c r="F13" s="77">
        <v>200000</v>
      </c>
      <c r="G13" s="83">
        <v>2.5000000000000001E-2</v>
      </c>
      <c r="H13" s="77">
        <v>5000</v>
      </c>
      <c r="I13" s="77">
        <v>900000</v>
      </c>
    </row>
    <row r="14" spans="1:9" ht="17" x14ac:dyDescent="0.2">
      <c r="A14" s="77" t="s">
        <v>118</v>
      </c>
      <c r="B14" s="77" t="s">
        <v>206</v>
      </c>
      <c r="C14" s="81">
        <v>43264</v>
      </c>
      <c r="D14" s="77" t="s">
        <v>435</v>
      </c>
      <c r="E14" s="77" t="s">
        <v>208</v>
      </c>
      <c r="F14" s="77">
        <v>200000</v>
      </c>
      <c r="G14" s="83">
        <v>2.5000000000000001E-2</v>
      </c>
      <c r="H14" s="77">
        <v>5000</v>
      </c>
      <c r="I14" s="77">
        <v>900000</v>
      </c>
    </row>
    <row r="15" spans="1:9" ht="17" x14ac:dyDescent="0.2">
      <c r="A15" s="77" t="s">
        <v>118</v>
      </c>
      <c r="B15" s="77" t="s">
        <v>206</v>
      </c>
      <c r="C15" s="81">
        <v>43265</v>
      </c>
      <c r="D15" s="77" t="s">
        <v>436</v>
      </c>
      <c r="E15" s="77" t="s">
        <v>208</v>
      </c>
      <c r="F15" s="77">
        <v>200000</v>
      </c>
      <c r="G15" s="83">
        <v>2.5000000000000001E-2</v>
      </c>
      <c r="H15" s="77">
        <v>5000</v>
      </c>
      <c r="I15" s="77">
        <v>900000</v>
      </c>
    </row>
    <row r="16" spans="1:9" ht="17" x14ac:dyDescent="0.2">
      <c r="A16" s="77" t="s">
        <v>118</v>
      </c>
      <c r="B16" s="77" t="s">
        <v>206</v>
      </c>
      <c r="C16" s="81">
        <v>43266</v>
      </c>
      <c r="D16" s="77" t="s">
        <v>437</v>
      </c>
      <c r="E16" s="77" t="s">
        <v>208</v>
      </c>
      <c r="F16" s="77">
        <v>200000</v>
      </c>
      <c r="G16" s="83">
        <v>2.5000000000000001E-2</v>
      </c>
      <c r="H16" s="77">
        <v>5000</v>
      </c>
      <c r="I16" s="77">
        <v>900000</v>
      </c>
    </row>
    <row r="17" spans="1:9" ht="17" x14ac:dyDescent="0.2">
      <c r="A17" s="77" t="s">
        <v>118</v>
      </c>
      <c r="B17" s="77" t="s">
        <v>206</v>
      </c>
      <c r="C17" s="81">
        <v>43267</v>
      </c>
      <c r="D17" s="77" t="s">
        <v>438</v>
      </c>
      <c r="E17" s="77" t="s">
        <v>208</v>
      </c>
      <c r="F17" s="77">
        <v>500000</v>
      </c>
      <c r="G17" s="82">
        <v>0.03</v>
      </c>
      <c r="H17" s="77">
        <v>15000</v>
      </c>
      <c r="I17" s="77">
        <v>3000000</v>
      </c>
    </row>
    <row r="18" spans="1:9" ht="17" x14ac:dyDescent="0.2">
      <c r="A18" s="77" t="s">
        <v>118</v>
      </c>
      <c r="B18" s="77" t="s">
        <v>206</v>
      </c>
      <c r="C18" s="81">
        <v>43268</v>
      </c>
      <c r="D18" s="77" t="s">
        <v>439</v>
      </c>
      <c r="E18" s="77" t="s">
        <v>208</v>
      </c>
      <c r="F18" s="77">
        <v>200000</v>
      </c>
      <c r="G18" s="83">
        <v>2.5000000000000001E-2</v>
      </c>
      <c r="H18" s="77">
        <v>5000</v>
      </c>
      <c r="I18" s="77">
        <v>900000</v>
      </c>
    </row>
    <row r="19" spans="1:9" ht="17" x14ac:dyDescent="0.2">
      <c r="A19" s="77" t="s">
        <v>118</v>
      </c>
      <c r="B19" s="77" t="s">
        <v>206</v>
      </c>
      <c r="C19" s="81">
        <v>43269</v>
      </c>
      <c r="D19" s="77" t="s">
        <v>440</v>
      </c>
      <c r="E19" s="77" t="s">
        <v>208</v>
      </c>
      <c r="F19" s="77">
        <v>200000</v>
      </c>
      <c r="G19" s="83">
        <v>2.5000000000000001E-2</v>
      </c>
      <c r="H19" s="77">
        <v>5000</v>
      </c>
      <c r="I19" s="77">
        <v>900000</v>
      </c>
    </row>
    <row r="20" spans="1:9" ht="17" x14ac:dyDescent="0.2">
      <c r="A20" s="77" t="s">
        <v>124</v>
      </c>
      <c r="B20" s="77" t="s">
        <v>206</v>
      </c>
      <c r="C20" s="81">
        <v>43269</v>
      </c>
      <c r="D20" s="77" t="s">
        <v>438</v>
      </c>
      <c r="E20" s="77" t="s">
        <v>208</v>
      </c>
      <c r="F20" s="77">
        <v>500000</v>
      </c>
      <c r="G20" s="82">
        <v>0.03</v>
      </c>
      <c r="H20" s="77">
        <v>15000</v>
      </c>
      <c r="I20" s="77">
        <v>3000000</v>
      </c>
    </row>
    <row r="21" spans="1:9" ht="17" x14ac:dyDescent="0.2">
      <c r="A21" s="77" t="s">
        <v>118</v>
      </c>
      <c r="B21" s="77" t="s">
        <v>206</v>
      </c>
      <c r="C21" s="81">
        <v>43270</v>
      </c>
      <c r="D21" s="77" t="s">
        <v>438</v>
      </c>
      <c r="E21" s="77" t="s">
        <v>208</v>
      </c>
      <c r="F21" s="77">
        <v>500000</v>
      </c>
      <c r="G21" s="82">
        <v>0.03</v>
      </c>
      <c r="H21" s="77">
        <v>15000</v>
      </c>
      <c r="I21" s="77">
        <v>3000000</v>
      </c>
    </row>
    <row r="22" spans="1:9" ht="17" x14ac:dyDescent="0.2">
      <c r="A22" s="77" t="s">
        <v>122</v>
      </c>
      <c r="B22" s="77" t="s">
        <v>206</v>
      </c>
      <c r="C22" s="81">
        <v>43271</v>
      </c>
      <c r="D22" s="77" t="s">
        <v>438</v>
      </c>
      <c r="E22" s="77" t="s">
        <v>208</v>
      </c>
      <c r="F22" s="77">
        <v>200000</v>
      </c>
      <c r="G22" s="83">
        <v>2.5000000000000001E-2</v>
      </c>
      <c r="H22" s="77">
        <v>5000</v>
      </c>
      <c r="I22" s="77">
        <v>900000</v>
      </c>
    </row>
    <row r="25" spans="1:9" x14ac:dyDescent="0.2">
      <c r="A25" s="158" t="s">
        <v>405</v>
      </c>
      <c r="B25" s="186">
        <v>3</v>
      </c>
    </row>
    <row r="26" spans="1:9" x14ac:dyDescent="0.2">
      <c r="A26" s="158" t="s">
        <v>118</v>
      </c>
      <c r="B26" s="186">
        <v>16</v>
      </c>
    </row>
    <row r="27" spans="1:9" x14ac:dyDescent="0.2">
      <c r="A27" s="158" t="s">
        <v>124</v>
      </c>
      <c r="B27" s="186">
        <v>2</v>
      </c>
    </row>
  </sheetData>
  <autoFilter ref="A1:I1"/>
  <sortState ref="A2:I27">
    <sortCondition ref="C1"/>
  </sortState>
  <phoneticPr fontId="2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3" workbookViewId="0">
      <selection activeCell="A2" sqref="A2:J22"/>
    </sheetView>
  </sheetViews>
  <sheetFormatPr baseColWidth="10" defaultColWidth="8.83203125" defaultRowHeight="13" x14ac:dyDescent="0.2"/>
  <cols>
    <col min="1" max="1" width="10.33203125" style="70" bestFit="1" customWidth="1"/>
    <col min="2" max="2" width="4.5" style="70" bestFit="1" customWidth="1"/>
    <col min="3" max="3" width="10" style="70" bestFit="1" customWidth="1"/>
    <col min="4" max="4" width="43.1640625" style="70" bestFit="1" customWidth="1"/>
    <col min="5" max="5" width="21.6640625" style="70" bestFit="1" customWidth="1"/>
    <col min="6" max="6" width="7.5" style="70" bestFit="1" customWidth="1"/>
    <col min="7" max="7" width="10.6640625" style="70" bestFit="1" customWidth="1"/>
    <col min="8" max="8" width="9.1640625" style="70" bestFit="1" customWidth="1"/>
    <col min="9" max="9" width="12.33203125" style="70" bestFit="1" customWidth="1"/>
    <col min="10" max="10" width="9.1640625" style="70" bestFit="1" customWidth="1"/>
    <col min="11" max="16384" width="8.83203125" style="70"/>
  </cols>
  <sheetData>
    <row r="1" spans="1:10" ht="16" x14ac:dyDescent="0.2">
      <c r="A1" s="84" t="s">
        <v>4</v>
      </c>
      <c r="B1" s="84" t="s">
        <v>109</v>
      </c>
      <c r="C1" s="84" t="s">
        <v>110</v>
      </c>
      <c r="D1" s="84" t="s">
        <v>111</v>
      </c>
      <c r="E1" s="84" t="s">
        <v>112</v>
      </c>
      <c r="F1" s="84" t="s">
        <v>441</v>
      </c>
      <c r="G1" s="85" t="s">
        <v>113</v>
      </c>
      <c r="H1" s="84" t="s">
        <v>114</v>
      </c>
      <c r="I1" s="84" t="s">
        <v>115</v>
      </c>
      <c r="J1" s="84" t="s">
        <v>116</v>
      </c>
    </row>
    <row r="2" spans="1:10" ht="16" x14ac:dyDescent="0.2">
      <c r="A2" s="86" t="s">
        <v>442</v>
      </c>
      <c r="B2" s="86" t="s">
        <v>443</v>
      </c>
      <c r="C2" s="87">
        <v>43252</v>
      </c>
      <c r="D2" s="86" t="s">
        <v>446</v>
      </c>
      <c r="E2" s="86" t="s">
        <v>445</v>
      </c>
      <c r="F2" s="86" t="s">
        <v>444</v>
      </c>
      <c r="G2" s="88">
        <v>200000</v>
      </c>
      <c r="H2" s="156">
        <v>1.4999999999999999E-2</v>
      </c>
      <c r="I2" s="86">
        <v>4000</v>
      </c>
      <c r="J2" s="86">
        <v>800000</v>
      </c>
    </row>
    <row r="3" spans="1:10" ht="16" x14ac:dyDescent="0.2">
      <c r="A3" s="86" t="s">
        <v>442</v>
      </c>
      <c r="B3" s="86" t="s">
        <v>443</v>
      </c>
      <c r="C3" s="87">
        <v>43255</v>
      </c>
      <c r="D3" s="86" t="s">
        <v>447</v>
      </c>
      <c r="E3" s="86" t="s">
        <v>445</v>
      </c>
      <c r="F3" s="86" t="s">
        <v>444</v>
      </c>
      <c r="G3" s="88">
        <v>200000</v>
      </c>
      <c r="H3" s="156">
        <v>0.02</v>
      </c>
      <c r="I3" s="86">
        <v>4000</v>
      </c>
      <c r="J3" s="86">
        <v>1000000</v>
      </c>
    </row>
    <row r="4" spans="1:10" ht="32" x14ac:dyDescent="0.2">
      <c r="A4" s="86" t="s">
        <v>442</v>
      </c>
      <c r="B4" s="86" t="s">
        <v>443</v>
      </c>
      <c r="C4" s="87">
        <v>43256</v>
      </c>
      <c r="D4" s="89" t="s">
        <v>448</v>
      </c>
      <c r="E4" s="86" t="s">
        <v>449</v>
      </c>
      <c r="F4" s="86" t="s">
        <v>444</v>
      </c>
      <c r="G4" s="88">
        <v>200000</v>
      </c>
      <c r="H4" s="156">
        <v>1.7999999999999999E-2</v>
      </c>
      <c r="I4" s="86">
        <v>4000</v>
      </c>
      <c r="J4" s="86">
        <v>1000000</v>
      </c>
    </row>
    <row r="5" spans="1:10" ht="16" x14ac:dyDescent="0.2">
      <c r="A5" s="86" t="s">
        <v>442</v>
      </c>
      <c r="B5" s="86" t="s">
        <v>443</v>
      </c>
      <c r="C5" s="87">
        <v>43257</v>
      </c>
      <c r="D5" s="86" t="s">
        <v>450</v>
      </c>
      <c r="E5" s="86" t="s">
        <v>451</v>
      </c>
      <c r="F5" s="86" t="s">
        <v>444</v>
      </c>
      <c r="G5" s="88">
        <v>300000</v>
      </c>
      <c r="H5" s="156">
        <v>1.7000000000000001E-2</v>
      </c>
      <c r="I5" s="86">
        <v>6000</v>
      </c>
      <c r="J5" s="86">
        <v>1500000</v>
      </c>
    </row>
    <row r="6" spans="1:10" ht="16" x14ac:dyDescent="0.2">
      <c r="A6" s="86" t="s">
        <v>442</v>
      </c>
      <c r="B6" s="86" t="s">
        <v>443</v>
      </c>
      <c r="C6" s="87">
        <v>43258</v>
      </c>
      <c r="D6" s="86" t="s">
        <v>452</v>
      </c>
      <c r="E6" s="86" t="s">
        <v>453</v>
      </c>
      <c r="F6" s="86" t="s">
        <v>444</v>
      </c>
      <c r="G6" s="88">
        <v>300000</v>
      </c>
      <c r="H6" s="156">
        <v>1.6E-2</v>
      </c>
      <c r="I6" s="86">
        <v>6000</v>
      </c>
      <c r="J6" s="86">
        <v>1200000</v>
      </c>
    </row>
    <row r="7" spans="1:10" ht="16" x14ac:dyDescent="0.2">
      <c r="A7" s="86" t="s">
        <v>442</v>
      </c>
      <c r="B7" s="86" t="s">
        <v>443</v>
      </c>
      <c r="C7" s="87">
        <v>43259</v>
      </c>
      <c r="D7" s="86" t="s">
        <v>454</v>
      </c>
      <c r="E7" s="86" t="s">
        <v>455</v>
      </c>
      <c r="F7" s="86" t="s">
        <v>444</v>
      </c>
      <c r="G7" s="88">
        <v>300000</v>
      </c>
      <c r="H7" s="156">
        <v>1.4999999999999999E-2</v>
      </c>
      <c r="I7" s="86">
        <v>6000</v>
      </c>
      <c r="J7" s="86">
        <v>1200000</v>
      </c>
    </row>
    <row r="8" spans="1:10" ht="16" x14ac:dyDescent="0.2">
      <c r="A8" s="86" t="s">
        <v>442</v>
      </c>
      <c r="B8" s="86" t="s">
        <v>443</v>
      </c>
      <c r="C8" s="87">
        <v>43262</v>
      </c>
      <c r="D8" s="86" t="s">
        <v>456</v>
      </c>
      <c r="E8" s="86" t="s">
        <v>445</v>
      </c>
      <c r="F8" s="86" t="s">
        <v>444</v>
      </c>
      <c r="G8" s="88">
        <v>400000</v>
      </c>
      <c r="H8" s="156">
        <v>1.9E-2</v>
      </c>
      <c r="I8" s="86">
        <v>8000</v>
      </c>
      <c r="J8" s="86">
        <v>1600000</v>
      </c>
    </row>
    <row r="9" spans="1:10" ht="16" x14ac:dyDescent="0.2">
      <c r="A9" s="86" t="s">
        <v>442</v>
      </c>
      <c r="B9" s="86" t="s">
        <v>443</v>
      </c>
      <c r="C9" s="87">
        <v>43263</v>
      </c>
      <c r="D9" s="86" t="s">
        <v>457</v>
      </c>
      <c r="E9" s="86" t="s">
        <v>445</v>
      </c>
      <c r="F9" s="86" t="s">
        <v>444</v>
      </c>
      <c r="G9" s="88">
        <v>200000</v>
      </c>
      <c r="H9" s="156">
        <v>1.4E-2</v>
      </c>
      <c r="I9" s="86">
        <v>4000</v>
      </c>
      <c r="J9" s="86">
        <v>1000000</v>
      </c>
    </row>
    <row r="10" spans="1:10" ht="16" x14ac:dyDescent="0.2">
      <c r="A10" s="86" t="s">
        <v>442</v>
      </c>
      <c r="B10" s="86" t="s">
        <v>443</v>
      </c>
      <c r="C10" s="87">
        <v>43264</v>
      </c>
      <c r="D10" s="86" t="s">
        <v>458</v>
      </c>
      <c r="E10" s="86" t="s">
        <v>451</v>
      </c>
      <c r="F10" s="86" t="s">
        <v>444</v>
      </c>
      <c r="G10" s="88">
        <v>200000</v>
      </c>
      <c r="H10" s="156">
        <v>1.9E-2</v>
      </c>
      <c r="I10" s="86">
        <v>4000</v>
      </c>
      <c r="J10" s="86">
        <v>1000000</v>
      </c>
    </row>
    <row r="11" spans="1:10" ht="16" x14ac:dyDescent="0.2">
      <c r="A11" s="86" t="s">
        <v>442</v>
      </c>
      <c r="B11" s="86" t="s">
        <v>443</v>
      </c>
      <c r="C11" s="87">
        <v>43265</v>
      </c>
      <c r="D11" s="86" t="s">
        <v>459</v>
      </c>
      <c r="E11" s="86" t="s">
        <v>449</v>
      </c>
      <c r="F11" s="86" t="s">
        <v>444</v>
      </c>
      <c r="G11" s="88">
        <v>200000</v>
      </c>
      <c r="H11" s="156">
        <v>1.4999999999999999E-2</v>
      </c>
      <c r="I11" s="86">
        <v>4000</v>
      </c>
      <c r="J11" s="86">
        <v>1000000</v>
      </c>
    </row>
    <row r="12" spans="1:10" ht="16" x14ac:dyDescent="0.25">
      <c r="A12" s="86" t="s">
        <v>442</v>
      </c>
      <c r="B12" s="86" t="s">
        <v>443</v>
      </c>
      <c r="C12" s="87">
        <v>43266</v>
      </c>
      <c r="D12" s="90" t="s">
        <v>460</v>
      </c>
      <c r="E12" s="86" t="s">
        <v>449</v>
      </c>
      <c r="F12" s="86" t="s">
        <v>444</v>
      </c>
      <c r="G12" s="88">
        <v>400000</v>
      </c>
      <c r="H12" s="156">
        <v>0.01</v>
      </c>
      <c r="I12" s="86">
        <v>8000</v>
      </c>
      <c r="J12" s="86">
        <v>1600000</v>
      </c>
    </row>
    <row r="13" spans="1:10" ht="16" x14ac:dyDescent="0.2">
      <c r="A13" s="86" t="s">
        <v>442</v>
      </c>
      <c r="B13" s="86" t="s">
        <v>443</v>
      </c>
      <c r="C13" s="87">
        <v>43269</v>
      </c>
      <c r="D13" s="86" t="s">
        <v>461</v>
      </c>
      <c r="E13" s="86" t="s">
        <v>462</v>
      </c>
      <c r="F13" s="86" t="s">
        <v>444</v>
      </c>
      <c r="G13" s="88">
        <v>500000</v>
      </c>
      <c r="H13" s="156">
        <v>1.2999999999999999E-2</v>
      </c>
      <c r="I13" s="86">
        <v>10000</v>
      </c>
      <c r="J13" s="86">
        <v>2500000</v>
      </c>
    </row>
    <row r="14" spans="1:10" ht="16" x14ac:dyDescent="0.2">
      <c r="A14" s="86" t="s">
        <v>442</v>
      </c>
      <c r="B14" s="86" t="s">
        <v>443</v>
      </c>
      <c r="C14" s="87">
        <v>43270</v>
      </c>
      <c r="D14" s="86" t="s">
        <v>457</v>
      </c>
      <c r="E14" s="86" t="s">
        <v>445</v>
      </c>
      <c r="F14" s="86" t="s">
        <v>444</v>
      </c>
      <c r="G14" s="88">
        <v>400000</v>
      </c>
      <c r="H14" s="156">
        <v>1.4999999999999999E-2</v>
      </c>
      <c r="I14" s="86">
        <v>8000</v>
      </c>
      <c r="J14" s="86">
        <v>1600000</v>
      </c>
    </row>
    <row r="15" spans="1:10" ht="16" x14ac:dyDescent="0.2">
      <c r="A15" s="86" t="s">
        <v>442</v>
      </c>
      <c r="B15" s="86" t="s">
        <v>443</v>
      </c>
      <c r="C15" s="87">
        <v>43271</v>
      </c>
      <c r="D15" s="86" t="s">
        <v>463</v>
      </c>
      <c r="E15" s="86" t="s">
        <v>445</v>
      </c>
      <c r="F15" s="86" t="s">
        <v>444</v>
      </c>
      <c r="G15" s="88">
        <v>400000</v>
      </c>
      <c r="H15" s="156">
        <v>1.4E-2</v>
      </c>
      <c r="I15" s="86">
        <v>8000</v>
      </c>
      <c r="J15" s="86">
        <v>1600000</v>
      </c>
    </row>
    <row r="16" spans="1:10" ht="16" x14ac:dyDescent="0.2">
      <c r="A16" s="86" t="s">
        <v>442</v>
      </c>
      <c r="B16" s="86" t="s">
        <v>443</v>
      </c>
      <c r="C16" s="87">
        <v>43272</v>
      </c>
      <c r="D16" s="86" t="s">
        <v>464</v>
      </c>
      <c r="E16" s="86" t="s">
        <v>445</v>
      </c>
      <c r="F16" s="86" t="s">
        <v>444</v>
      </c>
      <c r="G16" s="88">
        <v>150000</v>
      </c>
      <c r="H16" s="156">
        <v>1.2999999999999999E-2</v>
      </c>
      <c r="I16" s="86">
        <v>3000</v>
      </c>
      <c r="J16" s="86">
        <v>750000</v>
      </c>
    </row>
    <row r="17" spans="1:10" ht="16" x14ac:dyDescent="0.2">
      <c r="A17" s="86" t="s">
        <v>442</v>
      </c>
      <c r="B17" s="86" t="s">
        <v>443</v>
      </c>
      <c r="C17" s="87">
        <v>43273</v>
      </c>
      <c r="D17" s="86" t="s">
        <v>465</v>
      </c>
      <c r="E17" s="86" t="s">
        <v>449</v>
      </c>
      <c r="F17" s="86" t="s">
        <v>466</v>
      </c>
      <c r="G17" s="88">
        <v>150000</v>
      </c>
      <c r="H17" s="156">
        <v>1.9E-2</v>
      </c>
      <c r="I17" s="86">
        <v>3000</v>
      </c>
      <c r="J17" s="86">
        <v>750000</v>
      </c>
    </row>
    <row r="18" spans="1:10" ht="16" x14ac:dyDescent="0.2">
      <c r="A18" s="86" t="s">
        <v>442</v>
      </c>
      <c r="B18" s="86" t="s">
        <v>443</v>
      </c>
      <c r="C18" s="87">
        <v>43276</v>
      </c>
      <c r="D18" s="86" t="s">
        <v>467</v>
      </c>
      <c r="E18" s="86" t="s">
        <v>449</v>
      </c>
      <c r="F18" s="86" t="s">
        <v>444</v>
      </c>
      <c r="G18" s="88">
        <v>150000</v>
      </c>
      <c r="H18" s="156">
        <v>1.6E-2</v>
      </c>
      <c r="I18" s="86">
        <v>3000</v>
      </c>
      <c r="J18" s="86">
        <v>600000</v>
      </c>
    </row>
    <row r="19" spans="1:10" ht="16" x14ac:dyDescent="0.2">
      <c r="A19" s="86" t="s">
        <v>442</v>
      </c>
      <c r="B19" s="86" t="s">
        <v>443</v>
      </c>
      <c r="C19" s="87">
        <v>43277</v>
      </c>
      <c r="D19" s="86" t="s">
        <v>468</v>
      </c>
      <c r="E19" s="86" t="s">
        <v>445</v>
      </c>
      <c r="F19" s="86" t="s">
        <v>444</v>
      </c>
      <c r="G19" s="88">
        <v>150000</v>
      </c>
      <c r="H19" s="156">
        <v>1.4999999999999999E-2</v>
      </c>
      <c r="I19" s="86">
        <v>3000</v>
      </c>
      <c r="J19" s="86">
        <v>750000</v>
      </c>
    </row>
    <row r="20" spans="1:10" ht="16" x14ac:dyDescent="0.2">
      <c r="A20" s="86" t="s">
        <v>442</v>
      </c>
      <c r="B20" s="86" t="s">
        <v>443</v>
      </c>
      <c r="C20" s="87">
        <v>43278</v>
      </c>
      <c r="D20" s="86" t="s">
        <v>469</v>
      </c>
      <c r="E20" s="86" t="s">
        <v>445</v>
      </c>
      <c r="F20" s="86" t="s">
        <v>444</v>
      </c>
      <c r="G20" s="88">
        <v>150000</v>
      </c>
      <c r="H20" s="156">
        <v>1.9E-2</v>
      </c>
      <c r="I20" s="86">
        <v>3000</v>
      </c>
      <c r="J20" s="86">
        <v>750000</v>
      </c>
    </row>
    <row r="21" spans="1:10" ht="16" x14ac:dyDescent="0.2">
      <c r="A21" s="86" t="s">
        <v>442</v>
      </c>
      <c r="B21" s="86" t="s">
        <v>443</v>
      </c>
      <c r="C21" s="87">
        <v>43279</v>
      </c>
      <c r="D21" s="86" t="s">
        <v>467</v>
      </c>
      <c r="E21" s="86" t="s">
        <v>449</v>
      </c>
      <c r="F21" s="86" t="s">
        <v>444</v>
      </c>
      <c r="G21" s="88">
        <v>150000</v>
      </c>
      <c r="H21" s="156">
        <v>1.9E-2</v>
      </c>
      <c r="I21" s="86">
        <v>3000</v>
      </c>
      <c r="J21" s="86">
        <v>750000</v>
      </c>
    </row>
    <row r="22" spans="1:10" ht="16" x14ac:dyDescent="0.2">
      <c r="A22" s="86" t="s">
        <v>442</v>
      </c>
      <c r="B22" s="86" t="s">
        <v>443</v>
      </c>
      <c r="C22" s="87">
        <v>43280</v>
      </c>
      <c r="D22" s="86" t="s">
        <v>468</v>
      </c>
      <c r="E22" s="86" t="s">
        <v>445</v>
      </c>
      <c r="F22" s="86" t="s">
        <v>444</v>
      </c>
      <c r="G22" s="88">
        <v>150000</v>
      </c>
      <c r="H22" s="156">
        <v>1.7999999999999999E-2</v>
      </c>
      <c r="I22" s="86">
        <v>3000</v>
      </c>
      <c r="J22" s="86">
        <v>600000</v>
      </c>
    </row>
    <row r="25" spans="1:10" ht="14" x14ac:dyDescent="0.2">
      <c r="A25" s="158" t="s">
        <v>118</v>
      </c>
      <c r="B25" s="186">
        <v>21</v>
      </c>
    </row>
    <row r="26" spans="1:10" ht="14" x14ac:dyDescent="0.2">
      <c r="A26" s="158" t="s">
        <v>124</v>
      </c>
      <c r="B26" s="186">
        <v>21</v>
      </c>
    </row>
  </sheetData>
  <autoFilter ref="A1:J1"/>
  <sortState ref="A2:J26">
    <sortCondition ref="C1"/>
  </sortState>
  <phoneticPr fontId="2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D54" workbookViewId="0">
      <selection activeCell="A2" sqref="A2:J77"/>
    </sheetView>
  </sheetViews>
  <sheetFormatPr baseColWidth="10" defaultColWidth="8.83203125" defaultRowHeight="15" x14ac:dyDescent="0.2"/>
  <cols>
    <col min="1" max="1" width="8.5" bestFit="1" customWidth="1"/>
    <col min="2" max="2" width="5.5" bestFit="1" customWidth="1"/>
    <col min="3" max="3" width="8.6640625" bestFit="1" customWidth="1"/>
    <col min="4" max="4" width="15.1640625" bestFit="1" customWidth="1"/>
    <col min="5" max="5" width="72.6640625" bestFit="1" customWidth="1"/>
    <col min="6" max="6" width="11.1640625" bestFit="1" customWidth="1"/>
    <col min="7" max="7" width="8.1640625" bestFit="1" customWidth="1"/>
    <col min="8" max="8" width="11.1640625" bestFit="1" customWidth="1"/>
    <col min="9" max="9" width="13.1640625" bestFit="1" customWidth="1"/>
    <col min="10" max="10" width="11.1640625" bestFit="1" customWidth="1"/>
  </cols>
  <sheetData>
    <row r="1" spans="1:10" ht="17" x14ac:dyDescent="0.2">
      <c r="A1" s="199" t="s">
        <v>4</v>
      </c>
      <c r="B1" s="199" t="s">
        <v>109</v>
      </c>
      <c r="C1" s="199" t="s">
        <v>110</v>
      </c>
      <c r="D1" s="199" t="s">
        <v>111</v>
      </c>
      <c r="E1" s="199" t="s">
        <v>112</v>
      </c>
      <c r="F1" s="199" t="s">
        <v>355</v>
      </c>
      <c r="G1" s="199" t="s">
        <v>356</v>
      </c>
      <c r="H1" s="199" t="s">
        <v>114</v>
      </c>
      <c r="I1" s="199" t="s">
        <v>357</v>
      </c>
      <c r="J1" s="199" t="s">
        <v>116</v>
      </c>
    </row>
    <row r="2" spans="1:10" x14ac:dyDescent="0.2">
      <c r="A2" s="200" t="s">
        <v>118</v>
      </c>
      <c r="B2" s="200" t="s">
        <v>499</v>
      </c>
      <c r="C2" s="201" t="s">
        <v>500</v>
      </c>
      <c r="D2" s="200" t="s">
        <v>501</v>
      </c>
      <c r="E2" s="200" t="s">
        <v>502</v>
      </c>
      <c r="F2" s="200" t="s">
        <v>366</v>
      </c>
      <c r="G2" s="202">
        <v>60000</v>
      </c>
      <c r="H2" s="203">
        <v>0.03</v>
      </c>
      <c r="I2" s="202">
        <v>1800</v>
      </c>
      <c r="J2" s="202">
        <v>4500000</v>
      </c>
    </row>
    <row r="3" spans="1:10" x14ac:dyDescent="0.2">
      <c r="A3" s="200" t="s">
        <v>124</v>
      </c>
      <c r="B3" s="200" t="s">
        <v>499</v>
      </c>
      <c r="C3" s="201" t="s">
        <v>500</v>
      </c>
      <c r="D3" s="200" t="s">
        <v>501</v>
      </c>
      <c r="E3" s="200" t="s">
        <v>503</v>
      </c>
      <c r="F3" s="200" t="s">
        <v>366</v>
      </c>
      <c r="G3" s="202">
        <v>80000</v>
      </c>
      <c r="H3" s="203">
        <v>1.4999999999999999E-2</v>
      </c>
      <c r="I3" s="202">
        <v>1200</v>
      </c>
      <c r="J3" s="202">
        <v>3000000</v>
      </c>
    </row>
    <row r="4" spans="1:10" x14ac:dyDescent="0.2">
      <c r="A4" s="200" t="s">
        <v>386</v>
      </c>
      <c r="B4" s="200" t="s">
        <v>499</v>
      </c>
      <c r="C4" s="201" t="s">
        <v>500</v>
      </c>
      <c r="D4" s="200" t="s">
        <v>501</v>
      </c>
      <c r="E4" s="200" t="s">
        <v>504</v>
      </c>
      <c r="F4" s="200" t="s">
        <v>366</v>
      </c>
      <c r="G4" s="202">
        <v>40000</v>
      </c>
      <c r="H4" s="203">
        <v>1.4999999999999999E-2</v>
      </c>
      <c r="I4" s="202">
        <v>600</v>
      </c>
      <c r="J4" s="202">
        <v>1500000</v>
      </c>
    </row>
    <row r="5" spans="1:10" x14ac:dyDescent="0.2">
      <c r="A5" s="200" t="s">
        <v>118</v>
      </c>
      <c r="B5" s="200" t="s">
        <v>499</v>
      </c>
      <c r="C5" s="201" t="s">
        <v>505</v>
      </c>
      <c r="D5" s="200" t="s">
        <v>506</v>
      </c>
      <c r="E5" s="200" t="s">
        <v>507</v>
      </c>
      <c r="F5" s="200" t="s">
        <v>366</v>
      </c>
      <c r="G5" s="202">
        <v>30000</v>
      </c>
      <c r="H5" s="203">
        <v>2.5000000000000001E-2</v>
      </c>
      <c r="I5" s="202">
        <v>750</v>
      </c>
      <c r="J5" s="202">
        <v>1875000</v>
      </c>
    </row>
    <row r="6" spans="1:10" x14ac:dyDescent="0.2">
      <c r="A6" s="200" t="s">
        <v>124</v>
      </c>
      <c r="B6" s="200" t="s">
        <v>499</v>
      </c>
      <c r="C6" s="201" t="s">
        <v>505</v>
      </c>
      <c r="D6" s="200" t="s">
        <v>506</v>
      </c>
      <c r="E6" s="200" t="s">
        <v>504</v>
      </c>
      <c r="F6" s="200" t="s">
        <v>366</v>
      </c>
      <c r="G6" s="202">
        <v>30000</v>
      </c>
      <c r="H6" s="203">
        <v>0.01</v>
      </c>
      <c r="I6" s="202">
        <v>300</v>
      </c>
      <c r="J6" s="202">
        <v>750000</v>
      </c>
    </row>
    <row r="7" spans="1:10" x14ac:dyDescent="0.2">
      <c r="A7" s="200" t="s">
        <v>118</v>
      </c>
      <c r="B7" s="200" t="s">
        <v>499</v>
      </c>
      <c r="C7" s="201" t="s">
        <v>508</v>
      </c>
      <c r="D7" s="200" t="s">
        <v>506</v>
      </c>
      <c r="E7" s="200" t="s">
        <v>507</v>
      </c>
      <c r="F7" s="200" t="s">
        <v>366</v>
      </c>
      <c r="G7" s="202">
        <v>30000</v>
      </c>
      <c r="H7" s="203">
        <v>0.02</v>
      </c>
      <c r="I7" s="202">
        <v>600</v>
      </c>
      <c r="J7" s="202">
        <v>1500000</v>
      </c>
    </row>
    <row r="8" spans="1:10" x14ac:dyDescent="0.2">
      <c r="A8" s="200" t="s">
        <v>124</v>
      </c>
      <c r="B8" s="200" t="s">
        <v>499</v>
      </c>
      <c r="C8" s="201" t="s">
        <v>508</v>
      </c>
      <c r="D8" s="200" t="s">
        <v>506</v>
      </c>
      <c r="E8" s="200" t="s">
        <v>504</v>
      </c>
      <c r="F8" s="200" t="s">
        <v>366</v>
      </c>
      <c r="G8" s="202">
        <v>40000</v>
      </c>
      <c r="H8" s="203">
        <v>8.0000000000000002E-3</v>
      </c>
      <c r="I8" s="202">
        <v>320</v>
      </c>
      <c r="J8" s="202">
        <v>800000</v>
      </c>
    </row>
    <row r="9" spans="1:10" x14ac:dyDescent="0.2">
      <c r="A9" s="200" t="s">
        <v>386</v>
      </c>
      <c r="B9" s="200" t="s">
        <v>499</v>
      </c>
      <c r="C9" s="201" t="s">
        <v>508</v>
      </c>
      <c r="D9" s="200" t="s">
        <v>506</v>
      </c>
      <c r="E9" s="200" t="s">
        <v>504</v>
      </c>
      <c r="F9" s="200" t="s">
        <v>366</v>
      </c>
      <c r="G9" s="202">
        <v>40000</v>
      </c>
      <c r="H9" s="203">
        <v>1.2E-2</v>
      </c>
      <c r="I9" s="202">
        <v>480</v>
      </c>
      <c r="J9" s="202">
        <v>1200000</v>
      </c>
    </row>
    <row r="10" spans="1:10" x14ac:dyDescent="0.2">
      <c r="A10" s="200" t="s">
        <v>118</v>
      </c>
      <c r="B10" s="200" t="s">
        <v>499</v>
      </c>
      <c r="C10" s="201" t="s">
        <v>509</v>
      </c>
      <c r="D10" s="200" t="s">
        <v>510</v>
      </c>
      <c r="E10" s="200" t="s">
        <v>504</v>
      </c>
      <c r="F10" s="200" t="s">
        <v>366</v>
      </c>
      <c r="G10" s="202">
        <v>60000</v>
      </c>
      <c r="H10" s="203">
        <v>0.03</v>
      </c>
      <c r="I10" s="202">
        <v>1800</v>
      </c>
      <c r="J10" s="202">
        <v>4500000</v>
      </c>
    </row>
    <row r="11" spans="1:10" x14ac:dyDescent="0.2">
      <c r="A11" s="200" t="s">
        <v>386</v>
      </c>
      <c r="B11" s="200" t="s">
        <v>499</v>
      </c>
      <c r="C11" s="201" t="s">
        <v>509</v>
      </c>
      <c r="D11" s="200" t="s">
        <v>510</v>
      </c>
      <c r="E11" s="200" t="s">
        <v>511</v>
      </c>
      <c r="F11" s="200" t="s">
        <v>366</v>
      </c>
      <c r="G11" s="202">
        <v>40000</v>
      </c>
      <c r="H11" s="203">
        <v>0.02</v>
      </c>
      <c r="I11" s="202">
        <v>800</v>
      </c>
      <c r="J11" s="202">
        <v>2000000</v>
      </c>
    </row>
    <row r="12" spans="1:10" x14ac:dyDescent="0.2">
      <c r="A12" s="200" t="s">
        <v>124</v>
      </c>
      <c r="B12" s="200" t="s">
        <v>499</v>
      </c>
      <c r="C12" s="201" t="s">
        <v>509</v>
      </c>
      <c r="D12" s="200" t="s">
        <v>510</v>
      </c>
      <c r="E12" s="200" t="s">
        <v>511</v>
      </c>
      <c r="F12" s="200" t="s">
        <v>366</v>
      </c>
      <c r="G12" s="202">
        <v>40000</v>
      </c>
      <c r="H12" s="203">
        <v>1.2E-2</v>
      </c>
      <c r="I12" s="202">
        <v>480</v>
      </c>
      <c r="J12" s="202">
        <v>1200000</v>
      </c>
    </row>
    <row r="13" spans="1:10" x14ac:dyDescent="0.2">
      <c r="A13" s="200" t="s">
        <v>118</v>
      </c>
      <c r="B13" s="200" t="s">
        <v>499</v>
      </c>
      <c r="C13" s="201" t="s">
        <v>512</v>
      </c>
      <c r="D13" s="200" t="s">
        <v>513</v>
      </c>
      <c r="E13" s="200" t="s">
        <v>514</v>
      </c>
      <c r="F13" s="200" t="s">
        <v>366</v>
      </c>
      <c r="G13" s="202">
        <v>40000</v>
      </c>
      <c r="H13" s="203">
        <v>0.03</v>
      </c>
      <c r="I13" s="202">
        <v>1200</v>
      </c>
      <c r="J13" s="202">
        <v>3000000</v>
      </c>
    </row>
    <row r="14" spans="1:10" x14ac:dyDescent="0.2">
      <c r="A14" s="200" t="s">
        <v>124</v>
      </c>
      <c r="B14" s="200" t="s">
        <v>499</v>
      </c>
      <c r="C14" s="201" t="s">
        <v>512</v>
      </c>
      <c r="D14" s="200" t="s">
        <v>513</v>
      </c>
      <c r="E14" s="200" t="s">
        <v>515</v>
      </c>
      <c r="F14" s="200" t="s">
        <v>366</v>
      </c>
      <c r="G14" s="202">
        <v>30000</v>
      </c>
      <c r="H14" s="203">
        <v>8.0000000000000002E-3</v>
      </c>
      <c r="I14" s="202">
        <v>240</v>
      </c>
      <c r="J14" s="202">
        <v>600000</v>
      </c>
    </row>
    <row r="15" spans="1:10" x14ac:dyDescent="0.2">
      <c r="A15" s="200" t="s">
        <v>118</v>
      </c>
      <c r="B15" s="200" t="s">
        <v>499</v>
      </c>
      <c r="C15" s="201" t="s">
        <v>516</v>
      </c>
      <c r="D15" s="200" t="s">
        <v>513</v>
      </c>
      <c r="E15" s="200" t="s">
        <v>517</v>
      </c>
      <c r="F15" s="200" t="s">
        <v>366</v>
      </c>
      <c r="G15" s="202">
        <v>35000</v>
      </c>
      <c r="H15" s="203">
        <v>0.02</v>
      </c>
      <c r="I15" s="202">
        <v>700</v>
      </c>
      <c r="J15" s="202">
        <v>1750000</v>
      </c>
    </row>
    <row r="16" spans="1:10" x14ac:dyDescent="0.2">
      <c r="A16" s="200" t="s">
        <v>386</v>
      </c>
      <c r="B16" s="200" t="s">
        <v>499</v>
      </c>
      <c r="C16" s="201" t="s">
        <v>516</v>
      </c>
      <c r="D16" s="200" t="s">
        <v>513</v>
      </c>
      <c r="E16" s="200" t="s">
        <v>517</v>
      </c>
      <c r="F16" s="200" t="s">
        <v>366</v>
      </c>
      <c r="G16" s="202">
        <v>23000</v>
      </c>
      <c r="H16" s="203">
        <v>1.4999999999999999E-2</v>
      </c>
      <c r="I16" s="202">
        <v>345</v>
      </c>
      <c r="J16" s="202">
        <v>862500</v>
      </c>
    </row>
    <row r="17" spans="1:10" x14ac:dyDescent="0.2">
      <c r="A17" s="200" t="s">
        <v>124</v>
      </c>
      <c r="B17" s="200" t="s">
        <v>499</v>
      </c>
      <c r="C17" s="201" t="s">
        <v>516</v>
      </c>
      <c r="D17" s="200" t="s">
        <v>513</v>
      </c>
      <c r="E17" s="200" t="s">
        <v>517</v>
      </c>
      <c r="F17" s="200" t="s">
        <v>366</v>
      </c>
      <c r="G17" s="202">
        <v>15000</v>
      </c>
      <c r="H17" s="203">
        <v>8.0000000000000002E-3</v>
      </c>
      <c r="I17" s="202">
        <v>120</v>
      </c>
      <c r="J17" s="202">
        <v>300000</v>
      </c>
    </row>
    <row r="18" spans="1:10" x14ac:dyDescent="0.2">
      <c r="A18" s="200" t="s">
        <v>118</v>
      </c>
      <c r="B18" s="200" t="s">
        <v>499</v>
      </c>
      <c r="C18" s="201" t="s">
        <v>518</v>
      </c>
      <c r="D18" s="200" t="s">
        <v>513</v>
      </c>
      <c r="E18" s="200" t="s">
        <v>519</v>
      </c>
      <c r="F18" s="200" t="s">
        <v>366</v>
      </c>
      <c r="G18" s="202">
        <v>40000</v>
      </c>
      <c r="H18" s="203">
        <v>0.02</v>
      </c>
      <c r="I18" s="202">
        <v>800</v>
      </c>
      <c r="J18" s="202">
        <v>2000000</v>
      </c>
    </row>
    <row r="19" spans="1:10" x14ac:dyDescent="0.2">
      <c r="A19" s="200" t="s">
        <v>124</v>
      </c>
      <c r="B19" s="200" t="s">
        <v>499</v>
      </c>
      <c r="C19" s="201" t="s">
        <v>518</v>
      </c>
      <c r="D19" s="200" t="s">
        <v>513</v>
      </c>
      <c r="E19" s="200" t="s">
        <v>520</v>
      </c>
      <c r="F19" s="200" t="s">
        <v>366</v>
      </c>
      <c r="G19" s="202">
        <v>30000</v>
      </c>
      <c r="H19" s="203">
        <v>8.0000000000000002E-3</v>
      </c>
      <c r="I19" s="202">
        <v>240</v>
      </c>
      <c r="J19" s="202">
        <v>600000</v>
      </c>
    </row>
    <row r="20" spans="1:10" x14ac:dyDescent="0.2">
      <c r="A20" s="200" t="s">
        <v>118</v>
      </c>
      <c r="B20" s="200" t="s">
        <v>499</v>
      </c>
      <c r="C20" s="201" t="s">
        <v>521</v>
      </c>
      <c r="D20" s="200" t="s">
        <v>522</v>
      </c>
      <c r="E20" s="200" t="s">
        <v>523</v>
      </c>
      <c r="F20" s="200" t="s">
        <v>366</v>
      </c>
      <c r="G20" s="202">
        <v>80000</v>
      </c>
      <c r="H20" s="203">
        <v>0.03</v>
      </c>
      <c r="I20" s="202">
        <v>2400</v>
      </c>
      <c r="J20" s="202">
        <v>6000000</v>
      </c>
    </row>
    <row r="21" spans="1:10" x14ac:dyDescent="0.2">
      <c r="A21" s="200" t="s">
        <v>386</v>
      </c>
      <c r="B21" s="200" t="s">
        <v>499</v>
      </c>
      <c r="C21" s="201" t="s">
        <v>521</v>
      </c>
      <c r="D21" s="200" t="s">
        <v>522</v>
      </c>
      <c r="E21" s="200" t="s">
        <v>524</v>
      </c>
      <c r="F21" s="200" t="s">
        <v>366</v>
      </c>
      <c r="G21" s="202">
        <v>50000</v>
      </c>
      <c r="H21" s="203">
        <v>0.02</v>
      </c>
      <c r="I21" s="202">
        <v>1000</v>
      </c>
      <c r="J21" s="202">
        <v>2500000</v>
      </c>
    </row>
    <row r="22" spans="1:10" x14ac:dyDescent="0.2">
      <c r="A22" s="200" t="s">
        <v>124</v>
      </c>
      <c r="B22" s="200" t="s">
        <v>499</v>
      </c>
      <c r="C22" s="201" t="s">
        <v>521</v>
      </c>
      <c r="D22" s="200" t="s">
        <v>522</v>
      </c>
      <c r="E22" s="200" t="s">
        <v>524</v>
      </c>
      <c r="F22" s="200" t="s">
        <v>366</v>
      </c>
      <c r="G22" s="202">
        <v>45000</v>
      </c>
      <c r="H22" s="203">
        <v>1.2E-2</v>
      </c>
      <c r="I22" s="202">
        <v>540</v>
      </c>
      <c r="J22" s="202">
        <v>1350000</v>
      </c>
    </row>
    <row r="23" spans="1:10" x14ac:dyDescent="0.2">
      <c r="A23" s="200" t="s">
        <v>118</v>
      </c>
      <c r="B23" s="200" t="s">
        <v>499</v>
      </c>
      <c r="C23" s="201" t="s">
        <v>525</v>
      </c>
      <c r="D23" s="200" t="s">
        <v>522</v>
      </c>
      <c r="E23" s="200" t="s">
        <v>526</v>
      </c>
      <c r="F23" s="200" t="s">
        <v>527</v>
      </c>
      <c r="G23" s="202">
        <v>60000</v>
      </c>
      <c r="H23" s="203">
        <v>0.03</v>
      </c>
      <c r="I23" s="202">
        <v>1800</v>
      </c>
      <c r="J23" s="202">
        <v>4500000</v>
      </c>
    </row>
    <row r="24" spans="1:10" x14ac:dyDescent="0.2">
      <c r="A24" s="200" t="s">
        <v>124</v>
      </c>
      <c r="B24" s="200" t="s">
        <v>499</v>
      </c>
      <c r="C24" s="201" t="s">
        <v>525</v>
      </c>
      <c r="D24" s="200" t="s">
        <v>522</v>
      </c>
      <c r="E24" s="200" t="s">
        <v>515</v>
      </c>
      <c r="F24" s="200" t="s">
        <v>366</v>
      </c>
      <c r="G24" s="202">
        <v>40000</v>
      </c>
      <c r="H24" s="203">
        <v>8.0000000000000002E-3</v>
      </c>
      <c r="I24" s="202">
        <v>320</v>
      </c>
      <c r="J24" s="202">
        <v>800000</v>
      </c>
    </row>
    <row r="25" spans="1:10" x14ac:dyDescent="0.2">
      <c r="A25" s="200" t="s">
        <v>118</v>
      </c>
      <c r="B25" s="200" t="s">
        <v>499</v>
      </c>
      <c r="C25" s="201" t="s">
        <v>528</v>
      </c>
      <c r="D25" s="200" t="s">
        <v>529</v>
      </c>
      <c r="E25" s="200" t="s">
        <v>502</v>
      </c>
      <c r="F25" s="200" t="s">
        <v>527</v>
      </c>
      <c r="G25" s="202">
        <v>30000</v>
      </c>
      <c r="H25" s="203">
        <v>0.02</v>
      </c>
      <c r="I25" s="202">
        <v>600</v>
      </c>
      <c r="J25" s="202">
        <v>1500000</v>
      </c>
    </row>
    <row r="26" spans="1:10" x14ac:dyDescent="0.2">
      <c r="A26" s="200" t="s">
        <v>386</v>
      </c>
      <c r="B26" s="200" t="s">
        <v>499</v>
      </c>
      <c r="C26" s="201" t="s">
        <v>528</v>
      </c>
      <c r="D26" s="200" t="s">
        <v>529</v>
      </c>
      <c r="E26" s="200" t="s">
        <v>530</v>
      </c>
      <c r="F26" s="200" t="s">
        <v>366</v>
      </c>
      <c r="G26" s="202">
        <v>20000</v>
      </c>
      <c r="H26" s="203">
        <v>0.01</v>
      </c>
      <c r="I26" s="202">
        <v>200</v>
      </c>
      <c r="J26" s="202">
        <v>500000</v>
      </c>
    </row>
    <row r="27" spans="1:10" x14ac:dyDescent="0.2">
      <c r="A27" s="200" t="s">
        <v>124</v>
      </c>
      <c r="B27" s="200" t="s">
        <v>499</v>
      </c>
      <c r="C27" s="201" t="s">
        <v>528</v>
      </c>
      <c r="D27" s="200" t="s">
        <v>529</v>
      </c>
      <c r="E27" s="200" t="s">
        <v>530</v>
      </c>
      <c r="F27" s="200" t="s">
        <v>366</v>
      </c>
      <c r="G27" s="202">
        <v>20000</v>
      </c>
      <c r="H27" s="203">
        <v>8.0000000000000002E-3</v>
      </c>
      <c r="I27" s="202">
        <v>160</v>
      </c>
      <c r="J27" s="202">
        <v>400000</v>
      </c>
    </row>
    <row r="28" spans="1:10" x14ac:dyDescent="0.2">
      <c r="A28" s="200" t="s">
        <v>118</v>
      </c>
      <c r="B28" s="200" t="s">
        <v>499</v>
      </c>
      <c r="C28" s="201" t="s">
        <v>531</v>
      </c>
      <c r="D28" s="200" t="s">
        <v>529</v>
      </c>
      <c r="E28" s="200" t="s">
        <v>504</v>
      </c>
      <c r="F28" s="200" t="s">
        <v>366</v>
      </c>
      <c r="G28" s="202">
        <v>25000</v>
      </c>
      <c r="H28" s="203">
        <v>0.02</v>
      </c>
      <c r="I28" s="202">
        <v>500</v>
      </c>
      <c r="J28" s="202">
        <v>1250000</v>
      </c>
    </row>
    <row r="29" spans="1:10" x14ac:dyDescent="0.2">
      <c r="A29" s="200" t="s">
        <v>124</v>
      </c>
      <c r="B29" s="200" t="s">
        <v>499</v>
      </c>
      <c r="C29" s="201" t="s">
        <v>531</v>
      </c>
      <c r="D29" s="200" t="s">
        <v>529</v>
      </c>
      <c r="E29" s="200" t="s">
        <v>504</v>
      </c>
      <c r="F29" s="200" t="s">
        <v>366</v>
      </c>
      <c r="G29" s="202">
        <v>30000</v>
      </c>
      <c r="H29" s="203">
        <v>8.0000000000000002E-3</v>
      </c>
      <c r="I29" s="202">
        <v>240</v>
      </c>
      <c r="J29" s="202">
        <v>600000</v>
      </c>
    </row>
    <row r="30" spans="1:10" x14ac:dyDescent="0.2">
      <c r="A30" s="200" t="s">
        <v>124</v>
      </c>
      <c r="B30" s="200" t="s">
        <v>499</v>
      </c>
      <c r="C30" s="201" t="s">
        <v>532</v>
      </c>
      <c r="D30" s="200" t="s">
        <v>533</v>
      </c>
      <c r="E30" s="200" t="s">
        <v>504</v>
      </c>
      <c r="F30" s="200" t="s">
        <v>366</v>
      </c>
      <c r="G30" s="202">
        <v>60000</v>
      </c>
      <c r="H30" s="203">
        <v>1.4999999999999999E-2</v>
      </c>
      <c r="I30" s="202">
        <v>900</v>
      </c>
      <c r="J30" s="202">
        <v>2250000</v>
      </c>
    </row>
    <row r="31" spans="1:10" x14ac:dyDescent="0.2">
      <c r="A31" s="200" t="s">
        <v>118</v>
      </c>
      <c r="B31" s="200" t="s">
        <v>499</v>
      </c>
      <c r="C31" s="201" t="s">
        <v>532</v>
      </c>
      <c r="D31" s="200" t="s">
        <v>533</v>
      </c>
      <c r="E31" s="200" t="s">
        <v>534</v>
      </c>
      <c r="F31" s="200" t="s">
        <v>366</v>
      </c>
      <c r="G31" s="202">
        <v>80000</v>
      </c>
      <c r="H31" s="203">
        <v>0.03</v>
      </c>
      <c r="I31" s="202">
        <v>2400</v>
      </c>
      <c r="J31" s="202">
        <v>6000000</v>
      </c>
    </row>
    <row r="32" spans="1:10" x14ac:dyDescent="0.2">
      <c r="A32" s="200" t="s">
        <v>386</v>
      </c>
      <c r="B32" s="200" t="s">
        <v>499</v>
      </c>
      <c r="C32" s="201" t="s">
        <v>532</v>
      </c>
      <c r="D32" s="200" t="s">
        <v>533</v>
      </c>
      <c r="E32" s="200" t="s">
        <v>534</v>
      </c>
      <c r="F32" s="200" t="s">
        <v>366</v>
      </c>
      <c r="G32" s="202">
        <v>70000</v>
      </c>
      <c r="H32" s="203">
        <v>2.5000000000000001E-2</v>
      </c>
      <c r="I32" s="202">
        <v>1750</v>
      </c>
      <c r="J32" s="202">
        <v>4375000</v>
      </c>
    </row>
    <row r="33" spans="1:10" x14ac:dyDescent="0.2">
      <c r="A33" s="200" t="s">
        <v>124</v>
      </c>
      <c r="B33" s="200" t="s">
        <v>499</v>
      </c>
      <c r="C33" s="201" t="s">
        <v>535</v>
      </c>
      <c r="D33" s="200" t="s">
        <v>536</v>
      </c>
      <c r="E33" s="200" t="s">
        <v>534</v>
      </c>
      <c r="F33" s="200" t="s">
        <v>366</v>
      </c>
      <c r="G33" s="202">
        <v>10000</v>
      </c>
      <c r="H33" s="203">
        <v>8.0000000000000002E-3</v>
      </c>
      <c r="I33" s="202">
        <v>80</v>
      </c>
      <c r="J33" s="202">
        <v>200000</v>
      </c>
    </row>
    <row r="34" spans="1:10" x14ac:dyDescent="0.2">
      <c r="A34" s="200" t="s">
        <v>118</v>
      </c>
      <c r="B34" s="200" t="s">
        <v>499</v>
      </c>
      <c r="C34" s="201" t="s">
        <v>535</v>
      </c>
      <c r="D34" s="200" t="s">
        <v>536</v>
      </c>
      <c r="E34" s="200" t="s">
        <v>511</v>
      </c>
      <c r="F34" s="200" t="s">
        <v>366</v>
      </c>
      <c r="G34" s="202">
        <v>25000</v>
      </c>
      <c r="H34" s="203">
        <v>0.02</v>
      </c>
      <c r="I34" s="202">
        <v>500</v>
      </c>
      <c r="J34" s="202">
        <v>1250000</v>
      </c>
    </row>
    <row r="35" spans="1:10" x14ac:dyDescent="0.2">
      <c r="A35" s="200" t="s">
        <v>124</v>
      </c>
      <c r="B35" s="200" t="s">
        <v>499</v>
      </c>
      <c r="C35" s="201" t="s">
        <v>537</v>
      </c>
      <c r="D35" s="200" t="s">
        <v>538</v>
      </c>
      <c r="E35" s="200" t="s">
        <v>511</v>
      </c>
      <c r="F35" s="200" t="s">
        <v>366</v>
      </c>
      <c r="G35" s="202">
        <v>30000</v>
      </c>
      <c r="H35" s="203">
        <v>8.0000000000000002E-3</v>
      </c>
      <c r="I35" s="202">
        <v>240</v>
      </c>
      <c r="J35" s="202">
        <v>600000</v>
      </c>
    </row>
    <row r="36" spans="1:10" x14ac:dyDescent="0.2">
      <c r="A36" s="200" t="s">
        <v>118</v>
      </c>
      <c r="B36" s="200" t="s">
        <v>499</v>
      </c>
      <c r="C36" s="201" t="s">
        <v>537</v>
      </c>
      <c r="D36" s="200" t="s">
        <v>538</v>
      </c>
      <c r="E36" s="200" t="s">
        <v>539</v>
      </c>
      <c r="F36" s="200" t="s">
        <v>366</v>
      </c>
      <c r="G36" s="202">
        <v>40000</v>
      </c>
      <c r="H36" s="203">
        <v>1.4999999999999999E-2</v>
      </c>
      <c r="I36" s="202">
        <v>600</v>
      </c>
      <c r="J36" s="202">
        <v>1500000</v>
      </c>
    </row>
    <row r="37" spans="1:10" x14ac:dyDescent="0.2">
      <c r="A37" s="200" t="s">
        <v>124</v>
      </c>
      <c r="B37" s="200" t="s">
        <v>499</v>
      </c>
      <c r="C37" s="201" t="s">
        <v>540</v>
      </c>
      <c r="D37" s="200" t="s">
        <v>541</v>
      </c>
      <c r="E37" s="200" t="s">
        <v>524</v>
      </c>
      <c r="F37" s="200" t="s">
        <v>366</v>
      </c>
      <c r="G37" s="202">
        <v>30000</v>
      </c>
      <c r="H37" s="203">
        <v>1.2E-2</v>
      </c>
      <c r="I37" s="202">
        <v>360</v>
      </c>
      <c r="J37" s="202">
        <v>900000</v>
      </c>
    </row>
    <row r="38" spans="1:10" x14ac:dyDescent="0.2">
      <c r="A38" s="200" t="s">
        <v>118</v>
      </c>
      <c r="B38" s="200" t="s">
        <v>499</v>
      </c>
      <c r="C38" s="201" t="s">
        <v>540</v>
      </c>
      <c r="D38" s="200" t="s">
        <v>541</v>
      </c>
      <c r="E38" s="200" t="s">
        <v>534</v>
      </c>
      <c r="F38" s="200" t="s">
        <v>366</v>
      </c>
      <c r="G38" s="202">
        <v>40000</v>
      </c>
      <c r="H38" s="203">
        <v>0.02</v>
      </c>
      <c r="I38" s="202">
        <v>800</v>
      </c>
      <c r="J38" s="202">
        <v>2000000</v>
      </c>
    </row>
    <row r="39" spans="1:10" x14ac:dyDescent="0.2">
      <c r="A39" s="200" t="s">
        <v>386</v>
      </c>
      <c r="B39" s="200" t="s">
        <v>499</v>
      </c>
      <c r="C39" s="201" t="s">
        <v>540</v>
      </c>
      <c r="D39" s="200" t="s">
        <v>541</v>
      </c>
      <c r="E39" s="200" t="s">
        <v>534</v>
      </c>
      <c r="F39" s="200" t="s">
        <v>366</v>
      </c>
      <c r="G39" s="202">
        <v>20000</v>
      </c>
      <c r="H39" s="203">
        <v>1.4999999999999999E-2</v>
      </c>
      <c r="I39" s="202">
        <v>300</v>
      </c>
      <c r="J39" s="202">
        <v>750000</v>
      </c>
    </row>
    <row r="40" spans="1:10" x14ac:dyDescent="0.2">
      <c r="A40" s="200" t="s">
        <v>124</v>
      </c>
      <c r="B40" s="200" t="s">
        <v>499</v>
      </c>
      <c r="C40" s="201" t="s">
        <v>542</v>
      </c>
      <c r="D40" s="200" t="s">
        <v>541</v>
      </c>
      <c r="E40" s="200" t="s">
        <v>534</v>
      </c>
      <c r="F40" s="200" t="s">
        <v>366</v>
      </c>
      <c r="G40" s="202">
        <v>30000</v>
      </c>
      <c r="H40" s="203">
        <v>8.0000000000000002E-3</v>
      </c>
      <c r="I40" s="202">
        <v>240</v>
      </c>
      <c r="J40" s="202">
        <v>600000</v>
      </c>
    </row>
    <row r="41" spans="1:10" x14ac:dyDescent="0.2">
      <c r="A41" s="200" t="s">
        <v>118</v>
      </c>
      <c r="B41" s="200" t="s">
        <v>499</v>
      </c>
      <c r="C41" s="201" t="s">
        <v>542</v>
      </c>
      <c r="D41" s="200" t="s">
        <v>541</v>
      </c>
      <c r="E41" s="200" t="s">
        <v>543</v>
      </c>
      <c r="F41" s="200" t="s">
        <v>366</v>
      </c>
      <c r="G41" s="202">
        <v>10000</v>
      </c>
      <c r="H41" s="203">
        <v>0.02</v>
      </c>
      <c r="I41" s="202">
        <v>200</v>
      </c>
      <c r="J41" s="202">
        <v>500000</v>
      </c>
    </row>
    <row r="42" spans="1:10" x14ac:dyDescent="0.2">
      <c r="A42" s="200" t="s">
        <v>118</v>
      </c>
      <c r="B42" s="200" t="s">
        <v>499</v>
      </c>
      <c r="C42" s="201" t="s">
        <v>544</v>
      </c>
      <c r="D42" s="200" t="s">
        <v>545</v>
      </c>
      <c r="E42" s="200" t="s">
        <v>543</v>
      </c>
      <c r="F42" s="200" t="s">
        <v>366</v>
      </c>
      <c r="G42" s="202">
        <v>40000</v>
      </c>
      <c r="H42" s="203">
        <v>0.02</v>
      </c>
      <c r="I42" s="202">
        <v>800</v>
      </c>
      <c r="J42" s="202">
        <v>2000000</v>
      </c>
    </row>
    <row r="43" spans="1:10" x14ac:dyDescent="0.2">
      <c r="A43" s="200" t="s">
        <v>124</v>
      </c>
      <c r="B43" s="200" t="s">
        <v>499</v>
      </c>
      <c r="C43" s="201" t="s">
        <v>544</v>
      </c>
      <c r="D43" s="200" t="s">
        <v>545</v>
      </c>
      <c r="E43" s="200" t="s">
        <v>543</v>
      </c>
      <c r="F43" s="200" t="s">
        <v>366</v>
      </c>
      <c r="G43" s="202">
        <v>30000</v>
      </c>
      <c r="H43" s="203">
        <v>1.4999999999999999E-2</v>
      </c>
      <c r="I43" s="202">
        <v>450</v>
      </c>
      <c r="J43" s="202">
        <v>1125000</v>
      </c>
    </row>
    <row r="44" spans="1:10" x14ac:dyDescent="0.2">
      <c r="A44" s="200" t="s">
        <v>118</v>
      </c>
      <c r="B44" s="200" t="s">
        <v>499</v>
      </c>
      <c r="C44" s="201" t="s">
        <v>546</v>
      </c>
      <c r="D44" s="200" t="s">
        <v>545</v>
      </c>
      <c r="E44" s="200" t="s">
        <v>547</v>
      </c>
      <c r="F44" s="200" t="s">
        <v>366</v>
      </c>
      <c r="G44" s="202">
        <v>120000</v>
      </c>
      <c r="H44" s="203">
        <v>0.03</v>
      </c>
      <c r="I44" s="202">
        <v>3600</v>
      </c>
      <c r="J44" s="202">
        <v>9000000</v>
      </c>
    </row>
    <row r="45" spans="1:10" x14ac:dyDescent="0.2">
      <c r="A45" s="200" t="s">
        <v>124</v>
      </c>
      <c r="B45" s="200" t="s">
        <v>499</v>
      </c>
      <c r="C45" s="201" t="s">
        <v>546</v>
      </c>
      <c r="D45" s="200" t="s">
        <v>545</v>
      </c>
      <c r="E45" s="200" t="s">
        <v>548</v>
      </c>
      <c r="F45" s="200" t="s">
        <v>366</v>
      </c>
      <c r="G45" s="202">
        <v>80000</v>
      </c>
      <c r="H45" s="203">
        <v>1.2E-2</v>
      </c>
      <c r="I45" s="202">
        <v>960</v>
      </c>
      <c r="J45" s="202">
        <v>2400000</v>
      </c>
    </row>
    <row r="46" spans="1:10" x14ac:dyDescent="0.2">
      <c r="A46" s="200" t="s">
        <v>386</v>
      </c>
      <c r="B46" s="200" t="s">
        <v>499</v>
      </c>
      <c r="C46" s="201" t="s">
        <v>546</v>
      </c>
      <c r="D46" s="200" t="s">
        <v>545</v>
      </c>
      <c r="E46" s="200" t="s">
        <v>548</v>
      </c>
      <c r="F46" s="200" t="s">
        <v>366</v>
      </c>
      <c r="G46" s="202">
        <v>100000</v>
      </c>
      <c r="H46" s="203">
        <v>0.02</v>
      </c>
      <c r="I46" s="202">
        <v>2000</v>
      </c>
      <c r="J46" s="202">
        <v>5000000</v>
      </c>
    </row>
    <row r="47" spans="1:10" x14ac:dyDescent="0.2">
      <c r="A47" s="200" t="s">
        <v>118</v>
      </c>
      <c r="B47" s="200" t="s">
        <v>499</v>
      </c>
      <c r="C47" s="201" t="s">
        <v>549</v>
      </c>
      <c r="D47" s="200" t="s">
        <v>550</v>
      </c>
      <c r="E47" s="200" t="s">
        <v>551</v>
      </c>
      <c r="F47" s="200" t="s">
        <v>366</v>
      </c>
      <c r="G47" s="202">
        <v>100000</v>
      </c>
      <c r="H47" s="203">
        <v>2.5000000000000001E-2</v>
      </c>
      <c r="I47" s="202">
        <v>2500</v>
      </c>
      <c r="J47" s="202">
        <v>6250000</v>
      </c>
    </row>
    <row r="48" spans="1:10" x14ac:dyDescent="0.2">
      <c r="A48" s="200" t="s">
        <v>124</v>
      </c>
      <c r="B48" s="200" t="s">
        <v>499</v>
      </c>
      <c r="C48" s="201" t="s">
        <v>549</v>
      </c>
      <c r="D48" s="200" t="s">
        <v>550</v>
      </c>
      <c r="E48" s="200" t="s">
        <v>524</v>
      </c>
      <c r="F48" s="200" t="s">
        <v>366</v>
      </c>
      <c r="G48" s="202">
        <v>60000</v>
      </c>
      <c r="H48" s="203">
        <v>1.4999999999999999E-2</v>
      </c>
      <c r="I48" s="202">
        <v>900</v>
      </c>
      <c r="J48" s="202">
        <v>2250000</v>
      </c>
    </row>
    <row r="49" spans="1:10" x14ac:dyDescent="0.2">
      <c r="A49" s="200" t="s">
        <v>386</v>
      </c>
      <c r="B49" s="200" t="s">
        <v>499</v>
      </c>
      <c r="C49" s="201" t="s">
        <v>549</v>
      </c>
      <c r="D49" s="200" t="s">
        <v>550</v>
      </c>
      <c r="E49" s="200" t="s">
        <v>524</v>
      </c>
      <c r="F49" s="200" t="s">
        <v>366</v>
      </c>
      <c r="G49" s="202">
        <v>80000</v>
      </c>
      <c r="H49" s="203">
        <v>0.02</v>
      </c>
      <c r="I49" s="202">
        <v>1600</v>
      </c>
      <c r="J49" s="202">
        <v>4000000</v>
      </c>
    </row>
    <row r="50" spans="1:10" x14ac:dyDescent="0.2">
      <c r="A50" s="200" t="s">
        <v>118</v>
      </c>
      <c r="B50" s="200" t="s">
        <v>499</v>
      </c>
      <c r="C50" s="201" t="s">
        <v>552</v>
      </c>
      <c r="D50" s="200" t="s">
        <v>550</v>
      </c>
      <c r="E50" s="200" t="s">
        <v>551</v>
      </c>
      <c r="F50" s="200" t="s">
        <v>366</v>
      </c>
      <c r="G50" s="202">
        <v>80000</v>
      </c>
      <c r="H50" s="203">
        <v>0.02</v>
      </c>
      <c r="I50" s="202">
        <v>1600</v>
      </c>
      <c r="J50" s="202">
        <v>4000000</v>
      </c>
    </row>
    <row r="51" spans="1:10" x14ac:dyDescent="0.2">
      <c r="A51" s="200" t="s">
        <v>124</v>
      </c>
      <c r="B51" s="200" t="s">
        <v>499</v>
      </c>
      <c r="C51" s="201" t="s">
        <v>552</v>
      </c>
      <c r="D51" s="200" t="s">
        <v>550</v>
      </c>
      <c r="E51" s="200" t="s">
        <v>553</v>
      </c>
      <c r="F51" s="200" t="s">
        <v>366</v>
      </c>
      <c r="G51" s="202">
        <v>40000</v>
      </c>
      <c r="H51" s="203">
        <v>1.2E-2</v>
      </c>
      <c r="I51" s="202">
        <v>480</v>
      </c>
      <c r="J51" s="202">
        <v>1200000</v>
      </c>
    </row>
    <row r="52" spans="1:10" x14ac:dyDescent="0.2">
      <c r="A52" s="200" t="s">
        <v>386</v>
      </c>
      <c r="B52" s="200" t="s">
        <v>499</v>
      </c>
      <c r="C52" s="201" t="s">
        <v>554</v>
      </c>
      <c r="D52" s="200" t="s">
        <v>555</v>
      </c>
      <c r="E52" s="200" t="s">
        <v>553</v>
      </c>
      <c r="F52" s="200" t="s">
        <v>366</v>
      </c>
      <c r="G52" s="202">
        <v>30000</v>
      </c>
      <c r="H52" s="203">
        <v>1.7999999999999999E-2</v>
      </c>
      <c r="I52" s="202">
        <v>540</v>
      </c>
      <c r="J52" s="202">
        <v>1350000</v>
      </c>
    </row>
    <row r="53" spans="1:10" x14ac:dyDescent="0.2">
      <c r="A53" s="200" t="s">
        <v>124</v>
      </c>
      <c r="B53" s="200" t="s">
        <v>499</v>
      </c>
      <c r="C53" s="201" t="s">
        <v>554</v>
      </c>
      <c r="D53" s="200" t="s">
        <v>555</v>
      </c>
      <c r="E53" s="200" t="s">
        <v>553</v>
      </c>
      <c r="F53" s="200" t="s">
        <v>366</v>
      </c>
      <c r="G53" s="202">
        <v>15000</v>
      </c>
      <c r="H53" s="203">
        <v>0.01</v>
      </c>
      <c r="I53" s="202">
        <v>150</v>
      </c>
      <c r="J53" s="202">
        <v>375000</v>
      </c>
    </row>
    <row r="54" spans="1:10" x14ac:dyDescent="0.2">
      <c r="A54" s="200" t="s">
        <v>118</v>
      </c>
      <c r="B54" s="200" t="s">
        <v>499</v>
      </c>
      <c r="C54" s="201" t="s">
        <v>554</v>
      </c>
      <c r="D54" s="200" t="s">
        <v>555</v>
      </c>
      <c r="E54" s="200" t="s">
        <v>543</v>
      </c>
      <c r="F54" s="200" t="s">
        <v>366</v>
      </c>
      <c r="G54" s="202">
        <v>20000</v>
      </c>
      <c r="H54" s="203">
        <v>0.02</v>
      </c>
      <c r="I54" s="202">
        <v>400</v>
      </c>
      <c r="J54" s="202">
        <v>1000000</v>
      </c>
    </row>
    <row r="55" spans="1:10" x14ac:dyDescent="0.2">
      <c r="A55" s="200" t="s">
        <v>118</v>
      </c>
      <c r="B55" s="200" t="s">
        <v>499</v>
      </c>
      <c r="C55" s="201" t="s">
        <v>556</v>
      </c>
      <c r="D55" s="200" t="s">
        <v>555</v>
      </c>
      <c r="E55" s="200" t="s">
        <v>543</v>
      </c>
      <c r="F55" s="200" t="s">
        <v>366</v>
      </c>
      <c r="G55" s="202">
        <v>15000</v>
      </c>
      <c r="H55" s="203">
        <v>1.4999999999999999E-2</v>
      </c>
      <c r="I55" s="202">
        <v>225</v>
      </c>
      <c r="J55" s="202">
        <v>562500</v>
      </c>
    </row>
    <row r="56" spans="1:10" x14ac:dyDescent="0.2">
      <c r="A56" s="200" t="s">
        <v>124</v>
      </c>
      <c r="B56" s="200" t="s">
        <v>499</v>
      </c>
      <c r="C56" s="201" t="s">
        <v>556</v>
      </c>
      <c r="D56" s="200" t="s">
        <v>555</v>
      </c>
      <c r="E56" s="200" t="s">
        <v>543</v>
      </c>
      <c r="F56" s="200" t="s">
        <v>366</v>
      </c>
      <c r="G56" s="202">
        <v>10000</v>
      </c>
      <c r="H56" s="203">
        <v>8.0000000000000002E-3</v>
      </c>
      <c r="I56" s="202">
        <v>80</v>
      </c>
      <c r="J56" s="202">
        <v>200000</v>
      </c>
    </row>
    <row r="57" spans="1:10" x14ac:dyDescent="0.2">
      <c r="A57" s="200" t="s">
        <v>118</v>
      </c>
      <c r="B57" s="200" t="s">
        <v>499</v>
      </c>
      <c r="C57" s="201" t="s">
        <v>557</v>
      </c>
      <c r="D57" s="200" t="s">
        <v>558</v>
      </c>
      <c r="E57" s="200" t="s">
        <v>559</v>
      </c>
      <c r="F57" s="200" t="s">
        <v>366</v>
      </c>
      <c r="G57" s="202">
        <v>60000</v>
      </c>
      <c r="H57" s="203">
        <v>0.02</v>
      </c>
      <c r="I57" s="202">
        <v>1200</v>
      </c>
      <c r="J57" s="202">
        <v>3000000</v>
      </c>
    </row>
    <row r="58" spans="1:10" x14ac:dyDescent="0.2">
      <c r="A58" s="200" t="s">
        <v>386</v>
      </c>
      <c r="B58" s="200" t="s">
        <v>499</v>
      </c>
      <c r="C58" s="201" t="s">
        <v>557</v>
      </c>
      <c r="D58" s="200" t="s">
        <v>558</v>
      </c>
      <c r="E58" s="200" t="s">
        <v>560</v>
      </c>
      <c r="F58" s="200" t="s">
        <v>366</v>
      </c>
      <c r="G58" s="202">
        <v>80000</v>
      </c>
      <c r="H58" s="203">
        <v>1.4999999999999999E-2</v>
      </c>
      <c r="I58" s="202">
        <v>1200</v>
      </c>
      <c r="J58" s="202">
        <v>3000000</v>
      </c>
    </row>
    <row r="59" spans="1:10" x14ac:dyDescent="0.2">
      <c r="A59" s="200" t="s">
        <v>124</v>
      </c>
      <c r="B59" s="200" t="s">
        <v>499</v>
      </c>
      <c r="C59" s="201" t="s">
        <v>557</v>
      </c>
      <c r="D59" s="200" t="s">
        <v>558</v>
      </c>
      <c r="E59" s="200" t="s">
        <v>561</v>
      </c>
      <c r="F59" s="200" t="s">
        <v>366</v>
      </c>
      <c r="G59" s="202">
        <v>40000</v>
      </c>
      <c r="H59" s="203">
        <v>8.0000000000000002E-3</v>
      </c>
      <c r="I59" s="202">
        <v>320</v>
      </c>
      <c r="J59" s="202">
        <v>800000</v>
      </c>
    </row>
    <row r="60" spans="1:10" x14ac:dyDescent="0.2">
      <c r="A60" s="200" t="s">
        <v>124</v>
      </c>
      <c r="B60" s="200" t="s">
        <v>499</v>
      </c>
      <c r="C60" s="201" t="s">
        <v>562</v>
      </c>
      <c r="D60" s="200" t="s">
        <v>555</v>
      </c>
      <c r="E60" s="200" t="s">
        <v>563</v>
      </c>
      <c r="F60" s="200" t="s">
        <v>366</v>
      </c>
      <c r="G60" s="202">
        <v>20000</v>
      </c>
      <c r="H60" s="203">
        <v>8.0000000000000002E-3</v>
      </c>
      <c r="I60" s="202">
        <v>160</v>
      </c>
      <c r="J60" s="202">
        <v>400000</v>
      </c>
    </row>
    <row r="61" spans="1:10" x14ac:dyDescent="0.2">
      <c r="A61" s="200" t="s">
        <v>118</v>
      </c>
      <c r="B61" s="200" t="s">
        <v>499</v>
      </c>
      <c r="C61" s="201" t="s">
        <v>562</v>
      </c>
      <c r="D61" s="200" t="s">
        <v>555</v>
      </c>
      <c r="E61" s="200" t="s">
        <v>539</v>
      </c>
      <c r="F61" s="200" t="s">
        <v>366</v>
      </c>
      <c r="G61" s="202">
        <v>30000</v>
      </c>
      <c r="H61" s="203">
        <v>0.02</v>
      </c>
      <c r="I61" s="202">
        <v>600</v>
      </c>
      <c r="J61" s="202">
        <v>1500000</v>
      </c>
    </row>
    <row r="62" spans="1:10" x14ac:dyDescent="0.2">
      <c r="A62" s="200" t="s">
        <v>386</v>
      </c>
      <c r="B62" s="200" t="s">
        <v>499</v>
      </c>
      <c r="C62" s="201" t="s">
        <v>564</v>
      </c>
      <c r="D62" s="200" t="s">
        <v>565</v>
      </c>
      <c r="E62" s="200" t="s">
        <v>524</v>
      </c>
      <c r="F62" s="200" t="s">
        <v>366</v>
      </c>
      <c r="G62" s="202">
        <v>50000</v>
      </c>
      <c r="H62" s="203">
        <v>1.4999999999999999E-2</v>
      </c>
      <c r="I62" s="202">
        <v>750</v>
      </c>
      <c r="J62" s="202">
        <v>1875000</v>
      </c>
    </row>
    <row r="63" spans="1:10" x14ac:dyDescent="0.2">
      <c r="A63" s="200" t="s">
        <v>124</v>
      </c>
      <c r="B63" s="200" t="s">
        <v>499</v>
      </c>
      <c r="C63" s="201" t="s">
        <v>564</v>
      </c>
      <c r="D63" s="200" t="s">
        <v>565</v>
      </c>
      <c r="E63" s="200" t="s">
        <v>524</v>
      </c>
      <c r="F63" s="200" t="s">
        <v>366</v>
      </c>
      <c r="G63" s="202">
        <v>40000</v>
      </c>
      <c r="H63" s="203">
        <v>8.0000000000000002E-3</v>
      </c>
      <c r="I63" s="202">
        <v>320</v>
      </c>
      <c r="J63" s="202">
        <v>800000</v>
      </c>
    </row>
    <row r="64" spans="1:10" x14ac:dyDescent="0.2">
      <c r="A64" s="200" t="s">
        <v>118</v>
      </c>
      <c r="B64" s="200" t="s">
        <v>499</v>
      </c>
      <c r="C64" s="201" t="s">
        <v>564</v>
      </c>
      <c r="D64" s="200" t="s">
        <v>565</v>
      </c>
      <c r="E64" s="200" t="s">
        <v>566</v>
      </c>
      <c r="F64" s="200" t="s">
        <v>366</v>
      </c>
      <c r="G64" s="202">
        <v>60000</v>
      </c>
      <c r="H64" s="203">
        <v>1.7999999999999999E-2</v>
      </c>
      <c r="I64" s="202">
        <v>1080</v>
      </c>
      <c r="J64" s="202">
        <v>2700000</v>
      </c>
    </row>
    <row r="65" spans="1:10" x14ac:dyDescent="0.2">
      <c r="A65" s="200" t="s">
        <v>118</v>
      </c>
      <c r="B65" s="200" t="s">
        <v>499</v>
      </c>
      <c r="C65" s="201" t="s">
        <v>567</v>
      </c>
      <c r="D65" s="200" t="s">
        <v>568</v>
      </c>
      <c r="E65" s="200" t="s">
        <v>569</v>
      </c>
      <c r="F65" s="200" t="s">
        <v>366</v>
      </c>
      <c r="G65" s="202">
        <v>40000</v>
      </c>
      <c r="H65" s="203">
        <v>1.4999999999999999E-2</v>
      </c>
      <c r="I65" s="202">
        <v>600</v>
      </c>
      <c r="J65" s="202">
        <v>1500000</v>
      </c>
    </row>
    <row r="66" spans="1:10" x14ac:dyDescent="0.2">
      <c r="A66" s="200" t="s">
        <v>124</v>
      </c>
      <c r="B66" s="200" t="s">
        <v>499</v>
      </c>
      <c r="C66" s="201" t="s">
        <v>567</v>
      </c>
      <c r="D66" s="200" t="s">
        <v>568</v>
      </c>
      <c r="E66" s="200" t="s">
        <v>570</v>
      </c>
      <c r="F66" s="200" t="s">
        <v>366</v>
      </c>
      <c r="G66" s="202">
        <v>25000</v>
      </c>
      <c r="H66" s="203">
        <v>8.0000000000000002E-3</v>
      </c>
      <c r="I66" s="202">
        <v>200</v>
      </c>
      <c r="J66" s="202">
        <v>500000</v>
      </c>
    </row>
    <row r="67" spans="1:10" x14ac:dyDescent="0.2">
      <c r="A67" s="200" t="s">
        <v>386</v>
      </c>
      <c r="B67" s="200" t="s">
        <v>499</v>
      </c>
      <c r="C67" s="201" t="s">
        <v>567</v>
      </c>
      <c r="D67" s="200" t="s">
        <v>568</v>
      </c>
      <c r="E67" s="200" t="s">
        <v>570</v>
      </c>
      <c r="F67" s="200" t="s">
        <v>366</v>
      </c>
      <c r="G67" s="202">
        <v>30000</v>
      </c>
      <c r="H67" s="203">
        <v>1.7999999999999999E-2</v>
      </c>
      <c r="I67" s="202">
        <v>540</v>
      </c>
      <c r="J67" s="202">
        <v>1350000</v>
      </c>
    </row>
    <row r="68" spans="1:10" x14ac:dyDescent="0.2">
      <c r="A68" s="200" t="s">
        <v>118</v>
      </c>
      <c r="B68" s="200" t="s">
        <v>499</v>
      </c>
      <c r="C68" s="201" t="s">
        <v>571</v>
      </c>
      <c r="D68" s="200" t="s">
        <v>572</v>
      </c>
      <c r="E68" s="200" t="s">
        <v>559</v>
      </c>
      <c r="F68" s="200" t="s">
        <v>366</v>
      </c>
      <c r="G68" s="202">
        <v>40000</v>
      </c>
      <c r="H68" s="203">
        <v>1.4999999999999999E-2</v>
      </c>
      <c r="I68" s="202">
        <v>600</v>
      </c>
      <c r="J68" s="202">
        <v>1500000</v>
      </c>
    </row>
    <row r="69" spans="1:10" x14ac:dyDescent="0.2">
      <c r="A69" s="200" t="s">
        <v>124</v>
      </c>
      <c r="B69" s="200" t="s">
        <v>499</v>
      </c>
      <c r="C69" s="201" t="s">
        <v>571</v>
      </c>
      <c r="D69" s="200" t="s">
        <v>572</v>
      </c>
      <c r="E69" s="200" t="s">
        <v>570</v>
      </c>
      <c r="F69" s="200" t="s">
        <v>366</v>
      </c>
      <c r="G69" s="202">
        <v>15000</v>
      </c>
      <c r="H69" s="203">
        <v>8.0000000000000002E-3</v>
      </c>
      <c r="I69" s="202">
        <v>120</v>
      </c>
      <c r="J69" s="202">
        <v>300000</v>
      </c>
    </row>
    <row r="70" spans="1:10" x14ac:dyDescent="0.2">
      <c r="A70" s="200" t="s">
        <v>118</v>
      </c>
      <c r="B70" s="200" t="s">
        <v>499</v>
      </c>
      <c r="C70" s="201" t="s">
        <v>573</v>
      </c>
      <c r="D70" s="200" t="s">
        <v>572</v>
      </c>
      <c r="E70" s="200" t="s">
        <v>534</v>
      </c>
      <c r="F70" s="200" t="s">
        <v>366</v>
      </c>
      <c r="G70" s="202">
        <v>10000</v>
      </c>
      <c r="H70" s="203">
        <v>0.02</v>
      </c>
      <c r="I70" s="202">
        <v>200</v>
      </c>
      <c r="J70" s="202">
        <v>500000</v>
      </c>
    </row>
    <row r="71" spans="1:10" x14ac:dyDescent="0.2">
      <c r="A71" s="200" t="s">
        <v>124</v>
      </c>
      <c r="B71" s="200" t="s">
        <v>499</v>
      </c>
      <c r="C71" s="201" t="s">
        <v>573</v>
      </c>
      <c r="D71" s="200" t="s">
        <v>572</v>
      </c>
      <c r="E71" s="200" t="s">
        <v>534</v>
      </c>
      <c r="F71" s="200" t="s">
        <v>366</v>
      </c>
      <c r="G71" s="202">
        <v>15000</v>
      </c>
      <c r="H71" s="203">
        <v>1.2E-2</v>
      </c>
      <c r="I71" s="202">
        <v>180</v>
      </c>
      <c r="J71" s="202">
        <v>450000</v>
      </c>
    </row>
    <row r="72" spans="1:10" x14ac:dyDescent="0.2">
      <c r="A72" s="200" t="s">
        <v>124</v>
      </c>
      <c r="B72" s="200" t="s">
        <v>499</v>
      </c>
      <c r="C72" s="201" t="s">
        <v>574</v>
      </c>
      <c r="D72" s="200" t="s">
        <v>575</v>
      </c>
      <c r="E72" s="200" t="s">
        <v>534</v>
      </c>
      <c r="F72" s="200" t="s">
        <v>366</v>
      </c>
      <c r="G72" s="202">
        <v>25000</v>
      </c>
      <c r="H72" s="203">
        <v>1.2E-2</v>
      </c>
      <c r="I72" s="202">
        <v>300</v>
      </c>
      <c r="J72" s="202">
        <v>750000</v>
      </c>
    </row>
    <row r="73" spans="1:10" x14ac:dyDescent="0.2">
      <c r="A73" s="200" t="s">
        <v>118</v>
      </c>
      <c r="B73" s="200" t="s">
        <v>499</v>
      </c>
      <c r="C73" s="201" t="s">
        <v>574</v>
      </c>
      <c r="D73" s="200" t="s">
        <v>575</v>
      </c>
      <c r="E73" s="200" t="s">
        <v>576</v>
      </c>
      <c r="F73" s="200" t="s">
        <v>366</v>
      </c>
      <c r="G73" s="202">
        <v>50000</v>
      </c>
      <c r="H73" s="203">
        <v>2.5000000000000001E-2</v>
      </c>
      <c r="I73" s="202">
        <v>1250</v>
      </c>
      <c r="J73" s="202">
        <v>3125000</v>
      </c>
    </row>
    <row r="74" spans="1:10" x14ac:dyDescent="0.2">
      <c r="A74" s="200" t="s">
        <v>386</v>
      </c>
      <c r="B74" s="200" t="s">
        <v>499</v>
      </c>
      <c r="C74" s="201" t="s">
        <v>574</v>
      </c>
      <c r="D74" s="200" t="s">
        <v>575</v>
      </c>
      <c r="E74" s="200" t="s">
        <v>534</v>
      </c>
      <c r="F74" s="200" t="s">
        <v>366</v>
      </c>
      <c r="G74" s="202">
        <v>35000</v>
      </c>
      <c r="H74" s="203">
        <v>1.4999999999999999E-2</v>
      </c>
      <c r="I74" s="202">
        <v>525</v>
      </c>
      <c r="J74" s="202">
        <v>1312500</v>
      </c>
    </row>
    <row r="75" spans="1:10" x14ac:dyDescent="0.2">
      <c r="A75" s="200" t="s">
        <v>124</v>
      </c>
      <c r="B75" s="200" t="s">
        <v>499</v>
      </c>
      <c r="C75" s="201" t="s">
        <v>577</v>
      </c>
      <c r="D75" s="200" t="s">
        <v>501</v>
      </c>
      <c r="E75" s="200" t="s">
        <v>534</v>
      </c>
      <c r="F75" s="200" t="s">
        <v>366</v>
      </c>
      <c r="G75" s="202">
        <v>10000</v>
      </c>
      <c r="H75" s="203">
        <v>8.0000000000000002E-3</v>
      </c>
      <c r="I75" s="202">
        <v>80</v>
      </c>
      <c r="J75" s="202">
        <v>200000</v>
      </c>
    </row>
    <row r="76" spans="1:10" x14ac:dyDescent="0.2">
      <c r="A76" s="200" t="s">
        <v>118</v>
      </c>
      <c r="B76" s="200" t="s">
        <v>499</v>
      </c>
      <c r="C76" s="201" t="s">
        <v>577</v>
      </c>
      <c r="D76" s="200" t="s">
        <v>501</v>
      </c>
      <c r="E76" s="200" t="s">
        <v>553</v>
      </c>
      <c r="F76" s="200" t="s">
        <v>366</v>
      </c>
      <c r="G76" s="202">
        <v>20000</v>
      </c>
      <c r="H76" s="203">
        <v>0.02</v>
      </c>
      <c r="I76" s="202">
        <v>400</v>
      </c>
      <c r="J76" s="202">
        <v>1000000</v>
      </c>
    </row>
    <row r="77" spans="1:10" x14ac:dyDescent="0.2">
      <c r="A77" s="200" t="s">
        <v>386</v>
      </c>
      <c r="B77" s="200" t="s">
        <v>499</v>
      </c>
      <c r="C77" s="201" t="s">
        <v>577</v>
      </c>
      <c r="D77" s="200" t="s">
        <v>501</v>
      </c>
      <c r="E77" s="200" t="s">
        <v>553</v>
      </c>
      <c r="F77" s="200" t="s">
        <v>366</v>
      </c>
      <c r="G77" s="202">
        <v>30000</v>
      </c>
      <c r="H77" s="203">
        <v>1.7999999999999999E-2</v>
      </c>
      <c r="I77" s="202">
        <v>540</v>
      </c>
      <c r="J77" s="202">
        <v>1350000</v>
      </c>
    </row>
    <row r="80" spans="1:10" x14ac:dyDescent="0.2">
      <c r="A80" s="188"/>
    </row>
    <row r="81" spans="1:1" x14ac:dyDescent="0.2">
      <c r="A81" s="188"/>
    </row>
    <row r="82" spans="1:1" x14ac:dyDescent="0.2">
      <c r="A82" s="188"/>
    </row>
  </sheetData>
  <sortState ref="A2:J82">
    <sortCondition ref="C1"/>
  </sortState>
  <phoneticPr fontId="1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E44" workbookViewId="0">
      <selection activeCell="A2" sqref="A2:J64"/>
    </sheetView>
  </sheetViews>
  <sheetFormatPr baseColWidth="10" defaultColWidth="8.83203125" defaultRowHeight="13" x14ac:dyDescent="0.2"/>
  <cols>
    <col min="1" max="1" width="12.1640625" style="70" bestFit="1" customWidth="1"/>
    <col min="2" max="2" width="5.5" style="70" bestFit="1" customWidth="1"/>
    <col min="3" max="3" width="10" style="70" bestFit="1" customWidth="1"/>
    <col min="4" max="4" width="85.6640625" style="70" bestFit="1" customWidth="1"/>
    <col min="5" max="5" width="75.1640625" style="70" bestFit="1" customWidth="1"/>
    <col min="6" max="6" width="11.1640625" style="70" bestFit="1" customWidth="1"/>
    <col min="7" max="7" width="8.83203125" style="70" bestFit="1" customWidth="1"/>
    <col min="8" max="8" width="11.33203125" style="70" bestFit="1" customWidth="1"/>
    <col min="9" max="9" width="13.33203125" style="70" bestFit="1" customWidth="1"/>
    <col min="10" max="10" width="11.33203125" style="70" bestFit="1" customWidth="1"/>
    <col min="11" max="16384" width="8.83203125" style="70"/>
  </cols>
  <sheetData>
    <row r="1" spans="1:10" ht="16" x14ac:dyDescent="0.2">
      <c r="A1" s="91" t="s">
        <v>4</v>
      </c>
      <c r="B1" s="91" t="s">
        <v>109</v>
      </c>
      <c r="C1" s="91" t="s">
        <v>110</v>
      </c>
      <c r="D1" s="91" t="s">
        <v>111</v>
      </c>
      <c r="E1" s="91" t="s">
        <v>112</v>
      </c>
      <c r="F1" s="91" t="s">
        <v>355</v>
      </c>
      <c r="G1" s="91" t="s">
        <v>356</v>
      </c>
      <c r="H1" s="91" t="s">
        <v>114</v>
      </c>
      <c r="I1" s="91" t="s">
        <v>357</v>
      </c>
      <c r="J1" s="91" t="s">
        <v>116</v>
      </c>
    </row>
    <row r="2" spans="1:10" ht="16" x14ac:dyDescent="0.2">
      <c r="A2" s="92" t="s">
        <v>582</v>
      </c>
      <c r="B2" s="92" t="s">
        <v>578</v>
      </c>
      <c r="C2" s="93">
        <v>43252</v>
      </c>
      <c r="D2" s="92" t="s">
        <v>579</v>
      </c>
      <c r="E2" s="92" t="s">
        <v>581</v>
      </c>
      <c r="F2" s="92" t="s">
        <v>366</v>
      </c>
      <c r="G2" s="95">
        <v>200000</v>
      </c>
      <c r="H2" s="96">
        <v>0.01</v>
      </c>
      <c r="I2" s="95">
        <v>2000</v>
      </c>
      <c r="J2" s="95">
        <v>5000000</v>
      </c>
    </row>
    <row r="3" spans="1:10" ht="16" x14ac:dyDescent="0.2">
      <c r="A3" s="92" t="s">
        <v>118</v>
      </c>
      <c r="B3" s="92" t="s">
        <v>578</v>
      </c>
      <c r="C3" s="93">
        <v>43252</v>
      </c>
      <c r="D3" s="92" t="s">
        <v>579</v>
      </c>
      <c r="E3" s="94" t="s">
        <v>580</v>
      </c>
      <c r="F3" s="92" t="s">
        <v>366</v>
      </c>
      <c r="G3" s="95">
        <v>100000</v>
      </c>
      <c r="H3" s="96">
        <v>0.02</v>
      </c>
      <c r="I3" s="95">
        <v>2000</v>
      </c>
      <c r="J3" s="95">
        <v>5000000</v>
      </c>
    </row>
    <row r="4" spans="1:10" ht="16" x14ac:dyDescent="0.2">
      <c r="A4" s="92" t="s">
        <v>124</v>
      </c>
      <c r="B4" s="92" t="s">
        <v>578</v>
      </c>
      <c r="C4" s="93">
        <v>43252</v>
      </c>
      <c r="D4" s="92" t="s">
        <v>579</v>
      </c>
      <c r="E4" s="92" t="s">
        <v>581</v>
      </c>
      <c r="F4" s="92" t="s">
        <v>366</v>
      </c>
      <c r="G4" s="95">
        <v>200000</v>
      </c>
      <c r="H4" s="96">
        <v>8.0000000000000002E-3</v>
      </c>
      <c r="I4" s="95">
        <v>1600</v>
      </c>
      <c r="J4" s="95">
        <v>4000000</v>
      </c>
    </row>
    <row r="5" spans="1:10" ht="16" x14ac:dyDescent="0.2">
      <c r="A5" s="92" t="s">
        <v>118</v>
      </c>
      <c r="B5" s="92" t="s">
        <v>578</v>
      </c>
      <c r="C5" s="93">
        <v>43253</v>
      </c>
      <c r="D5" s="92" t="s">
        <v>583</v>
      </c>
      <c r="E5" s="92" t="s">
        <v>584</v>
      </c>
      <c r="F5" s="92" t="s">
        <v>366</v>
      </c>
      <c r="G5" s="95">
        <v>30000</v>
      </c>
      <c r="H5" s="96">
        <v>0.02</v>
      </c>
      <c r="I5" s="95">
        <v>600</v>
      </c>
      <c r="J5" s="95">
        <v>1500000</v>
      </c>
    </row>
    <row r="6" spans="1:10" ht="16" x14ac:dyDescent="0.2">
      <c r="A6" s="92" t="s">
        <v>124</v>
      </c>
      <c r="B6" s="92" t="s">
        <v>578</v>
      </c>
      <c r="C6" s="93">
        <v>43253</v>
      </c>
      <c r="D6" s="92" t="s">
        <v>583</v>
      </c>
      <c r="E6" s="92" t="s">
        <v>585</v>
      </c>
      <c r="F6" s="92" t="s">
        <v>366</v>
      </c>
      <c r="G6" s="95">
        <v>100000</v>
      </c>
      <c r="H6" s="96">
        <v>8.0000000000000002E-3</v>
      </c>
      <c r="I6" s="95">
        <v>800</v>
      </c>
      <c r="J6" s="95">
        <v>2000000</v>
      </c>
    </row>
    <row r="7" spans="1:10" ht="16" x14ac:dyDescent="0.2">
      <c r="A7" s="92" t="s">
        <v>582</v>
      </c>
      <c r="B7" s="92" t="s">
        <v>578</v>
      </c>
      <c r="C7" s="93">
        <v>43254</v>
      </c>
      <c r="D7" s="92" t="s">
        <v>586</v>
      </c>
      <c r="E7" s="92" t="s">
        <v>585</v>
      </c>
      <c r="F7" s="92" t="s">
        <v>366</v>
      </c>
      <c r="G7" s="95">
        <v>100000</v>
      </c>
      <c r="H7" s="96">
        <v>0.01</v>
      </c>
      <c r="I7" s="95">
        <v>1000</v>
      </c>
      <c r="J7" s="95">
        <v>2500000</v>
      </c>
    </row>
    <row r="8" spans="1:10" ht="16" x14ac:dyDescent="0.2">
      <c r="A8" s="92" t="s">
        <v>118</v>
      </c>
      <c r="B8" s="92" t="s">
        <v>578</v>
      </c>
      <c r="C8" s="93">
        <v>43254</v>
      </c>
      <c r="D8" s="92" t="s">
        <v>586</v>
      </c>
      <c r="E8" s="92" t="s">
        <v>587</v>
      </c>
      <c r="F8" s="92" t="s">
        <v>366</v>
      </c>
      <c r="G8" s="95">
        <v>30000</v>
      </c>
      <c r="H8" s="96">
        <v>0.02</v>
      </c>
      <c r="I8" s="95">
        <v>600</v>
      </c>
      <c r="J8" s="95">
        <v>1500000</v>
      </c>
    </row>
    <row r="9" spans="1:10" ht="16" x14ac:dyDescent="0.2">
      <c r="A9" s="92" t="s">
        <v>118</v>
      </c>
      <c r="B9" s="92" t="s">
        <v>578</v>
      </c>
      <c r="C9" s="93">
        <v>43255</v>
      </c>
      <c r="D9" s="92" t="s">
        <v>588</v>
      </c>
      <c r="E9" s="92" t="s">
        <v>589</v>
      </c>
      <c r="F9" s="92" t="s">
        <v>366</v>
      </c>
      <c r="G9" s="95">
        <v>30000</v>
      </c>
      <c r="H9" s="96">
        <v>0.02</v>
      </c>
      <c r="I9" s="95">
        <v>600</v>
      </c>
      <c r="J9" s="95">
        <v>1500000</v>
      </c>
    </row>
    <row r="10" spans="1:10" ht="16" x14ac:dyDescent="0.2">
      <c r="A10" s="92" t="s">
        <v>124</v>
      </c>
      <c r="B10" s="92" t="s">
        <v>578</v>
      </c>
      <c r="C10" s="93">
        <v>43255</v>
      </c>
      <c r="D10" s="92" t="s">
        <v>588</v>
      </c>
      <c r="E10" s="92" t="s">
        <v>585</v>
      </c>
      <c r="F10" s="92" t="s">
        <v>366</v>
      </c>
      <c r="G10" s="95">
        <v>100000</v>
      </c>
      <c r="H10" s="96">
        <v>8.0000000000000002E-3</v>
      </c>
      <c r="I10" s="95">
        <v>800</v>
      </c>
      <c r="J10" s="95">
        <v>2000000</v>
      </c>
    </row>
    <row r="11" spans="1:10" ht="16" x14ac:dyDescent="0.2">
      <c r="A11" s="92" t="s">
        <v>118</v>
      </c>
      <c r="B11" s="92" t="s">
        <v>578</v>
      </c>
      <c r="C11" s="93">
        <v>43256</v>
      </c>
      <c r="D11" s="92" t="s">
        <v>590</v>
      </c>
      <c r="E11" s="92" t="s">
        <v>591</v>
      </c>
      <c r="F11" s="92" t="s">
        <v>366</v>
      </c>
      <c r="G11" s="95">
        <v>30000</v>
      </c>
      <c r="H11" s="96">
        <v>0.02</v>
      </c>
      <c r="I11" s="95">
        <v>600</v>
      </c>
      <c r="J11" s="95">
        <v>1500000</v>
      </c>
    </row>
    <row r="12" spans="1:10" ht="16" x14ac:dyDescent="0.2">
      <c r="A12" s="92" t="s">
        <v>124</v>
      </c>
      <c r="B12" s="92" t="s">
        <v>578</v>
      </c>
      <c r="C12" s="93">
        <v>43256</v>
      </c>
      <c r="D12" s="92" t="s">
        <v>590</v>
      </c>
      <c r="E12" s="92" t="s">
        <v>585</v>
      </c>
      <c r="F12" s="92" t="s">
        <v>366</v>
      </c>
      <c r="G12" s="95">
        <v>100000</v>
      </c>
      <c r="H12" s="96">
        <v>8.0000000000000002E-3</v>
      </c>
      <c r="I12" s="95">
        <v>800</v>
      </c>
      <c r="J12" s="95">
        <v>2000000</v>
      </c>
    </row>
    <row r="13" spans="1:10" ht="16" x14ac:dyDescent="0.2">
      <c r="A13" s="92" t="s">
        <v>118</v>
      </c>
      <c r="B13" s="92" t="s">
        <v>578</v>
      </c>
      <c r="C13" s="93">
        <v>43257</v>
      </c>
      <c r="D13" s="92" t="s">
        <v>592</v>
      </c>
      <c r="E13" s="92" t="s">
        <v>593</v>
      </c>
      <c r="F13" s="92" t="s">
        <v>366</v>
      </c>
      <c r="G13" s="95">
        <v>30000</v>
      </c>
      <c r="H13" s="96">
        <v>0.02</v>
      </c>
      <c r="I13" s="95">
        <v>600</v>
      </c>
      <c r="J13" s="95">
        <v>1500000</v>
      </c>
    </row>
    <row r="14" spans="1:10" ht="16" x14ac:dyDescent="0.2">
      <c r="A14" s="92" t="s">
        <v>124</v>
      </c>
      <c r="B14" s="92" t="s">
        <v>578</v>
      </c>
      <c r="C14" s="93">
        <v>43257</v>
      </c>
      <c r="D14" s="92" t="s">
        <v>592</v>
      </c>
      <c r="E14" s="92" t="s">
        <v>585</v>
      </c>
      <c r="F14" s="92" t="s">
        <v>366</v>
      </c>
      <c r="G14" s="95">
        <v>100000</v>
      </c>
      <c r="H14" s="96">
        <v>8.0000000000000002E-3</v>
      </c>
      <c r="I14" s="95">
        <v>800</v>
      </c>
      <c r="J14" s="95">
        <v>2000000</v>
      </c>
    </row>
    <row r="15" spans="1:10" ht="16" x14ac:dyDescent="0.2">
      <c r="A15" s="92" t="s">
        <v>582</v>
      </c>
      <c r="B15" s="92" t="s">
        <v>578</v>
      </c>
      <c r="C15" s="93">
        <v>43258</v>
      </c>
      <c r="D15" s="92" t="s">
        <v>594</v>
      </c>
      <c r="E15" s="92" t="s">
        <v>581</v>
      </c>
      <c r="F15" s="92" t="s">
        <v>366</v>
      </c>
      <c r="G15" s="95">
        <v>200000</v>
      </c>
      <c r="H15" s="96">
        <v>0.01</v>
      </c>
      <c r="I15" s="95">
        <v>2000</v>
      </c>
      <c r="J15" s="95">
        <v>5000000</v>
      </c>
    </row>
    <row r="16" spans="1:10" ht="16" x14ac:dyDescent="0.2">
      <c r="A16" s="92" t="s">
        <v>118</v>
      </c>
      <c r="B16" s="92" t="s">
        <v>578</v>
      </c>
      <c r="C16" s="93">
        <v>43258</v>
      </c>
      <c r="D16" s="92" t="s">
        <v>594</v>
      </c>
      <c r="E16" s="94" t="s">
        <v>580</v>
      </c>
      <c r="F16" s="92" t="s">
        <v>366</v>
      </c>
      <c r="G16" s="95">
        <v>50000</v>
      </c>
      <c r="H16" s="96">
        <v>0.02</v>
      </c>
      <c r="I16" s="95">
        <v>1000</v>
      </c>
      <c r="J16" s="95">
        <v>2500000</v>
      </c>
    </row>
    <row r="17" spans="1:10" ht="16" x14ac:dyDescent="0.2">
      <c r="A17" s="92" t="s">
        <v>124</v>
      </c>
      <c r="B17" s="92" t="s">
        <v>578</v>
      </c>
      <c r="C17" s="93">
        <v>43258</v>
      </c>
      <c r="D17" s="92" t="s">
        <v>594</v>
      </c>
      <c r="E17" s="92" t="s">
        <v>581</v>
      </c>
      <c r="F17" s="92" t="s">
        <v>366</v>
      </c>
      <c r="G17" s="95">
        <v>200000</v>
      </c>
      <c r="H17" s="96">
        <v>8.0000000000000002E-3</v>
      </c>
      <c r="I17" s="95">
        <v>1600</v>
      </c>
      <c r="J17" s="95">
        <v>4000000</v>
      </c>
    </row>
    <row r="18" spans="1:10" ht="16" x14ac:dyDescent="0.2">
      <c r="A18" s="92" t="s">
        <v>118</v>
      </c>
      <c r="B18" s="92" t="s">
        <v>578</v>
      </c>
      <c r="C18" s="93">
        <v>43259</v>
      </c>
      <c r="D18" s="92" t="s">
        <v>595</v>
      </c>
      <c r="E18" s="92" t="s">
        <v>584</v>
      </c>
      <c r="F18" s="92" t="s">
        <v>366</v>
      </c>
      <c r="G18" s="95">
        <v>30000</v>
      </c>
      <c r="H18" s="96">
        <v>0.02</v>
      </c>
      <c r="I18" s="95">
        <v>600</v>
      </c>
      <c r="J18" s="95">
        <v>1500000</v>
      </c>
    </row>
    <row r="19" spans="1:10" ht="16" x14ac:dyDescent="0.2">
      <c r="A19" s="92" t="s">
        <v>124</v>
      </c>
      <c r="B19" s="92" t="s">
        <v>578</v>
      </c>
      <c r="C19" s="93">
        <v>43259</v>
      </c>
      <c r="D19" s="92" t="s">
        <v>595</v>
      </c>
      <c r="E19" s="92" t="s">
        <v>585</v>
      </c>
      <c r="F19" s="92" t="s">
        <v>366</v>
      </c>
      <c r="G19" s="95">
        <v>100000</v>
      </c>
      <c r="H19" s="96">
        <v>8.0000000000000002E-3</v>
      </c>
      <c r="I19" s="95">
        <v>800</v>
      </c>
      <c r="J19" s="95">
        <v>2000000</v>
      </c>
    </row>
    <row r="20" spans="1:10" ht="16" x14ac:dyDescent="0.2">
      <c r="A20" s="92" t="s">
        <v>118</v>
      </c>
      <c r="B20" s="92" t="s">
        <v>578</v>
      </c>
      <c r="C20" s="93">
        <v>43260</v>
      </c>
      <c r="D20" s="92" t="s">
        <v>558</v>
      </c>
      <c r="E20" s="92" t="s">
        <v>587</v>
      </c>
      <c r="F20" s="92" t="s">
        <v>366</v>
      </c>
      <c r="G20" s="95">
        <v>30000</v>
      </c>
      <c r="H20" s="96">
        <v>0.02</v>
      </c>
      <c r="I20" s="95">
        <v>600</v>
      </c>
      <c r="J20" s="95">
        <v>1500000</v>
      </c>
    </row>
    <row r="21" spans="1:10" ht="16" x14ac:dyDescent="0.2">
      <c r="A21" s="92" t="s">
        <v>124</v>
      </c>
      <c r="B21" s="92" t="s">
        <v>578</v>
      </c>
      <c r="C21" s="93">
        <v>43260</v>
      </c>
      <c r="D21" s="92" t="s">
        <v>558</v>
      </c>
      <c r="E21" s="92" t="s">
        <v>585</v>
      </c>
      <c r="F21" s="92" t="s">
        <v>366</v>
      </c>
      <c r="G21" s="95">
        <v>100000</v>
      </c>
      <c r="H21" s="96">
        <v>8.0000000000000002E-3</v>
      </c>
      <c r="I21" s="95">
        <v>800</v>
      </c>
      <c r="J21" s="95">
        <v>2000000</v>
      </c>
    </row>
    <row r="22" spans="1:10" ht="16" x14ac:dyDescent="0.2">
      <c r="A22" s="92" t="s">
        <v>118</v>
      </c>
      <c r="B22" s="92" t="s">
        <v>578</v>
      </c>
      <c r="C22" s="93">
        <v>43261</v>
      </c>
      <c r="D22" s="92" t="s">
        <v>596</v>
      </c>
      <c r="E22" s="92" t="s">
        <v>589</v>
      </c>
      <c r="F22" s="92" t="s">
        <v>366</v>
      </c>
      <c r="G22" s="95">
        <v>30000</v>
      </c>
      <c r="H22" s="96">
        <v>0.02</v>
      </c>
      <c r="I22" s="95">
        <v>600</v>
      </c>
      <c r="J22" s="95">
        <v>1500000</v>
      </c>
    </row>
    <row r="23" spans="1:10" ht="16" x14ac:dyDescent="0.2">
      <c r="A23" s="92" t="s">
        <v>124</v>
      </c>
      <c r="B23" s="92" t="s">
        <v>578</v>
      </c>
      <c r="C23" s="93">
        <v>43261</v>
      </c>
      <c r="D23" s="92" t="s">
        <v>596</v>
      </c>
      <c r="E23" s="92" t="s">
        <v>585</v>
      </c>
      <c r="F23" s="92" t="s">
        <v>366</v>
      </c>
      <c r="G23" s="95">
        <v>100000</v>
      </c>
      <c r="H23" s="96">
        <v>8.0000000000000002E-3</v>
      </c>
      <c r="I23" s="95">
        <v>800</v>
      </c>
      <c r="J23" s="95">
        <v>2000000</v>
      </c>
    </row>
    <row r="24" spans="1:10" ht="16" x14ac:dyDescent="0.2">
      <c r="A24" s="92" t="s">
        <v>118</v>
      </c>
      <c r="B24" s="92" t="s">
        <v>578</v>
      </c>
      <c r="C24" s="93">
        <v>43262</v>
      </c>
      <c r="D24" s="92" t="s">
        <v>597</v>
      </c>
      <c r="E24" s="92" t="s">
        <v>584</v>
      </c>
      <c r="F24" s="92" t="s">
        <v>366</v>
      </c>
      <c r="G24" s="95">
        <v>30000</v>
      </c>
      <c r="H24" s="96">
        <v>0.02</v>
      </c>
      <c r="I24" s="95">
        <v>600</v>
      </c>
      <c r="J24" s="95">
        <v>1500000</v>
      </c>
    </row>
    <row r="25" spans="1:10" ht="16" x14ac:dyDescent="0.2">
      <c r="A25" s="92" t="s">
        <v>124</v>
      </c>
      <c r="B25" s="92" t="s">
        <v>578</v>
      </c>
      <c r="C25" s="93">
        <v>43262</v>
      </c>
      <c r="D25" s="92" t="s">
        <v>597</v>
      </c>
      <c r="E25" s="92" t="s">
        <v>585</v>
      </c>
      <c r="F25" s="92" t="s">
        <v>366</v>
      </c>
      <c r="G25" s="95">
        <v>100000</v>
      </c>
      <c r="H25" s="96">
        <v>8.0000000000000002E-3</v>
      </c>
      <c r="I25" s="95">
        <v>800</v>
      </c>
      <c r="J25" s="95">
        <v>2000000</v>
      </c>
    </row>
    <row r="26" spans="1:10" ht="16" x14ac:dyDescent="0.2">
      <c r="A26" s="92" t="s">
        <v>118</v>
      </c>
      <c r="B26" s="92" t="s">
        <v>578</v>
      </c>
      <c r="C26" s="93">
        <v>43263</v>
      </c>
      <c r="D26" s="92" t="s">
        <v>598</v>
      </c>
      <c r="E26" s="92" t="s">
        <v>593</v>
      </c>
      <c r="F26" s="92" t="s">
        <v>366</v>
      </c>
      <c r="G26" s="95">
        <v>30000</v>
      </c>
      <c r="H26" s="96">
        <v>0.02</v>
      </c>
      <c r="I26" s="95">
        <v>600</v>
      </c>
      <c r="J26" s="95">
        <v>1500000</v>
      </c>
    </row>
    <row r="27" spans="1:10" ht="16" x14ac:dyDescent="0.2">
      <c r="A27" s="92" t="s">
        <v>124</v>
      </c>
      <c r="B27" s="92" t="s">
        <v>578</v>
      </c>
      <c r="C27" s="93">
        <v>43263</v>
      </c>
      <c r="D27" s="92" t="s">
        <v>598</v>
      </c>
      <c r="E27" s="92" t="s">
        <v>585</v>
      </c>
      <c r="F27" s="92" t="s">
        <v>366</v>
      </c>
      <c r="G27" s="95">
        <v>100000</v>
      </c>
      <c r="H27" s="96">
        <v>8.0000000000000002E-3</v>
      </c>
      <c r="I27" s="95">
        <v>800</v>
      </c>
      <c r="J27" s="95">
        <v>2000000</v>
      </c>
    </row>
    <row r="28" spans="1:10" ht="16" x14ac:dyDescent="0.2">
      <c r="A28" s="92" t="s">
        <v>582</v>
      </c>
      <c r="B28" s="92" t="s">
        <v>578</v>
      </c>
      <c r="C28" s="93">
        <v>43264</v>
      </c>
      <c r="D28" s="92" t="s">
        <v>599</v>
      </c>
      <c r="E28" s="92" t="s">
        <v>585</v>
      </c>
      <c r="F28" s="92" t="s">
        <v>366</v>
      </c>
      <c r="G28" s="95">
        <v>100000</v>
      </c>
      <c r="H28" s="96">
        <v>0.01</v>
      </c>
      <c r="I28" s="95">
        <v>1000</v>
      </c>
      <c r="J28" s="95">
        <v>2500000</v>
      </c>
    </row>
    <row r="29" spans="1:10" ht="16" x14ac:dyDescent="0.2">
      <c r="A29" s="92" t="s">
        <v>118</v>
      </c>
      <c r="B29" s="92" t="s">
        <v>578</v>
      </c>
      <c r="C29" s="93">
        <v>43264</v>
      </c>
      <c r="D29" s="92" t="s">
        <v>599</v>
      </c>
      <c r="E29" s="92" t="s">
        <v>584</v>
      </c>
      <c r="F29" s="92" t="s">
        <v>366</v>
      </c>
      <c r="G29" s="95">
        <v>50000</v>
      </c>
      <c r="H29" s="96">
        <v>0.02</v>
      </c>
      <c r="I29" s="95">
        <v>1000</v>
      </c>
      <c r="J29" s="95">
        <v>2500000</v>
      </c>
    </row>
    <row r="30" spans="1:10" ht="16" x14ac:dyDescent="0.2">
      <c r="A30" s="92" t="s">
        <v>124</v>
      </c>
      <c r="B30" s="92" t="s">
        <v>578</v>
      </c>
      <c r="C30" s="93">
        <v>43264</v>
      </c>
      <c r="D30" s="92" t="s">
        <v>599</v>
      </c>
      <c r="E30" s="92" t="s">
        <v>585</v>
      </c>
      <c r="F30" s="92" t="s">
        <v>366</v>
      </c>
      <c r="G30" s="95">
        <v>100000</v>
      </c>
      <c r="H30" s="96">
        <v>8.0000000000000002E-3</v>
      </c>
      <c r="I30" s="95">
        <v>800</v>
      </c>
      <c r="J30" s="95">
        <v>2000000</v>
      </c>
    </row>
    <row r="31" spans="1:10" ht="16" x14ac:dyDescent="0.2">
      <c r="A31" s="92" t="s">
        <v>118</v>
      </c>
      <c r="B31" s="92" t="s">
        <v>578</v>
      </c>
      <c r="C31" s="93">
        <v>43265</v>
      </c>
      <c r="D31" s="92" t="s">
        <v>600</v>
      </c>
      <c r="E31" s="92" t="s">
        <v>591</v>
      </c>
      <c r="F31" s="92" t="s">
        <v>366</v>
      </c>
      <c r="G31" s="95">
        <v>30000</v>
      </c>
      <c r="H31" s="96">
        <v>0.02</v>
      </c>
      <c r="I31" s="95">
        <v>600</v>
      </c>
      <c r="J31" s="95">
        <v>1500000</v>
      </c>
    </row>
    <row r="32" spans="1:10" ht="16" x14ac:dyDescent="0.2">
      <c r="A32" s="92" t="s">
        <v>124</v>
      </c>
      <c r="B32" s="92" t="s">
        <v>578</v>
      </c>
      <c r="C32" s="93">
        <v>43265</v>
      </c>
      <c r="D32" s="92" t="s">
        <v>600</v>
      </c>
      <c r="E32" s="92" t="s">
        <v>585</v>
      </c>
      <c r="F32" s="92" t="s">
        <v>366</v>
      </c>
      <c r="G32" s="95">
        <v>100000</v>
      </c>
      <c r="H32" s="96">
        <v>8.0000000000000002E-3</v>
      </c>
      <c r="I32" s="95">
        <v>800</v>
      </c>
      <c r="J32" s="95">
        <v>2000000</v>
      </c>
    </row>
    <row r="33" spans="1:10" ht="16" x14ac:dyDescent="0.2">
      <c r="A33" s="92" t="s">
        <v>582</v>
      </c>
      <c r="B33" s="92" t="s">
        <v>578</v>
      </c>
      <c r="C33" s="93">
        <v>43266</v>
      </c>
      <c r="D33" s="92" t="s">
        <v>601</v>
      </c>
      <c r="E33" s="92" t="s">
        <v>581</v>
      </c>
      <c r="F33" s="92" t="s">
        <v>366</v>
      </c>
      <c r="G33" s="95">
        <v>200000</v>
      </c>
      <c r="H33" s="96">
        <v>0.01</v>
      </c>
      <c r="I33" s="95">
        <v>2000</v>
      </c>
      <c r="J33" s="95">
        <v>5000000</v>
      </c>
    </row>
    <row r="34" spans="1:10" ht="16" x14ac:dyDescent="0.2">
      <c r="A34" s="92" t="s">
        <v>118</v>
      </c>
      <c r="B34" s="92" t="s">
        <v>578</v>
      </c>
      <c r="C34" s="93">
        <v>43266</v>
      </c>
      <c r="D34" s="92" t="s">
        <v>601</v>
      </c>
      <c r="E34" s="94" t="s">
        <v>580</v>
      </c>
      <c r="F34" s="92" t="s">
        <v>366</v>
      </c>
      <c r="G34" s="95">
        <v>80000</v>
      </c>
      <c r="H34" s="96">
        <v>0.02</v>
      </c>
      <c r="I34" s="95">
        <v>1600</v>
      </c>
      <c r="J34" s="95">
        <v>4000000</v>
      </c>
    </row>
    <row r="35" spans="1:10" ht="16" x14ac:dyDescent="0.2">
      <c r="A35" s="92" t="s">
        <v>124</v>
      </c>
      <c r="B35" s="92" t="s">
        <v>578</v>
      </c>
      <c r="C35" s="93">
        <v>43266</v>
      </c>
      <c r="D35" s="92" t="s">
        <v>601</v>
      </c>
      <c r="E35" s="92" t="s">
        <v>581</v>
      </c>
      <c r="F35" s="92" t="s">
        <v>366</v>
      </c>
      <c r="G35" s="95">
        <v>200000</v>
      </c>
      <c r="H35" s="96">
        <v>8.0000000000000002E-3</v>
      </c>
      <c r="I35" s="95">
        <v>1600</v>
      </c>
      <c r="J35" s="95">
        <v>4000000</v>
      </c>
    </row>
    <row r="36" spans="1:10" ht="16" x14ac:dyDescent="0.2">
      <c r="A36" s="92" t="s">
        <v>118</v>
      </c>
      <c r="B36" s="92" t="s">
        <v>578</v>
      </c>
      <c r="C36" s="93">
        <v>43267</v>
      </c>
      <c r="D36" s="92" t="s">
        <v>601</v>
      </c>
      <c r="E36" s="94" t="s">
        <v>584</v>
      </c>
      <c r="F36" s="92" t="s">
        <v>366</v>
      </c>
      <c r="G36" s="95">
        <v>80000</v>
      </c>
      <c r="H36" s="96">
        <v>0.02</v>
      </c>
      <c r="I36" s="95">
        <v>1600</v>
      </c>
      <c r="J36" s="95">
        <v>4000000</v>
      </c>
    </row>
    <row r="37" spans="1:10" ht="16" x14ac:dyDescent="0.2">
      <c r="A37" s="92" t="s">
        <v>124</v>
      </c>
      <c r="B37" s="92" t="s">
        <v>578</v>
      </c>
      <c r="C37" s="93">
        <v>43267</v>
      </c>
      <c r="D37" s="92" t="s">
        <v>601</v>
      </c>
      <c r="E37" s="92" t="s">
        <v>581</v>
      </c>
      <c r="F37" s="92" t="s">
        <v>366</v>
      </c>
      <c r="G37" s="95">
        <v>100000</v>
      </c>
      <c r="H37" s="96">
        <v>8.0000000000000002E-3</v>
      </c>
      <c r="I37" s="95">
        <v>800</v>
      </c>
      <c r="J37" s="95">
        <v>2000000</v>
      </c>
    </row>
    <row r="38" spans="1:10" ht="16" x14ac:dyDescent="0.2">
      <c r="A38" s="92" t="s">
        <v>118</v>
      </c>
      <c r="B38" s="92" t="s">
        <v>578</v>
      </c>
      <c r="C38" s="93">
        <v>43268</v>
      </c>
      <c r="D38" s="92" t="s">
        <v>601</v>
      </c>
      <c r="E38" s="94" t="s">
        <v>584</v>
      </c>
      <c r="F38" s="92" t="s">
        <v>366</v>
      </c>
      <c r="G38" s="95">
        <v>100000</v>
      </c>
      <c r="H38" s="96">
        <v>0.02</v>
      </c>
      <c r="I38" s="95">
        <v>2000</v>
      </c>
      <c r="J38" s="95">
        <v>5000000</v>
      </c>
    </row>
    <row r="39" spans="1:10" ht="16" x14ac:dyDescent="0.2">
      <c r="A39" s="92" t="s">
        <v>124</v>
      </c>
      <c r="B39" s="92" t="s">
        <v>578</v>
      </c>
      <c r="C39" s="93">
        <v>43268</v>
      </c>
      <c r="D39" s="92" t="s">
        <v>601</v>
      </c>
      <c r="E39" s="92" t="s">
        <v>581</v>
      </c>
      <c r="F39" s="92" t="s">
        <v>366</v>
      </c>
      <c r="G39" s="95">
        <v>200000</v>
      </c>
      <c r="H39" s="96">
        <v>8.0000000000000002E-3</v>
      </c>
      <c r="I39" s="95">
        <v>1600</v>
      </c>
      <c r="J39" s="95">
        <v>4000000</v>
      </c>
    </row>
    <row r="40" spans="1:10" ht="16" x14ac:dyDescent="0.2">
      <c r="A40" s="92" t="s">
        <v>582</v>
      </c>
      <c r="B40" s="92" t="s">
        <v>578</v>
      </c>
      <c r="C40" s="93">
        <v>43269</v>
      </c>
      <c r="D40" s="92" t="s">
        <v>602</v>
      </c>
      <c r="E40" s="92" t="s">
        <v>581</v>
      </c>
      <c r="F40" s="92" t="s">
        <v>366</v>
      </c>
      <c r="G40" s="95">
        <v>200000</v>
      </c>
      <c r="H40" s="96">
        <v>0.01</v>
      </c>
      <c r="I40" s="95">
        <v>2000</v>
      </c>
      <c r="J40" s="95">
        <v>5000000</v>
      </c>
    </row>
    <row r="41" spans="1:10" ht="16" x14ac:dyDescent="0.2">
      <c r="A41" s="92" t="s">
        <v>118</v>
      </c>
      <c r="B41" s="92" t="s">
        <v>578</v>
      </c>
      <c r="C41" s="93">
        <v>43269</v>
      </c>
      <c r="D41" s="92" t="s">
        <v>602</v>
      </c>
      <c r="E41" s="94" t="s">
        <v>580</v>
      </c>
      <c r="F41" s="92" t="s">
        <v>366</v>
      </c>
      <c r="G41" s="95">
        <v>300000</v>
      </c>
      <c r="H41" s="96">
        <v>0.02</v>
      </c>
      <c r="I41" s="95">
        <v>6000</v>
      </c>
      <c r="J41" s="95">
        <v>15000000</v>
      </c>
    </row>
    <row r="42" spans="1:10" ht="16" x14ac:dyDescent="0.2">
      <c r="A42" s="92" t="s">
        <v>124</v>
      </c>
      <c r="B42" s="92" t="s">
        <v>578</v>
      </c>
      <c r="C42" s="93">
        <v>43269</v>
      </c>
      <c r="D42" s="92" t="s">
        <v>602</v>
      </c>
      <c r="E42" s="92" t="s">
        <v>581</v>
      </c>
      <c r="F42" s="92" t="s">
        <v>366</v>
      </c>
      <c r="G42" s="95">
        <v>200000</v>
      </c>
      <c r="H42" s="96">
        <v>8.0000000000000002E-3</v>
      </c>
      <c r="I42" s="95">
        <v>1600</v>
      </c>
      <c r="J42" s="95">
        <v>4000000</v>
      </c>
    </row>
    <row r="43" spans="1:10" ht="16" x14ac:dyDescent="0.2">
      <c r="A43" s="92" t="s">
        <v>118</v>
      </c>
      <c r="B43" s="92" t="s">
        <v>578</v>
      </c>
      <c r="C43" s="93">
        <v>43270</v>
      </c>
      <c r="D43" s="92" t="s">
        <v>601</v>
      </c>
      <c r="E43" s="94" t="s">
        <v>580</v>
      </c>
      <c r="F43" s="92" t="s">
        <v>366</v>
      </c>
      <c r="G43" s="95">
        <v>200000</v>
      </c>
      <c r="H43" s="96">
        <v>0.02</v>
      </c>
      <c r="I43" s="95">
        <v>4000</v>
      </c>
      <c r="J43" s="95">
        <v>10000000</v>
      </c>
    </row>
    <row r="44" spans="1:10" ht="16" x14ac:dyDescent="0.2">
      <c r="A44" s="92" t="s">
        <v>124</v>
      </c>
      <c r="B44" s="92" t="s">
        <v>578</v>
      </c>
      <c r="C44" s="93">
        <v>43270</v>
      </c>
      <c r="D44" s="92" t="s">
        <v>601</v>
      </c>
      <c r="E44" s="92" t="s">
        <v>581</v>
      </c>
      <c r="F44" s="92" t="s">
        <v>366</v>
      </c>
      <c r="G44" s="95">
        <v>200000</v>
      </c>
      <c r="H44" s="96">
        <v>8.0000000000000002E-3</v>
      </c>
      <c r="I44" s="95">
        <v>1600</v>
      </c>
      <c r="J44" s="95">
        <v>4000000</v>
      </c>
    </row>
    <row r="45" spans="1:10" ht="16" x14ac:dyDescent="0.2">
      <c r="A45" s="92" t="s">
        <v>118</v>
      </c>
      <c r="B45" s="92" t="s">
        <v>578</v>
      </c>
      <c r="C45" s="93">
        <v>43271</v>
      </c>
      <c r="D45" s="92" t="s">
        <v>603</v>
      </c>
      <c r="E45" s="92" t="s">
        <v>604</v>
      </c>
      <c r="F45" s="92" t="s">
        <v>366</v>
      </c>
      <c r="G45" s="95">
        <v>30000</v>
      </c>
      <c r="H45" s="96">
        <v>0.02</v>
      </c>
      <c r="I45" s="95">
        <v>600</v>
      </c>
      <c r="J45" s="95">
        <v>1500000</v>
      </c>
    </row>
    <row r="46" spans="1:10" ht="16" x14ac:dyDescent="0.2">
      <c r="A46" s="92" t="s">
        <v>582</v>
      </c>
      <c r="B46" s="92" t="s">
        <v>578</v>
      </c>
      <c r="C46" s="93">
        <v>43272</v>
      </c>
      <c r="D46" s="92" t="s">
        <v>605</v>
      </c>
      <c r="E46" s="92" t="s">
        <v>585</v>
      </c>
      <c r="F46" s="92" t="s">
        <v>366</v>
      </c>
      <c r="G46" s="95">
        <v>100000</v>
      </c>
      <c r="H46" s="96">
        <v>0.01</v>
      </c>
      <c r="I46" s="95">
        <v>1000</v>
      </c>
      <c r="J46" s="95">
        <v>2500000</v>
      </c>
    </row>
    <row r="47" spans="1:10" ht="16" x14ac:dyDescent="0.2">
      <c r="A47" s="92" t="s">
        <v>118</v>
      </c>
      <c r="B47" s="92" t="s">
        <v>578</v>
      </c>
      <c r="C47" s="93">
        <v>43272</v>
      </c>
      <c r="D47" s="92" t="s">
        <v>605</v>
      </c>
      <c r="E47" s="92" t="s">
        <v>584</v>
      </c>
      <c r="F47" s="92" t="s">
        <v>366</v>
      </c>
      <c r="G47" s="95">
        <v>50000</v>
      </c>
      <c r="H47" s="96">
        <v>0.02</v>
      </c>
      <c r="I47" s="95">
        <v>1000</v>
      </c>
      <c r="J47" s="95">
        <v>2500000</v>
      </c>
    </row>
    <row r="48" spans="1:10" ht="16" x14ac:dyDescent="0.2">
      <c r="A48" s="92" t="s">
        <v>124</v>
      </c>
      <c r="B48" s="92" t="s">
        <v>578</v>
      </c>
      <c r="C48" s="93">
        <v>43272</v>
      </c>
      <c r="D48" s="92" t="s">
        <v>605</v>
      </c>
      <c r="E48" s="92" t="s">
        <v>585</v>
      </c>
      <c r="F48" s="92" t="s">
        <v>366</v>
      </c>
      <c r="G48" s="95">
        <v>100000</v>
      </c>
      <c r="H48" s="96">
        <v>8.0000000000000002E-3</v>
      </c>
      <c r="I48" s="95">
        <v>800</v>
      </c>
      <c r="J48" s="95">
        <v>2000000</v>
      </c>
    </row>
    <row r="49" spans="1:10" ht="16" x14ac:dyDescent="0.2">
      <c r="A49" s="92" t="s">
        <v>118</v>
      </c>
      <c r="B49" s="92" t="s">
        <v>578</v>
      </c>
      <c r="C49" s="93">
        <v>43273</v>
      </c>
      <c r="D49" s="92" t="s">
        <v>605</v>
      </c>
      <c r="E49" s="92" t="s">
        <v>584</v>
      </c>
      <c r="F49" s="92" t="s">
        <v>366</v>
      </c>
      <c r="G49" s="95">
        <v>30000</v>
      </c>
      <c r="H49" s="96">
        <v>0.02</v>
      </c>
      <c r="I49" s="95">
        <v>600</v>
      </c>
      <c r="J49" s="95">
        <v>1500000</v>
      </c>
    </row>
    <row r="50" spans="1:10" ht="16" x14ac:dyDescent="0.2">
      <c r="A50" s="92" t="s">
        <v>118</v>
      </c>
      <c r="B50" s="92" t="s">
        <v>578</v>
      </c>
      <c r="C50" s="93">
        <v>43274</v>
      </c>
      <c r="D50" s="92" t="s">
        <v>605</v>
      </c>
      <c r="E50" s="92" t="s">
        <v>584</v>
      </c>
      <c r="F50" s="92" t="s">
        <v>366</v>
      </c>
      <c r="G50" s="95">
        <v>30000</v>
      </c>
      <c r="H50" s="96">
        <v>0.02</v>
      </c>
      <c r="I50" s="95">
        <v>600</v>
      </c>
      <c r="J50" s="95">
        <v>1500000</v>
      </c>
    </row>
    <row r="51" spans="1:10" ht="16" x14ac:dyDescent="0.2">
      <c r="A51" s="92" t="s">
        <v>118</v>
      </c>
      <c r="B51" s="92" t="s">
        <v>578</v>
      </c>
      <c r="C51" s="93">
        <v>43275</v>
      </c>
      <c r="D51" s="92" t="s">
        <v>605</v>
      </c>
      <c r="E51" s="92" t="s">
        <v>584</v>
      </c>
      <c r="F51" s="92" t="s">
        <v>366</v>
      </c>
      <c r="G51" s="95">
        <v>30000</v>
      </c>
      <c r="H51" s="96">
        <v>0.02</v>
      </c>
      <c r="I51" s="95">
        <v>600</v>
      </c>
      <c r="J51" s="95">
        <v>1500000</v>
      </c>
    </row>
    <row r="52" spans="1:10" ht="16" x14ac:dyDescent="0.2">
      <c r="A52" s="92" t="s">
        <v>124</v>
      </c>
      <c r="B52" s="92" t="s">
        <v>578</v>
      </c>
      <c r="C52" s="93">
        <v>43275</v>
      </c>
      <c r="D52" s="92" t="s">
        <v>605</v>
      </c>
      <c r="E52" s="92" t="s">
        <v>585</v>
      </c>
      <c r="F52" s="92" t="s">
        <v>366</v>
      </c>
      <c r="G52" s="95">
        <v>100000</v>
      </c>
      <c r="H52" s="96">
        <v>8.0000000000000002E-3</v>
      </c>
      <c r="I52" s="95">
        <v>800</v>
      </c>
      <c r="J52" s="95">
        <v>2000000</v>
      </c>
    </row>
    <row r="53" spans="1:10" ht="16" x14ac:dyDescent="0.2">
      <c r="A53" s="92" t="s">
        <v>582</v>
      </c>
      <c r="B53" s="92" t="s">
        <v>578</v>
      </c>
      <c r="C53" s="93">
        <v>43276</v>
      </c>
      <c r="D53" s="92" t="s">
        <v>606</v>
      </c>
      <c r="E53" s="92" t="s">
        <v>585</v>
      </c>
      <c r="F53" s="92" t="s">
        <v>366</v>
      </c>
      <c r="G53" s="95">
        <v>100000</v>
      </c>
      <c r="H53" s="96">
        <v>0.01</v>
      </c>
      <c r="I53" s="95">
        <v>1000</v>
      </c>
      <c r="J53" s="95">
        <v>2500000</v>
      </c>
    </row>
    <row r="54" spans="1:10" ht="16" x14ac:dyDescent="0.2">
      <c r="A54" s="92" t="s">
        <v>118</v>
      </c>
      <c r="B54" s="92" t="s">
        <v>578</v>
      </c>
      <c r="C54" s="93">
        <v>43276</v>
      </c>
      <c r="D54" s="92" t="s">
        <v>606</v>
      </c>
      <c r="E54" s="92" t="s">
        <v>584</v>
      </c>
      <c r="F54" s="92" t="s">
        <v>366</v>
      </c>
      <c r="G54" s="95">
        <v>50000</v>
      </c>
      <c r="H54" s="96">
        <v>0.02</v>
      </c>
      <c r="I54" s="95">
        <v>1000</v>
      </c>
      <c r="J54" s="95">
        <v>2500000</v>
      </c>
    </row>
    <row r="55" spans="1:10" ht="16" x14ac:dyDescent="0.2">
      <c r="A55" s="92" t="s">
        <v>124</v>
      </c>
      <c r="B55" s="92" t="s">
        <v>578</v>
      </c>
      <c r="C55" s="93">
        <v>43276</v>
      </c>
      <c r="D55" s="92" t="s">
        <v>606</v>
      </c>
      <c r="E55" s="92" t="s">
        <v>585</v>
      </c>
      <c r="F55" s="92" t="s">
        <v>366</v>
      </c>
      <c r="G55" s="95">
        <v>100000</v>
      </c>
      <c r="H55" s="96">
        <v>8.0000000000000002E-3</v>
      </c>
      <c r="I55" s="95">
        <v>800</v>
      </c>
      <c r="J55" s="95">
        <v>2000000</v>
      </c>
    </row>
    <row r="56" spans="1:10" ht="16" x14ac:dyDescent="0.2">
      <c r="A56" s="92" t="s">
        <v>582</v>
      </c>
      <c r="B56" s="92" t="s">
        <v>578</v>
      </c>
      <c r="C56" s="93">
        <v>43277</v>
      </c>
      <c r="D56" s="92" t="s">
        <v>607</v>
      </c>
      <c r="E56" s="92" t="s">
        <v>585</v>
      </c>
      <c r="F56" s="92" t="s">
        <v>366</v>
      </c>
      <c r="G56" s="95">
        <v>100000</v>
      </c>
      <c r="H56" s="96">
        <v>0.01</v>
      </c>
      <c r="I56" s="95">
        <v>1000</v>
      </c>
      <c r="J56" s="95">
        <v>2500000</v>
      </c>
    </row>
    <row r="57" spans="1:10" ht="16" x14ac:dyDescent="0.2">
      <c r="A57" s="92" t="s">
        <v>118</v>
      </c>
      <c r="B57" s="92" t="s">
        <v>578</v>
      </c>
      <c r="C57" s="93">
        <v>43277</v>
      </c>
      <c r="D57" s="92" t="s">
        <v>607</v>
      </c>
      <c r="E57" s="92" t="s">
        <v>584</v>
      </c>
      <c r="F57" s="92" t="s">
        <v>366</v>
      </c>
      <c r="G57" s="95">
        <v>50000</v>
      </c>
      <c r="H57" s="96">
        <v>0.02</v>
      </c>
      <c r="I57" s="95">
        <v>1000</v>
      </c>
      <c r="J57" s="95">
        <v>2500000</v>
      </c>
    </row>
    <row r="58" spans="1:10" ht="16" x14ac:dyDescent="0.2">
      <c r="A58" s="92" t="s">
        <v>118</v>
      </c>
      <c r="B58" s="92" t="s">
        <v>578</v>
      </c>
      <c r="C58" s="93">
        <v>43278</v>
      </c>
      <c r="D58" s="92" t="s">
        <v>608</v>
      </c>
      <c r="E58" s="92" t="s">
        <v>584</v>
      </c>
      <c r="F58" s="92" t="s">
        <v>366</v>
      </c>
      <c r="G58" s="95">
        <v>30000</v>
      </c>
      <c r="H58" s="96">
        <v>0.02</v>
      </c>
      <c r="I58" s="95">
        <v>600</v>
      </c>
      <c r="J58" s="95">
        <v>1500000</v>
      </c>
    </row>
    <row r="59" spans="1:10" ht="16" x14ac:dyDescent="0.2">
      <c r="A59" s="92" t="s">
        <v>582</v>
      </c>
      <c r="B59" s="92" t="s">
        <v>578</v>
      </c>
      <c r="C59" s="93">
        <v>43279</v>
      </c>
      <c r="D59" s="92" t="s">
        <v>608</v>
      </c>
      <c r="E59" s="92" t="s">
        <v>585</v>
      </c>
      <c r="F59" s="92" t="s">
        <v>366</v>
      </c>
      <c r="G59" s="95">
        <v>100000</v>
      </c>
      <c r="H59" s="96">
        <v>0.01</v>
      </c>
      <c r="I59" s="95">
        <v>1000</v>
      </c>
      <c r="J59" s="95">
        <v>2500000</v>
      </c>
    </row>
    <row r="60" spans="1:10" ht="16" x14ac:dyDescent="0.2">
      <c r="A60" s="92" t="s">
        <v>118</v>
      </c>
      <c r="B60" s="92" t="s">
        <v>578</v>
      </c>
      <c r="C60" s="93">
        <v>43279</v>
      </c>
      <c r="D60" s="92" t="s">
        <v>608</v>
      </c>
      <c r="E60" s="92" t="s">
        <v>584</v>
      </c>
      <c r="F60" s="92" t="s">
        <v>366</v>
      </c>
      <c r="G60" s="95">
        <v>30000</v>
      </c>
      <c r="H60" s="96">
        <v>0.02</v>
      </c>
      <c r="I60" s="95">
        <v>600</v>
      </c>
      <c r="J60" s="95">
        <v>1500000</v>
      </c>
    </row>
    <row r="61" spans="1:10" ht="16" x14ac:dyDescent="0.2">
      <c r="A61" s="92" t="s">
        <v>118</v>
      </c>
      <c r="B61" s="92" t="s">
        <v>578</v>
      </c>
      <c r="C61" s="93">
        <v>43280</v>
      </c>
      <c r="D61" s="92" t="s">
        <v>608</v>
      </c>
      <c r="E61" s="92" t="s">
        <v>584</v>
      </c>
      <c r="F61" s="92" t="s">
        <v>366</v>
      </c>
      <c r="G61" s="95">
        <v>30000</v>
      </c>
      <c r="H61" s="96">
        <v>0.02</v>
      </c>
      <c r="I61" s="95">
        <v>600</v>
      </c>
      <c r="J61" s="95">
        <v>1500000</v>
      </c>
    </row>
    <row r="62" spans="1:10" ht="16" x14ac:dyDescent="0.2">
      <c r="A62" s="92" t="s">
        <v>124</v>
      </c>
      <c r="B62" s="92" t="s">
        <v>578</v>
      </c>
      <c r="C62" s="93">
        <v>43280</v>
      </c>
      <c r="D62" s="92" t="s">
        <v>608</v>
      </c>
      <c r="E62" s="92" t="s">
        <v>585</v>
      </c>
      <c r="F62" s="92" t="s">
        <v>366</v>
      </c>
      <c r="G62" s="95">
        <v>100000</v>
      </c>
      <c r="H62" s="96">
        <v>8.0000000000000002E-3</v>
      </c>
      <c r="I62" s="95">
        <v>800</v>
      </c>
      <c r="J62" s="95">
        <v>2000000</v>
      </c>
    </row>
    <row r="63" spans="1:10" ht="16" x14ac:dyDescent="0.2">
      <c r="A63" s="92" t="s">
        <v>118</v>
      </c>
      <c r="B63" s="92" t="s">
        <v>578</v>
      </c>
      <c r="C63" s="93">
        <v>43281</v>
      </c>
      <c r="D63" s="92" t="s">
        <v>608</v>
      </c>
      <c r="E63" s="92" t="s">
        <v>584</v>
      </c>
      <c r="F63" s="92" t="s">
        <v>366</v>
      </c>
      <c r="G63" s="95">
        <v>30000</v>
      </c>
      <c r="H63" s="96">
        <v>0.02</v>
      </c>
      <c r="I63" s="95">
        <v>600</v>
      </c>
      <c r="J63" s="95">
        <v>1500000</v>
      </c>
    </row>
    <row r="64" spans="1:10" ht="16" x14ac:dyDescent="0.2">
      <c r="A64" s="92" t="s">
        <v>124</v>
      </c>
      <c r="B64" s="92" t="s">
        <v>578</v>
      </c>
      <c r="C64" s="93">
        <v>43281</v>
      </c>
      <c r="D64" s="92" t="s">
        <v>608</v>
      </c>
      <c r="E64" s="92" t="s">
        <v>585</v>
      </c>
      <c r="F64" s="92" t="s">
        <v>366</v>
      </c>
      <c r="G64" s="95">
        <v>100000</v>
      </c>
      <c r="H64" s="96">
        <v>8.0000000000000002E-3</v>
      </c>
      <c r="I64" s="95">
        <v>800</v>
      </c>
      <c r="J64" s="95">
        <v>2000000</v>
      </c>
    </row>
    <row r="67" spans="1:2" x14ac:dyDescent="0.2">
      <c r="A67" s="133" t="s">
        <v>902</v>
      </c>
      <c r="B67" s="133">
        <v>10</v>
      </c>
    </row>
    <row r="68" spans="1:2" x14ac:dyDescent="0.2">
      <c r="A68" s="133" t="s">
        <v>903</v>
      </c>
      <c r="B68" s="133">
        <v>10</v>
      </c>
    </row>
    <row r="69" spans="1:2" x14ac:dyDescent="0.2">
      <c r="A69" s="133" t="s">
        <v>904</v>
      </c>
      <c r="B69" s="133">
        <v>30</v>
      </c>
    </row>
    <row r="70" spans="1:2" x14ac:dyDescent="0.2">
      <c r="A70" s="133" t="s">
        <v>905</v>
      </c>
      <c r="B70" s="133">
        <v>23</v>
      </c>
    </row>
  </sheetData>
  <sortState ref="A2:J70">
    <sortCondition ref="C1"/>
  </sortState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E121" workbookViewId="0">
      <selection activeCell="A2" sqref="A2:J144"/>
    </sheetView>
  </sheetViews>
  <sheetFormatPr baseColWidth="10" defaultColWidth="8.83203125" defaultRowHeight="13" x14ac:dyDescent="0.2"/>
  <cols>
    <col min="1" max="1" width="9.1640625" style="70" bestFit="1" customWidth="1"/>
    <col min="2" max="2" width="4.6640625" style="70" bestFit="1" customWidth="1"/>
    <col min="3" max="3" width="7.6640625" style="70" bestFit="1" customWidth="1"/>
    <col min="4" max="4" width="46.6640625" style="70" bestFit="1" customWidth="1"/>
    <col min="5" max="5" width="47.83203125" style="70" bestFit="1" customWidth="1"/>
    <col min="6" max="6" width="9.6640625" style="70" bestFit="1" customWidth="1"/>
    <col min="7" max="7" width="10.33203125" style="70" bestFit="1" customWidth="1"/>
    <col min="8" max="8" width="13.6640625" style="70" bestFit="1" customWidth="1"/>
    <col min="9" max="9" width="15.33203125" style="70" bestFit="1" customWidth="1"/>
    <col min="10" max="10" width="15" style="70" bestFit="1" customWidth="1"/>
    <col min="11" max="16384" width="8.83203125" style="70"/>
  </cols>
  <sheetData>
    <row r="1" spans="1:10" ht="14" x14ac:dyDescent="0.2">
      <c r="A1" s="205" t="s">
        <v>4</v>
      </c>
      <c r="B1" s="205" t="s">
        <v>109</v>
      </c>
      <c r="C1" s="205" t="s">
        <v>110</v>
      </c>
      <c r="D1" s="205" t="s">
        <v>111</v>
      </c>
      <c r="E1" s="205" t="s">
        <v>112</v>
      </c>
      <c r="F1" s="205" t="s">
        <v>355</v>
      </c>
      <c r="G1" s="205" t="s">
        <v>356</v>
      </c>
      <c r="H1" s="205" t="s">
        <v>114</v>
      </c>
      <c r="I1" s="206" t="s">
        <v>357</v>
      </c>
      <c r="J1" s="205" t="s">
        <v>116</v>
      </c>
    </row>
    <row r="2" spans="1:10" ht="14" x14ac:dyDescent="0.2">
      <c r="A2" s="207" t="s">
        <v>118</v>
      </c>
      <c r="B2" s="207" t="s">
        <v>609</v>
      </c>
      <c r="C2" s="208">
        <v>43245</v>
      </c>
      <c r="D2" s="207" t="s">
        <v>913</v>
      </c>
      <c r="E2" s="207" t="s">
        <v>914</v>
      </c>
      <c r="F2" s="207" t="s">
        <v>613</v>
      </c>
      <c r="G2" s="207">
        <v>30000</v>
      </c>
      <c r="H2" s="209">
        <v>0.02</v>
      </c>
      <c r="I2" s="210">
        <v>600</v>
      </c>
      <c r="J2" s="207"/>
    </row>
    <row r="3" spans="1:10" ht="14" x14ac:dyDescent="0.2">
      <c r="A3" s="207" t="s">
        <v>118</v>
      </c>
      <c r="B3" s="207" t="s">
        <v>609</v>
      </c>
      <c r="C3" s="208">
        <v>43245</v>
      </c>
      <c r="D3" s="207" t="s">
        <v>611</v>
      </c>
      <c r="E3" s="207" t="s">
        <v>611</v>
      </c>
      <c r="F3" s="207" t="s">
        <v>366</v>
      </c>
      <c r="G3" s="207">
        <v>2000</v>
      </c>
      <c r="H3" s="211">
        <v>0.5</v>
      </c>
      <c r="I3" s="210">
        <v>1000</v>
      </c>
      <c r="J3" s="207"/>
    </row>
    <row r="4" spans="1:10" ht="14" x14ac:dyDescent="0.2">
      <c r="A4" s="207" t="s">
        <v>118</v>
      </c>
      <c r="B4" s="207" t="s">
        <v>609</v>
      </c>
      <c r="C4" s="208">
        <v>43245</v>
      </c>
      <c r="D4" s="207" t="s">
        <v>617</v>
      </c>
      <c r="E4" s="207" t="s">
        <v>617</v>
      </c>
      <c r="F4" s="207" t="s">
        <v>366</v>
      </c>
      <c r="G4" s="207">
        <v>2000</v>
      </c>
      <c r="H4" s="211">
        <v>0.15</v>
      </c>
      <c r="I4" s="210">
        <v>300</v>
      </c>
      <c r="J4" s="207"/>
    </row>
    <row r="5" spans="1:10" ht="14" x14ac:dyDescent="0.2">
      <c r="A5" s="207" t="s">
        <v>386</v>
      </c>
      <c r="B5" s="207" t="s">
        <v>609</v>
      </c>
      <c r="C5" s="208">
        <v>43245</v>
      </c>
      <c r="D5" s="207" t="s">
        <v>913</v>
      </c>
      <c r="E5" s="207" t="s">
        <v>610</v>
      </c>
      <c r="F5" s="207" t="s">
        <v>613</v>
      </c>
      <c r="G5" s="207">
        <v>100000</v>
      </c>
      <c r="H5" s="211">
        <v>5.0000000000000001E-3</v>
      </c>
      <c r="I5" s="210">
        <v>500</v>
      </c>
      <c r="J5" s="207"/>
    </row>
    <row r="6" spans="1:10" ht="14" x14ac:dyDescent="0.2">
      <c r="A6" s="207" t="s">
        <v>615</v>
      </c>
      <c r="B6" s="207" t="s">
        <v>609</v>
      </c>
      <c r="C6" s="208">
        <v>43245</v>
      </c>
      <c r="D6" s="207" t="s">
        <v>913</v>
      </c>
      <c r="E6" s="207" t="s">
        <v>610</v>
      </c>
      <c r="F6" s="207" t="s">
        <v>613</v>
      </c>
      <c r="G6" s="207">
        <v>100000</v>
      </c>
      <c r="H6" s="211">
        <v>5.0000000000000001E-3</v>
      </c>
      <c r="I6" s="210">
        <v>500</v>
      </c>
      <c r="J6" s="207"/>
    </row>
    <row r="7" spans="1:10" ht="14" x14ac:dyDescent="0.2">
      <c r="A7" s="207" t="s">
        <v>118</v>
      </c>
      <c r="B7" s="207" t="s">
        <v>609</v>
      </c>
      <c r="C7" s="208">
        <v>43246</v>
      </c>
      <c r="D7" s="207" t="s">
        <v>611</v>
      </c>
      <c r="E7" s="207" t="s">
        <v>611</v>
      </c>
      <c r="F7" s="207" t="s">
        <v>366</v>
      </c>
      <c r="G7" s="207">
        <v>2000</v>
      </c>
      <c r="H7" s="211">
        <v>0.5</v>
      </c>
      <c r="I7" s="210">
        <v>1000</v>
      </c>
      <c r="J7" s="207"/>
    </row>
    <row r="8" spans="1:10" ht="14" x14ac:dyDescent="0.2">
      <c r="A8" s="207" t="s">
        <v>118</v>
      </c>
      <c r="B8" s="207" t="s">
        <v>609</v>
      </c>
      <c r="C8" s="208">
        <v>43246</v>
      </c>
      <c r="D8" s="207" t="s">
        <v>617</v>
      </c>
      <c r="E8" s="207" t="s">
        <v>617</v>
      </c>
      <c r="F8" s="207" t="s">
        <v>366</v>
      </c>
      <c r="G8" s="207">
        <v>2000</v>
      </c>
      <c r="H8" s="211">
        <v>0.15</v>
      </c>
      <c r="I8" s="210">
        <v>300</v>
      </c>
      <c r="J8" s="207"/>
    </row>
    <row r="9" spans="1:10" ht="14" x14ac:dyDescent="0.2">
      <c r="A9" s="207" t="s">
        <v>118</v>
      </c>
      <c r="B9" s="207" t="s">
        <v>609</v>
      </c>
      <c r="C9" s="208">
        <v>43247</v>
      </c>
      <c r="D9" s="207" t="s">
        <v>913</v>
      </c>
      <c r="E9" s="207" t="s">
        <v>620</v>
      </c>
      <c r="F9" s="207" t="s">
        <v>366</v>
      </c>
      <c r="G9" s="207">
        <v>30000</v>
      </c>
      <c r="H9" s="211">
        <v>0.02</v>
      </c>
      <c r="I9" s="210">
        <v>600</v>
      </c>
      <c r="J9" s="207"/>
    </row>
    <row r="10" spans="1:10" ht="14" x14ac:dyDescent="0.2">
      <c r="A10" s="207" t="s">
        <v>118</v>
      </c>
      <c r="B10" s="207" t="s">
        <v>609</v>
      </c>
      <c r="C10" s="208">
        <v>43247</v>
      </c>
      <c r="D10" s="207" t="s">
        <v>611</v>
      </c>
      <c r="E10" s="207" t="s">
        <v>611</v>
      </c>
      <c r="F10" s="207" t="s">
        <v>366</v>
      </c>
      <c r="G10" s="207">
        <v>2000</v>
      </c>
      <c r="H10" s="211">
        <v>0.5</v>
      </c>
      <c r="I10" s="210">
        <v>1000</v>
      </c>
      <c r="J10" s="207"/>
    </row>
    <row r="11" spans="1:10" ht="14" x14ac:dyDescent="0.2">
      <c r="A11" s="207" t="s">
        <v>118</v>
      </c>
      <c r="B11" s="207" t="s">
        <v>609</v>
      </c>
      <c r="C11" s="208">
        <v>43247</v>
      </c>
      <c r="D11" s="207" t="s">
        <v>617</v>
      </c>
      <c r="E11" s="207" t="s">
        <v>617</v>
      </c>
      <c r="F11" s="207" t="s">
        <v>366</v>
      </c>
      <c r="G11" s="207">
        <v>2000</v>
      </c>
      <c r="H11" s="211">
        <v>0.15</v>
      </c>
      <c r="I11" s="210">
        <v>300</v>
      </c>
      <c r="J11" s="207"/>
    </row>
    <row r="12" spans="1:10" ht="14" x14ac:dyDescent="0.2">
      <c r="A12" s="207" t="s">
        <v>118</v>
      </c>
      <c r="B12" s="207" t="s">
        <v>609</v>
      </c>
      <c r="C12" s="208">
        <v>43248</v>
      </c>
      <c r="D12" s="207" t="s">
        <v>611</v>
      </c>
      <c r="E12" s="207" t="s">
        <v>611</v>
      </c>
      <c r="F12" s="207" t="s">
        <v>366</v>
      </c>
      <c r="G12" s="207">
        <v>2000</v>
      </c>
      <c r="H12" s="211">
        <v>0.5</v>
      </c>
      <c r="I12" s="210">
        <v>1000</v>
      </c>
      <c r="J12" s="207"/>
    </row>
    <row r="13" spans="1:10" ht="14" x14ac:dyDescent="0.2">
      <c r="A13" s="207" t="s">
        <v>118</v>
      </c>
      <c r="B13" s="207" t="s">
        <v>609</v>
      </c>
      <c r="C13" s="208">
        <v>43248</v>
      </c>
      <c r="D13" s="207" t="s">
        <v>617</v>
      </c>
      <c r="E13" s="207" t="s">
        <v>617</v>
      </c>
      <c r="F13" s="207" t="s">
        <v>366</v>
      </c>
      <c r="G13" s="207">
        <v>2000</v>
      </c>
      <c r="H13" s="211">
        <v>0.15</v>
      </c>
      <c r="I13" s="210">
        <v>300</v>
      </c>
      <c r="J13" s="207"/>
    </row>
    <row r="14" spans="1:10" ht="14" x14ac:dyDescent="0.2">
      <c r="A14" s="207" t="s">
        <v>386</v>
      </c>
      <c r="B14" s="207" t="s">
        <v>609</v>
      </c>
      <c r="C14" s="208">
        <v>43248</v>
      </c>
      <c r="D14" s="207" t="s">
        <v>913</v>
      </c>
      <c r="E14" s="207" t="s">
        <v>614</v>
      </c>
      <c r="F14" s="207" t="s">
        <v>613</v>
      </c>
      <c r="G14" s="207">
        <v>100000</v>
      </c>
      <c r="H14" s="211">
        <v>5.0000000000000001E-3</v>
      </c>
      <c r="I14" s="210">
        <v>500</v>
      </c>
      <c r="J14" s="207"/>
    </row>
    <row r="15" spans="1:10" ht="14" x14ac:dyDescent="0.2">
      <c r="A15" s="207" t="s">
        <v>615</v>
      </c>
      <c r="B15" s="207" t="s">
        <v>609</v>
      </c>
      <c r="C15" s="208">
        <v>43248</v>
      </c>
      <c r="D15" s="207" t="s">
        <v>913</v>
      </c>
      <c r="E15" s="207" t="s">
        <v>614</v>
      </c>
      <c r="F15" s="207" t="s">
        <v>613</v>
      </c>
      <c r="G15" s="207">
        <v>100000</v>
      </c>
      <c r="H15" s="211">
        <v>5.0000000000000001E-3</v>
      </c>
      <c r="I15" s="210">
        <v>500</v>
      </c>
      <c r="J15" s="207"/>
    </row>
    <row r="16" spans="1:10" ht="14" x14ac:dyDescent="0.2">
      <c r="A16" s="207" t="s">
        <v>118</v>
      </c>
      <c r="B16" s="207" t="s">
        <v>609</v>
      </c>
      <c r="C16" s="208">
        <v>43249</v>
      </c>
      <c r="D16" s="207" t="s">
        <v>611</v>
      </c>
      <c r="E16" s="207" t="s">
        <v>611</v>
      </c>
      <c r="F16" s="207" t="s">
        <v>366</v>
      </c>
      <c r="G16" s="207">
        <v>2000</v>
      </c>
      <c r="H16" s="211">
        <v>0.5</v>
      </c>
      <c r="I16" s="210">
        <v>1000</v>
      </c>
      <c r="J16" s="207"/>
    </row>
    <row r="17" spans="1:10" ht="14" x14ac:dyDescent="0.2">
      <c r="A17" s="207" t="s">
        <v>118</v>
      </c>
      <c r="B17" s="207" t="s">
        <v>609</v>
      </c>
      <c r="C17" s="208">
        <v>43249</v>
      </c>
      <c r="D17" s="207" t="s">
        <v>617</v>
      </c>
      <c r="E17" s="207" t="s">
        <v>617</v>
      </c>
      <c r="F17" s="207" t="s">
        <v>366</v>
      </c>
      <c r="G17" s="207">
        <v>2000</v>
      </c>
      <c r="H17" s="211">
        <v>0.15</v>
      </c>
      <c r="I17" s="210">
        <v>300</v>
      </c>
      <c r="J17" s="207"/>
    </row>
    <row r="18" spans="1:10" ht="14" x14ac:dyDescent="0.2">
      <c r="A18" s="207" t="s">
        <v>386</v>
      </c>
      <c r="B18" s="207" t="s">
        <v>609</v>
      </c>
      <c r="C18" s="208">
        <v>43249</v>
      </c>
      <c r="D18" s="207" t="s">
        <v>915</v>
      </c>
      <c r="E18" s="207" t="s">
        <v>614</v>
      </c>
      <c r="F18" s="207" t="s">
        <v>613</v>
      </c>
      <c r="G18" s="207">
        <v>100000</v>
      </c>
      <c r="H18" s="211">
        <v>5.0000000000000001E-3</v>
      </c>
      <c r="I18" s="210">
        <v>500</v>
      </c>
      <c r="J18" s="207"/>
    </row>
    <row r="19" spans="1:10" ht="14" x14ac:dyDescent="0.2">
      <c r="A19" s="207" t="s">
        <v>615</v>
      </c>
      <c r="B19" s="207" t="s">
        <v>609</v>
      </c>
      <c r="C19" s="208">
        <v>43249</v>
      </c>
      <c r="D19" s="207" t="s">
        <v>915</v>
      </c>
      <c r="E19" s="207" t="s">
        <v>614</v>
      </c>
      <c r="F19" s="207" t="s">
        <v>613</v>
      </c>
      <c r="G19" s="207">
        <v>100000</v>
      </c>
      <c r="H19" s="211">
        <v>5.0000000000000001E-3</v>
      </c>
      <c r="I19" s="210">
        <v>500</v>
      </c>
      <c r="J19" s="207"/>
    </row>
    <row r="20" spans="1:10" ht="14" x14ac:dyDescent="0.2">
      <c r="A20" s="207" t="s">
        <v>118</v>
      </c>
      <c r="B20" s="207" t="s">
        <v>609</v>
      </c>
      <c r="C20" s="208">
        <v>43250</v>
      </c>
      <c r="D20" s="207" t="s">
        <v>611</v>
      </c>
      <c r="E20" s="207" t="s">
        <v>611</v>
      </c>
      <c r="F20" s="207" t="s">
        <v>366</v>
      </c>
      <c r="G20" s="207">
        <v>2000</v>
      </c>
      <c r="H20" s="211">
        <v>0.5</v>
      </c>
      <c r="I20" s="210">
        <v>1000</v>
      </c>
      <c r="J20" s="207"/>
    </row>
    <row r="21" spans="1:10" ht="14" x14ac:dyDescent="0.2">
      <c r="A21" s="207" t="s">
        <v>118</v>
      </c>
      <c r="B21" s="207" t="s">
        <v>609</v>
      </c>
      <c r="C21" s="208">
        <v>43250</v>
      </c>
      <c r="D21" s="207" t="s">
        <v>617</v>
      </c>
      <c r="E21" s="207" t="s">
        <v>617</v>
      </c>
      <c r="F21" s="207" t="s">
        <v>366</v>
      </c>
      <c r="G21" s="207">
        <v>2000</v>
      </c>
      <c r="H21" s="211">
        <v>0.15</v>
      </c>
      <c r="I21" s="210">
        <v>300</v>
      </c>
      <c r="J21" s="207"/>
    </row>
    <row r="22" spans="1:10" ht="14" x14ac:dyDescent="0.2">
      <c r="A22" s="207" t="s">
        <v>118</v>
      </c>
      <c r="B22" s="207" t="s">
        <v>609</v>
      </c>
      <c r="C22" s="208">
        <v>43251</v>
      </c>
      <c r="D22" s="207" t="s">
        <v>915</v>
      </c>
      <c r="E22" s="207" t="s">
        <v>610</v>
      </c>
      <c r="F22" s="207" t="s">
        <v>366</v>
      </c>
      <c r="G22" s="207">
        <v>30000</v>
      </c>
      <c r="H22" s="209">
        <v>0.02</v>
      </c>
      <c r="I22" s="210">
        <v>600</v>
      </c>
      <c r="J22" s="207"/>
    </row>
    <row r="23" spans="1:10" ht="14" x14ac:dyDescent="0.2">
      <c r="A23" s="207" t="s">
        <v>118</v>
      </c>
      <c r="B23" s="207" t="s">
        <v>609</v>
      </c>
      <c r="C23" s="208">
        <v>43251</v>
      </c>
      <c r="D23" s="207" t="s">
        <v>611</v>
      </c>
      <c r="E23" s="207" t="s">
        <v>611</v>
      </c>
      <c r="F23" s="207" t="s">
        <v>366</v>
      </c>
      <c r="G23" s="207">
        <v>2000</v>
      </c>
      <c r="H23" s="211">
        <v>0.5</v>
      </c>
      <c r="I23" s="210">
        <v>1000</v>
      </c>
      <c r="J23" s="207"/>
    </row>
    <row r="24" spans="1:10" ht="14" x14ac:dyDescent="0.2">
      <c r="A24" s="207" t="s">
        <v>118</v>
      </c>
      <c r="B24" s="207" t="s">
        <v>609</v>
      </c>
      <c r="C24" s="208">
        <v>43251</v>
      </c>
      <c r="D24" s="207" t="s">
        <v>617</v>
      </c>
      <c r="E24" s="207" t="s">
        <v>617</v>
      </c>
      <c r="F24" s="207" t="s">
        <v>366</v>
      </c>
      <c r="G24" s="207">
        <v>2000</v>
      </c>
      <c r="H24" s="211">
        <v>0.15</v>
      </c>
      <c r="I24" s="210">
        <v>300</v>
      </c>
      <c r="J24" s="207"/>
    </row>
    <row r="25" spans="1:10" ht="14" x14ac:dyDescent="0.2">
      <c r="A25" s="207" t="s">
        <v>386</v>
      </c>
      <c r="B25" s="207" t="s">
        <v>609</v>
      </c>
      <c r="C25" s="208">
        <v>43251</v>
      </c>
      <c r="D25" s="207" t="s">
        <v>915</v>
      </c>
      <c r="E25" s="207" t="s">
        <v>614</v>
      </c>
      <c r="F25" s="207" t="s">
        <v>613</v>
      </c>
      <c r="G25" s="207">
        <v>100000</v>
      </c>
      <c r="H25" s="211">
        <v>5.0000000000000001E-3</v>
      </c>
      <c r="I25" s="210">
        <v>500</v>
      </c>
      <c r="J25" s="207"/>
    </row>
    <row r="26" spans="1:10" ht="14" x14ac:dyDescent="0.2">
      <c r="A26" s="207" t="s">
        <v>615</v>
      </c>
      <c r="B26" s="207" t="s">
        <v>609</v>
      </c>
      <c r="C26" s="208">
        <v>43251</v>
      </c>
      <c r="D26" s="207" t="s">
        <v>915</v>
      </c>
      <c r="E26" s="207" t="s">
        <v>614</v>
      </c>
      <c r="F26" s="207" t="s">
        <v>613</v>
      </c>
      <c r="G26" s="207">
        <v>100000</v>
      </c>
      <c r="H26" s="211">
        <v>5.0000000000000001E-3</v>
      </c>
      <c r="I26" s="210">
        <v>500</v>
      </c>
      <c r="J26" s="207"/>
    </row>
    <row r="27" spans="1:10" ht="14" x14ac:dyDescent="0.2">
      <c r="A27" s="207" t="s">
        <v>118</v>
      </c>
      <c r="B27" s="207" t="s">
        <v>609</v>
      </c>
      <c r="C27" s="208">
        <v>43252</v>
      </c>
      <c r="D27" s="207" t="s">
        <v>506</v>
      </c>
      <c r="E27" s="207" t="s">
        <v>610</v>
      </c>
      <c r="F27" s="207" t="s">
        <v>366</v>
      </c>
      <c r="G27" s="207">
        <v>30000</v>
      </c>
      <c r="H27" s="211">
        <v>0.03</v>
      </c>
      <c r="I27" s="210">
        <v>900</v>
      </c>
      <c r="J27" s="207"/>
    </row>
    <row r="28" spans="1:10" ht="14" x14ac:dyDescent="0.2">
      <c r="A28" s="207" t="s">
        <v>118</v>
      </c>
      <c r="B28" s="207" t="s">
        <v>609</v>
      </c>
      <c r="C28" s="208">
        <v>43252</v>
      </c>
      <c r="D28" s="207" t="s">
        <v>611</v>
      </c>
      <c r="E28" s="207" t="s">
        <v>611</v>
      </c>
      <c r="F28" s="207" t="s">
        <v>366</v>
      </c>
      <c r="G28" s="207">
        <v>4000</v>
      </c>
      <c r="H28" s="211">
        <v>0.5</v>
      </c>
      <c r="I28" s="210">
        <v>2000</v>
      </c>
      <c r="J28" s="207"/>
    </row>
    <row r="29" spans="1:10" ht="14" x14ac:dyDescent="0.2">
      <c r="A29" s="207" t="s">
        <v>118</v>
      </c>
      <c r="B29" s="207" t="s">
        <v>609</v>
      </c>
      <c r="C29" s="208">
        <v>43252</v>
      </c>
      <c r="D29" s="207" t="s">
        <v>617</v>
      </c>
      <c r="E29" s="207" t="s">
        <v>617</v>
      </c>
      <c r="F29" s="207" t="s">
        <v>366</v>
      </c>
      <c r="G29" s="207">
        <v>4000</v>
      </c>
      <c r="H29" s="211">
        <v>0.15</v>
      </c>
      <c r="I29" s="210">
        <v>600</v>
      </c>
      <c r="J29" s="207"/>
    </row>
    <row r="30" spans="1:10" ht="14" x14ac:dyDescent="0.2">
      <c r="A30" s="207" t="s">
        <v>118</v>
      </c>
      <c r="B30" s="207" t="s">
        <v>609</v>
      </c>
      <c r="C30" s="208">
        <v>43252</v>
      </c>
      <c r="D30" s="207" t="s">
        <v>506</v>
      </c>
      <c r="E30" s="207" t="s">
        <v>612</v>
      </c>
      <c r="F30" s="207" t="s">
        <v>613</v>
      </c>
      <c r="G30" s="207">
        <v>300000</v>
      </c>
      <c r="H30" s="211">
        <v>0.01</v>
      </c>
      <c r="I30" s="210">
        <v>3000</v>
      </c>
      <c r="J30" s="207"/>
    </row>
    <row r="31" spans="1:10" ht="14" x14ac:dyDescent="0.2">
      <c r="A31" s="207" t="s">
        <v>386</v>
      </c>
      <c r="B31" s="207" t="s">
        <v>609</v>
      </c>
      <c r="C31" s="208">
        <v>43252</v>
      </c>
      <c r="D31" s="207" t="s">
        <v>506</v>
      </c>
      <c r="E31" s="207" t="s">
        <v>614</v>
      </c>
      <c r="F31" s="207" t="s">
        <v>613</v>
      </c>
      <c r="G31" s="207">
        <v>200000</v>
      </c>
      <c r="H31" s="211">
        <v>0.01</v>
      </c>
      <c r="I31" s="210">
        <v>2000</v>
      </c>
      <c r="J31" s="207"/>
    </row>
    <row r="32" spans="1:10" ht="14" x14ac:dyDescent="0.2">
      <c r="A32" s="207" t="s">
        <v>615</v>
      </c>
      <c r="B32" s="207" t="s">
        <v>609</v>
      </c>
      <c r="C32" s="208">
        <v>43252</v>
      </c>
      <c r="D32" s="207" t="s">
        <v>506</v>
      </c>
      <c r="E32" s="207" t="s">
        <v>614</v>
      </c>
      <c r="F32" s="207" t="s">
        <v>613</v>
      </c>
      <c r="G32" s="207">
        <v>200000</v>
      </c>
      <c r="H32" s="211">
        <v>5.0000000000000001E-3</v>
      </c>
      <c r="I32" s="210">
        <v>1000</v>
      </c>
      <c r="J32" s="207"/>
    </row>
    <row r="33" spans="1:10" ht="14" x14ac:dyDescent="0.2">
      <c r="A33" s="207" t="s">
        <v>124</v>
      </c>
      <c r="B33" s="207" t="s">
        <v>609</v>
      </c>
      <c r="C33" s="208">
        <v>43252</v>
      </c>
      <c r="D33" s="207" t="s">
        <v>506</v>
      </c>
      <c r="E33" s="207" t="s">
        <v>612</v>
      </c>
      <c r="F33" s="207" t="s">
        <v>613</v>
      </c>
      <c r="G33" s="207">
        <v>200000</v>
      </c>
      <c r="H33" s="211">
        <v>0.01</v>
      </c>
      <c r="I33" s="210">
        <v>2000</v>
      </c>
      <c r="J33" s="207"/>
    </row>
    <row r="34" spans="1:10" ht="14" x14ac:dyDescent="0.2">
      <c r="A34" s="207" t="s">
        <v>118</v>
      </c>
      <c r="B34" s="207" t="s">
        <v>609</v>
      </c>
      <c r="C34" s="208">
        <v>43253</v>
      </c>
      <c r="D34" s="207" t="s">
        <v>506</v>
      </c>
      <c r="E34" s="207" t="s">
        <v>610</v>
      </c>
      <c r="F34" s="207" t="s">
        <v>366</v>
      </c>
      <c r="G34" s="207">
        <v>30000</v>
      </c>
      <c r="H34" s="211">
        <v>0.03</v>
      </c>
      <c r="I34" s="210">
        <v>900</v>
      </c>
      <c r="J34" s="207"/>
    </row>
    <row r="35" spans="1:10" ht="14" x14ac:dyDescent="0.2">
      <c r="A35" s="207" t="s">
        <v>118</v>
      </c>
      <c r="B35" s="207" t="s">
        <v>609</v>
      </c>
      <c r="C35" s="208">
        <v>43253</v>
      </c>
      <c r="D35" s="207" t="s">
        <v>611</v>
      </c>
      <c r="E35" s="207" t="s">
        <v>611</v>
      </c>
      <c r="F35" s="207" t="s">
        <v>366</v>
      </c>
      <c r="G35" s="207">
        <v>4000</v>
      </c>
      <c r="H35" s="211">
        <v>0.4</v>
      </c>
      <c r="I35" s="210">
        <v>1600</v>
      </c>
      <c r="J35" s="207"/>
    </row>
    <row r="36" spans="1:10" ht="14" x14ac:dyDescent="0.2">
      <c r="A36" s="207" t="s">
        <v>118</v>
      </c>
      <c r="B36" s="207" t="s">
        <v>609</v>
      </c>
      <c r="C36" s="208">
        <v>43253</v>
      </c>
      <c r="D36" s="207" t="s">
        <v>617</v>
      </c>
      <c r="E36" s="207" t="s">
        <v>617</v>
      </c>
      <c r="F36" s="207" t="s">
        <v>366</v>
      </c>
      <c r="G36" s="207">
        <v>4000</v>
      </c>
      <c r="H36" s="211">
        <v>0.15</v>
      </c>
      <c r="I36" s="210">
        <v>600</v>
      </c>
      <c r="J36" s="207"/>
    </row>
    <row r="37" spans="1:10" ht="14" x14ac:dyDescent="0.2">
      <c r="A37" s="207" t="s">
        <v>386</v>
      </c>
      <c r="B37" s="207" t="s">
        <v>609</v>
      </c>
      <c r="C37" s="208">
        <v>43253</v>
      </c>
      <c r="D37" s="207" t="s">
        <v>506</v>
      </c>
      <c r="E37" s="207" t="s">
        <v>614</v>
      </c>
      <c r="F37" s="207" t="s">
        <v>613</v>
      </c>
      <c r="G37" s="207">
        <v>200000</v>
      </c>
      <c r="H37" s="211">
        <v>0.01</v>
      </c>
      <c r="I37" s="210">
        <v>2000</v>
      </c>
      <c r="J37" s="207"/>
    </row>
    <row r="38" spans="1:10" ht="14" x14ac:dyDescent="0.2">
      <c r="A38" s="207" t="s">
        <v>615</v>
      </c>
      <c r="B38" s="207" t="s">
        <v>609</v>
      </c>
      <c r="C38" s="208">
        <v>43253</v>
      </c>
      <c r="D38" s="207" t="s">
        <v>506</v>
      </c>
      <c r="E38" s="207" t="s">
        <v>614</v>
      </c>
      <c r="F38" s="207" t="s">
        <v>613</v>
      </c>
      <c r="G38" s="207">
        <v>200000</v>
      </c>
      <c r="H38" s="211">
        <v>5.0000000000000001E-3</v>
      </c>
      <c r="I38" s="210">
        <v>1000</v>
      </c>
      <c r="J38" s="207"/>
    </row>
    <row r="39" spans="1:10" ht="14" x14ac:dyDescent="0.2">
      <c r="A39" s="207" t="s">
        <v>118</v>
      </c>
      <c r="B39" s="207" t="s">
        <v>609</v>
      </c>
      <c r="C39" s="208">
        <v>43254</v>
      </c>
      <c r="D39" s="207" t="s">
        <v>506</v>
      </c>
      <c r="E39" s="207" t="s">
        <v>610</v>
      </c>
      <c r="F39" s="207" t="s">
        <v>366</v>
      </c>
      <c r="G39" s="207">
        <v>30000</v>
      </c>
      <c r="H39" s="211">
        <v>0.03</v>
      </c>
      <c r="I39" s="210">
        <v>900</v>
      </c>
      <c r="J39" s="207"/>
    </row>
    <row r="40" spans="1:10" ht="14" x14ac:dyDescent="0.2">
      <c r="A40" s="207" t="s">
        <v>118</v>
      </c>
      <c r="B40" s="207" t="s">
        <v>609</v>
      </c>
      <c r="C40" s="208">
        <v>43254</v>
      </c>
      <c r="D40" s="207" t="s">
        <v>611</v>
      </c>
      <c r="E40" s="207" t="s">
        <v>611</v>
      </c>
      <c r="F40" s="207" t="s">
        <v>366</v>
      </c>
      <c r="G40" s="207">
        <v>4000</v>
      </c>
      <c r="H40" s="211">
        <v>0.4</v>
      </c>
      <c r="I40" s="210">
        <v>1600</v>
      </c>
      <c r="J40" s="207"/>
    </row>
    <row r="41" spans="1:10" ht="14" x14ac:dyDescent="0.2">
      <c r="A41" s="207" t="s">
        <v>118</v>
      </c>
      <c r="B41" s="207" t="s">
        <v>609</v>
      </c>
      <c r="C41" s="208">
        <v>43254</v>
      </c>
      <c r="D41" s="207" t="s">
        <v>617</v>
      </c>
      <c r="E41" s="207" t="s">
        <v>617</v>
      </c>
      <c r="F41" s="207" t="s">
        <v>366</v>
      </c>
      <c r="G41" s="207">
        <v>4000</v>
      </c>
      <c r="H41" s="211">
        <v>0.15</v>
      </c>
      <c r="I41" s="210">
        <v>600</v>
      </c>
      <c r="J41" s="207"/>
    </row>
    <row r="42" spans="1:10" ht="14" x14ac:dyDescent="0.2">
      <c r="A42" s="207" t="s">
        <v>124</v>
      </c>
      <c r="B42" s="207" t="s">
        <v>609</v>
      </c>
      <c r="C42" s="208">
        <v>43254</v>
      </c>
      <c r="D42" s="207" t="s">
        <v>506</v>
      </c>
      <c r="E42" s="207" t="s">
        <v>616</v>
      </c>
      <c r="F42" s="207" t="s">
        <v>613</v>
      </c>
      <c r="G42" s="207">
        <v>200000</v>
      </c>
      <c r="H42" s="211">
        <v>5.0000000000000001E-3</v>
      </c>
      <c r="I42" s="210">
        <v>1000</v>
      </c>
      <c r="J42" s="207"/>
    </row>
    <row r="43" spans="1:10" ht="14" x14ac:dyDescent="0.2">
      <c r="A43" s="207" t="s">
        <v>386</v>
      </c>
      <c r="B43" s="207" t="s">
        <v>609</v>
      </c>
      <c r="C43" s="208">
        <v>43254</v>
      </c>
      <c r="D43" s="207" t="s">
        <v>506</v>
      </c>
      <c r="E43" s="207" t="s">
        <v>614</v>
      </c>
      <c r="F43" s="207" t="s">
        <v>613</v>
      </c>
      <c r="G43" s="207">
        <v>200000</v>
      </c>
      <c r="H43" s="211">
        <v>0.01</v>
      </c>
      <c r="I43" s="210">
        <v>2000</v>
      </c>
      <c r="J43" s="207"/>
    </row>
    <row r="44" spans="1:10" ht="14" x14ac:dyDescent="0.2">
      <c r="A44" s="207" t="s">
        <v>615</v>
      </c>
      <c r="B44" s="207" t="s">
        <v>609</v>
      </c>
      <c r="C44" s="208">
        <v>43254</v>
      </c>
      <c r="D44" s="207" t="s">
        <v>506</v>
      </c>
      <c r="E44" s="207" t="s">
        <v>614</v>
      </c>
      <c r="F44" s="207" t="s">
        <v>613</v>
      </c>
      <c r="G44" s="207">
        <v>200000</v>
      </c>
      <c r="H44" s="211">
        <v>5.0000000000000001E-3</v>
      </c>
      <c r="I44" s="210">
        <v>1000</v>
      </c>
      <c r="J44" s="207"/>
    </row>
    <row r="45" spans="1:10" ht="14" x14ac:dyDescent="0.2">
      <c r="A45" s="207" t="s">
        <v>124</v>
      </c>
      <c r="B45" s="207" t="s">
        <v>609</v>
      </c>
      <c r="C45" s="208">
        <v>43254</v>
      </c>
      <c r="D45" s="207" t="s">
        <v>506</v>
      </c>
      <c r="E45" s="207" t="s">
        <v>612</v>
      </c>
      <c r="F45" s="207" t="s">
        <v>613</v>
      </c>
      <c r="G45" s="207">
        <v>200000</v>
      </c>
      <c r="H45" s="211">
        <v>0.01</v>
      </c>
      <c r="I45" s="210">
        <v>2000</v>
      </c>
      <c r="J45" s="207"/>
    </row>
    <row r="46" spans="1:10" ht="14" x14ac:dyDescent="0.2">
      <c r="A46" s="207" t="s">
        <v>118</v>
      </c>
      <c r="B46" s="207" t="s">
        <v>609</v>
      </c>
      <c r="C46" s="208">
        <v>43255</v>
      </c>
      <c r="D46" s="207" t="s">
        <v>611</v>
      </c>
      <c r="E46" s="207" t="s">
        <v>611</v>
      </c>
      <c r="F46" s="207" t="s">
        <v>366</v>
      </c>
      <c r="G46" s="207">
        <v>3000</v>
      </c>
      <c r="H46" s="211">
        <v>0.3</v>
      </c>
      <c r="I46" s="210">
        <v>900</v>
      </c>
      <c r="J46" s="207"/>
    </row>
    <row r="47" spans="1:10" ht="14" x14ac:dyDescent="0.2">
      <c r="A47" s="207" t="s">
        <v>118</v>
      </c>
      <c r="B47" s="207" t="s">
        <v>609</v>
      </c>
      <c r="C47" s="208">
        <v>43255</v>
      </c>
      <c r="D47" s="207" t="s">
        <v>617</v>
      </c>
      <c r="E47" s="207" t="s">
        <v>617</v>
      </c>
      <c r="F47" s="207" t="s">
        <v>366</v>
      </c>
      <c r="G47" s="207">
        <v>2000</v>
      </c>
      <c r="H47" s="211">
        <v>0.11</v>
      </c>
      <c r="I47" s="210">
        <v>220</v>
      </c>
      <c r="J47" s="207"/>
    </row>
    <row r="48" spans="1:10" ht="14" x14ac:dyDescent="0.2">
      <c r="A48" s="207" t="s">
        <v>118</v>
      </c>
      <c r="B48" s="207" t="s">
        <v>609</v>
      </c>
      <c r="C48" s="208">
        <v>43256</v>
      </c>
      <c r="D48" s="207" t="s">
        <v>611</v>
      </c>
      <c r="E48" s="207" t="s">
        <v>611</v>
      </c>
      <c r="F48" s="207" t="s">
        <v>366</v>
      </c>
      <c r="G48" s="207">
        <v>2000</v>
      </c>
      <c r="H48" s="211">
        <v>0.3</v>
      </c>
      <c r="I48" s="210">
        <v>600</v>
      </c>
      <c r="J48" s="207"/>
    </row>
    <row r="49" spans="1:10" ht="14" x14ac:dyDescent="0.2">
      <c r="A49" s="207" t="s">
        <v>118</v>
      </c>
      <c r="B49" s="207" t="s">
        <v>609</v>
      </c>
      <c r="C49" s="208">
        <v>43256</v>
      </c>
      <c r="D49" s="207" t="s">
        <v>617</v>
      </c>
      <c r="E49" s="207" t="s">
        <v>617</v>
      </c>
      <c r="F49" s="207" t="s">
        <v>366</v>
      </c>
      <c r="G49" s="207">
        <v>2000</v>
      </c>
      <c r="H49" s="211">
        <v>0.11</v>
      </c>
      <c r="I49" s="210">
        <v>220</v>
      </c>
      <c r="J49" s="207"/>
    </row>
    <row r="50" spans="1:10" ht="14" x14ac:dyDescent="0.2">
      <c r="A50" s="207" t="s">
        <v>386</v>
      </c>
      <c r="B50" s="207" t="s">
        <v>609</v>
      </c>
      <c r="C50" s="208">
        <v>43256</v>
      </c>
      <c r="D50" s="207" t="s">
        <v>558</v>
      </c>
      <c r="E50" s="207" t="s">
        <v>618</v>
      </c>
      <c r="F50" s="207" t="s">
        <v>613</v>
      </c>
      <c r="G50" s="207">
        <v>200000</v>
      </c>
      <c r="H50" s="211">
        <v>5.0000000000000001E-3</v>
      </c>
      <c r="I50" s="210">
        <v>1000</v>
      </c>
      <c r="J50" s="207"/>
    </row>
    <row r="51" spans="1:10" ht="14" x14ac:dyDescent="0.2">
      <c r="A51" s="207" t="s">
        <v>615</v>
      </c>
      <c r="B51" s="207" t="s">
        <v>609</v>
      </c>
      <c r="C51" s="208">
        <v>43256</v>
      </c>
      <c r="D51" s="207" t="s">
        <v>558</v>
      </c>
      <c r="E51" s="207" t="s">
        <v>618</v>
      </c>
      <c r="F51" s="207" t="s">
        <v>613</v>
      </c>
      <c r="G51" s="207">
        <v>200000</v>
      </c>
      <c r="H51" s="211">
        <v>5.0000000000000001E-3</v>
      </c>
      <c r="I51" s="210">
        <v>1000</v>
      </c>
      <c r="J51" s="207"/>
    </row>
    <row r="52" spans="1:10" ht="14" x14ac:dyDescent="0.2">
      <c r="A52" s="207" t="s">
        <v>118</v>
      </c>
      <c r="B52" s="207" t="s">
        <v>609</v>
      </c>
      <c r="C52" s="208">
        <v>43257</v>
      </c>
      <c r="D52" s="207" t="s">
        <v>619</v>
      </c>
      <c r="E52" s="207" t="s">
        <v>620</v>
      </c>
      <c r="F52" s="207" t="s">
        <v>366</v>
      </c>
      <c r="G52" s="207">
        <v>15000</v>
      </c>
      <c r="H52" s="211">
        <v>0.03</v>
      </c>
      <c r="I52" s="210">
        <v>450</v>
      </c>
      <c r="J52" s="207"/>
    </row>
    <row r="53" spans="1:10" ht="14" x14ac:dyDescent="0.2">
      <c r="A53" s="207" t="s">
        <v>124</v>
      </c>
      <c r="B53" s="207" t="s">
        <v>609</v>
      </c>
      <c r="C53" s="208">
        <v>43257</v>
      </c>
      <c r="D53" s="207" t="s">
        <v>619</v>
      </c>
      <c r="E53" s="207" t="s">
        <v>616</v>
      </c>
      <c r="F53" s="207" t="s">
        <v>613</v>
      </c>
      <c r="G53" s="207">
        <v>200000</v>
      </c>
      <c r="H53" s="211">
        <v>5.0000000000000001E-3</v>
      </c>
      <c r="I53" s="210">
        <v>1000</v>
      </c>
      <c r="J53" s="207"/>
    </row>
    <row r="54" spans="1:10" ht="14" x14ac:dyDescent="0.2">
      <c r="A54" s="207" t="s">
        <v>118</v>
      </c>
      <c r="B54" s="207" t="s">
        <v>609</v>
      </c>
      <c r="C54" s="208">
        <v>43257</v>
      </c>
      <c r="D54" s="207" t="s">
        <v>611</v>
      </c>
      <c r="E54" s="207" t="s">
        <v>611</v>
      </c>
      <c r="F54" s="207" t="s">
        <v>366</v>
      </c>
      <c r="G54" s="207">
        <v>2000</v>
      </c>
      <c r="H54" s="211">
        <v>0.3</v>
      </c>
      <c r="I54" s="210">
        <v>600</v>
      </c>
      <c r="J54" s="207"/>
    </row>
    <row r="55" spans="1:10" ht="14" x14ac:dyDescent="0.2">
      <c r="A55" s="207" t="s">
        <v>118</v>
      </c>
      <c r="B55" s="207" t="s">
        <v>609</v>
      </c>
      <c r="C55" s="208">
        <v>43257</v>
      </c>
      <c r="D55" s="207" t="s">
        <v>617</v>
      </c>
      <c r="E55" s="207" t="s">
        <v>617</v>
      </c>
      <c r="F55" s="207" t="s">
        <v>366</v>
      </c>
      <c r="G55" s="207">
        <v>2000</v>
      </c>
      <c r="H55" s="211">
        <v>0.11</v>
      </c>
      <c r="I55" s="210">
        <v>220</v>
      </c>
      <c r="J55" s="207"/>
    </row>
    <row r="56" spans="1:10" ht="14" x14ac:dyDescent="0.2">
      <c r="A56" s="207" t="s">
        <v>386</v>
      </c>
      <c r="B56" s="207" t="s">
        <v>609</v>
      </c>
      <c r="C56" s="208">
        <v>43257</v>
      </c>
      <c r="D56" s="207" t="s">
        <v>619</v>
      </c>
      <c r="E56" s="207" t="s">
        <v>621</v>
      </c>
      <c r="F56" s="207" t="s">
        <v>613</v>
      </c>
      <c r="G56" s="207">
        <v>200000</v>
      </c>
      <c r="H56" s="211">
        <v>5.0000000000000001E-3</v>
      </c>
      <c r="I56" s="210">
        <v>1000</v>
      </c>
      <c r="J56" s="207"/>
    </row>
    <row r="57" spans="1:10" ht="14" x14ac:dyDescent="0.2">
      <c r="A57" s="207" t="s">
        <v>615</v>
      </c>
      <c r="B57" s="207" t="s">
        <v>609</v>
      </c>
      <c r="C57" s="208">
        <v>43257</v>
      </c>
      <c r="D57" s="207" t="s">
        <v>619</v>
      </c>
      <c r="E57" s="207" t="s">
        <v>621</v>
      </c>
      <c r="F57" s="207" t="s">
        <v>613</v>
      </c>
      <c r="G57" s="207">
        <v>200000</v>
      </c>
      <c r="H57" s="211">
        <v>5.0000000000000001E-3</v>
      </c>
      <c r="I57" s="210">
        <v>1000</v>
      </c>
      <c r="J57" s="207"/>
    </row>
    <row r="58" spans="1:10" ht="14" x14ac:dyDescent="0.2">
      <c r="A58" s="207" t="s">
        <v>118</v>
      </c>
      <c r="B58" s="207" t="s">
        <v>609</v>
      </c>
      <c r="C58" s="208">
        <v>43258</v>
      </c>
      <c r="D58" s="207" t="s">
        <v>611</v>
      </c>
      <c r="E58" s="207" t="s">
        <v>611</v>
      </c>
      <c r="F58" s="207" t="s">
        <v>366</v>
      </c>
      <c r="G58" s="207">
        <v>2000</v>
      </c>
      <c r="H58" s="211">
        <v>0.3</v>
      </c>
      <c r="I58" s="210">
        <v>600</v>
      </c>
      <c r="J58" s="207"/>
    </row>
    <row r="59" spans="1:10" ht="14" x14ac:dyDescent="0.2">
      <c r="A59" s="207" t="s">
        <v>118</v>
      </c>
      <c r="B59" s="207" t="s">
        <v>609</v>
      </c>
      <c r="C59" s="208">
        <v>43258</v>
      </c>
      <c r="D59" s="207" t="s">
        <v>617</v>
      </c>
      <c r="E59" s="207" t="s">
        <v>617</v>
      </c>
      <c r="F59" s="207" t="s">
        <v>366</v>
      </c>
      <c r="G59" s="207">
        <v>2000</v>
      </c>
      <c r="H59" s="211">
        <v>0.11</v>
      </c>
      <c r="I59" s="210">
        <v>220</v>
      </c>
      <c r="J59" s="207"/>
    </row>
    <row r="60" spans="1:10" ht="14" x14ac:dyDescent="0.2">
      <c r="A60" s="207" t="s">
        <v>386</v>
      </c>
      <c r="B60" s="207" t="s">
        <v>609</v>
      </c>
      <c r="C60" s="208">
        <v>43258</v>
      </c>
      <c r="D60" s="207" t="s">
        <v>623</v>
      </c>
      <c r="E60" s="207" t="s">
        <v>622</v>
      </c>
      <c r="F60" s="207" t="s">
        <v>613</v>
      </c>
      <c r="G60" s="207">
        <v>200000</v>
      </c>
      <c r="H60" s="211">
        <v>5.0000000000000001E-3</v>
      </c>
      <c r="I60" s="210">
        <v>1000</v>
      </c>
      <c r="J60" s="207"/>
    </row>
    <row r="61" spans="1:10" ht="14" x14ac:dyDescent="0.2">
      <c r="A61" s="207" t="s">
        <v>615</v>
      </c>
      <c r="B61" s="207" t="s">
        <v>609</v>
      </c>
      <c r="C61" s="208">
        <v>43258</v>
      </c>
      <c r="D61" s="207" t="s">
        <v>623</v>
      </c>
      <c r="E61" s="207" t="s">
        <v>622</v>
      </c>
      <c r="F61" s="207" t="s">
        <v>613</v>
      </c>
      <c r="G61" s="207">
        <v>200000</v>
      </c>
      <c r="H61" s="211">
        <v>5.0000000000000001E-3</v>
      </c>
      <c r="I61" s="210">
        <v>1000</v>
      </c>
      <c r="J61" s="207"/>
    </row>
    <row r="62" spans="1:10" ht="14" x14ac:dyDescent="0.2">
      <c r="A62" s="207" t="s">
        <v>118</v>
      </c>
      <c r="B62" s="207" t="s">
        <v>609</v>
      </c>
      <c r="C62" s="208">
        <v>43259</v>
      </c>
      <c r="D62" s="207" t="s">
        <v>611</v>
      </c>
      <c r="E62" s="207" t="s">
        <v>611</v>
      </c>
      <c r="F62" s="207" t="s">
        <v>366</v>
      </c>
      <c r="G62" s="207">
        <v>2000</v>
      </c>
      <c r="H62" s="211">
        <v>0.3</v>
      </c>
      <c r="I62" s="210">
        <v>600</v>
      </c>
      <c r="J62" s="207"/>
    </row>
    <row r="63" spans="1:10" ht="14" x14ac:dyDescent="0.2">
      <c r="A63" s="207" t="s">
        <v>118</v>
      </c>
      <c r="B63" s="207" t="s">
        <v>609</v>
      </c>
      <c r="C63" s="208">
        <v>43259</v>
      </c>
      <c r="D63" s="207" t="s">
        <v>617</v>
      </c>
      <c r="E63" s="207" t="s">
        <v>617</v>
      </c>
      <c r="F63" s="207" t="s">
        <v>366</v>
      </c>
      <c r="G63" s="207">
        <v>2000</v>
      </c>
      <c r="H63" s="211">
        <v>0.11</v>
      </c>
      <c r="I63" s="210">
        <v>220</v>
      </c>
      <c r="J63" s="207"/>
    </row>
    <row r="64" spans="1:10" ht="14" x14ac:dyDescent="0.2">
      <c r="A64" s="207" t="s">
        <v>118</v>
      </c>
      <c r="B64" s="207" t="s">
        <v>609</v>
      </c>
      <c r="C64" s="208">
        <v>43260</v>
      </c>
      <c r="D64" s="207" t="s">
        <v>611</v>
      </c>
      <c r="E64" s="207" t="s">
        <v>611</v>
      </c>
      <c r="F64" s="207" t="s">
        <v>366</v>
      </c>
      <c r="G64" s="207">
        <v>2000</v>
      </c>
      <c r="H64" s="211">
        <v>0.3</v>
      </c>
      <c r="I64" s="210">
        <v>600</v>
      </c>
      <c r="J64" s="207"/>
    </row>
    <row r="65" spans="1:10" ht="14" x14ac:dyDescent="0.2">
      <c r="A65" s="207" t="s">
        <v>118</v>
      </c>
      <c r="B65" s="207" t="s">
        <v>609</v>
      </c>
      <c r="C65" s="208">
        <v>43260</v>
      </c>
      <c r="D65" s="207" t="s">
        <v>617</v>
      </c>
      <c r="E65" s="207" t="s">
        <v>617</v>
      </c>
      <c r="F65" s="207" t="s">
        <v>366</v>
      </c>
      <c r="G65" s="207">
        <v>2000</v>
      </c>
      <c r="H65" s="211">
        <v>0.11</v>
      </c>
      <c r="I65" s="210">
        <v>220</v>
      </c>
      <c r="J65" s="207"/>
    </row>
    <row r="66" spans="1:10" ht="14" x14ac:dyDescent="0.2">
      <c r="A66" s="207" t="s">
        <v>118</v>
      </c>
      <c r="B66" s="207" t="s">
        <v>609</v>
      </c>
      <c r="C66" s="208">
        <v>43261</v>
      </c>
      <c r="D66" s="207" t="s">
        <v>611</v>
      </c>
      <c r="E66" s="207" t="s">
        <v>611</v>
      </c>
      <c r="F66" s="207" t="s">
        <v>366</v>
      </c>
      <c r="G66" s="207">
        <v>2000</v>
      </c>
      <c r="H66" s="211">
        <v>0.3</v>
      </c>
      <c r="I66" s="210">
        <v>600</v>
      </c>
      <c r="J66" s="207"/>
    </row>
    <row r="67" spans="1:10" ht="14" x14ac:dyDescent="0.2">
      <c r="A67" s="207" t="s">
        <v>118</v>
      </c>
      <c r="B67" s="207" t="s">
        <v>609</v>
      </c>
      <c r="C67" s="208">
        <v>43261</v>
      </c>
      <c r="D67" s="207" t="s">
        <v>617</v>
      </c>
      <c r="E67" s="207" t="s">
        <v>617</v>
      </c>
      <c r="F67" s="207" t="s">
        <v>366</v>
      </c>
      <c r="G67" s="207">
        <v>2000</v>
      </c>
      <c r="H67" s="211">
        <v>0.11</v>
      </c>
      <c r="I67" s="210">
        <v>220</v>
      </c>
      <c r="J67" s="207"/>
    </row>
    <row r="68" spans="1:10" ht="14" x14ac:dyDescent="0.2">
      <c r="A68" s="207" t="s">
        <v>118</v>
      </c>
      <c r="B68" s="207" t="s">
        <v>609</v>
      </c>
      <c r="C68" s="208">
        <v>43262</v>
      </c>
      <c r="D68" s="207" t="s">
        <v>624</v>
      </c>
      <c r="E68" s="207" t="s">
        <v>610</v>
      </c>
      <c r="F68" s="207" t="s">
        <v>366</v>
      </c>
      <c r="G68" s="207">
        <v>30000</v>
      </c>
      <c r="H68" s="211">
        <v>0.03</v>
      </c>
      <c r="I68" s="210">
        <v>900</v>
      </c>
      <c r="J68" s="207"/>
    </row>
    <row r="69" spans="1:10" ht="14" x14ac:dyDescent="0.2">
      <c r="A69" s="207" t="s">
        <v>118</v>
      </c>
      <c r="B69" s="207" t="s">
        <v>609</v>
      </c>
      <c r="C69" s="208">
        <v>43262</v>
      </c>
      <c r="D69" s="207" t="s">
        <v>611</v>
      </c>
      <c r="E69" s="207" t="s">
        <v>611</v>
      </c>
      <c r="F69" s="207" t="s">
        <v>366</v>
      </c>
      <c r="G69" s="207">
        <v>4000</v>
      </c>
      <c r="H69" s="211">
        <v>0.5</v>
      </c>
      <c r="I69" s="210">
        <v>2000</v>
      </c>
      <c r="J69" s="207"/>
    </row>
    <row r="70" spans="1:10" ht="14" x14ac:dyDescent="0.2">
      <c r="A70" s="207" t="s">
        <v>118</v>
      </c>
      <c r="B70" s="207" t="s">
        <v>609</v>
      </c>
      <c r="C70" s="208">
        <v>43262</v>
      </c>
      <c r="D70" s="207" t="s">
        <v>617</v>
      </c>
      <c r="E70" s="207" t="s">
        <v>617</v>
      </c>
      <c r="F70" s="207" t="s">
        <v>366</v>
      </c>
      <c r="G70" s="207">
        <v>4000</v>
      </c>
      <c r="H70" s="211">
        <v>0.11</v>
      </c>
      <c r="I70" s="210">
        <v>440</v>
      </c>
      <c r="J70" s="207"/>
    </row>
    <row r="71" spans="1:10" ht="14" x14ac:dyDescent="0.2">
      <c r="A71" s="207" t="s">
        <v>124</v>
      </c>
      <c r="B71" s="207" t="s">
        <v>609</v>
      </c>
      <c r="C71" s="208">
        <v>43262</v>
      </c>
      <c r="D71" s="207" t="s">
        <v>624</v>
      </c>
      <c r="E71" s="207" t="s">
        <v>616</v>
      </c>
      <c r="F71" s="207" t="s">
        <v>613</v>
      </c>
      <c r="G71" s="207">
        <v>200000</v>
      </c>
      <c r="H71" s="211">
        <v>0.01</v>
      </c>
      <c r="I71" s="210">
        <v>2000</v>
      </c>
      <c r="J71" s="207"/>
    </row>
    <row r="72" spans="1:10" ht="14" x14ac:dyDescent="0.2">
      <c r="A72" s="207" t="s">
        <v>386</v>
      </c>
      <c r="B72" s="207" t="s">
        <v>609</v>
      </c>
      <c r="C72" s="208">
        <v>43262</v>
      </c>
      <c r="D72" s="207" t="s">
        <v>624</v>
      </c>
      <c r="E72" s="207" t="s">
        <v>614</v>
      </c>
      <c r="F72" s="207" t="s">
        <v>613</v>
      </c>
      <c r="G72" s="207">
        <v>200000</v>
      </c>
      <c r="H72" s="211">
        <v>0.01</v>
      </c>
      <c r="I72" s="210">
        <v>2000</v>
      </c>
      <c r="J72" s="207"/>
    </row>
    <row r="73" spans="1:10" ht="14" x14ac:dyDescent="0.2">
      <c r="A73" s="207" t="s">
        <v>615</v>
      </c>
      <c r="B73" s="207" t="s">
        <v>609</v>
      </c>
      <c r="C73" s="208">
        <v>43262</v>
      </c>
      <c r="D73" s="207" t="s">
        <v>624</v>
      </c>
      <c r="E73" s="207" t="s">
        <v>614</v>
      </c>
      <c r="F73" s="207" t="s">
        <v>613</v>
      </c>
      <c r="G73" s="207">
        <v>200000</v>
      </c>
      <c r="H73" s="211">
        <v>5.0000000000000001E-3</v>
      </c>
      <c r="I73" s="210">
        <v>1000</v>
      </c>
      <c r="J73" s="207"/>
    </row>
    <row r="74" spans="1:10" ht="14" x14ac:dyDescent="0.2">
      <c r="A74" s="207" t="s">
        <v>118</v>
      </c>
      <c r="B74" s="207" t="s">
        <v>609</v>
      </c>
      <c r="C74" s="208">
        <v>43263</v>
      </c>
      <c r="D74" s="207" t="s">
        <v>611</v>
      </c>
      <c r="E74" s="207" t="s">
        <v>611</v>
      </c>
      <c r="F74" s="207" t="s">
        <v>366</v>
      </c>
      <c r="G74" s="207">
        <v>2000</v>
      </c>
      <c r="H74" s="211">
        <v>0.3</v>
      </c>
      <c r="I74" s="210">
        <v>600</v>
      </c>
      <c r="J74" s="207"/>
    </row>
    <row r="75" spans="1:10" ht="14" x14ac:dyDescent="0.2">
      <c r="A75" s="207" t="s">
        <v>118</v>
      </c>
      <c r="B75" s="207" t="s">
        <v>609</v>
      </c>
      <c r="C75" s="208">
        <v>43263</v>
      </c>
      <c r="D75" s="207" t="s">
        <v>617</v>
      </c>
      <c r="E75" s="207" t="s">
        <v>617</v>
      </c>
      <c r="F75" s="207" t="s">
        <v>366</v>
      </c>
      <c r="G75" s="207">
        <v>2000</v>
      </c>
      <c r="H75" s="211">
        <v>0.11</v>
      </c>
      <c r="I75" s="210">
        <v>220</v>
      </c>
      <c r="J75" s="207"/>
    </row>
    <row r="76" spans="1:10" ht="14" x14ac:dyDescent="0.2">
      <c r="A76" s="207" t="s">
        <v>118</v>
      </c>
      <c r="B76" s="207" t="s">
        <v>609</v>
      </c>
      <c r="C76" s="208">
        <v>43264</v>
      </c>
      <c r="D76" s="207" t="s">
        <v>611</v>
      </c>
      <c r="E76" s="207" t="s">
        <v>611</v>
      </c>
      <c r="F76" s="207" t="s">
        <v>366</v>
      </c>
      <c r="G76" s="207">
        <v>2000</v>
      </c>
      <c r="H76" s="211">
        <v>0.3</v>
      </c>
      <c r="I76" s="210">
        <v>600</v>
      </c>
      <c r="J76" s="207"/>
    </row>
    <row r="77" spans="1:10" ht="14" x14ac:dyDescent="0.2">
      <c r="A77" s="207" t="s">
        <v>118</v>
      </c>
      <c r="B77" s="207" t="s">
        <v>609</v>
      </c>
      <c r="C77" s="208">
        <v>43264</v>
      </c>
      <c r="D77" s="207" t="s">
        <v>617</v>
      </c>
      <c r="E77" s="207" t="s">
        <v>617</v>
      </c>
      <c r="F77" s="207" t="s">
        <v>366</v>
      </c>
      <c r="G77" s="207">
        <v>2000</v>
      </c>
      <c r="H77" s="211">
        <v>0.11</v>
      </c>
      <c r="I77" s="210">
        <v>220</v>
      </c>
      <c r="J77" s="207"/>
    </row>
    <row r="78" spans="1:10" ht="14" x14ac:dyDescent="0.2">
      <c r="A78" s="207" t="s">
        <v>386</v>
      </c>
      <c r="B78" s="207" t="s">
        <v>609</v>
      </c>
      <c r="C78" s="208">
        <v>43264</v>
      </c>
      <c r="D78" s="207" t="s">
        <v>625</v>
      </c>
      <c r="E78" s="207" t="s">
        <v>626</v>
      </c>
      <c r="F78" s="207" t="s">
        <v>613</v>
      </c>
      <c r="G78" s="207">
        <v>200000</v>
      </c>
      <c r="H78" s="211">
        <v>5.0000000000000001E-3</v>
      </c>
      <c r="I78" s="210">
        <v>1000</v>
      </c>
      <c r="J78" s="207"/>
    </row>
    <row r="79" spans="1:10" ht="14" x14ac:dyDescent="0.2">
      <c r="A79" s="207" t="s">
        <v>615</v>
      </c>
      <c r="B79" s="207" t="s">
        <v>609</v>
      </c>
      <c r="C79" s="208">
        <v>43264</v>
      </c>
      <c r="D79" s="207" t="s">
        <v>625</v>
      </c>
      <c r="E79" s="207" t="s">
        <v>626</v>
      </c>
      <c r="F79" s="207" t="s">
        <v>613</v>
      </c>
      <c r="G79" s="207">
        <v>200000</v>
      </c>
      <c r="H79" s="211">
        <v>5.0000000000000001E-3</v>
      </c>
      <c r="I79" s="210">
        <v>1000</v>
      </c>
      <c r="J79" s="207"/>
    </row>
    <row r="80" spans="1:10" ht="14" x14ac:dyDescent="0.2">
      <c r="A80" s="207" t="s">
        <v>118</v>
      </c>
      <c r="B80" s="207" t="s">
        <v>609</v>
      </c>
      <c r="C80" s="208">
        <v>43265</v>
      </c>
      <c r="D80" s="207" t="s">
        <v>611</v>
      </c>
      <c r="E80" s="207" t="s">
        <v>611</v>
      </c>
      <c r="F80" s="207" t="s">
        <v>366</v>
      </c>
      <c r="G80" s="207">
        <v>2000</v>
      </c>
      <c r="H80" s="211">
        <v>0.3</v>
      </c>
      <c r="I80" s="210">
        <v>600</v>
      </c>
      <c r="J80" s="207"/>
    </row>
    <row r="81" spans="1:10" ht="14" x14ac:dyDescent="0.2">
      <c r="A81" s="207" t="s">
        <v>118</v>
      </c>
      <c r="B81" s="207" t="s">
        <v>609</v>
      </c>
      <c r="C81" s="208">
        <v>43265</v>
      </c>
      <c r="D81" s="207" t="s">
        <v>617</v>
      </c>
      <c r="E81" s="207" t="s">
        <v>617</v>
      </c>
      <c r="F81" s="207" t="s">
        <v>366</v>
      </c>
      <c r="G81" s="207">
        <v>2000</v>
      </c>
      <c r="H81" s="211">
        <v>0.11</v>
      </c>
      <c r="I81" s="210">
        <v>220</v>
      </c>
      <c r="J81" s="207"/>
    </row>
    <row r="82" spans="1:10" ht="14" x14ac:dyDescent="0.2">
      <c r="A82" s="207" t="s">
        <v>386</v>
      </c>
      <c r="B82" s="207" t="s">
        <v>609</v>
      </c>
      <c r="C82" s="208">
        <v>43265</v>
      </c>
      <c r="D82" s="207" t="s">
        <v>625</v>
      </c>
      <c r="E82" s="207" t="s">
        <v>627</v>
      </c>
      <c r="F82" s="207" t="s">
        <v>613</v>
      </c>
      <c r="G82" s="207">
        <v>5000</v>
      </c>
      <c r="H82" s="211">
        <v>0.03</v>
      </c>
      <c r="I82" s="210">
        <v>150</v>
      </c>
      <c r="J82" s="207"/>
    </row>
    <row r="83" spans="1:10" ht="14" x14ac:dyDescent="0.2">
      <c r="A83" s="207" t="s">
        <v>615</v>
      </c>
      <c r="B83" s="207" t="s">
        <v>609</v>
      </c>
      <c r="C83" s="208">
        <v>43265</v>
      </c>
      <c r="D83" s="207" t="s">
        <v>625</v>
      </c>
      <c r="E83" s="207" t="s">
        <v>627</v>
      </c>
      <c r="F83" s="207" t="s">
        <v>613</v>
      </c>
      <c r="G83" s="207">
        <v>5000</v>
      </c>
      <c r="H83" s="211">
        <v>0.03</v>
      </c>
      <c r="I83" s="210">
        <v>150</v>
      </c>
      <c r="J83" s="207"/>
    </row>
    <row r="84" spans="1:10" ht="14" x14ac:dyDescent="0.2">
      <c r="A84" s="207" t="s">
        <v>118</v>
      </c>
      <c r="B84" s="207" t="s">
        <v>609</v>
      </c>
      <c r="C84" s="208">
        <v>43266</v>
      </c>
      <c r="D84" s="207" t="s">
        <v>418</v>
      </c>
      <c r="E84" s="207" t="s">
        <v>610</v>
      </c>
      <c r="F84" s="207" t="s">
        <v>366</v>
      </c>
      <c r="G84" s="207">
        <v>30000</v>
      </c>
      <c r="H84" s="211">
        <v>0.04</v>
      </c>
      <c r="I84" s="210">
        <v>1200</v>
      </c>
      <c r="J84" s="207"/>
    </row>
    <row r="85" spans="1:10" ht="14" x14ac:dyDescent="0.2">
      <c r="A85" s="207" t="s">
        <v>118</v>
      </c>
      <c r="B85" s="207" t="s">
        <v>609</v>
      </c>
      <c r="C85" s="208">
        <v>43266</v>
      </c>
      <c r="D85" s="207" t="s">
        <v>611</v>
      </c>
      <c r="E85" s="207" t="s">
        <v>611</v>
      </c>
      <c r="F85" s="207" t="s">
        <v>366</v>
      </c>
      <c r="G85" s="207">
        <v>4000</v>
      </c>
      <c r="H85" s="211">
        <v>0.3</v>
      </c>
      <c r="I85" s="210">
        <v>1200</v>
      </c>
      <c r="J85" s="207"/>
    </row>
    <row r="86" spans="1:10" ht="14" x14ac:dyDescent="0.2">
      <c r="A86" s="207" t="s">
        <v>118</v>
      </c>
      <c r="B86" s="207" t="s">
        <v>609</v>
      </c>
      <c r="C86" s="208">
        <v>43266</v>
      </c>
      <c r="D86" s="207" t="s">
        <v>617</v>
      </c>
      <c r="E86" s="207" t="s">
        <v>617</v>
      </c>
      <c r="F86" s="207" t="s">
        <v>366</v>
      </c>
      <c r="G86" s="207">
        <v>3000</v>
      </c>
      <c r="H86" s="211">
        <v>0.15</v>
      </c>
      <c r="I86" s="210">
        <v>450</v>
      </c>
      <c r="J86" s="207"/>
    </row>
    <row r="87" spans="1:10" ht="14" x14ac:dyDescent="0.2">
      <c r="A87" s="207" t="s">
        <v>124</v>
      </c>
      <c r="B87" s="207" t="s">
        <v>609</v>
      </c>
      <c r="C87" s="208">
        <v>43266</v>
      </c>
      <c r="D87" s="207" t="s">
        <v>418</v>
      </c>
      <c r="E87" s="207" t="s">
        <v>628</v>
      </c>
      <c r="F87" s="207" t="s">
        <v>613</v>
      </c>
      <c r="G87" s="207">
        <v>200000</v>
      </c>
      <c r="H87" s="211">
        <v>5.0000000000000001E-3</v>
      </c>
      <c r="I87" s="210">
        <v>1000</v>
      </c>
      <c r="J87" s="207"/>
    </row>
    <row r="88" spans="1:10" ht="14" x14ac:dyDescent="0.2">
      <c r="A88" s="207" t="s">
        <v>386</v>
      </c>
      <c r="B88" s="207" t="s">
        <v>609</v>
      </c>
      <c r="C88" s="208">
        <v>43266</v>
      </c>
      <c r="D88" s="207" t="s">
        <v>418</v>
      </c>
      <c r="E88" s="207" t="s">
        <v>627</v>
      </c>
      <c r="F88" s="207" t="s">
        <v>613</v>
      </c>
      <c r="G88" s="207">
        <v>300000</v>
      </c>
      <c r="H88" s="211">
        <v>0.01</v>
      </c>
      <c r="I88" s="210">
        <v>3000</v>
      </c>
      <c r="J88" s="207"/>
    </row>
    <row r="89" spans="1:10" ht="14" x14ac:dyDescent="0.2">
      <c r="A89" s="207" t="s">
        <v>615</v>
      </c>
      <c r="B89" s="207" t="s">
        <v>609</v>
      </c>
      <c r="C89" s="208">
        <v>43266</v>
      </c>
      <c r="D89" s="207" t="s">
        <v>418</v>
      </c>
      <c r="E89" s="207" t="s">
        <v>627</v>
      </c>
      <c r="F89" s="207" t="s">
        <v>613</v>
      </c>
      <c r="G89" s="207">
        <v>300000</v>
      </c>
      <c r="H89" s="211">
        <v>5.0000000000000001E-3</v>
      </c>
      <c r="I89" s="210">
        <v>1500</v>
      </c>
      <c r="J89" s="207"/>
    </row>
    <row r="90" spans="1:10" ht="14" x14ac:dyDescent="0.2">
      <c r="A90" s="207" t="s">
        <v>118</v>
      </c>
      <c r="B90" s="207" t="s">
        <v>609</v>
      </c>
      <c r="C90" s="208">
        <v>43267</v>
      </c>
      <c r="D90" s="207" t="s">
        <v>418</v>
      </c>
      <c r="E90" s="207" t="s">
        <v>610</v>
      </c>
      <c r="F90" s="207" t="s">
        <v>366</v>
      </c>
      <c r="G90" s="207">
        <v>30000</v>
      </c>
      <c r="H90" s="211">
        <v>0.04</v>
      </c>
      <c r="I90" s="210">
        <v>1200</v>
      </c>
      <c r="J90" s="207"/>
    </row>
    <row r="91" spans="1:10" ht="14" x14ac:dyDescent="0.2">
      <c r="A91" s="207" t="s">
        <v>118</v>
      </c>
      <c r="B91" s="207" t="s">
        <v>609</v>
      </c>
      <c r="C91" s="208">
        <v>43267</v>
      </c>
      <c r="D91" s="207" t="s">
        <v>611</v>
      </c>
      <c r="E91" s="207" t="s">
        <v>611</v>
      </c>
      <c r="F91" s="207" t="s">
        <v>366</v>
      </c>
      <c r="G91" s="207">
        <v>4000</v>
      </c>
      <c r="H91" s="211">
        <v>0.3</v>
      </c>
      <c r="I91" s="210">
        <v>1200</v>
      </c>
      <c r="J91" s="207"/>
    </row>
    <row r="92" spans="1:10" ht="14" x14ac:dyDescent="0.2">
      <c r="A92" s="207" t="s">
        <v>118</v>
      </c>
      <c r="B92" s="207" t="s">
        <v>609</v>
      </c>
      <c r="C92" s="208">
        <v>43267</v>
      </c>
      <c r="D92" s="207" t="s">
        <v>617</v>
      </c>
      <c r="E92" s="207" t="s">
        <v>617</v>
      </c>
      <c r="F92" s="207" t="s">
        <v>366</v>
      </c>
      <c r="G92" s="207">
        <v>3000</v>
      </c>
      <c r="H92" s="211">
        <v>0.15</v>
      </c>
      <c r="I92" s="210">
        <v>450</v>
      </c>
      <c r="J92" s="207"/>
    </row>
    <row r="93" spans="1:10" ht="14" x14ac:dyDescent="0.2">
      <c r="A93" s="207" t="s">
        <v>386</v>
      </c>
      <c r="B93" s="207" t="s">
        <v>609</v>
      </c>
      <c r="C93" s="208">
        <v>43267</v>
      </c>
      <c r="D93" s="207" t="s">
        <v>418</v>
      </c>
      <c r="E93" s="207" t="s">
        <v>627</v>
      </c>
      <c r="F93" s="207" t="s">
        <v>613</v>
      </c>
      <c r="G93" s="207">
        <v>300000</v>
      </c>
      <c r="H93" s="211">
        <v>0.01</v>
      </c>
      <c r="I93" s="210">
        <v>3000</v>
      </c>
      <c r="J93" s="207"/>
    </row>
    <row r="94" spans="1:10" ht="14" x14ac:dyDescent="0.2">
      <c r="A94" s="207" t="s">
        <v>615</v>
      </c>
      <c r="B94" s="207" t="s">
        <v>609</v>
      </c>
      <c r="C94" s="208">
        <v>43267</v>
      </c>
      <c r="D94" s="207" t="s">
        <v>418</v>
      </c>
      <c r="E94" s="207" t="s">
        <v>627</v>
      </c>
      <c r="F94" s="207" t="s">
        <v>613</v>
      </c>
      <c r="G94" s="207">
        <v>300000</v>
      </c>
      <c r="H94" s="211">
        <v>5.0000000000000001E-3</v>
      </c>
      <c r="I94" s="210">
        <v>1500</v>
      </c>
      <c r="J94" s="207"/>
    </row>
    <row r="95" spans="1:10" ht="14" x14ac:dyDescent="0.2">
      <c r="A95" s="207" t="s">
        <v>118</v>
      </c>
      <c r="B95" s="207" t="s">
        <v>609</v>
      </c>
      <c r="C95" s="208">
        <v>43268</v>
      </c>
      <c r="D95" s="207" t="s">
        <v>418</v>
      </c>
      <c r="E95" s="207" t="s">
        <v>610</v>
      </c>
      <c r="F95" s="207" t="s">
        <v>366</v>
      </c>
      <c r="G95" s="207">
        <v>30000</v>
      </c>
      <c r="H95" s="211">
        <v>0.03</v>
      </c>
      <c r="I95" s="210">
        <v>900</v>
      </c>
      <c r="J95" s="207"/>
    </row>
    <row r="96" spans="1:10" ht="14" x14ac:dyDescent="0.2">
      <c r="A96" s="207" t="s">
        <v>118</v>
      </c>
      <c r="B96" s="207" t="s">
        <v>609</v>
      </c>
      <c r="C96" s="208">
        <v>43268</v>
      </c>
      <c r="D96" s="207" t="s">
        <v>611</v>
      </c>
      <c r="E96" s="207" t="s">
        <v>611</v>
      </c>
      <c r="F96" s="207" t="s">
        <v>366</v>
      </c>
      <c r="G96" s="207">
        <v>4000</v>
      </c>
      <c r="H96" s="211">
        <v>0.3</v>
      </c>
      <c r="I96" s="210">
        <v>1200</v>
      </c>
      <c r="J96" s="207"/>
    </row>
    <row r="97" spans="1:10" ht="14" x14ac:dyDescent="0.2">
      <c r="A97" s="207" t="s">
        <v>118</v>
      </c>
      <c r="B97" s="207" t="s">
        <v>609</v>
      </c>
      <c r="C97" s="208">
        <v>43268</v>
      </c>
      <c r="D97" s="207" t="s">
        <v>617</v>
      </c>
      <c r="E97" s="207" t="s">
        <v>617</v>
      </c>
      <c r="F97" s="207" t="s">
        <v>366</v>
      </c>
      <c r="G97" s="207">
        <v>3000</v>
      </c>
      <c r="H97" s="211">
        <v>0.15</v>
      </c>
      <c r="I97" s="210">
        <v>450</v>
      </c>
      <c r="J97" s="207"/>
    </row>
    <row r="98" spans="1:10" ht="14" x14ac:dyDescent="0.2">
      <c r="A98" s="207" t="s">
        <v>386</v>
      </c>
      <c r="B98" s="207" t="s">
        <v>609</v>
      </c>
      <c r="C98" s="208">
        <v>43268</v>
      </c>
      <c r="D98" s="207" t="s">
        <v>418</v>
      </c>
      <c r="E98" s="207" t="s">
        <v>627</v>
      </c>
      <c r="F98" s="207" t="s">
        <v>613</v>
      </c>
      <c r="G98" s="207">
        <v>300000</v>
      </c>
      <c r="H98" s="211">
        <v>0.01</v>
      </c>
      <c r="I98" s="210">
        <v>3000</v>
      </c>
      <c r="J98" s="207"/>
    </row>
    <row r="99" spans="1:10" ht="14" x14ac:dyDescent="0.2">
      <c r="A99" s="207" t="s">
        <v>615</v>
      </c>
      <c r="B99" s="207" t="s">
        <v>609</v>
      </c>
      <c r="C99" s="208">
        <v>43268</v>
      </c>
      <c r="D99" s="207" t="s">
        <v>418</v>
      </c>
      <c r="E99" s="207" t="s">
        <v>627</v>
      </c>
      <c r="F99" s="207" t="s">
        <v>613</v>
      </c>
      <c r="G99" s="207">
        <v>300000</v>
      </c>
      <c r="H99" s="211">
        <v>5.0000000000000001E-3</v>
      </c>
      <c r="I99" s="210">
        <v>1500</v>
      </c>
      <c r="J99" s="207"/>
    </row>
    <row r="100" spans="1:10" ht="14" x14ac:dyDescent="0.2">
      <c r="A100" s="207" t="s">
        <v>118</v>
      </c>
      <c r="B100" s="207" t="s">
        <v>609</v>
      </c>
      <c r="C100" s="208">
        <v>43269</v>
      </c>
      <c r="D100" s="207" t="s">
        <v>418</v>
      </c>
      <c r="E100" s="207" t="s">
        <v>610</v>
      </c>
      <c r="F100" s="207" t="s">
        <v>366</v>
      </c>
      <c r="G100" s="207">
        <v>60000</v>
      </c>
      <c r="H100" s="211">
        <v>0.05</v>
      </c>
      <c r="I100" s="210">
        <v>3000</v>
      </c>
      <c r="J100" s="207"/>
    </row>
    <row r="101" spans="1:10" ht="14" x14ac:dyDescent="0.2">
      <c r="A101" s="207" t="s">
        <v>118</v>
      </c>
      <c r="B101" s="207" t="s">
        <v>609</v>
      </c>
      <c r="C101" s="208">
        <v>43269</v>
      </c>
      <c r="D101" s="207" t="s">
        <v>611</v>
      </c>
      <c r="E101" s="207" t="s">
        <v>617</v>
      </c>
      <c r="F101" s="207" t="s">
        <v>366</v>
      </c>
      <c r="G101" s="207">
        <v>4000</v>
      </c>
      <c r="H101" s="211">
        <v>0.2</v>
      </c>
      <c r="I101" s="210">
        <v>800</v>
      </c>
      <c r="J101" s="207"/>
    </row>
    <row r="102" spans="1:10" ht="14" x14ac:dyDescent="0.2">
      <c r="A102" s="207" t="s">
        <v>118</v>
      </c>
      <c r="B102" s="207" t="s">
        <v>609</v>
      </c>
      <c r="C102" s="208">
        <v>43269</v>
      </c>
      <c r="D102" s="207" t="s">
        <v>617</v>
      </c>
      <c r="E102" s="207" t="s">
        <v>611</v>
      </c>
      <c r="F102" s="207" t="s">
        <v>366</v>
      </c>
      <c r="G102" s="207">
        <v>5000</v>
      </c>
      <c r="H102" s="211">
        <v>0.5</v>
      </c>
      <c r="I102" s="210">
        <v>2500</v>
      </c>
      <c r="J102" s="207"/>
    </row>
    <row r="103" spans="1:10" ht="14" x14ac:dyDescent="0.2">
      <c r="A103" s="207" t="s">
        <v>118</v>
      </c>
      <c r="B103" s="207" t="s">
        <v>609</v>
      </c>
      <c r="C103" s="208">
        <v>43269</v>
      </c>
      <c r="D103" s="207" t="s">
        <v>418</v>
      </c>
      <c r="E103" s="207" t="s">
        <v>616</v>
      </c>
      <c r="F103" s="207" t="s">
        <v>613</v>
      </c>
      <c r="G103" s="207">
        <v>300000</v>
      </c>
      <c r="H103" s="211">
        <v>1.4999999999999999E-2</v>
      </c>
      <c r="I103" s="210">
        <v>4500</v>
      </c>
      <c r="J103" s="207"/>
    </row>
    <row r="104" spans="1:10" ht="14" x14ac:dyDescent="0.2">
      <c r="A104" s="207" t="s">
        <v>386</v>
      </c>
      <c r="B104" s="207" t="s">
        <v>609</v>
      </c>
      <c r="C104" s="208">
        <v>43269</v>
      </c>
      <c r="D104" s="207" t="s">
        <v>418</v>
      </c>
      <c r="E104" s="207" t="s">
        <v>627</v>
      </c>
      <c r="F104" s="207" t="s">
        <v>613</v>
      </c>
      <c r="G104" s="207">
        <v>300000</v>
      </c>
      <c r="H104" s="211">
        <v>0.01</v>
      </c>
      <c r="I104" s="210">
        <v>3000</v>
      </c>
      <c r="J104" s="207"/>
    </row>
    <row r="105" spans="1:10" ht="14" x14ac:dyDescent="0.2">
      <c r="A105" s="207" t="s">
        <v>615</v>
      </c>
      <c r="B105" s="207" t="s">
        <v>609</v>
      </c>
      <c r="C105" s="208">
        <v>43269</v>
      </c>
      <c r="D105" s="207" t="s">
        <v>418</v>
      </c>
      <c r="E105" s="207" t="s">
        <v>627</v>
      </c>
      <c r="F105" s="207" t="s">
        <v>613</v>
      </c>
      <c r="G105" s="207">
        <v>300000</v>
      </c>
      <c r="H105" s="211">
        <v>5.0000000000000001E-3</v>
      </c>
      <c r="I105" s="210">
        <v>1500</v>
      </c>
      <c r="J105" s="207"/>
    </row>
    <row r="106" spans="1:10" ht="14" x14ac:dyDescent="0.2">
      <c r="A106" s="207" t="s">
        <v>124</v>
      </c>
      <c r="B106" s="207" t="s">
        <v>609</v>
      </c>
      <c r="C106" s="208">
        <v>43269</v>
      </c>
      <c r="D106" s="207" t="s">
        <v>418</v>
      </c>
      <c r="E106" s="207" t="s">
        <v>628</v>
      </c>
      <c r="F106" s="207" t="s">
        <v>613</v>
      </c>
      <c r="G106" s="207">
        <v>200000</v>
      </c>
      <c r="H106" s="211">
        <v>5.0000000000000001E-3</v>
      </c>
      <c r="I106" s="210">
        <v>1000</v>
      </c>
      <c r="J106" s="207"/>
    </row>
    <row r="107" spans="1:10" ht="14" x14ac:dyDescent="0.2">
      <c r="A107" s="207" t="s">
        <v>118</v>
      </c>
      <c r="B107" s="207" t="s">
        <v>609</v>
      </c>
      <c r="C107" s="208">
        <v>43270</v>
      </c>
      <c r="D107" s="207" t="s">
        <v>611</v>
      </c>
      <c r="E107" s="207" t="s">
        <v>611</v>
      </c>
      <c r="F107" s="207" t="s">
        <v>366</v>
      </c>
      <c r="G107" s="207">
        <v>4000</v>
      </c>
      <c r="H107" s="211">
        <v>0.3</v>
      </c>
      <c r="I107" s="210">
        <v>1200</v>
      </c>
      <c r="J107" s="207"/>
    </row>
    <row r="108" spans="1:10" ht="14" x14ac:dyDescent="0.2">
      <c r="A108" s="207" t="s">
        <v>118</v>
      </c>
      <c r="B108" s="207" t="s">
        <v>609</v>
      </c>
      <c r="C108" s="208">
        <v>43270</v>
      </c>
      <c r="D108" s="207" t="s">
        <v>617</v>
      </c>
      <c r="E108" s="207" t="s">
        <v>617</v>
      </c>
      <c r="F108" s="207" t="s">
        <v>366</v>
      </c>
      <c r="G108" s="207">
        <v>2000</v>
      </c>
      <c r="H108" s="211">
        <v>0.1</v>
      </c>
      <c r="I108" s="210">
        <v>200</v>
      </c>
      <c r="J108" s="207"/>
    </row>
    <row r="109" spans="1:10" ht="14" x14ac:dyDescent="0.2">
      <c r="A109" s="207" t="s">
        <v>118</v>
      </c>
      <c r="B109" s="207" t="s">
        <v>609</v>
      </c>
      <c r="C109" s="208">
        <v>43271</v>
      </c>
      <c r="D109" s="207" t="s">
        <v>611</v>
      </c>
      <c r="E109" s="207" t="s">
        <v>611</v>
      </c>
      <c r="F109" s="207" t="s">
        <v>366</v>
      </c>
      <c r="G109" s="207">
        <v>2000</v>
      </c>
      <c r="H109" s="211">
        <v>0.2</v>
      </c>
      <c r="I109" s="210">
        <v>400</v>
      </c>
      <c r="J109" s="207"/>
    </row>
    <row r="110" spans="1:10" ht="14" x14ac:dyDescent="0.2">
      <c r="A110" s="207" t="s">
        <v>118</v>
      </c>
      <c r="B110" s="207" t="s">
        <v>609</v>
      </c>
      <c r="C110" s="208">
        <v>43271</v>
      </c>
      <c r="D110" s="207" t="s">
        <v>617</v>
      </c>
      <c r="E110" s="207" t="s">
        <v>617</v>
      </c>
      <c r="F110" s="207" t="s">
        <v>366</v>
      </c>
      <c r="G110" s="207">
        <v>2000</v>
      </c>
      <c r="H110" s="211">
        <v>0.1</v>
      </c>
      <c r="I110" s="210">
        <v>200</v>
      </c>
      <c r="J110" s="207"/>
    </row>
    <row r="111" spans="1:10" ht="14" x14ac:dyDescent="0.2">
      <c r="A111" s="207" t="s">
        <v>118</v>
      </c>
      <c r="B111" s="207" t="s">
        <v>609</v>
      </c>
      <c r="C111" s="208">
        <v>43272</v>
      </c>
      <c r="D111" s="207" t="s">
        <v>611</v>
      </c>
      <c r="E111" s="207" t="s">
        <v>611</v>
      </c>
      <c r="F111" s="207" t="s">
        <v>366</v>
      </c>
      <c r="G111" s="207">
        <v>2000</v>
      </c>
      <c r="H111" s="211">
        <v>0.2</v>
      </c>
      <c r="I111" s="210">
        <v>400</v>
      </c>
      <c r="J111" s="207"/>
    </row>
    <row r="112" spans="1:10" ht="14" x14ac:dyDescent="0.2">
      <c r="A112" s="207" t="s">
        <v>118</v>
      </c>
      <c r="B112" s="207" t="s">
        <v>609</v>
      </c>
      <c r="C112" s="208">
        <v>43272</v>
      </c>
      <c r="D112" s="207" t="s">
        <v>617</v>
      </c>
      <c r="E112" s="207" t="s">
        <v>617</v>
      </c>
      <c r="F112" s="207" t="s">
        <v>366</v>
      </c>
      <c r="G112" s="207">
        <v>2000</v>
      </c>
      <c r="H112" s="211">
        <v>0.1</v>
      </c>
      <c r="I112" s="210">
        <v>200</v>
      </c>
      <c r="J112" s="207"/>
    </row>
    <row r="113" spans="1:10" ht="14" x14ac:dyDescent="0.2">
      <c r="A113" s="207" t="s">
        <v>386</v>
      </c>
      <c r="B113" s="207" t="s">
        <v>609</v>
      </c>
      <c r="C113" s="208">
        <v>43272</v>
      </c>
      <c r="D113" s="207" t="s">
        <v>629</v>
      </c>
      <c r="E113" s="207" t="s">
        <v>627</v>
      </c>
      <c r="F113" s="207" t="s">
        <v>613</v>
      </c>
      <c r="G113" s="207">
        <v>300000</v>
      </c>
      <c r="H113" s="211">
        <v>2E-3</v>
      </c>
      <c r="I113" s="210">
        <v>600</v>
      </c>
      <c r="J113" s="207"/>
    </row>
    <row r="114" spans="1:10" ht="14" x14ac:dyDescent="0.2">
      <c r="A114" s="207" t="s">
        <v>615</v>
      </c>
      <c r="B114" s="207" t="s">
        <v>609</v>
      </c>
      <c r="C114" s="208">
        <v>43272</v>
      </c>
      <c r="D114" s="207" t="s">
        <v>629</v>
      </c>
      <c r="E114" s="207" t="s">
        <v>627</v>
      </c>
      <c r="F114" s="207" t="s">
        <v>613</v>
      </c>
      <c r="G114" s="207">
        <v>300000</v>
      </c>
      <c r="H114" s="211">
        <v>2E-3</v>
      </c>
      <c r="I114" s="210">
        <v>600</v>
      </c>
      <c r="J114" s="207"/>
    </row>
    <row r="115" spans="1:10" ht="14" x14ac:dyDescent="0.2">
      <c r="A115" s="207" t="s">
        <v>124</v>
      </c>
      <c r="B115" s="207" t="s">
        <v>609</v>
      </c>
      <c r="C115" s="208">
        <v>43272</v>
      </c>
      <c r="D115" s="207" t="s">
        <v>629</v>
      </c>
      <c r="E115" s="207" t="s">
        <v>628</v>
      </c>
      <c r="F115" s="207" t="s">
        <v>613</v>
      </c>
      <c r="G115" s="207">
        <v>200000</v>
      </c>
      <c r="H115" s="211">
        <v>5.0000000000000001E-3</v>
      </c>
      <c r="I115" s="210">
        <v>1000</v>
      </c>
      <c r="J115" s="207"/>
    </row>
    <row r="116" spans="1:10" ht="14" x14ac:dyDescent="0.2">
      <c r="A116" s="207" t="s">
        <v>118</v>
      </c>
      <c r="B116" s="207" t="s">
        <v>609</v>
      </c>
      <c r="C116" s="208">
        <v>43273</v>
      </c>
      <c r="D116" s="207" t="s">
        <v>611</v>
      </c>
      <c r="E116" s="207" t="s">
        <v>611</v>
      </c>
      <c r="F116" s="207" t="s">
        <v>366</v>
      </c>
      <c r="G116" s="207">
        <v>2000</v>
      </c>
      <c r="H116" s="211">
        <v>0.2</v>
      </c>
      <c r="I116" s="210">
        <v>400</v>
      </c>
      <c r="J116" s="207"/>
    </row>
    <row r="117" spans="1:10" ht="14" x14ac:dyDescent="0.2">
      <c r="A117" s="207" t="s">
        <v>118</v>
      </c>
      <c r="B117" s="207" t="s">
        <v>609</v>
      </c>
      <c r="C117" s="208">
        <v>43273</v>
      </c>
      <c r="D117" s="207" t="s">
        <v>617</v>
      </c>
      <c r="E117" s="207" t="s">
        <v>617</v>
      </c>
      <c r="F117" s="207" t="s">
        <v>366</v>
      </c>
      <c r="G117" s="207">
        <v>2000</v>
      </c>
      <c r="H117" s="211">
        <v>0.1</v>
      </c>
      <c r="I117" s="210">
        <v>200</v>
      </c>
      <c r="J117" s="207"/>
    </row>
    <row r="118" spans="1:10" ht="14" x14ac:dyDescent="0.2">
      <c r="A118" s="207" t="s">
        <v>124</v>
      </c>
      <c r="B118" s="207" t="s">
        <v>609</v>
      </c>
      <c r="C118" s="208">
        <v>43273</v>
      </c>
      <c r="D118" s="207" t="s">
        <v>629</v>
      </c>
      <c r="E118" s="207" t="s">
        <v>630</v>
      </c>
      <c r="F118" s="207" t="s">
        <v>613</v>
      </c>
      <c r="G118" s="207">
        <v>100000</v>
      </c>
      <c r="H118" s="211">
        <v>5.0000000000000001E-3</v>
      </c>
      <c r="I118" s="210">
        <v>500</v>
      </c>
      <c r="J118" s="207"/>
    </row>
    <row r="119" spans="1:10" ht="14" x14ac:dyDescent="0.2">
      <c r="A119" s="207" t="s">
        <v>118</v>
      </c>
      <c r="B119" s="207" t="s">
        <v>609</v>
      </c>
      <c r="C119" s="208">
        <v>43274</v>
      </c>
      <c r="D119" s="207" t="s">
        <v>611</v>
      </c>
      <c r="E119" s="207" t="s">
        <v>611</v>
      </c>
      <c r="F119" s="207" t="s">
        <v>366</v>
      </c>
      <c r="G119" s="207">
        <v>2000</v>
      </c>
      <c r="H119" s="211">
        <v>0.2</v>
      </c>
      <c r="I119" s="210">
        <v>400</v>
      </c>
      <c r="J119" s="207"/>
    </row>
    <row r="120" spans="1:10" ht="14" x14ac:dyDescent="0.2">
      <c r="A120" s="207" t="s">
        <v>118</v>
      </c>
      <c r="B120" s="207" t="s">
        <v>609</v>
      </c>
      <c r="C120" s="208">
        <v>43274</v>
      </c>
      <c r="D120" s="207" t="s">
        <v>617</v>
      </c>
      <c r="E120" s="207" t="s">
        <v>617</v>
      </c>
      <c r="F120" s="207" t="s">
        <v>366</v>
      </c>
      <c r="G120" s="207">
        <v>2000</v>
      </c>
      <c r="H120" s="211">
        <v>0.1</v>
      </c>
      <c r="I120" s="210">
        <v>200</v>
      </c>
      <c r="J120" s="207"/>
    </row>
    <row r="121" spans="1:10" ht="14" x14ac:dyDescent="0.2">
      <c r="A121" s="207" t="s">
        <v>118</v>
      </c>
      <c r="B121" s="207" t="s">
        <v>609</v>
      </c>
      <c r="C121" s="208">
        <v>43275</v>
      </c>
      <c r="D121" s="207" t="s">
        <v>611</v>
      </c>
      <c r="E121" s="207" t="s">
        <v>611</v>
      </c>
      <c r="F121" s="207" t="s">
        <v>366</v>
      </c>
      <c r="G121" s="207">
        <v>2000</v>
      </c>
      <c r="H121" s="211">
        <v>0.2</v>
      </c>
      <c r="I121" s="210">
        <v>400</v>
      </c>
      <c r="J121" s="207"/>
    </row>
    <row r="122" spans="1:10" ht="14" x14ac:dyDescent="0.2">
      <c r="A122" s="207" t="s">
        <v>118</v>
      </c>
      <c r="B122" s="207" t="s">
        <v>609</v>
      </c>
      <c r="C122" s="208">
        <v>43275</v>
      </c>
      <c r="D122" s="207" t="s">
        <v>617</v>
      </c>
      <c r="E122" s="207" t="s">
        <v>617</v>
      </c>
      <c r="F122" s="207" t="s">
        <v>366</v>
      </c>
      <c r="G122" s="207">
        <v>2000</v>
      </c>
      <c r="H122" s="211">
        <v>0.1</v>
      </c>
      <c r="I122" s="210">
        <v>200</v>
      </c>
      <c r="J122" s="207"/>
    </row>
    <row r="123" spans="1:10" ht="14" x14ac:dyDescent="0.2">
      <c r="A123" s="207" t="s">
        <v>118</v>
      </c>
      <c r="B123" s="207" t="s">
        <v>609</v>
      </c>
      <c r="C123" s="208">
        <v>43276</v>
      </c>
      <c r="D123" s="207" t="s">
        <v>611</v>
      </c>
      <c r="E123" s="207" t="s">
        <v>611</v>
      </c>
      <c r="F123" s="207" t="s">
        <v>366</v>
      </c>
      <c r="G123" s="207">
        <v>2000</v>
      </c>
      <c r="H123" s="211">
        <v>0.2</v>
      </c>
      <c r="I123" s="210">
        <v>400</v>
      </c>
      <c r="J123" s="207"/>
    </row>
    <row r="124" spans="1:10" ht="14" x14ac:dyDescent="0.2">
      <c r="A124" s="207" t="s">
        <v>118</v>
      </c>
      <c r="B124" s="207" t="s">
        <v>609</v>
      </c>
      <c r="C124" s="208">
        <v>43276</v>
      </c>
      <c r="D124" s="207" t="s">
        <v>617</v>
      </c>
      <c r="E124" s="207" t="s">
        <v>617</v>
      </c>
      <c r="F124" s="207" t="s">
        <v>366</v>
      </c>
      <c r="G124" s="207">
        <v>2000</v>
      </c>
      <c r="H124" s="211">
        <v>0.1</v>
      </c>
      <c r="I124" s="210">
        <v>200</v>
      </c>
      <c r="J124" s="207"/>
    </row>
    <row r="125" spans="1:10" ht="14" x14ac:dyDescent="0.2">
      <c r="A125" s="207" t="s">
        <v>386</v>
      </c>
      <c r="B125" s="207" t="s">
        <v>609</v>
      </c>
      <c r="C125" s="208">
        <v>43276</v>
      </c>
      <c r="D125" s="207" t="s">
        <v>629</v>
      </c>
      <c r="E125" s="207" t="s">
        <v>627</v>
      </c>
      <c r="F125" s="207" t="s">
        <v>613</v>
      </c>
      <c r="G125" s="207">
        <v>300000</v>
      </c>
      <c r="H125" s="211">
        <v>2E-3</v>
      </c>
      <c r="I125" s="210">
        <v>600</v>
      </c>
      <c r="J125" s="207"/>
    </row>
    <row r="126" spans="1:10" ht="14" x14ac:dyDescent="0.2">
      <c r="A126" s="207" t="s">
        <v>615</v>
      </c>
      <c r="B126" s="207" t="s">
        <v>609</v>
      </c>
      <c r="C126" s="208">
        <v>43276</v>
      </c>
      <c r="D126" s="207" t="s">
        <v>629</v>
      </c>
      <c r="E126" s="207" t="s">
        <v>627</v>
      </c>
      <c r="F126" s="207" t="s">
        <v>613</v>
      </c>
      <c r="G126" s="207">
        <v>300000</v>
      </c>
      <c r="H126" s="211">
        <v>2E-3</v>
      </c>
      <c r="I126" s="210">
        <v>600</v>
      </c>
      <c r="J126" s="207"/>
    </row>
    <row r="127" spans="1:10" ht="14" x14ac:dyDescent="0.2">
      <c r="A127" s="207" t="s">
        <v>118</v>
      </c>
      <c r="B127" s="207" t="s">
        <v>609</v>
      </c>
      <c r="C127" s="208">
        <v>43277</v>
      </c>
      <c r="D127" s="207" t="s">
        <v>611</v>
      </c>
      <c r="E127" s="207" t="s">
        <v>611</v>
      </c>
      <c r="F127" s="207" t="s">
        <v>366</v>
      </c>
      <c r="G127" s="207">
        <v>2000</v>
      </c>
      <c r="H127" s="211">
        <v>0.2</v>
      </c>
      <c r="I127" s="210">
        <v>400</v>
      </c>
      <c r="J127" s="207"/>
    </row>
    <row r="128" spans="1:10" ht="14" x14ac:dyDescent="0.2">
      <c r="A128" s="207" t="s">
        <v>118</v>
      </c>
      <c r="B128" s="207" t="s">
        <v>609</v>
      </c>
      <c r="C128" s="208">
        <v>43277</v>
      </c>
      <c r="D128" s="207" t="s">
        <v>617</v>
      </c>
      <c r="E128" s="207" t="s">
        <v>617</v>
      </c>
      <c r="F128" s="207" t="s">
        <v>366</v>
      </c>
      <c r="G128" s="207">
        <v>2000</v>
      </c>
      <c r="H128" s="211">
        <v>0.1</v>
      </c>
      <c r="I128" s="210">
        <v>200</v>
      </c>
      <c r="J128" s="207"/>
    </row>
    <row r="129" spans="1:10" ht="14" x14ac:dyDescent="0.2">
      <c r="A129" s="207" t="s">
        <v>124</v>
      </c>
      <c r="B129" s="207" t="s">
        <v>609</v>
      </c>
      <c r="C129" s="208">
        <v>43277</v>
      </c>
      <c r="D129" s="207" t="s">
        <v>629</v>
      </c>
      <c r="E129" s="207" t="s">
        <v>630</v>
      </c>
      <c r="F129" s="207" t="s">
        <v>613</v>
      </c>
      <c r="G129" s="207">
        <v>100000</v>
      </c>
      <c r="H129" s="211">
        <v>5.0000000000000001E-3</v>
      </c>
      <c r="I129" s="210">
        <v>500</v>
      </c>
      <c r="J129" s="207"/>
    </row>
    <row r="130" spans="1:10" ht="14" x14ac:dyDescent="0.2">
      <c r="A130" s="207" t="s">
        <v>118</v>
      </c>
      <c r="B130" s="207" t="s">
        <v>609</v>
      </c>
      <c r="C130" s="208">
        <v>43281</v>
      </c>
      <c r="D130" s="207" t="s">
        <v>629</v>
      </c>
      <c r="E130" s="207" t="s">
        <v>620</v>
      </c>
      <c r="F130" s="207" t="s">
        <v>366</v>
      </c>
      <c r="G130" s="207">
        <v>30000</v>
      </c>
      <c r="H130" s="211">
        <v>0.02</v>
      </c>
      <c r="I130" s="210">
        <v>600</v>
      </c>
      <c r="J130" s="207"/>
    </row>
    <row r="131" spans="1:10" ht="14" x14ac:dyDescent="0.2">
      <c r="A131" s="207" t="s">
        <v>118</v>
      </c>
      <c r="B131" s="207" t="s">
        <v>609</v>
      </c>
      <c r="C131" s="208">
        <v>43278</v>
      </c>
      <c r="D131" s="207" t="s">
        <v>611</v>
      </c>
      <c r="E131" s="207" t="s">
        <v>611</v>
      </c>
      <c r="F131" s="207" t="s">
        <v>366</v>
      </c>
      <c r="G131" s="207">
        <v>2000</v>
      </c>
      <c r="H131" s="211">
        <v>0.2</v>
      </c>
      <c r="I131" s="210">
        <v>400</v>
      </c>
      <c r="J131" s="207"/>
    </row>
    <row r="132" spans="1:10" ht="14" x14ac:dyDescent="0.2">
      <c r="A132" s="207" t="s">
        <v>118</v>
      </c>
      <c r="B132" s="207" t="s">
        <v>609</v>
      </c>
      <c r="C132" s="208">
        <v>43278</v>
      </c>
      <c r="D132" s="207" t="s">
        <v>617</v>
      </c>
      <c r="E132" s="207" t="s">
        <v>617</v>
      </c>
      <c r="F132" s="207" t="s">
        <v>366</v>
      </c>
      <c r="G132" s="207">
        <v>2000</v>
      </c>
      <c r="H132" s="211">
        <v>0.1</v>
      </c>
      <c r="I132" s="210">
        <v>200</v>
      </c>
      <c r="J132" s="207"/>
    </row>
    <row r="133" spans="1:10" ht="14" x14ac:dyDescent="0.2">
      <c r="A133" s="207" t="s">
        <v>118</v>
      </c>
      <c r="B133" s="207" t="s">
        <v>609</v>
      </c>
      <c r="C133" s="208">
        <v>43279</v>
      </c>
      <c r="D133" s="207" t="s">
        <v>611</v>
      </c>
      <c r="E133" s="207" t="s">
        <v>611</v>
      </c>
      <c r="F133" s="207" t="s">
        <v>366</v>
      </c>
      <c r="G133" s="207">
        <v>2000</v>
      </c>
      <c r="H133" s="211">
        <v>0.2</v>
      </c>
      <c r="I133" s="210">
        <v>400</v>
      </c>
      <c r="J133" s="207"/>
    </row>
    <row r="134" spans="1:10" ht="14" x14ac:dyDescent="0.2">
      <c r="A134" s="207" t="s">
        <v>118</v>
      </c>
      <c r="B134" s="207" t="s">
        <v>609</v>
      </c>
      <c r="C134" s="208">
        <v>43279</v>
      </c>
      <c r="D134" s="207" t="s">
        <v>617</v>
      </c>
      <c r="E134" s="207" t="s">
        <v>617</v>
      </c>
      <c r="F134" s="207" t="s">
        <v>366</v>
      </c>
      <c r="G134" s="207">
        <v>2000</v>
      </c>
      <c r="H134" s="211">
        <v>0.1</v>
      </c>
      <c r="I134" s="210">
        <v>200</v>
      </c>
      <c r="J134" s="207"/>
    </row>
    <row r="135" spans="1:10" ht="14" x14ac:dyDescent="0.2">
      <c r="A135" s="207" t="s">
        <v>118</v>
      </c>
      <c r="B135" s="207" t="s">
        <v>609</v>
      </c>
      <c r="C135" s="208">
        <v>43279</v>
      </c>
      <c r="D135" s="207" t="s">
        <v>631</v>
      </c>
      <c r="E135" s="207" t="s">
        <v>620</v>
      </c>
      <c r="F135" s="207">
        <v>4</v>
      </c>
      <c r="G135" s="207">
        <v>30000</v>
      </c>
      <c r="H135" s="211">
        <v>0.02</v>
      </c>
      <c r="I135" s="210">
        <v>600</v>
      </c>
      <c r="J135" s="207"/>
    </row>
    <row r="136" spans="1:10" ht="14" x14ac:dyDescent="0.2">
      <c r="A136" s="207" t="s">
        <v>124</v>
      </c>
      <c r="B136" s="207" t="s">
        <v>609</v>
      </c>
      <c r="C136" s="208">
        <v>43279</v>
      </c>
      <c r="D136" s="207" t="s">
        <v>631</v>
      </c>
      <c r="E136" s="207" t="s">
        <v>630</v>
      </c>
      <c r="F136" s="207" t="s">
        <v>613</v>
      </c>
      <c r="G136" s="207">
        <v>100000</v>
      </c>
      <c r="H136" s="211">
        <v>5.0000000000000001E-3</v>
      </c>
      <c r="I136" s="210">
        <v>500</v>
      </c>
      <c r="J136" s="207"/>
    </row>
    <row r="137" spans="1:10" ht="14" x14ac:dyDescent="0.2">
      <c r="A137" s="207" t="s">
        <v>118</v>
      </c>
      <c r="B137" s="207" t="s">
        <v>609</v>
      </c>
      <c r="C137" s="208">
        <v>43280</v>
      </c>
      <c r="D137" s="207" t="s">
        <v>611</v>
      </c>
      <c r="E137" s="207" t="s">
        <v>611</v>
      </c>
      <c r="F137" s="207" t="s">
        <v>366</v>
      </c>
      <c r="G137" s="207">
        <v>2000</v>
      </c>
      <c r="H137" s="211">
        <v>0.2</v>
      </c>
      <c r="I137" s="210">
        <v>400</v>
      </c>
      <c r="J137" s="207"/>
    </row>
    <row r="138" spans="1:10" ht="14" x14ac:dyDescent="0.2">
      <c r="A138" s="207" t="s">
        <v>118</v>
      </c>
      <c r="B138" s="207" t="s">
        <v>609</v>
      </c>
      <c r="C138" s="208">
        <v>43280</v>
      </c>
      <c r="D138" s="207" t="s">
        <v>617</v>
      </c>
      <c r="E138" s="207" t="s">
        <v>617</v>
      </c>
      <c r="F138" s="207" t="s">
        <v>366</v>
      </c>
      <c r="G138" s="207">
        <v>2000</v>
      </c>
      <c r="H138" s="211">
        <v>0.1</v>
      </c>
      <c r="I138" s="210">
        <v>200</v>
      </c>
      <c r="J138" s="207"/>
    </row>
    <row r="139" spans="1:10" ht="14" x14ac:dyDescent="0.2">
      <c r="A139" s="207" t="s">
        <v>386</v>
      </c>
      <c r="B139" s="207" t="s">
        <v>609</v>
      </c>
      <c r="C139" s="208">
        <v>43280</v>
      </c>
      <c r="D139" s="207" t="s">
        <v>631</v>
      </c>
      <c r="E139" s="207" t="s">
        <v>627</v>
      </c>
      <c r="F139" s="207" t="s">
        <v>613</v>
      </c>
      <c r="G139" s="207">
        <v>300000</v>
      </c>
      <c r="H139" s="211">
        <v>2E-3</v>
      </c>
      <c r="I139" s="210">
        <v>600</v>
      </c>
      <c r="J139" s="207"/>
    </row>
    <row r="140" spans="1:10" ht="14" x14ac:dyDescent="0.2">
      <c r="A140" s="207" t="s">
        <v>615</v>
      </c>
      <c r="B140" s="207" t="s">
        <v>609</v>
      </c>
      <c r="C140" s="208">
        <v>43280</v>
      </c>
      <c r="D140" s="207" t="s">
        <v>631</v>
      </c>
      <c r="E140" s="207" t="s">
        <v>627</v>
      </c>
      <c r="F140" s="207" t="s">
        <v>613</v>
      </c>
      <c r="G140" s="207">
        <v>300000</v>
      </c>
      <c r="H140" s="211">
        <v>2E-3</v>
      </c>
      <c r="I140" s="210">
        <v>600</v>
      </c>
      <c r="J140" s="207"/>
    </row>
    <row r="141" spans="1:10" ht="14" x14ac:dyDescent="0.2">
      <c r="A141" s="207" t="s">
        <v>118</v>
      </c>
      <c r="B141" s="207" t="s">
        <v>609</v>
      </c>
      <c r="C141" s="208">
        <v>43281</v>
      </c>
      <c r="D141" s="207" t="s">
        <v>611</v>
      </c>
      <c r="E141" s="207" t="s">
        <v>611</v>
      </c>
      <c r="F141" s="207" t="s">
        <v>366</v>
      </c>
      <c r="G141" s="207">
        <v>2000</v>
      </c>
      <c r="H141" s="211">
        <v>0.2</v>
      </c>
      <c r="I141" s="210">
        <v>400</v>
      </c>
      <c r="J141" s="207"/>
    </row>
    <row r="142" spans="1:10" ht="14" x14ac:dyDescent="0.2">
      <c r="A142" s="207" t="s">
        <v>118</v>
      </c>
      <c r="B142" s="207" t="s">
        <v>609</v>
      </c>
      <c r="C142" s="208">
        <v>43281</v>
      </c>
      <c r="D142" s="207" t="s">
        <v>617</v>
      </c>
      <c r="E142" s="207" t="s">
        <v>617</v>
      </c>
      <c r="F142" s="207" t="s">
        <v>366</v>
      </c>
      <c r="G142" s="207">
        <v>3000</v>
      </c>
      <c r="H142" s="211">
        <v>0.1</v>
      </c>
      <c r="I142" s="210">
        <v>300</v>
      </c>
      <c r="J142" s="207"/>
    </row>
    <row r="143" spans="1:10" ht="14" x14ac:dyDescent="0.2">
      <c r="A143" s="207" t="s">
        <v>118</v>
      </c>
      <c r="B143" s="207" t="s">
        <v>609</v>
      </c>
      <c r="C143" s="208">
        <v>43281</v>
      </c>
      <c r="D143" s="207" t="s">
        <v>631</v>
      </c>
      <c r="E143" s="207" t="s">
        <v>610</v>
      </c>
      <c r="F143" s="207" t="s">
        <v>366</v>
      </c>
      <c r="G143" s="207">
        <v>50000</v>
      </c>
      <c r="H143" s="211">
        <v>0.02</v>
      </c>
      <c r="I143" s="210">
        <v>1000</v>
      </c>
      <c r="J143" s="207"/>
    </row>
    <row r="144" spans="1:10" ht="15" x14ac:dyDescent="0.2">
      <c r="A144" s="207" t="s">
        <v>118</v>
      </c>
      <c r="B144" s="207" t="s">
        <v>609</v>
      </c>
      <c r="C144" s="208">
        <v>43281</v>
      </c>
      <c r="D144" s="207" t="s">
        <v>631</v>
      </c>
      <c r="E144" s="207" t="s">
        <v>620</v>
      </c>
      <c r="F144" s="207" t="s">
        <v>613</v>
      </c>
      <c r="G144" s="207">
        <v>30000</v>
      </c>
      <c r="H144" s="211">
        <v>0.02</v>
      </c>
      <c r="I144" s="210">
        <v>600</v>
      </c>
      <c r="J144" s="204"/>
    </row>
  </sheetData>
  <phoneticPr fontId="1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topLeftCell="E141" workbookViewId="0">
      <selection activeCell="A2" sqref="A2:J161"/>
    </sheetView>
  </sheetViews>
  <sheetFormatPr baseColWidth="10" defaultColWidth="8.83203125" defaultRowHeight="16" x14ac:dyDescent="0.2"/>
  <cols>
    <col min="1" max="1" width="6.33203125" style="98" bestFit="1" customWidth="1"/>
    <col min="2" max="2" width="8" style="98" bestFit="1" customWidth="1"/>
    <col min="3" max="3" width="5.5" style="98" bestFit="1" customWidth="1"/>
    <col min="4" max="4" width="29" style="98" bestFit="1" customWidth="1"/>
    <col min="5" max="5" width="72.6640625" style="98" bestFit="1" customWidth="1"/>
    <col min="6" max="6" width="9.6640625" style="98" bestFit="1" customWidth="1"/>
    <col min="7" max="7" width="11.5" style="98" customWidth="1"/>
    <col min="8" max="8" width="9.6640625" style="98" bestFit="1" customWidth="1"/>
    <col min="9" max="9" width="11.33203125" style="98" bestFit="1" customWidth="1"/>
    <col min="10" max="10" width="9.6640625" style="98" bestFit="1" customWidth="1"/>
    <col min="11" max="16384" width="8.83203125" style="98"/>
  </cols>
  <sheetData>
    <row r="1" spans="1:10" x14ac:dyDescent="0.2">
      <c r="A1" s="97" t="s">
        <v>4</v>
      </c>
      <c r="B1" s="97" t="s">
        <v>109</v>
      </c>
      <c r="C1" s="97" t="s">
        <v>110</v>
      </c>
      <c r="D1" s="97" t="s">
        <v>111</v>
      </c>
      <c r="E1" s="97" t="s">
        <v>112</v>
      </c>
      <c r="F1" s="97" t="s">
        <v>355</v>
      </c>
      <c r="G1" s="97" t="s">
        <v>632</v>
      </c>
      <c r="H1" s="97" t="s">
        <v>114</v>
      </c>
      <c r="I1" s="97" t="s">
        <v>357</v>
      </c>
      <c r="J1" s="97" t="s">
        <v>116</v>
      </c>
    </row>
    <row r="2" spans="1:10" x14ac:dyDescent="0.25">
      <c r="A2" s="99" t="s">
        <v>118</v>
      </c>
      <c r="B2" s="100" t="s">
        <v>633</v>
      </c>
      <c r="C2" s="100">
        <v>6.1</v>
      </c>
      <c r="D2" s="100" t="s">
        <v>634</v>
      </c>
      <c r="E2" s="57" t="s">
        <v>635</v>
      </c>
      <c r="F2" s="99" t="s">
        <v>636</v>
      </c>
      <c r="G2" s="212">
        <v>240000</v>
      </c>
      <c r="H2" s="101">
        <v>2.8000000000000001E-2</v>
      </c>
      <c r="I2" s="99">
        <v>6720</v>
      </c>
      <c r="J2" s="99">
        <v>268800</v>
      </c>
    </row>
    <row r="3" spans="1:10" x14ac:dyDescent="0.25">
      <c r="A3" s="99" t="s">
        <v>118</v>
      </c>
      <c r="B3" s="100" t="s">
        <v>637</v>
      </c>
      <c r="C3" s="100">
        <v>6.1</v>
      </c>
      <c r="D3" s="100" t="s">
        <v>638</v>
      </c>
      <c r="E3" s="57" t="s">
        <v>639</v>
      </c>
      <c r="F3" s="99" t="s">
        <v>636</v>
      </c>
      <c r="G3" s="212">
        <v>100000</v>
      </c>
      <c r="H3" s="102">
        <v>0.03</v>
      </c>
      <c r="I3" s="99">
        <v>3000</v>
      </c>
      <c r="J3" s="99">
        <v>180000</v>
      </c>
    </row>
    <row r="4" spans="1:10" x14ac:dyDescent="0.25">
      <c r="A4" s="99" t="s">
        <v>118</v>
      </c>
      <c r="B4" s="100" t="s">
        <v>640</v>
      </c>
      <c r="C4" s="100">
        <v>6.1</v>
      </c>
      <c r="D4" s="100" t="s">
        <v>641</v>
      </c>
      <c r="E4" s="57" t="s">
        <v>642</v>
      </c>
      <c r="F4" s="99" t="s">
        <v>636</v>
      </c>
      <c r="G4" s="212">
        <v>300000</v>
      </c>
      <c r="H4" s="101">
        <v>2.5999999999999999E-2</v>
      </c>
      <c r="I4" s="99">
        <v>7799.9999999999991</v>
      </c>
      <c r="J4" s="99">
        <v>7799999.9999999991</v>
      </c>
    </row>
    <row r="5" spans="1:10" x14ac:dyDescent="0.25">
      <c r="A5" s="99" t="s">
        <v>118</v>
      </c>
      <c r="B5" s="100" t="s">
        <v>643</v>
      </c>
      <c r="C5" s="100">
        <v>6.1</v>
      </c>
      <c r="D5" s="100" t="s">
        <v>644</v>
      </c>
      <c r="E5" s="57" t="s">
        <v>645</v>
      </c>
      <c r="F5" s="99" t="s">
        <v>636</v>
      </c>
      <c r="G5" s="212">
        <v>400000</v>
      </c>
      <c r="H5" s="101">
        <v>3.5000000000000003E-2</v>
      </c>
      <c r="I5" s="99">
        <v>14000.000000000002</v>
      </c>
      <c r="J5" s="99">
        <v>1120000.0000000002</v>
      </c>
    </row>
    <row r="6" spans="1:10" x14ac:dyDescent="0.25">
      <c r="A6" s="99" t="s">
        <v>118</v>
      </c>
      <c r="B6" s="100" t="s">
        <v>655</v>
      </c>
      <c r="C6" s="103">
        <v>6.1</v>
      </c>
      <c r="D6" s="100" t="s">
        <v>674</v>
      </c>
      <c r="E6" s="57" t="s">
        <v>657</v>
      </c>
      <c r="F6" s="99" t="s">
        <v>658</v>
      </c>
      <c r="G6" s="212">
        <v>300000</v>
      </c>
      <c r="H6" s="101">
        <v>2.8000000000000001E-2</v>
      </c>
      <c r="I6" s="99">
        <v>8400</v>
      </c>
      <c r="J6" s="99">
        <v>672000</v>
      </c>
    </row>
    <row r="7" spans="1:10" x14ac:dyDescent="0.25">
      <c r="A7" s="99" t="s">
        <v>124</v>
      </c>
      <c r="B7" s="100" t="s">
        <v>633</v>
      </c>
      <c r="C7" s="100">
        <v>6.1</v>
      </c>
      <c r="D7" s="100" t="s">
        <v>634</v>
      </c>
      <c r="E7" s="57" t="s">
        <v>635</v>
      </c>
      <c r="F7" s="99" t="s">
        <v>636</v>
      </c>
      <c r="G7" s="212">
        <v>480000</v>
      </c>
      <c r="H7" s="101">
        <v>4.0000000000000001E-3</v>
      </c>
      <c r="I7" s="99">
        <v>1920</v>
      </c>
      <c r="J7" s="99">
        <v>76800</v>
      </c>
    </row>
    <row r="8" spans="1:10" x14ac:dyDescent="0.25">
      <c r="A8" s="99" t="s">
        <v>124</v>
      </c>
      <c r="B8" s="100" t="s">
        <v>637</v>
      </c>
      <c r="C8" s="100">
        <v>6.1</v>
      </c>
      <c r="D8" s="100" t="s">
        <v>638</v>
      </c>
      <c r="E8" s="57" t="s">
        <v>639</v>
      </c>
      <c r="F8" s="99" t="s">
        <v>636</v>
      </c>
      <c r="G8" s="212">
        <v>100000</v>
      </c>
      <c r="H8" s="101">
        <v>4.0000000000000001E-3</v>
      </c>
      <c r="I8" s="99">
        <v>400</v>
      </c>
      <c r="J8" s="99">
        <v>24000</v>
      </c>
    </row>
    <row r="9" spans="1:10" x14ac:dyDescent="0.25">
      <c r="A9" s="99" t="s">
        <v>124</v>
      </c>
      <c r="B9" s="100" t="s">
        <v>640</v>
      </c>
      <c r="C9" s="100">
        <v>6.1</v>
      </c>
      <c r="D9" s="100" t="s">
        <v>641</v>
      </c>
      <c r="E9" s="57" t="s">
        <v>642</v>
      </c>
      <c r="F9" s="99" t="s">
        <v>636</v>
      </c>
      <c r="G9" s="212">
        <v>600000</v>
      </c>
      <c r="H9" s="101">
        <v>3.0000000000000001E-3</v>
      </c>
      <c r="I9" s="99">
        <v>1800</v>
      </c>
      <c r="J9" s="99">
        <v>108000</v>
      </c>
    </row>
    <row r="10" spans="1:10" x14ac:dyDescent="0.25">
      <c r="A10" s="99" t="s">
        <v>124</v>
      </c>
      <c r="B10" s="100" t="s">
        <v>643</v>
      </c>
      <c r="C10" s="100">
        <v>6.1</v>
      </c>
      <c r="D10" s="100" t="s">
        <v>644</v>
      </c>
      <c r="E10" s="57" t="s">
        <v>645</v>
      </c>
      <c r="F10" s="99" t="s">
        <v>636</v>
      </c>
      <c r="G10" s="212">
        <v>400000</v>
      </c>
      <c r="H10" s="101">
        <v>6.0000000000000001E-3</v>
      </c>
      <c r="I10" s="99">
        <v>2400</v>
      </c>
      <c r="J10" s="99">
        <v>144000</v>
      </c>
    </row>
    <row r="11" spans="1:10" x14ac:dyDescent="0.25">
      <c r="A11" s="99" t="s">
        <v>124</v>
      </c>
      <c r="B11" s="100" t="s">
        <v>655</v>
      </c>
      <c r="C11" s="103">
        <v>6.1</v>
      </c>
      <c r="D11" s="100" t="s">
        <v>674</v>
      </c>
      <c r="E11" s="57" t="s">
        <v>657</v>
      </c>
      <c r="F11" s="99" t="s">
        <v>658</v>
      </c>
      <c r="G11" s="212">
        <v>600000</v>
      </c>
      <c r="H11" s="101">
        <v>4.0000000000000001E-3</v>
      </c>
      <c r="I11" s="99">
        <v>2400</v>
      </c>
      <c r="J11" s="99">
        <v>96000</v>
      </c>
    </row>
    <row r="12" spans="1:10" x14ac:dyDescent="0.25">
      <c r="A12" s="99" t="s">
        <v>122</v>
      </c>
      <c r="B12" s="100" t="s">
        <v>652</v>
      </c>
      <c r="C12" s="104">
        <v>6.1</v>
      </c>
      <c r="D12" s="100" t="s">
        <v>698</v>
      </c>
      <c r="E12" s="57" t="s">
        <v>654</v>
      </c>
      <c r="F12" s="99" t="s">
        <v>636</v>
      </c>
      <c r="G12" s="212">
        <v>500000</v>
      </c>
      <c r="H12" s="101">
        <v>6.0000000000000001E-3</v>
      </c>
      <c r="I12" s="99">
        <v>3000</v>
      </c>
      <c r="J12" s="99">
        <v>120000</v>
      </c>
    </row>
    <row r="13" spans="1:10" x14ac:dyDescent="0.25">
      <c r="A13" s="99" t="s">
        <v>122</v>
      </c>
      <c r="B13" s="100" t="s">
        <v>655</v>
      </c>
      <c r="C13" s="103">
        <v>6.1</v>
      </c>
      <c r="D13" s="100" t="s">
        <v>719</v>
      </c>
      <c r="E13" s="57" t="s">
        <v>657</v>
      </c>
      <c r="F13" s="99" t="s">
        <v>658</v>
      </c>
      <c r="G13" s="212">
        <v>360000</v>
      </c>
      <c r="H13" s="101">
        <v>6.0000000000000001E-3</v>
      </c>
      <c r="I13" s="99">
        <v>2160</v>
      </c>
      <c r="J13" s="99">
        <v>86400</v>
      </c>
    </row>
    <row r="14" spans="1:10" x14ac:dyDescent="0.25">
      <c r="A14" s="99" t="s">
        <v>118</v>
      </c>
      <c r="B14" s="100" t="s">
        <v>640</v>
      </c>
      <c r="C14" s="100">
        <v>6.11</v>
      </c>
      <c r="D14" s="100" t="s">
        <v>373</v>
      </c>
      <c r="E14" s="57" t="s">
        <v>642</v>
      </c>
      <c r="F14" s="99" t="s">
        <v>636</v>
      </c>
      <c r="G14" s="212">
        <v>250000</v>
      </c>
      <c r="H14" s="101">
        <v>2.1999999999999999E-2</v>
      </c>
      <c r="I14" s="99">
        <v>5499.9999999999991</v>
      </c>
      <c r="J14" s="99">
        <v>5499999.9999999991</v>
      </c>
    </row>
    <row r="15" spans="1:10" x14ac:dyDescent="0.25">
      <c r="A15" s="99" t="s">
        <v>118</v>
      </c>
      <c r="B15" s="100" t="s">
        <v>633</v>
      </c>
      <c r="C15" s="100">
        <v>6.11</v>
      </c>
      <c r="D15" s="100" t="s">
        <v>675</v>
      </c>
      <c r="E15" s="57" t="s">
        <v>635</v>
      </c>
      <c r="F15" s="99" t="s">
        <v>636</v>
      </c>
      <c r="G15" s="212">
        <v>280000</v>
      </c>
      <c r="H15" s="102">
        <v>0.03</v>
      </c>
      <c r="I15" s="99">
        <v>8400</v>
      </c>
      <c r="J15" s="99">
        <v>336000</v>
      </c>
    </row>
    <row r="16" spans="1:10" x14ac:dyDescent="0.25">
      <c r="A16" s="99" t="s">
        <v>124</v>
      </c>
      <c r="B16" s="100" t="s">
        <v>640</v>
      </c>
      <c r="C16" s="100">
        <v>6.11</v>
      </c>
      <c r="D16" s="100" t="s">
        <v>373</v>
      </c>
      <c r="E16" s="57" t="s">
        <v>642</v>
      </c>
      <c r="F16" s="99" t="s">
        <v>636</v>
      </c>
      <c r="G16" s="212">
        <v>500000</v>
      </c>
      <c r="H16" s="101">
        <v>5.0000000000000001E-3</v>
      </c>
      <c r="I16" s="99">
        <v>2500</v>
      </c>
      <c r="J16" s="99">
        <v>150000</v>
      </c>
    </row>
    <row r="17" spans="1:10" x14ac:dyDescent="0.25">
      <c r="A17" s="99" t="s">
        <v>124</v>
      </c>
      <c r="B17" s="100" t="s">
        <v>633</v>
      </c>
      <c r="C17" s="100">
        <v>6.11</v>
      </c>
      <c r="D17" s="100" t="s">
        <v>675</v>
      </c>
      <c r="E17" s="57" t="s">
        <v>635</v>
      </c>
      <c r="F17" s="99" t="s">
        <v>636</v>
      </c>
      <c r="G17" s="212">
        <v>560000</v>
      </c>
      <c r="H17" s="101">
        <v>6.0000000000000001E-3</v>
      </c>
      <c r="I17" s="99">
        <v>3360</v>
      </c>
      <c r="J17" s="99">
        <v>134400</v>
      </c>
    </row>
    <row r="18" spans="1:10" x14ac:dyDescent="0.25">
      <c r="A18" s="99" t="s">
        <v>118</v>
      </c>
      <c r="B18" s="100" t="s">
        <v>643</v>
      </c>
      <c r="C18" s="100">
        <v>6.12</v>
      </c>
      <c r="D18" s="100" t="s">
        <v>676</v>
      </c>
      <c r="E18" s="57" t="s">
        <v>645</v>
      </c>
      <c r="F18" s="99" t="s">
        <v>636</v>
      </c>
      <c r="G18" s="212">
        <v>300000</v>
      </c>
      <c r="H18" s="102">
        <v>0.04</v>
      </c>
      <c r="I18" s="99">
        <v>12000</v>
      </c>
      <c r="J18" s="99">
        <v>960000</v>
      </c>
    </row>
    <row r="19" spans="1:10" x14ac:dyDescent="0.25">
      <c r="A19" s="99" t="s">
        <v>118</v>
      </c>
      <c r="B19" s="100" t="s">
        <v>637</v>
      </c>
      <c r="C19" s="100">
        <v>6.12</v>
      </c>
      <c r="D19" s="100" t="s">
        <v>677</v>
      </c>
      <c r="E19" s="57" t="s">
        <v>639</v>
      </c>
      <c r="F19" s="99" t="s">
        <v>636</v>
      </c>
      <c r="G19" s="212">
        <v>100000</v>
      </c>
      <c r="H19" s="101">
        <v>2.4E-2</v>
      </c>
      <c r="I19" s="99">
        <v>2400</v>
      </c>
      <c r="J19" s="99">
        <v>144000</v>
      </c>
    </row>
    <row r="20" spans="1:10" x14ac:dyDescent="0.25">
      <c r="A20" s="99" t="s">
        <v>118</v>
      </c>
      <c r="B20" s="100" t="s">
        <v>646</v>
      </c>
      <c r="C20" s="100">
        <v>6.12</v>
      </c>
      <c r="D20" s="100" t="s">
        <v>678</v>
      </c>
      <c r="E20" s="57" t="s">
        <v>648</v>
      </c>
      <c r="F20" s="99" t="s">
        <v>636</v>
      </c>
      <c r="G20" s="212">
        <v>400000</v>
      </c>
      <c r="H20" s="101">
        <v>3.5000000000000003E-2</v>
      </c>
      <c r="I20" s="99">
        <v>14000.000000000002</v>
      </c>
      <c r="J20" s="99">
        <v>1120000.0000000002</v>
      </c>
    </row>
    <row r="21" spans="1:10" x14ac:dyDescent="0.25">
      <c r="A21" s="99" t="s">
        <v>124</v>
      </c>
      <c r="B21" s="100" t="s">
        <v>643</v>
      </c>
      <c r="C21" s="100">
        <v>6.12</v>
      </c>
      <c r="D21" s="100" t="s">
        <v>676</v>
      </c>
      <c r="E21" s="57" t="s">
        <v>645</v>
      </c>
      <c r="F21" s="99" t="s">
        <v>636</v>
      </c>
      <c r="G21" s="212">
        <v>600000</v>
      </c>
      <c r="H21" s="101">
        <v>3.0000000000000001E-3</v>
      </c>
      <c r="I21" s="99">
        <v>1800</v>
      </c>
      <c r="J21" s="99">
        <v>108000</v>
      </c>
    </row>
    <row r="22" spans="1:10" x14ac:dyDescent="0.25">
      <c r="A22" s="99" t="s">
        <v>124</v>
      </c>
      <c r="B22" s="100" t="s">
        <v>637</v>
      </c>
      <c r="C22" s="100">
        <v>6.12</v>
      </c>
      <c r="D22" s="100" t="s">
        <v>677</v>
      </c>
      <c r="E22" s="57" t="s">
        <v>639</v>
      </c>
      <c r="F22" s="99" t="s">
        <v>636</v>
      </c>
      <c r="G22" s="212">
        <v>100000</v>
      </c>
      <c r="H22" s="101">
        <v>3.0000000000000001E-3</v>
      </c>
      <c r="I22" s="99">
        <v>300</v>
      </c>
      <c r="J22" s="99">
        <v>18000</v>
      </c>
    </row>
    <row r="23" spans="1:10" x14ac:dyDescent="0.25">
      <c r="A23" s="99" t="s">
        <v>124</v>
      </c>
      <c r="B23" s="100" t="s">
        <v>646</v>
      </c>
      <c r="C23" s="100">
        <v>6.12</v>
      </c>
      <c r="D23" s="100" t="s">
        <v>678</v>
      </c>
      <c r="E23" s="57" t="s">
        <v>648</v>
      </c>
      <c r="F23" s="99" t="s">
        <v>636</v>
      </c>
      <c r="G23" s="212">
        <v>800000</v>
      </c>
      <c r="H23" s="101">
        <v>4.0000000000000001E-3</v>
      </c>
      <c r="I23" s="99">
        <v>3200</v>
      </c>
      <c r="J23" s="99">
        <v>256000</v>
      </c>
    </row>
    <row r="24" spans="1:10" x14ac:dyDescent="0.25">
      <c r="A24" s="99" t="s">
        <v>118</v>
      </c>
      <c r="B24" s="100" t="s">
        <v>649</v>
      </c>
      <c r="C24" s="100">
        <v>6.13</v>
      </c>
      <c r="D24" s="100" t="s">
        <v>679</v>
      </c>
      <c r="E24" s="57" t="s">
        <v>651</v>
      </c>
      <c r="F24" s="99" t="s">
        <v>636</v>
      </c>
      <c r="G24" s="212">
        <v>350000</v>
      </c>
      <c r="H24" s="102">
        <v>0.04</v>
      </c>
      <c r="I24" s="99">
        <v>14000.000000000002</v>
      </c>
      <c r="J24" s="99">
        <v>560000.00000000012</v>
      </c>
    </row>
    <row r="25" spans="1:10" x14ac:dyDescent="0.25">
      <c r="A25" s="99" t="s">
        <v>118</v>
      </c>
      <c r="B25" s="100" t="s">
        <v>652</v>
      </c>
      <c r="C25" s="100">
        <v>6.13</v>
      </c>
      <c r="D25" s="100" t="s">
        <v>680</v>
      </c>
      <c r="E25" s="57" t="s">
        <v>654</v>
      </c>
      <c r="F25" s="99" t="s">
        <v>636</v>
      </c>
      <c r="G25" s="212">
        <v>300000</v>
      </c>
      <c r="H25" s="101">
        <v>3.2000000000000001E-2</v>
      </c>
      <c r="I25" s="99">
        <v>9600</v>
      </c>
      <c r="J25" s="99">
        <v>1440000</v>
      </c>
    </row>
    <row r="26" spans="1:10" x14ac:dyDescent="0.25">
      <c r="A26" s="99" t="s">
        <v>118</v>
      </c>
      <c r="B26" s="100" t="s">
        <v>661</v>
      </c>
      <c r="C26" s="100">
        <v>6.13</v>
      </c>
      <c r="D26" s="100" t="s">
        <v>681</v>
      </c>
      <c r="E26" s="57" t="s">
        <v>663</v>
      </c>
      <c r="F26" s="99" t="s">
        <v>636</v>
      </c>
      <c r="G26" s="212">
        <v>300000</v>
      </c>
      <c r="H26" s="101">
        <v>2.5000000000000001E-2</v>
      </c>
      <c r="I26" s="99">
        <v>7500</v>
      </c>
      <c r="J26" s="99">
        <v>675000</v>
      </c>
    </row>
    <row r="27" spans="1:10" x14ac:dyDescent="0.25">
      <c r="A27" s="99" t="s">
        <v>124</v>
      </c>
      <c r="B27" s="100" t="s">
        <v>649</v>
      </c>
      <c r="C27" s="100">
        <v>6.13</v>
      </c>
      <c r="D27" s="100" t="s">
        <v>679</v>
      </c>
      <c r="E27" s="57" t="s">
        <v>651</v>
      </c>
      <c r="F27" s="99" t="s">
        <v>636</v>
      </c>
      <c r="G27" s="212">
        <v>630000</v>
      </c>
      <c r="H27" s="101">
        <v>4.0000000000000001E-3</v>
      </c>
      <c r="I27" s="99">
        <v>2520</v>
      </c>
      <c r="J27" s="99">
        <v>100800</v>
      </c>
    </row>
    <row r="28" spans="1:10" x14ac:dyDescent="0.25">
      <c r="A28" s="99" t="s">
        <v>124</v>
      </c>
      <c r="B28" s="100" t="s">
        <v>652</v>
      </c>
      <c r="C28" s="100">
        <v>6.13</v>
      </c>
      <c r="D28" s="100" t="s">
        <v>680</v>
      </c>
      <c r="E28" s="57" t="s">
        <v>654</v>
      </c>
      <c r="F28" s="99" t="s">
        <v>636</v>
      </c>
      <c r="G28" s="212">
        <v>600000</v>
      </c>
      <c r="H28" s="101">
        <v>4.0000000000000001E-3</v>
      </c>
      <c r="I28" s="99">
        <v>2400</v>
      </c>
      <c r="J28" s="99">
        <v>96000</v>
      </c>
    </row>
    <row r="29" spans="1:10" x14ac:dyDescent="0.25">
      <c r="A29" s="99" t="s">
        <v>124</v>
      </c>
      <c r="B29" s="100" t="s">
        <v>661</v>
      </c>
      <c r="C29" s="100">
        <v>6.13</v>
      </c>
      <c r="D29" s="100" t="s">
        <v>681</v>
      </c>
      <c r="E29" s="57" t="s">
        <v>663</v>
      </c>
      <c r="F29" s="99" t="s">
        <v>636</v>
      </c>
      <c r="G29" s="212">
        <v>600000</v>
      </c>
      <c r="H29" s="101">
        <v>4.0000000000000001E-3</v>
      </c>
      <c r="I29" s="99">
        <v>2400</v>
      </c>
      <c r="J29" s="99">
        <v>216000</v>
      </c>
    </row>
    <row r="30" spans="1:10" x14ac:dyDescent="0.25">
      <c r="A30" s="99" t="s">
        <v>118</v>
      </c>
      <c r="B30" s="100" t="s">
        <v>664</v>
      </c>
      <c r="C30" s="100">
        <v>6.14</v>
      </c>
      <c r="D30" s="100" t="s">
        <v>664</v>
      </c>
      <c r="E30" s="57" t="s">
        <v>665</v>
      </c>
      <c r="F30" s="99" t="s">
        <v>636</v>
      </c>
      <c r="G30" s="212">
        <v>250000</v>
      </c>
      <c r="H30" s="102">
        <v>0.03</v>
      </c>
      <c r="I30" s="99">
        <v>7500</v>
      </c>
      <c r="J30" s="99">
        <v>300000</v>
      </c>
    </row>
    <row r="31" spans="1:10" x14ac:dyDescent="0.25">
      <c r="A31" s="99" t="s">
        <v>118</v>
      </c>
      <c r="B31" s="100" t="s">
        <v>643</v>
      </c>
      <c r="C31" s="100">
        <v>6.14</v>
      </c>
      <c r="D31" s="100" t="s">
        <v>668</v>
      </c>
      <c r="E31" s="57" t="s">
        <v>645</v>
      </c>
      <c r="F31" s="99" t="s">
        <v>636</v>
      </c>
      <c r="G31" s="212">
        <v>400000</v>
      </c>
      <c r="H31" s="102">
        <v>0.04</v>
      </c>
      <c r="I31" s="99">
        <v>16000</v>
      </c>
      <c r="J31" s="99">
        <v>1280000</v>
      </c>
    </row>
    <row r="32" spans="1:10" x14ac:dyDescent="0.25">
      <c r="A32" s="99" t="s">
        <v>124</v>
      </c>
      <c r="B32" s="100" t="s">
        <v>664</v>
      </c>
      <c r="C32" s="100">
        <v>6.14</v>
      </c>
      <c r="D32" s="100" t="s">
        <v>664</v>
      </c>
      <c r="E32" s="57" t="s">
        <v>665</v>
      </c>
      <c r="F32" s="99" t="s">
        <v>636</v>
      </c>
      <c r="G32" s="212">
        <v>500000</v>
      </c>
      <c r="H32" s="101">
        <v>6.0000000000000001E-3</v>
      </c>
      <c r="I32" s="99">
        <v>3000</v>
      </c>
      <c r="J32" s="99">
        <v>270000</v>
      </c>
    </row>
    <row r="33" spans="1:10" x14ac:dyDescent="0.25">
      <c r="A33" s="99" t="s">
        <v>124</v>
      </c>
      <c r="B33" s="100" t="s">
        <v>643</v>
      </c>
      <c r="C33" s="100">
        <v>6.14</v>
      </c>
      <c r="D33" s="100" t="s">
        <v>668</v>
      </c>
      <c r="E33" s="57" t="s">
        <v>645</v>
      </c>
      <c r="F33" s="99" t="s">
        <v>636</v>
      </c>
      <c r="G33" s="212">
        <v>400000</v>
      </c>
      <c r="H33" s="101">
        <v>6.0000000000000001E-3</v>
      </c>
      <c r="I33" s="99">
        <v>2400</v>
      </c>
      <c r="J33" s="99">
        <v>144000</v>
      </c>
    </row>
    <row r="34" spans="1:10" x14ac:dyDescent="0.25">
      <c r="A34" s="99" t="s">
        <v>122</v>
      </c>
      <c r="B34" s="100" t="s">
        <v>652</v>
      </c>
      <c r="C34" s="103">
        <v>6.14</v>
      </c>
      <c r="D34" s="100" t="s">
        <v>698</v>
      </c>
      <c r="E34" s="57" t="s">
        <v>654</v>
      </c>
      <c r="F34" s="99" t="s">
        <v>636</v>
      </c>
      <c r="G34" s="212">
        <v>500000</v>
      </c>
      <c r="H34" s="101">
        <v>6.0000000000000001E-3</v>
      </c>
      <c r="I34" s="99">
        <v>3000</v>
      </c>
      <c r="J34" s="99">
        <v>120000</v>
      </c>
    </row>
    <row r="35" spans="1:10" x14ac:dyDescent="0.25">
      <c r="A35" s="99" t="s">
        <v>118</v>
      </c>
      <c r="B35" s="100" t="s">
        <v>633</v>
      </c>
      <c r="C35" s="100">
        <v>6.15</v>
      </c>
      <c r="D35" s="100" t="s">
        <v>682</v>
      </c>
      <c r="E35" s="57" t="s">
        <v>635</v>
      </c>
      <c r="F35" s="99" t="s">
        <v>636</v>
      </c>
      <c r="G35" s="212">
        <v>300000</v>
      </c>
      <c r="H35" s="102">
        <v>0.03</v>
      </c>
      <c r="I35" s="99">
        <v>9000</v>
      </c>
      <c r="J35" s="99">
        <v>360000</v>
      </c>
    </row>
    <row r="36" spans="1:10" x14ac:dyDescent="0.25">
      <c r="A36" s="99" t="s">
        <v>118</v>
      </c>
      <c r="B36" s="100" t="s">
        <v>640</v>
      </c>
      <c r="C36" s="100">
        <v>6.15</v>
      </c>
      <c r="D36" s="100" t="s">
        <v>683</v>
      </c>
      <c r="E36" s="57" t="s">
        <v>642</v>
      </c>
      <c r="F36" s="99" t="s">
        <v>636</v>
      </c>
      <c r="G36" s="212">
        <v>200000</v>
      </c>
      <c r="H36" s="101">
        <v>2.1999999999999999E-2</v>
      </c>
      <c r="I36" s="99">
        <v>4399.9999999999991</v>
      </c>
      <c r="J36" s="99">
        <v>4399999.9999999991</v>
      </c>
    </row>
    <row r="37" spans="1:10" x14ac:dyDescent="0.25">
      <c r="A37" s="99" t="s">
        <v>124</v>
      </c>
      <c r="B37" s="100" t="s">
        <v>633</v>
      </c>
      <c r="C37" s="100">
        <v>6.15</v>
      </c>
      <c r="D37" s="100" t="s">
        <v>682</v>
      </c>
      <c r="E37" s="57" t="s">
        <v>635</v>
      </c>
      <c r="F37" s="99" t="s">
        <v>636</v>
      </c>
      <c r="G37" s="212">
        <v>600000</v>
      </c>
      <c r="H37" s="101">
        <v>5.0000000000000001E-3</v>
      </c>
      <c r="I37" s="99">
        <v>3000</v>
      </c>
      <c r="J37" s="99">
        <v>120000</v>
      </c>
    </row>
    <row r="38" spans="1:10" x14ac:dyDescent="0.25">
      <c r="A38" s="99" t="s">
        <v>124</v>
      </c>
      <c r="B38" s="100" t="s">
        <v>640</v>
      </c>
      <c r="C38" s="100">
        <v>6.15</v>
      </c>
      <c r="D38" s="100" t="s">
        <v>683</v>
      </c>
      <c r="E38" s="57" t="s">
        <v>642</v>
      </c>
      <c r="F38" s="99" t="s">
        <v>636</v>
      </c>
      <c r="G38" s="212">
        <v>400000</v>
      </c>
      <c r="H38" s="101">
        <v>5.0000000000000001E-3</v>
      </c>
      <c r="I38" s="99">
        <v>2000</v>
      </c>
      <c r="J38" s="99">
        <v>120000</v>
      </c>
    </row>
    <row r="39" spans="1:10" x14ac:dyDescent="0.25">
      <c r="A39" s="99" t="s">
        <v>118</v>
      </c>
      <c r="B39" s="100" t="s">
        <v>649</v>
      </c>
      <c r="C39" s="100">
        <v>6.16</v>
      </c>
      <c r="D39" s="100" t="s">
        <v>684</v>
      </c>
      <c r="E39" s="57" t="s">
        <v>651</v>
      </c>
      <c r="F39" s="99" t="s">
        <v>636</v>
      </c>
      <c r="G39" s="212">
        <v>250000</v>
      </c>
      <c r="H39" s="102">
        <v>0.04</v>
      </c>
      <c r="I39" s="99">
        <v>10000</v>
      </c>
      <c r="J39" s="99">
        <v>400000</v>
      </c>
    </row>
    <row r="40" spans="1:10" x14ac:dyDescent="0.25">
      <c r="A40" s="99" t="s">
        <v>118</v>
      </c>
      <c r="B40" s="100" t="s">
        <v>655</v>
      </c>
      <c r="C40" s="100">
        <v>6.16</v>
      </c>
      <c r="D40" s="100" t="s">
        <v>685</v>
      </c>
      <c r="E40" s="57" t="s">
        <v>657</v>
      </c>
      <c r="F40" s="99" t="s">
        <v>658</v>
      </c>
      <c r="G40" s="212">
        <v>250000</v>
      </c>
      <c r="H40" s="101">
        <v>2.8000000000000001E-2</v>
      </c>
      <c r="I40" s="99">
        <v>7000.0000000000009</v>
      </c>
      <c r="J40" s="99">
        <v>560000.00000000012</v>
      </c>
    </row>
    <row r="41" spans="1:10" x14ac:dyDescent="0.25">
      <c r="A41" s="99" t="s">
        <v>118</v>
      </c>
      <c r="B41" s="100" t="s">
        <v>652</v>
      </c>
      <c r="C41" s="100">
        <v>6.16</v>
      </c>
      <c r="D41" s="100" t="s">
        <v>686</v>
      </c>
      <c r="E41" s="57" t="s">
        <v>654</v>
      </c>
      <c r="F41" s="99" t="s">
        <v>636</v>
      </c>
      <c r="G41" s="212">
        <v>300000</v>
      </c>
      <c r="H41" s="101">
        <v>3.7999999999999999E-2</v>
      </c>
      <c r="I41" s="99">
        <v>11399.999999999998</v>
      </c>
      <c r="J41" s="99">
        <v>1709999.9999999998</v>
      </c>
    </row>
    <row r="42" spans="1:10" x14ac:dyDescent="0.25">
      <c r="A42" s="99" t="s">
        <v>124</v>
      </c>
      <c r="B42" s="100" t="s">
        <v>649</v>
      </c>
      <c r="C42" s="100">
        <v>6.16</v>
      </c>
      <c r="D42" s="100" t="s">
        <v>684</v>
      </c>
      <c r="E42" s="57" t="s">
        <v>651</v>
      </c>
      <c r="F42" s="99" t="s">
        <v>636</v>
      </c>
      <c r="G42" s="212">
        <v>500000</v>
      </c>
      <c r="H42" s="101">
        <v>6.0000000000000001E-3</v>
      </c>
      <c r="I42" s="99">
        <v>3000</v>
      </c>
      <c r="J42" s="99">
        <v>120000</v>
      </c>
    </row>
    <row r="43" spans="1:10" x14ac:dyDescent="0.25">
      <c r="A43" s="99" t="s">
        <v>124</v>
      </c>
      <c r="B43" s="100" t="s">
        <v>655</v>
      </c>
      <c r="C43" s="100">
        <v>6.16</v>
      </c>
      <c r="D43" s="100" t="s">
        <v>685</v>
      </c>
      <c r="E43" s="57" t="s">
        <v>657</v>
      </c>
      <c r="F43" s="99" t="s">
        <v>658</v>
      </c>
      <c r="G43" s="212">
        <v>400000</v>
      </c>
      <c r="H43" s="101">
        <v>5.0000000000000001E-3</v>
      </c>
      <c r="I43" s="99">
        <v>2000</v>
      </c>
      <c r="J43" s="99">
        <v>80000</v>
      </c>
    </row>
    <row r="44" spans="1:10" x14ac:dyDescent="0.25">
      <c r="A44" s="99" t="s">
        <v>124</v>
      </c>
      <c r="B44" s="100" t="s">
        <v>652</v>
      </c>
      <c r="C44" s="100">
        <v>6.16</v>
      </c>
      <c r="D44" s="100" t="s">
        <v>686</v>
      </c>
      <c r="E44" s="57" t="s">
        <v>654</v>
      </c>
      <c r="F44" s="99" t="s">
        <v>636</v>
      </c>
      <c r="G44" s="212">
        <v>500000</v>
      </c>
      <c r="H44" s="101">
        <v>6.0000000000000001E-3</v>
      </c>
      <c r="I44" s="99">
        <v>3000</v>
      </c>
      <c r="J44" s="99">
        <v>120000</v>
      </c>
    </row>
    <row r="45" spans="1:10" x14ac:dyDescent="0.25">
      <c r="A45" s="99" t="s">
        <v>118</v>
      </c>
      <c r="B45" s="100" t="s">
        <v>637</v>
      </c>
      <c r="C45" s="100">
        <v>6.17</v>
      </c>
      <c r="D45" s="100">
        <v>618</v>
      </c>
      <c r="E45" s="57" t="s">
        <v>639</v>
      </c>
      <c r="F45" s="99" t="s">
        <v>636</v>
      </c>
      <c r="G45" s="212">
        <v>300000</v>
      </c>
      <c r="H45" s="101">
        <v>2.5999999999999999E-2</v>
      </c>
      <c r="I45" s="99">
        <v>7799.9999999999991</v>
      </c>
      <c r="J45" s="99">
        <v>467999.99999999994</v>
      </c>
    </row>
    <row r="46" spans="1:10" x14ac:dyDescent="0.25">
      <c r="A46" s="99" t="s">
        <v>118</v>
      </c>
      <c r="B46" s="100" t="s">
        <v>646</v>
      </c>
      <c r="C46" s="100">
        <v>6.17</v>
      </c>
      <c r="D46" s="100" t="s">
        <v>687</v>
      </c>
      <c r="E46" s="57" t="s">
        <v>648</v>
      </c>
      <c r="F46" s="99" t="s">
        <v>636</v>
      </c>
      <c r="G46" s="212">
        <v>300000</v>
      </c>
      <c r="H46" s="102">
        <v>0.03</v>
      </c>
      <c r="I46" s="99">
        <v>9000</v>
      </c>
      <c r="J46" s="99">
        <v>720000</v>
      </c>
    </row>
    <row r="47" spans="1:10" x14ac:dyDescent="0.25">
      <c r="A47" s="99" t="s">
        <v>118</v>
      </c>
      <c r="B47" s="100" t="s">
        <v>649</v>
      </c>
      <c r="C47" s="100">
        <v>6.17</v>
      </c>
      <c r="D47" s="100" t="s">
        <v>688</v>
      </c>
      <c r="E47" s="57" t="s">
        <v>651</v>
      </c>
      <c r="F47" s="99" t="s">
        <v>636</v>
      </c>
      <c r="G47" s="212">
        <v>400000</v>
      </c>
      <c r="H47" s="102">
        <v>0.04</v>
      </c>
      <c r="I47" s="99">
        <v>16000</v>
      </c>
      <c r="J47" s="99">
        <v>640000</v>
      </c>
    </row>
    <row r="48" spans="1:10" x14ac:dyDescent="0.25">
      <c r="A48" s="99" t="s">
        <v>124</v>
      </c>
      <c r="B48" s="100" t="s">
        <v>637</v>
      </c>
      <c r="C48" s="100">
        <v>6.17</v>
      </c>
      <c r="D48" s="100">
        <v>618</v>
      </c>
      <c r="E48" s="57" t="s">
        <v>639</v>
      </c>
      <c r="F48" s="99" t="s">
        <v>636</v>
      </c>
      <c r="G48" s="212">
        <v>300000</v>
      </c>
      <c r="H48" s="101">
        <v>6.0000000000000001E-3</v>
      </c>
      <c r="I48" s="99">
        <v>1800</v>
      </c>
      <c r="J48" s="99">
        <v>108000</v>
      </c>
    </row>
    <row r="49" spans="1:10" x14ac:dyDescent="0.25">
      <c r="A49" s="99" t="s">
        <v>124</v>
      </c>
      <c r="B49" s="100" t="s">
        <v>646</v>
      </c>
      <c r="C49" s="100">
        <v>6.17</v>
      </c>
      <c r="D49" s="100" t="s">
        <v>687</v>
      </c>
      <c r="E49" s="57" t="s">
        <v>648</v>
      </c>
      <c r="F49" s="99" t="s">
        <v>636</v>
      </c>
      <c r="G49" s="212">
        <v>600000</v>
      </c>
      <c r="H49" s="101">
        <v>6.0000000000000001E-3</v>
      </c>
      <c r="I49" s="99">
        <v>3600</v>
      </c>
      <c r="J49" s="99">
        <v>288000</v>
      </c>
    </row>
    <row r="50" spans="1:10" x14ac:dyDescent="0.25">
      <c r="A50" s="99" t="s">
        <v>124</v>
      </c>
      <c r="B50" s="100" t="s">
        <v>649</v>
      </c>
      <c r="C50" s="100">
        <v>6.17</v>
      </c>
      <c r="D50" s="100" t="s">
        <v>688</v>
      </c>
      <c r="E50" s="57" t="s">
        <v>651</v>
      </c>
      <c r="F50" s="99" t="s">
        <v>636</v>
      </c>
      <c r="G50" s="212">
        <v>800000</v>
      </c>
      <c r="H50" s="101">
        <v>4.0000000000000001E-3</v>
      </c>
      <c r="I50" s="99">
        <v>3200</v>
      </c>
      <c r="J50" s="99">
        <v>128000</v>
      </c>
    </row>
    <row r="51" spans="1:10" x14ac:dyDescent="0.25">
      <c r="A51" s="99" t="s">
        <v>118</v>
      </c>
      <c r="B51" s="100" t="s">
        <v>633</v>
      </c>
      <c r="C51" s="100">
        <v>6.18</v>
      </c>
      <c r="D51" s="100" t="s">
        <v>688</v>
      </c>
      <c r="E51" s="57" t="s">
        <v>635</v>
      </c>
      <c r="F51" s="99" t="s">
        <v>636</v>
      </c>
      <c r="G51" s="212">
        <v>200000</v>
      </c>
      <c r="H51" s="102">
        <v>0.03</v>
      </c>
      <c r="I51" s="99">
        <v>6000</v>
      </c>
      <c r="J51" s="99">
        <v>240000</v>
      </c>
    </row>
    <row r="52" spans="1:10" x14ac:dyDescent="0.25">
      <c r="A52" s="99" t="s">
        <v>118</v>
      </c>
      <c r="B52" s="100" t="s">
        <v>664</v>
      </c>
      <c r="C52" s="100">
        <v>6.18</v>
      </c>
      <c r="D52" s="100" t="s">
        <v>664</v>
      </c>
      <c r="E52" s="57" t="s">
        <v>665</v>
      </c>
      <c r="F52" s="99" t="s">
        <v>636</v>
      </c>
      <c r="G52" s="212">
        <v>200000</v>
      </c>
      <c r="H52" s="101">
        <v>2.8000000000000001E-2</v>
      </c>
      <c r="I52" s="99">
        <v>5600.0000000000009</v>
      </c>
      <c r="J52" s="99">
        <v>224000.00000000003</v>
      </c>
    </row>
    <row r="53" spans="1:10" x14ac:dyDescent="0.25">
      <c r="A53" s="99" t="s">
        <v>118</v>
      </c>
      <c r="B53" s="100" t="s">
        <v>643</v>
      </c>
      <c r="C53" s="100">
        <v>6.18</v>
      </c>
      <c r="D53" s="100" t="s">
        <v>689</v>
      </c>
      <c r="E53" s="57" t="s">
        <v>645</v>
      </c>
      <c r="F53" s="99" t="s">
        <v>636</v>
      </c>
      <c r="G53" s="212">
        <v>300000</v>
      </c>
      <c r="H53" s="102">
        <v>0.04</v>
      </c>
      <c r="I53" s="99">
        <v>12000</v>
      </c>
      <c r="J53" s="99">
        <v>960000</v>
      </c>
    </row>
    <row r="54" spans="1:10" x14ac:dyDescent="0.25">
      <c r="A54" s="99" t="s">
        <v>118</v>
      </c>
      <c r="B54" s="100" t="s">
        <v>661</v>
      </c>
      <c r="C54" s="100">
        <v>6.18</v>
      </c>
      <c r="D54" s="100" t="s">
        <v>690</v>
      </c>
      <c r="E54" s="57" t="s">
        <v>663</v>
      </c>
      <c r="F54" s="99" t="s">
        <v>636</v>
      </c>
      <c r="G54" s="212">
        <v>400000</v>
      </c>
      <c r="H54" s="101">
        <v>2.5000000000000001E-2</v>
      </c>
      <c r="I54" s="99">
        <v>10000</v>
      </c>
      <c r="J54" s="99">
        <v>900000</v>
      </c>
    </row>
    <row r="55" spans="1:10" x14ac:dyDescent="0.25">
      <c r="A55" s="99" t="s">
        <v>124</v>
      </c>
      <c r="B55" s="100" t="s">
        <v>633</v>
      </c>
      <c r="C55" s="100">
        <v>6.18</v>
      </c>
      <c r="D55" s="100" t="s">
        <v>688</v>
      </c>
      <c r="E55" s="57" t="s">
        <v>635</v>
      </c>
      <c r="F55" s="99" t="s">
        <v>636</v>
      </c>
      <c r="G55" s="212">
        <v>400000</v>
      </c>
      <c r="H55" s="101">
        <v>4.0000000000000001E-3</v>
      </c>
      <c r="I55" s="99">
        <v>1600</v>
      </c>
      <c r="J55" s="99">
        <v>64000</v>
      </c>
    </row>
    <row r="56" spans="1:10" x14ac:dyDescent="0.25">
      <c r="A56" s="99" t="s">
        <v>124</v>
      </c>
      <c r="B56" s="100" t="s">
        <v>664</v>
      </c>
      <c r="C56" s="100">
        <v>6.18</v>
      </c>
      <c r="D56" s="100" t="s">
        <v>664</v>
      </c>
      <c r="E56" s="57" t="s">
        <v>665</v>
      </c>
      <c r="F56" s="99" t="s">
        <v>636</v>
      </c>
      <c r="G56" s="212">
        <v>1000000</v>
      </c>
      <c r="H56" s="101">
        <v>5.0000000000000001E-3</v>
      </c>
      <c r="I56" s="99">
        <v>5000</v>
      </c>
      <c r="J56" s="99">
        <v>450000</v>
      </c>
    </row>
    <row r="57" spans="1:10" x14ac:dyDescent="0.25">
      <c r="A57" s="99" t="s">
        <v>124</v>
      </c>
      <c r="B57" s="100" t="s">
        <v>643</v>
      </c>
      <c r="C57" s="100">
        <v>6.18</v>
      </c>
      <c r="D57" s="100" t="s">
        <v>689</v>
      </c>
      <c r="E57" s="57" t="s">
        <v>645</v>
      </c>
      <c r="F57" s="99" t="s">
        <v>636</v>
      </c>
      <c r="G57" s="212">
        <v>800000</v>
      </c>
      <c r="H57" s="101">
        <v>5.0000000000000001E-3</v>
      </c>
      <c r="I57" s="99">
        <v>4000</v>
      </c>
      <c r="J57" s="99">
        <v>240000</v>
      </c>
    </row>
    <row r="58" spans="1:10" x14ac:dyDescent="0.25">
      <c r="A58" s="99" t="s">
        <v>124</v>
      </c>
      <c r="B58" s="100" t="s">
        <v>661</v>
      </c>
      <c r="C58" s="100">
        <v>6.18</v>
      </c>
      <c r="D58" s="100" t="s">
        <v>690</v>
      </c>
      <c r="E58" s="57" t="s">
        <v>663</v>
      </c>
      <c r="F58" s="99" t="s">
        <v>636</v>
      </c>
      <c r="G58" s="212">
        <v>800000</v>
      </c>
      <c r="H58" s="101">
        <v>6.0000000000000001E-3</v>
      </c>
      <c r="I58" s="99">
        <v>4800</v>
      </c>
      <c r="J58" s="99">
        <v>432000</v>
      </c>
    </row>
    <row r="59" spans="1:10" x14ac:dyDescent="0.25">
      <c r="A59" s="99" t="s">
        <v>122</v>
      </c>
      <c r="B59" s="100" t="s">
        <v>652</v>
      </c>
      <c r="C59" s="103">
        <v>6.18</v>
      </c>
      <c r="D59" s="100" t="s">
        <v>698</v>
      </c>
      <c r="E59" s="57" t="s">
        <v>654</v>
      </c>
      <c r="F59" s="99" t="s">
        <v>636</v>
      </c>
      <c r="G59" s="212">
        <v>500000</v>
      </c>
      <c r="H59" s="101">
        <v>5.0000000000000001E-3</v>
      </c>
      <c r="I59" s="99">
        <v>2500</v>
      </c>
      <c r="J59" s="99">
        <v>100000</v>
      </c>
    </row>
    <row r="60" spans="1:10" x14ac:dyDescent="0.25">
      <c r="A60" s="99" t="s">
        <v>118</v>
      </c>
      <c r="B60" s="100" t="s">
        <v>659</v>
      </c>
      <c r="C60" s="100">
        <v>6.19</v>
      </c>
      <c r="D60" s="100" t="s">
        <v>691</v>
      </c>
      <c r="E60" s="57" t="s">
        <v>660</v>
      </c>
      <c r="F60" s="99" t="s">
        <v>636</v>
      </c>
      <c r="G60" s="212">
        <v>300000</v>
      </c>
      <c r="H60" s="102">
        <v>0.03</v>
      </c>
      <c r="I60" s="99">
        <v>9000</v>
      </c>
      <c r="J60" s="99">
        <v>540000</v>
      </c>
    </row>
    <row r="61" spans="1:10" x14ac:dyDescent="0.25">
      <c r="A61" s="99" t="s">
        <v>118</v>
      </c>
      <c r="B61" s="100" t="s">
        <v>640</v>
      </c>
      <c r="C61" s="100">
        <v>6.19</v>
      </c>
      <c r="D61" s="100" t="s">
        <v>692</v>
      </c>
      <c r="E61" s="57" t="s">
        <v>642</v>
      </c>
      <c r="F61" s="99" t="s">
        <v>636</v>
      </c>
      <c r="G61" s="212">
        <v>150000</v>
      </c>
      <c r="H61" s="101">
        <v>2.1999999999999999E-2</v>
      </c>
      <c r="I61" s="99">
        <v>3299.9999999999995</v>
      </c>
      <c r="J61" s="99">
        <v>3299999.9999999995</v>
      </c>
    </row>
    <row r="62" spans="1:10" x14ac:dyDescent="0.25">
      <c r="A62" s="99" t="s">
        <v>124</v>
      </c>
      <c r="B62" s="100" t="s">
        <v>659</v>
      </c>
      <c r="C62" s="100">
        <v>6.19</v>
      </c>
      <c r="D62" s="100" t="s">
        <v>691</v>
      </c>
      <c r="E62" s="57" t="s">
        <v>660</v>
      </c>
      <c r="F62" s="99" t="s">
        <v>636</v>
      </c>
      <c r="G62" s="212">
        <v>600000</v>
      </c>
      <c r="H62" s="101">
        <v>5.0000000000000001E-3</v>
      </c>
      <c r="I62" s="99">
        <v>3000</v>
      </c>
      <c r="J62" s="99">
        <v>180000</v>
      </c>
    </row>
    <row r="63" spans="1:10" x14ac:dyDescent="0.25">
      <c r="A63" s="99" t="s">
        <v>124</v>
      </c>
      <c r="B63" s="100" t="s">
        <v>640</v>
      </c>
      <c r="C63" s="100">
        <v>6.19</v>
      </c>
      <c r="D63" s="100" t="s">
        <v>692</v>
      </c>
      <c r="E63" s="57" t="s">
        <v>642</v>
      </c>
      <c r="F63" s="99" t="s">
        <v>636</v>
      </c>
      <c r="G63" s="212">
        <v>300000</v>
      </c>
      <c r="H63" s="101">
        <v>7.0000000000000001E-3</v>
      </c>
      <c r="I63" s="99">
        <v>2100</v>
      </c>
      <c r="J63" s="99">
        <v>126000</v>
      </c>
    </row>
    <row r="64" spans="1:10" x14ac:dyDescent="0.25">
      <c r="A64" s="99" t="s">
        <v>118</v>
      </c>
      <c r="B64" s="100" t="s">
        <v>646</v>
      </c>
      <c r="C64" s="100">
        <v>6.2</v>
      </c>
      <c r="D64" s="100" t="s">
        <v>647</v>
      </c>
      <c r="E64" s="57" t="s">
        <v>648</v>
      </c>
      <c r="F64" s="99" t="s">
        <v>636</v>
      </c>
      <c r="G64" s="212">
        <v>200000</v>
      </c>
      <c r="H64" s="102">
        <v>0.04</v>
      </c>
      <c r="I64" s="99">
        <v>8000</v>
      </c>
      <c r="J64" s="99">
        <v>640000</v>
      </c>
    </row>
    <row r="65" spans="1:10" x14ac:dyDescent="0.25">
      <c r="A65" s="99" t="s">
        <v>118</v>
      </c>
      <c r="B65" s="100" t="s">
        <v>649</v>
      </c>
      <c r="C65" s="100">
        <v>6.2</v>
      </c>
      <c r="D65" s="100" t="s">
        <v>650</v>
      </c>
      <c r="E65" s="57" t="s">
        <v>651</v>
      </c>
      <c r="F65" s="99" t="s">
        <v>636</v>
      </c>
      <c r="G65" s="212">
        <v>380000</v>
      </c>
      <c r="H65" s="102">
        <v>0.03</v>
      </c>
      <c r="I65" s="99">
        <v>11399.999999999998</v>
      </c>
      <c r="J65" s="99">
        <v>455999.99999999994</v>
      </c>
    </row>
    <row r="66" spans="1:10" x14ac:dyDescent="0.25">
      <c r="A66" s="99" t="s">
        <v>118</v>
      </c>
      <c r="B66" s="100" t="s">
        <v>637</v>
      </c>
      <c r="C66" s="103">
        <v>6.2</v>
      </c>
      <c r="D66" s="100" t="s">
        <v>693</v>
      </c>
      <c r="E66" s="57" t="s">
        <v>639</v>
      </c>
      <c r="F66" s="99" t="s">
        <v>636</v>
      </c>
      <c r="G66" s="212">
        <v>200000</v>
      </c>
      <c r="H66" s="102">
        <v>0.03</v>
      </c>
      <c r="I66" s="99">
        <v>6000</v>
      </c>
      <c r="J66" s="99">
        <v>360000</v>
      </c>
    </row>
    <row r="67" spans="1:10" x14ac:dyDescent="0.25">
      <c r="A67" s="99" t="s">
        <v>118</v>
      </c>
      <c r="B67" s="100" t="s">
        <v>661</v>
      </c>
      <c r="C67" s="103">
        <v>6.2</v>
      </c>
      <c r="D67" s="100" t="s">
        <v>694</v>
      </c>
      <c r="E67" s="57" t="s">
        <v>663</v>
      </c>
      <c r="F67" s="99" t="s">
        <v>636</v>
      </c>
      <c r="G67" s="212">
        <v>250000</v>
      </c>
      <c r="H67" s="101">
        <v>3.2000000000000001E-2</v>
      </c>
      <c r="I67" s="99">
        <v>8000</v>
      </c>
      <c r="J67" s="99">
        <v>720000</v>
      </c>
    </row>
    <row r="68" spans="1:10" x14ac:dyDescent="0.25">
      <c r="A68" s="99" t="s">
        <v>118</v>
      </c>
      <c r="B68" s="100" t="s">
        <v>640</v>
      </c>
      <c r="C68" s="103">
        <v>6.2</v>
      </c>
      <c r="D68" s="100" t="s">
        <v>695</v>
      </c>
      <c r="E68" s="57" t="s">
        <v>642</v>
      </c>
      <c r="F68" s="99" t="s">
        <v>636</v>
      </c>
      <c r="G68" s="212">
        <v>150000</v>
      </c>
      <c r="H68" s="101">
        <v>2.1999999999999999E-2</v>
      </c>
      <c r="I68" s="99">
        <v>3299.9999999999995</v>
      </c>
      <c r="J68" s="99">
        <v>3299999.9999999995</v>
      </c>
    </row>
    <row r="69" spans="1:10" x14ac:dyDescent="0.25">
      <c r="A69" s="99" t="s">
        <v>118</v>
      </c>
      <c r="B69" s="100" t="s">
        <v>643</v>
      </c>
      <c r="C69" s="103">
        <v>6.2</v>
      </c>
      <c r="D69" s="100" t="s">
        <v>696</v>
      </c>
      <c r="E69" s="57" t="s">
        <v>645</v>
      </c>
      <c r="F69" s="99" t="s">
        <v>636</v>
      </c>
      <c r="G69" s="212">
        <v>280000</v>
      </c>
      <c r="H69" s="102">
        <v>0.03</v>
      </c>
      <c r="I69" s="99">
        <v>8400</v>
      </c>
      <c r="J69" s="99">
        <v>672000</v>
      </c>
    </row>
    <row r="70" spans="1:10" x14ac:dyDescent="0.25">
      <c r="A70" s="99" t="s">
        <v>124</v>
      </c>
      <c r="B70" s="100" t="s">
        <v>646</v>
      </c>
      <c r="C70" s="100">
        <v>6.2</v>
      </c>
      <c r="D70" s="100" t="s">
        <v>647</v>
      </c>
      <c r="E70" s="57" t="s">
        <v>648</v>
      </c>
      <c r="F70" s="99" t="s">
        <v>636</v>
      </c>
      <c r="G70" s="212">
        <v>400000</v>
      </c>
      <c r="H70" s="101">
        <v>5.0000000000000001E-3</v>
      </c>
      <c r="I70" s="99">
        <v>2000</v>
      </c>
      <c r="J70" s="99">
        <v>160000</v>
      </c>
    </row>
    <row r="71" spans="1:10" x14ac:dyDescent="0.25">
      <c r="A71" s="99" t="s">
        <v>124</v>
      </c>
      <c r="B71" s="100" t="s">
        <v>649</v>
      </c>
      <c r="C71" s="100">
        <v>6.2</v>
      </c>
      <c r="D71" s="100" t="s">
        <v>650</v>
      </c>
      <c r="E71" s="57" t="s">
        <v>651</v>
      </c>
      <c r="F71" s="99" t="s">
        <v>636</v>
      </c>
      <c r="G71" s="212">
        <v>680000</v>
      </c>
      <c r="H71" s="101">
        <v>3.0000000000000001E-3</v>
      </c>
      <c r="I71" s="99">
        <v>2040.0000000000002</v>
      </c>
      <c r="J71" s="99">
        <v>81600.000000000015</v>
      </c>
    </row>
    <row r="72" spans="1:10" x14ac:dyDescent="0.25">
      <c r="A72" s="99" t="s">
        <v>124</v>
      </c>
      <c r="B72" s="100" t="s">
        <v>637</v>
      </c>
      <c r="C72" s="103">
        <v>6.2</v>
      </c>
      <c r="D72" s="100" t="s">
        <v>693</v>
      </c>
      <c r="E72" s="57" t="s">
        <v>639</v>
      </c>
      <c r="F72" s="99" t="s">
        <v>636</v>
      </c>
      <c r="G72" s="212">
        <v>200000</v>
      </c>
      <c r="H72" s="101">
        <v>5.0000000000000001E-3</v>
      </c>
      <c r="I72" s="99">
        <v>1000</v>
      </c>
      <c r="J72" s="99">
        <v>60000</v>
      </c>
    </row>
    <row r="73" spans="1:10" x14ac:dyDescent="0.25">
      <c r="A73" s="99" t="s">
        <v>124</v>
      </c>
      <c r="B73" s="100" t="s">
        <v>661</v>
      </c>
      <c r="C73" s="103">
        <v>6.2</v>
      </c>
      <c r="D73" s="100" t="s">
        <v>694</v>
      </c>
      <c r="E73" s="57" t="s">
        <v>663</v>
      </c>
      <c r="F73" s="99" t="s">
        <v>636</v>
      </c>
      <c r="G73" s="212">
        <v>500000</v>
      </c>
      <c r="H73" s="101">
        <v>4.0000000000000001E-3</v>
      </c>
      <c r="I73" s="99">
        <v>2000</v>
      </c>
      <c r="J73" s="99">
        <v>180000</v>
      </c>
    </row>
    <row r="74" spans="1:10" x14ac:dyDescent="0.25">
      <c r="A74" s="99" t="s">
        <v>124</v>
      </c>
      <c r="B74" s="100" t="s">
        <v>640</v>
      </c>
      <c r="C74" s="103">
        <v>6.2</v>
      </c>
      <c r="D74" s="100" t="s">
        <v>695</v>
      </c>
      <c r="E74" s="57" t="s">
        <v>642</v>
      </c>
      <c r="F74" s="99" t="s">
        <v>636</v>
      </c>
      <c r="G74" s="212">
        <v>300000</v>
      </c>
      <c r="H74" s="101">
        <v>5.0000000000000001E-3</v>
      </c>
      <c r="I74" s="99">
        <v>1500</v>
      </c>
      <c r="J74" s="99">
        <v>90000</v>
      </c>
    </row>
    <row r="75" spans="1:10" x14ac:dyDescent="0.25">
      <c r="A75" s="99" t="s">
        <v>124</v>
      </c>
      <c r="B75" s="100" t="s">
        <v>643</v>
      </c>
      <c r="C75" s="103">
        <v>6.2</v>
      </c>
      <c r="D75" s="100" t="s">
        <v>696</v>
      </c>
      <c r="E75" s="57" t="s">
        <v>645</v>
      </c>
      <c r="F75" s="99" t="s">
        <v>636</v>
      </c>
      <c r="G75" s="212">
        <v>560000</v>
      </c>
      <c r="H75" s="101">
        <v>4.0000000000000001E-3</v>
      </c>
      <c r="I75" s="99">
        <v>2240</v>
      </c>
      <c r="J75" s="99">
        <v>134400</v>
      </c>
    </row>
    <row r="76" spans="1:10" x14ac:dyDescent="0.25">
      <c r="A76" s="99" t="s">
        <v>118</v>
      </c>
      <c r="B76" s="100" t="s">
        <v>633</v>
      </c>
      <c r="C76" s="103">
        <v>6.21</v>
      </c>
      <c r="D76" s="100" t="s">
        <v>697</v>
      </c>
      <c r="E76" s="57" t="s">
        <v>635</v>
      </c>
      <c r="F76" s="99" t="s">
        <v>636</v>
      </c>
      <c r="G76" s="212">
        <v>300000</v>
      </c>
      <c r="H76" s="102">
        <v>0.03</v>
      </c>
      <c r="I76" s="99">
        <v>9000</v>
      </c>
      <c r="J76" s="99">
        <v>360000</v>
      </c>
    </row>
    <row r="77" spans="1:10" x14ac:dyDescent="0.25">
      <c r="A77" s="99" t="s">
        <v>118</v>
      </c>
      <c r="B77" s="100" t="s">
        <v>643</v>
      </c>
      <c r="C77" s="103">
        <v>6.21</v>
      </c>
      <c r="D77" s="100" t="s">
        <v>668</v>
      </c>
      <c r="E77" s="57" t="s">
        <v>645</v>
      </c>
      <c r="F77" s="99" t="s">
        <v>636</v>
      </c>
      <c r="G77" s="212">
        <v>300000</v>
      </c>
      <c r="H77" s="102">
        <v>0.03</v>
      </c>
      <c r="I77" s="99">
        <v>9000</v>
      </c>
      <c r="J77" s="99">
        <v>720000</v>
      </c>
    </row>
    <row r="78" spans="1:10" x14ac:dyDescent="0.25">
      <c r="A78" s="99" t="s">
        <v>118</v>
      </c>
      <c r="B78" s="100" t="s">
        <v>652</v>
      </c>
      <c r="C78" s="103">
        <v>6.21</v>
      </c>
      <c r="D78" s="100" t="s">
        <v>698</v>
      </c>
      <c r="E78" s="57" t="s">
        <v>654</v>
      </c>
      <c r="F78" s="99" t="s">
        <v>636</v>
      </c>
      <c r="G78" s="212">
        <v>200000</v>
      </c>
      <c r="H78" s="101">
        <v>3.7999999999999999E-2</v>
      </c>
      <c r="I78" s="99">
        <v>7600</v>
      </c>
      <c r="J78" s="99">
        <v>1140000</v>
      </c>
    </row>
    <row r="79" spans="1:10" x14ac:dyDescent="0.25">
      <c r="A79" s="99" t="s">
        <v>124</v>
      </c>
      <c r="B79" s="100" t="s">
        <v>633</v>
      </c>
      <c r="C79" s="103">
        <v>6.21</v>
      </c>
      <c r="D79" s="100" t="s">
        <v>697</v>
      </c>
      <c r="E79" s="57" t="s">
        <v>635</v>
      </c>
      <c r="F79" s="99" t="s">
        <v>636</v>
      </c>
      <c r="G79" s="212">
        <v>600000</v>
      </c>
      <c r="H79" s="101">
        <v>3.0000000000000001E-3</v>
      </c>
      <c r="I79" s="99">
        <v>1800</v>
      </c>
      <c r="J79" s="99">
        <v>72000</v>
      </c>
    </row>
    <row r="80" spans="1:10" x14ac:dyDescent="0.25">
      <c r="A80" s="99" t="s">
        <v>124</v>
      </c>
      <c r="B80" s="100" t="s">
        <v>643</v>
      </c>
      <c r="C80" s="103">
        <v>6.21</v>
      </c>
      <c r="D80" s="100" t="s">
        <v>668</v>
      </c>
      <c r="E80" s="57" t="s">
        <v>645</v>
      </c>
      <c r="F80" s="99" t="s">
        <v>636</v>
      </c>
      <c r="G80" s="212">
        <v>500000</v>
      </c>
      <c r="H80" s="101">
        <v>6.0000000000000001E-3</v>
      </c>
      <c r="I80" s="99">
        <v>3000</v>
      </c>
      <c r="J80" s="99">
        <v>180000</v>
      </c>
    </row>
    <row r="81" spans="1:10" x14ac:dyDescent="0.25">
      <c r="A81" s="99" t="s">
        <v>124</v>
      </c>
      <c r="B81" s="100" t="s">
        <v>652</v>
      </c>
      <c r="C81" s="103">
        <v>6.21</v>
      </c>
      <c r="D81" s="100" t="s">
        <v>698</v>
      </c>
      <c r="E81" s="57" t="s">
        <v>654</v>
      </c>
      <c r="F81" s="99" t="s">
        <v>636</v>
      </c>
      <c r="G81" s="212">
        <v>400000</v>
      </c>
      <c r="H81" s="101">
        <v>5.0000000000000001E-3</v>
      </c>
      <c r="I81" s="99">
        <v>2000</v>
      </c>
      <c r="J81" s="99">
        <v>80000</v>
      </c>
    </row>
    <row r="82" spans="1:10" x14ac:dyDescent="0.25">
      <c r="A82" s="99" t="s">
        <v>118</v>
      </c>
      <c r="B82" s="100" t="s">
        <v>655</v>
      </c>
      <c r="C82" s="103">
        <v>6.22</v>
      </c>
      <c r="D82" s="100" t="s">
        <v>699</v>
      </c>
      <c r="E82" s="57" t="s">
        <v>657</v>
      </c>
      <c r="F82" s="99" t="s">
        <v>658</v>
      </c>
      <c r="G82" s="212">
        <v>500000</v>
      </c>
      <c r="H82" s="101">
        <v>2.8000000000000001E-2</v>
      </c>
      <c r="I82" s="99">
        <v>14000.000000000002</v>
      </c>
      <c r="J82" s="99">
        <v>1120000.0000000002</v>
      </c>
    </row>
    <row r="83" spans="1:10" x14ac:dyDescent="0.25">
      <c r="A83" s="99" t="s">
        <v>118</v>
      </c>
      <c r="B83" s="100" t="s">
        <v>643</v>
      </c>
      <c r="C83" s="100">
        <v>6.22</v>
      </c>
      <c r="D83" s="100" t="s">
        <v>700</v>
      </c>
      <c r="E83" s="57" t="s">
        <v>645</v>
      </c>
      <c r="F83" s="99" t="s">
        <v>636</v>
      </c>
      <c r="G83" s="212">
        <v>180000</v>
      </c>
      <c r="H83" s="102">
        <v>0.03</v>
      </c>
      <c r="I83" s="99">
        <v>5400</v>
      </c>
      <c r="J83" s="99">
        <v>432000</v>
      </c>
    </row>
    <row r="84" spans="1:10" x14ac:dyDescent="0.25">
      <c r="A84" s="99" t="s">
        <v>124</v>
      </c>
      <c r="B84" s="100" t="s">
        <v>655</v>
      </c>
      <c r="C84" s="103">
        <v>6.22</v>
      </c>
      <c r="D84" s="100" t="s">
        <v>699</v>
      </c>
      <c r="E84" s="57" t="s">
        <v>657</v>
      </c>
      <c r="F84" s="99" t="s">
        <v>658</v>
      </c>
      <c r="G84" s="212">
        <v>500000</v>
      </c>
      <c r="H84" s="101">
        <v>6.0000000000000001E-3</v>
      </c>
      <c r="I84" s="99">
        <v>3000</v>
      </c>
      <c r="J84" s="99">
        <v>120000</v>
      </c>
    </row>
    <row r="85" spans="1:10" x14ac:dyDescent="0.25">
      <c r="A85" s="99" t="s">
        <v>124</v>
      </c>
      <c r="B85" s="100" t="s">
        <v>643</v>
      </c>
      <c r="C85" s="100">
        <v>6.22</v>
      </c>
      <c r="D85" s="100" t="s">
        <v>700</v>
      </c>
      <c r="E85" s="57" t="s">
        <v>645</v>
      </c>
      <c r="F85" s="99" t="s">
        <v>636</v>
      </c>
      <c r="G85" s="212">
        <v>360000</v>
      </c>
      <c r="H85" s="101">
        <v>5.0000000000000001E-3</v>
      </c>
      <c r="I85" s="99">
        <v>1800</v>
      </c>
      <c r="J85" s="99">
        <v>108000</v>
      </c>
    </row>
    <row r="86" spans="1:10" x14ac:dyDescent="0.25">
      <c r="A86" s="99" t="s">
        <v>118</v>
      </c>
      <c r="B86" s="100" t="s">
        <v>640</v>
      </c>
      <c r="C86" s="103">
        <v>6.23</v>
      </c>
      <c r="D86" s="100" t="s">
        <v>700</v>
      </c>
      <c r="E86" s="57" t="s">
        <v>642</v>
      </c>
      <c r="F86" s="99" t="s">
        <v>636</v>
      </c>
      <c r="G86" s="212">
        <v>150000</v>
      </c>
      <c r="H86" s="101">
        <v>2.1999999999999999E-2</v>
      </c>
      <c r="I86" s="99">
        <v>3299.9999999999995</v>
      </c>
      <c r="J86" s="99">
        <v>3299999.9999999995</v>
      </c>
    </row>
    <row r="87" spans="1:10" x14ac:dyDescent="0.25">
      <c r="A87" s="99" t="s">
        <v>118</v>
      </c>
      <c r="B87" s="100" t="s">
        <v>646</v>
      </c>
      <c r="C87" s="103">
        <v>6.23</v>
      </c>
      <c r="D87" s="100" t="s">
        <v>701</v>
      </c>
      <c r="E87" s="57" t="s">
        <v>648</v>
      </c>
      <c r="F87" s="99" t="s">
        <v>636</v>
      </c>
      <c r="G87" s="212">
        <v>400000</v>
      </c>
      <c r="H87" s="102">
        <v>0.03</v>
      </c>
      <c r="I87" s="99">
        <v>12000</v>
      </c>
      <c r="J87" s="99">
        <v>960000</v>
      </c>
    </row>
    <row r="88" spans="1:10" x14ac:dyDescent="0.25">
      <c r="A88" s="99" t="s">
        <v>124</v>
      </c>
      <c r="B88" s="100" t="s">
        <v>640</v>
      </c>
      <c r="C88" s="103">
        <v>6.23</v>
      </c>
      <c r="D88" s="100" t="s">
        <v>700</v>
      </c>
      <c r="E88" s="57" t="s">
        <v>642</v>
      </c>
      <c r="F88" s="99" t="s">
        <v>636</v>
      </c>
      <c r="G88" s="212">
        <v>300000</v>
      </c>
      <c r="H88" s="101">
        <v>6.0000000000000001E-3</v>
      </c>
      <c r="I88" s="99">
        <v>1800</v>
      </c>
      <c r="J88" s="99">
        <v>108000</v>
      </c>
    </row>
    <row r="89" spans="1:10" x14ac:dyDescent="0.25">
      <c r="A89" s="99" t="s">
        <v>124</v>
      </c>
      <c r="B89" s="100" t="s">
        <v>646</v>
      </c>
      <c r="C89" s="103">
        <v>6.23</v>
      </c>
      <c r="D89" s="100" t="s">
        <v>701</v>
      </c>
      <c r="E89" s="57" t="s">
        <v>648</v>
      </c>
      <c r="F89" s="99" t="s">
        <v>636</v>
      </c>
      <c r="G89" s="212">
        <v>600000</v>
      </c>
      <c r="H89" s="101">
        <v>4.0000000000000001E-3</v>
      </c>
      <c r="I89" s="99">
        <v>2400</v>
      </c>
      <c r="J89" s="99">
        <v>192000</v>
      </c>
    </row>
    <row r="90" spans="1:10" x14ac:dyDescent="0.25">
      <c r="A90" s="99" t="s">
        <v>122</v>
      </c>
      <c r="B90" s="100" t="s">
        <v>646</v>
      </c>
      <c r="C90" s="103">
        <v>6.23</v>
      </c>
      <c r="D90" s="100" t="s">
        <v>701</v>
      </c>
      <c r="E90" s="57" t="s">
        <v>648</v>
      </c>
      <c r="F90" s="99" t="s">
        <v>636</v>
      </c>
      <c r="G90" s="212">
        <v>800000</v>
      </c>
      <c r="H90" s="101">
        <v>4.0000000000000001E-3</v>
      </c>
      <c r="I90" s="99">
        <v>3200</v>
      </c>
      <c r="J90" s="99">
        <v>256000</v>
      </c>
    </row>
    <row r="91" spans="1:10" x14ac:dyDescent="0.25">
      <c r="A91" s="99" t="s">
        <v>118</v>
      </c>
      <c r="B91" s="100" t="s">
        <v>652</v>
      </c>
      <c r="C91" s="103">
        <v>6.24</v>
      </c>
      <c r="D91" s="100" t="s">
        <v>702</v>
      </c>
      <c r="E91" s="57" t="s">
        <v>654</v>
      </c>
      <c r="F91" s="99" t="s">
        <v>636</v>
      </c>
      <c r="G91" s="212">
        <v>180000</v>
      </c>
      <c r="H91" s="101">
        <v>3.7999999999999999E-2</v>
      </c>
      <c r="I91" s="99">
        <v>6839.9999999999991</v>
      </c>
      <c r="J91" s="99">
        <v>1025999.9999999999</v>
      </c>
    </row>
    <row r="92" spans="1:10" x14ac:dyDescent="0.25">
      <c r="A92" s="99" t="s">
        <v>118</v>
      </c>
      <c r="B92" s="100" t="s">
        <v>661</v>
      </c>
      <c r="C92" s="103">
        <v>6.24</v>
      </c>
      <c r="D92" s="100" t="s">
        <v>703</v>
      </c>
      <c r="E92" s="57" t="s">
        <v>663</v>
      </c>
      <c r="F92" s="99" t="s">
        <v>636</v>
      </c>
      <c r="G92" s="212">
        <v>300000</v>
      </c>
      <c r="H92" s="101">
        <v>3.2000000000000001E-2</v>
      </c>
      <c r="I92" s="99">
        <v>9600</v>
      </c>
      <c r="J92" s="99">
        <v>864000</v>
      </c>
    </row>
    <row r="93" spans="1:10" x14ac:dyDescent="0.25">
      <c r="A93" s="99" t="s">
        <v>124</v>
      </c>
      <c r="B93" s="100" t="s">
        <v>652</v>
      </c>
      <c r="C93" s="103">
        <v>6.24</v>
      </c>
      <c r="D93" s="100" t="s">
        <v>702</v>
      </c>
      <c r="E93" s="57" t="s">
        <v>654</v>
      </c>
      <c r="F93" s="99" t="s">
        <v>636</v>
      </c>
      <c r="G93" s="212">
        <v>500000</v>
      </c>
      <c r="H93" s="101">
        <v>4.0000000000000001E-3</v>
      </c>
      <c r="I93" s="99">
        <v>2000</v>
      </c>
      <c r="J93" s="99">
        <v>80000</v>
      </c>
    </row>
    <row r="94" spans="1:10" x14ac:dyDescent="0.25">
      <c r="A94" s="99" t="s">
        <v>124</v>
      </c>
      <c r="B94" s="100" t="s">
        <v>661</v>
      </c>
      <c r="C94" s="103">
        <v>6.24</v>
      </c>
      <c r="D94" s="100" t="s">
        <v>703</v>
      </c>
      <c r="E94" s="57" t="s">
        <v>663</v>
      </c>
      <c r="F94" s="99" t="s">
        <v>636</v>
      </c>
      <c r="G94" s="212">
        <v>600000</v>
      </c>
      <c r="H94" s="101">
        <v>5.0000000000000001E-3</v>
      </c>
      <c r="I94" s="99">
        <v>3000</v>
      </c>
      <c r="J94" s="99">
        <v>270000</v>
      </c>
    </row>
    <row r="95" spans="1:10" x14ac:dyDescent="0.25">
      <c r="A95" s="99" t="s">
        <v>118</v>
      </c>
      <c r="B95" s="100" t="s">
        <v>649</v>
      </c>
      <c r="C95" s="103">
        <v>6.25</v>
      </c>
      <c r="D95" s="100" t="s">
        <v>704</v>
      </c>
      <c r="E95" s="57" t="s">
        <v>651</v>
      </c>
      <c r="F95" s="99" t="s">
        <v>636</v>
      </c>
      <c r="G95" s="212">
        <v>600000</v>
      </c>
      <c r="H95" s="102">
        <v>0.04</v>
      </c>
      <c r="I95" s="99">
        <v>24000</v>
      </c>
      <c r="J95" s="99">
        <v>960000</v>
      </c>
    </row>
    <row r="96" spans="1:10" x14ac:dyDescent="0.25">
      <c r="A96" s="99" t="s">
        <v>118</v>
      </c>
      <c r="B96" s="100" t="s">
        <v>655</v>
      </c>
      <c r="C96" s="103">
        <v>6.25</v>
      </c>
      <c r="D96" s="100" t="s">
        <v>705</v>
      </c>
      <c r="E96" s="57" t="s">
        <v>657</v>
      </c>
      <c r="F96" s="99" t="s">
        <v>658</v>
      </c>
      <c r="G96" s="212">
        <v>800000</v>
      </c>
      <c r="H96" s="101">
        <v>2.8000000000000001E-2</v>
      </c>
      <c r="I96" s="99">
        <v>22400.000000000004</v>
      </c>
      <c r="J96" s="99">
        <v>1792000.0000000002</v>
      </c>
    </row>
    <row r="97" spans="1:10" x14ac:dyDescent="0.25">
      <c r="A97" s="99" t="s">
        <v>124</v>
      </c>
      <c r="B97" s="100" t="s">
        <v>649</v>
      </c>
      <c r="C97" s="103">
        <v>6.25</v>
      </c>
      <c r="D97" s="100" t="s">
        <v>704</v>
      </c>
      <c r="E97" s="57" t="s">
        <v>651</v>
      </c>
      <c r="F97" s="99" t="s">
        <v>636</v>
      </c>
      <c r="G97" s="212">
        <v>800000</v>
      </c>
      <c r="H97" s="101">
        <v>3.0000000000000001E-3</v>
      </c>
      <c r="I97" s="99">
        <v>2400</v>
      </c>
      <c r="J97" s="99">
        <v>96000</v>
      </c>
    </row>
    <row r="98" spans="1:10" x14ac:dyDescent="0.25">
      <c r="A98" s="99" t="s">
        <v>124</v>
      </c>
      <c r="B98" s="100" t="s">
        <v>655</v>
      </c>
      <c r="C98" s="103">
        <v>6.25</v>
      </c>
      <c r="D98" s="100" t="s">
        <v>705</v>
      </c>
      <c r="E98" s="57" t="s">
        <v>657</v>
      </c>
      <c r="F98" s="99" t="s">
        <v>658</v>
      </c>
      <c r="G98" s="212">
        <v>800000</v>
      </c>
      <c r="H98" s="101">
        <v>5.0000000000000001E-3</v>
      </c>
      <c r="I98" s="99">
        <v>4000</v>
      </c>
      <c r="J98" s="99">
        <v>160000</v>
      </c>
    </row>
    <row r="99" spans="1:10" x14ac:dyDescent="0.25">
      <c r="A99" s="99" t="s">
        <v>118</v>
      </c>
      <c r="B99" s="100" t="s">
        <v>640</v>
      </c>
      <c r="C99" s="103">
        <v>6.26</v>
      </c>
      <c r="D99" s="100" t="s">
        <v>706</v>
      </c>
      <c r="E99" s="57" t="s">
        <v>642</v>
      </c>
      <c r="F99" s="99" t="s">
        <v>636</v>
      </c>
      <c r="G99" s="212">
        <v>200000</v>
      </c>
      <c r="H99" s="101">
        <v>2.1999999999999999E-2</v>
      </c>
      <c r="I99" s="99">
        <v>4399.9999999999991</v>
      </c>
      <c r="J99" s="99">
        <v>4399999.9999999991</v>
      </c>
    </row>
    <row r="100" spans="1:10" x14ac:dyDescent="0.25">
      <c r="A100" s="99" t="s">
        <v>118</v>
      </c>
      <c r="B100" s="100" t="s">
        <v>664</v>
      </c>
      <c r="C100" s="103">
        <v>6.26</v>
      </c>
      <c r="D100" s="100" t="s">
        <v>664</v>
      </c>
      <c r="E100" s="57" t="s">
        <v>665</v>
      </c>
      <c r="F100" s="99" t="s">
        <v>636</v>
      </c>
      <c r="G100" s="212">
        <v>200000</v>
      </c>
      <c r="H100" s="101">
        <v>2.8000000000000001E-2</v>
      </c>
      <c r="I100" s="99">
        <v>5600.0000000000009</v>
      </c>
      <c r="J100" s="99">
        <v>224000.00000000003</v>
      </c>
    </row>
    <row r="101" spans="1:10" x14ac:dyDescent="0.25">
      <c r="A101" s="99" t="s">
        <v>118</v>
      </c>
      <c r="B101" s="100" t="s">
        <v>637</v>
      </c>
      <c r="C101" s="103">
        <v>6.26</v>
      </c>
      <c r="D101" s="100" t="s">
        <v>691</v>
      </c>
      <c r="E101" s="57" t="s">
        <v>639</v>
      </c>
      <c r="F101" s="99" t="s">
        <v>636</v>
      </c>
      <c r="G101" s="212">
        <v>250000</v>
      </c>
      <c r="H101" s="102">
        <v>0.03</v>
      </c>
      <c r="I101" s="99">
        <v>7500</v>
      </c>
      <c r="J101" s="99">
        <v>450000</v>
      </c>
    </row>
    <row r="102" spans="1:10" x14ac:dyDescent="0.25">
      <c r="A102" s="99" t="s">
        <v>118</v>
      </c>
      <c r="B102" s="100" t="s">
        <v>655</v>
      </c>
      <c r="C102" s="103">
        <v>6.26</v>
      </c>
      <c r="D102" s="100" t="s">
        <v>707</v>
      </c>
      <c r="E102" s="57" t="s">
        <v>657</v>
      </c>
      <c r="F102" s="99" t="s">
        <v>658</v>
      </c>
      <c r="G102" s="212">
        <v>400000</v>
      </c>
      <c r="H102" s="101">
        <v>2.8000000000000001E-2</v>
      </c>
      <c r="I102" s="99">
        <v>11200.000000000002</v>
      </c>
      <c r="J102" s="99">
        <v>896000.00000000012</v>
      </c>
    </row>
    <row r="103" spans="1:10" x14ac:dyDescent="0.25">
      <c r="A103" s="99" t="s">
        <v>124</v>
      </c>
      <c r="B103" s="100" t="s">
        <v>640</v>
      </c>
      <c r="C103" s="103">
        <v>6.26</v>
      </c>
      <c r="D103" s="100" t="s">
        <v>706</v>
      </c>
      <c r="E103" s="57" t="s">
        <v>642</v>
      </c>
      <c r="F103" s="99" t="s">
        <v>636</v>
      </c>
      <c r="G103" s="212">
        <v>300000</v>
      </c>
      <c r="H103" s="101">
        <v>5.0000000000000001E-3</v>
      </c>
      <c r="I103" s="99">
        <v>1500</v>
      </c>
      <c r="J103" s="99">
        <v>90000</v>
      </c>
    </row>
    <row r="104" spans="1:10" x14ac:dyDescent="0.25">
      <c r="A104" s="99" t="s">
        <v>124</v>
      </c>
      <c r="B104" s="100" t="s">
        <v>664</v>
      </c>
      <c r="C104" s="103">
        <v>6.26</v>
      </c>
      <c r="D104" s="100" t="s">
        <v>664</v>
      </c>
      <c r="E104" s="57" t="s">
        <v>665</v>
      </c>
      <c r="F104" s="99" t="s">
        <v>636</v>
      </c>
      <c r="G104" s="212">
        <v>600000</v>
      </c>
      <c r="H104" s="101">
        <v>4.0000000000000001E-3</v>
      </c>
      <c r="I104" s="99">
        <v>2400</v>
      </c>
      <c r="J104" s="99">
        <v>216000</v>
      </c>
    </row>
    <row r="105" spans="1:10" x14ac:dyDescent="0.25">
      <c r="A105" s="99" t="s">
        <v>124</v>
      </c>
      <c r="B105" s="100" t="s">
        <v>637</v>
      </c>
      <c r="C105" s="103">
        <v>6.26</v>
      </c>
      <c r="D105" s="100" t="s">
        <v>691</v>
      </c>
      <c r="E105" s="57" t="s">
        <v>639</v>
      </c>
      <c r="F105" s="99" t="s">
        <v>636</v>
      </c>
      <c r="G105" s="212">
        <v>250000</v>
      </c>
      <c r="H105" s="101">
        <v>6.0000000000000001E-3</v>
      </c>
      <c r="I105" s="99">
        <v>1500</v>
      </c>
      <c r="J105" s="99">
        <v>90000</v>
      </c>
    </row>
    <row r="106" spans="1:10" x14ac:dyDescent="0.25">
      <c r="A106" s="99" t="s">
        <v>124</v>
      </c>
      <c r="B106" s="100" t="s">
        <v>655</v>
      </c>
      <c r="C106" s="103">
        <v>6.26</v>
      </c>
      <c r="D106" s="100" t="s">
        <v>707</v>
      </c>
      <c r="E106" s="57" t="s">
        <v>657</v>
      </c>
      <c r="F106" s="99" t="s">
        <v>658</v>
      </c>
      <c r="G106" s="212">
        <v>800000</v>
      </c>
      <c r="H106" s="101">
        <v>4.0000000000000001E-3</v>
      </c>
      <c r="I106" s="99">
        <v>3200</v>
      </c>
      <c r="J106" s="99">
        <v>128000</v>
      </c>
    </row>
    <row r="107" spans="1:10" x14ac:dyDescent="0.25">
      <c r="A107" s="99" t="s">
        <v>122</v>
      </c>
      <c r="B107" s="100" t="s">
        <v>655</v>
      </c>
      <c r="C107" s="103">
        <v>6.26</v>
      </c>
      <c r="D107" s="100" t="s">
        <v>707</v>
      </c>
      <c r="E107" s="57" t="s">
        <v>657</v>
      </c>
      <c r="F107" s="99" t="s">
        <v>658</v>
      </c>
      <c r="G107" s="212">
        <v>720000</v>
      </c>
      <c r="H107" s="101">
        <v>6.0000000000000001E-3</v>
      </c>
      <c r="I107" s="99">
        <v>4320</v>
      </c>
      <c r="J107" s="99">
        <v>172800</v>
      </c>
    </row>
    <row r="108" spans="1:10" x14ac:dyDescent="0.25">
      <c r="A108" s="99" t="s">
        <v>118</v>
      </c>
      <c r="B108" s="100" t="s">
        <v>661</v>
      </c>
      <c r="C108" s="103">
        <v>6.27</v>
      </c>
      <c r="D108" s="100" t="s">
        <v>708</v>
      </c>
      <c r="E108" s="57" t="s">
        <v>663</v>
      </c>
      <c r="F108" s="99" t="s">
        <v>636</v>
      </c>
      <c r="G108" s="212">
        <v>150000</v>
      </c>
      <c r="H108" s="101">
        <v>3.2000000000000001E-2</v>
      </c>
      <c r="I108" s="99">
        <v>4800</v>
      </c>
      <c r="J108" s="99">
        <v>432000</v>
      </c>
    </row>
    <row r="109" spans="1:10" x14ac:dyDescent="0.25">
      <c r="A109" s="99" t="s">
        <v>118</v>
      </c>
      <c r="B109" s="100" t="s">
        <v>655</v>
      </c>
      <c r="C109" s="103">
        <v>6.27</v>
      </c>
      <c r="D109" s="100" t="s">
        <v>709</v>
      </c>
      <c r="E109" s="57" t="s">
        <v>657</v>
      </c>
      <c r="F109" s="99" t="s">
        <v>658</v>
      </c>
      <c r="G109" s="212">
        <v>180000</v>
      </c>
      <c r="H109" s="101">
        <v>2.8000000000000001E-2</v>
      </c>
      <c r="I109" s="99">
        <v>5040</v>
      </c>
      <c r="J109" s="99">
        <v>403200</v>
      </c>
    </row>
    <row r="110" spans="1:10" x14ac:dyDescent="0.25">
      <c r="A110" s="99" t="s">
        <v>118</v>
      </c>
      <c r="B110" s="100" t="s">
        <v>652</v>
      </c>
      <c r="C110" s="103">
        <v>6.27</v>
      </c>
      <c r="D110" s="100" t="s">
        <v>710</v>
      </c>
      <c r="E110" s="57" t="s">
        <v>654</v>
      </c>
      <c r="F110" s="99" t="s">
        <v>636</v>
      </c>
      <c r="G110" s="212">
        <v>200000</v>
      </c>
      <c r="H110" s="101">
        <v>3.7999999999999999E-2</v>
      </c>
      <c r="I110" s="99">
        <v>7600</v>
      </c>
      <c r="J110" s="99">
        <v>1140000</v>
      </c>
    </row>
    <row r="111" spans="1:10" x14ac:dyDescent="0.25">
      <c r="A111" s="99" t="s">
        <v>118</v>
      </c>
      <c r="B111" s="100" t="s">
        <v>640</v>
      </c>
      <c r="C111" s="103">
        <v>6.27</v>
      </c>
      <c r="D111" s="100" t="s">
        <v>711</v>
      </c>
      <c r="E111" s="57" t="s">
        <v>642</v>
      </c>
      <c r="F111" s="99" t="s">
        <v>636</v>
      </c>
      <c r="G111" s="212">
        <v>300000</v>
      </c>
      <c r="H111" s="101">
        <v>2.5999999999999999E-2</v>
      </c>
      <c r="I111" s="99">
        <v>7799.9999999999991</v>
      </c>
      <c r="J111" s="99">
        <v>7799999.9999999991</v>
      </c>
    </row>
    <row r="112" spans="1:10" x14ac:dyDescent="0.25">
      <c r="A112" s="99" t="s">
        <v>124</v>
      </c>
      <c r="B112" s="100" t="s">
        <v>661</v>
      </c>
      <c r="C112" s="103">
        <v>6.27</v>
      </c>
      <c r="D112" s="100" t="s">
        <v>708</v>
      </c>
      <c r="E112" s="57" t="s">
        <v>663</v>
      </c>
      <c r="F112" s="99" t="s">
        <v>636</v>
      </c>
      <c r="G112" s="212">
        <v>300000</v>
      </c>
      <c r="H112" s="101">
        <v>6.0000000000000001E-3</v>
      </c>
      <c r="I112" s="99">
        <v>1800</v>
      </c>
      <c r="J112" s="99">
        <v>162000</v>
      </c>
    </row>
    <row r="113" spans="1:10" x14ac:dyDescent="0.25">
      <c r="A113" s="99" t="s">
        <v>124</v>
      </c>
      <c r="B113" s="100" t="s">
        <v>655</v>
      </c>
      <c r="C113" s="103">
        <v>6.27</v>
      </c>
      <c r="D113" s="100" t="s">
        <v>709</v>
      </c>
      <c r="E113" s="57" t="s">
        <v>657</v>
      </c>
      <c r="F113" s="99" t="s">
        <v>658</v>
      </c>
      <c r="G113" s="212">
        <v>360000</v>
      </c>
      <c r="H113" s="101">
        <v>2E-3</v>
      </c>
      <c r="I113" s="99">
        <v>720.00000000000011</v>
      </c>
      <c r="J113" s="99">
        <v>28800.000000000004</v>
      </c>
    </row>
    <row r="114" spans="1:10" x14ac:dyDescent="0.25">
      <c r="A114" s="99" t="s">
        <v>124</v>
      </c>
      <c r="B114" s="100" t="s">
        <v>652</v>
      </c>
      <c r="C114" s="103">
        <v>6.27</v>
      </c>
      <c r="D114" s="100" t="s">
        <v>710</v>
      </c>
      <c r="E114" s="57" t="s">
        <v>654</v>
      </c>
      <c r="F114" s="99" t="s">
        <v>636</v>
      </c>
      <c r="G114" s="212">
        <v>400000</v>
      </c>
      <c r="H114" s="101">
        <v>3.0000000000000001E-3</v>
      </c>
      <c r="I114" s="99">
        <v>1200</v>
      </c>
      <c r="J114" s="99">
        <v>48000</v>
      </c>
    </row>
    <row r="115" spans="1:10" x14ac:dyDescent="0.25">
      <c r="A115" s="99" t="s">
        <v>124</v>
      </c>
      <c r="B115" s="100" t="s">
        <v>640</v>
      </c>
      <c r="C115" s="103">
        <v>6.27</v>
      </c>
      <c r="D115" s="100" t="s">
        <v>711</v>
      </c>
      <c r="E115" s="57" t="s">
        <v>642</v>
      </c>
      <c r="F115" s="99" t="s">
        <v>636</v>
      </c>
      <c r="G115" s="212">
        <v>400000</v>
      </c>
      <c r="H115" s="101">
        <v>6.0000000000000001E-3</v>
      </c>
      <c r="I115" s="99">
        <v>2400</v>
      </c>
      <c r="J115" s="99">
        <v>144000</v>
      </c>
    </row>
    <row r="116" spans="1:10" x14ac:dyDescent="0.25">
      <c r="A116" s="99" t="s">
        <v>118</v>
      </c>
      <c r="B116" s="100" t="s">
        <v>664</v>
      </c>
      <c r="C116" s="103">
        <v>6.28</v>
      </c>
      <c r="D116" s="100" t="s">
        <v>664</v>
      </c>
      <c r="E116" s="57" t="s">
        <v>665</v>
      </c>
      <c r="F116" s="99" t="s">
        <v>636</v>
      </c>
      <c r="G116" s="212">
        <v>400000</v>
      </c>
      <c r="H116" s="101">
        <v>2.8000000000000001E-2</v>
      </c>
      <c r="I116" s="99">
        <v>11200.000000000002</v>
      </c>
      <c r="J116" s="99">
        <v>448000.00000000006</v>
      </c>
    </row>
    <row r="117" spans="1:10" x14ac:dyDescent="0.25">
      <c r="A117" s="99" t="s">
        <v>118</v>
      </c>
      <c r="B117" s="100" t="s">
        <v>643</v>
      </c>
      <c r="C117" s="103">
        <v>6.28</v>
      </c>
      <c r="D117" s="100" t="s">
        <v>712</v>
      </c>
      <c r="E117" s="57" t="s">
        <v>645</v>
      </c>
      <c r="F117" s="99" t="s">
        <v>636</v>
      </c>
      <c r="G117" s="212">
        <v>900000</v>
      </c>
      <c r="H117" s="102">
        <v>0.04</v>
      </c>
      <c r="I117" s="99">
        <v>36000</v>
      </c>
      <c r="J117" s="99">
        <v>2880000</v>
      </c>
    </row>
    <row r="118" spans="1:10" x14ac:dyDescent="0.25">
      <c r="A118" s="99" t="s">
        <v>118</v>
      </c>
      <c r="B118" s="100" t="s">
        <v>646</v>
      </c>
      <c r="C118" s="103">
        <v>6.28</v>
      </c>
      <c r="D118" s="100" t="s">
        <v>713</v>
      </c>
      <c r="E118" s="57" t="s">
        <v>648</v>
      </c>
      <c r="F118" s="99" t="s">
        <v>636</v>
      </c>
      <c r="G118" s="212">
        <v>400000</v>
      </c>
      <c r="H118" s="102">
        <v>0.03</v>
      </c>
      <c r="I118" s="99">
        <v>12000</v>
      </c>
      <c r="J118" s="99">
        <v>960000</v>
      </c>
    </row>
    <row r="119" spans="1:10" x14ac:dyDescent="0.25">
      <c r="A119" s="99" t="s">
        <v>118</v>
      </c>
      <c r="B119" s="100" t="s">
        <v>633</v>
      </c>
      <c r="C119" s="103">
        <v>6.28</v>
      </c>
      <c r="D119" s="100" t="s">
        <v>714</v>
      </c>
      <c r="E119" s="57" t="s">
        <v>635</v>
      </c>
      <c r="F119" s="99" t="s">
        <v>636</v>
      </c>
      <c r="G119" s="212">
        <v>400000</v>
      </c>
      <c r="H119" s="102">
        <v>0.03</v>
      </c>
      <c r="I119" s="99">
        <v>12000</v>
      </c>
      <c r="J119" s="99">
        <v>480000</v>
      </c>
    </row>
    <row r="120" spans="1:10" x14ac:dyDescent="0.25">
      <c r="A120" s="99" t="s">
        <v>124</v>
      </c>
      <c r="B120" s="100" t="s">
        <v>664</v>
      </c>
      <c r="C120" s="103">
        <v>6.28</v>
      </c>
      <c r="D120" s="100" t="s">
        <v>664</v>
      </c>
      <c r="E120" s="57" t="s">
        <v>665</v>
      </c>
      <c r="F120" s="99" t="s">
        <v>636</v>
      </c>
      <c r="G120" s="212">
        <v>800000</v>
      </c>
      <c r="H120" s="101">
        <v>5.0000000000000001E-3</v>
      </c>
      <c r="I120" s="99">
        <v>4000</v>
      </c>
      <c r="J120" s="99">
        <v>360000</v>
      </c>
    </row>
    <row r="121" spans="1:10" x14ac:dyDescent="0.25">
      <c r="A121" s="99" t="s">
        <v>124</v>
      </c>
      <c r="B121" s="100" t="s">
        <v>643</v>
      </c>
      <c r="C121" s="103">
        <v>6.28</v>
      </c>
      <c r="D121" s="100" t="s">
        <v>712</v>
      </c>
      <c r="E121" s="57" t="s">
        <v>645</v>
      </c>
      <c r="F121" s="99" t="s">
        <v>636</v>
      </c>
      <c r="G121" s="212">
        <v>900000</v>
      </c>
      <c r="H121" s="101">
        <v>6.0000000000000001E-3</v>
      </c>
      <c r="I121" s="99">
        <v>5400</v>
      </c>
      <c r="J121" s="99">
        <v>324000</v>
      </c>
    </row>
    <row r="122" spans="1:10" x14ac:dyDescent="0.25">
      <c r="A122" s="99" t="s">
        <v>124</v>
      </c>
      <c r="B122" s="100" t="s">
        <v>646</v>
      </c>
      <c r="C122" s="103">
        <v>6.28</v>
      </c>
      <c r="D122" s="100" t="s">
        <v>713</v>
      </c>
      <c r="E122" s="57" t="s">
        <v>648</v>
      </c>
      <c r="F122" s="99" t="s">
        <v>636</v>
      </c>
      <c r="G122" s="212">
        <v>400000</v>
      </c>
      <c r="H122" s="101">
        <v>3.0000000000000001E-3</v>
      </c>
      <c r="I122" s="99">
        <v>1200</v>
      </c>
      <c r="J122" s="99">
        <v>96000</v>
      </c>
    </row>
    <row r="123" spans="1:10" x14ac:dyDescent="0.25">
      <c r="A123" s="99" t="s">
        <v>124</v>
      </c>
      <c r="B123" s="100" t="s">
        <v>633</v>
      </c>
      <c r="C123" s="103">
        <v>6.28</v>
      </c>
      <c r="D123" s="100" t="s">
        <v>714</v>
      </c>
      <c r="E123" s="57" t="s">
        <v>635</v>
      </c>
      <c r="F123" s="99" t="s">
        <v>636</v>
      </c>
      <c r="G123" s="212">
        <v>800000</v>
      </c>
      <c r="H123" s="101">
        <v>4.0000000000000001E-3</v>
      </c>
      <c r="I123" s="99">
        <v>3200</v>
      </c>
      <c r="J123" s="99">
        <v>128000</v>
      </c>
    </row>
    <row r="124" spans="1:10" x14ac:dyDescent="0.25">
      <c r="A124" s="99" t="s">
        <v>118</v>
      </c>
      <c r="B124" s="100" t="s">
        <v>655</v>
      </c>
      <c r="C124" s="103">
        <v>6.29</v>
      </c>
      <c r="D124" s="100" t="s">
        <v>715</v>
      </c>
      <c r="E124" s="57" t="s">
        <v>657</v>
      </c>
      <c r="F124" s="99" t="s">
        <v>658</v>
      </c>
      <c r="G124" s="212">
        <v>250000</v>
      </c>
      <c r="H124" s="101">
        <v>2.8000000000000001E-2</v>
      </c>
      <c r="I124" s="99">
        <v>7000.0000000000009</v>
      </c>
      <c r="J124" s="99">
        <v>560000.00000000012</v>
      </c>
    </row>
    <row r="125" spans="1:10" x14ac:dyDescent="0.25">
      <c r="A125" s="99" t="s">
        <v>118</v>
      </c>
      <c r="B125" s="100" t="s">
        <v>661</v>
      </c>
      <c r="C125" s="103">
        <v>6.29</v>
      </c>
      <c r="D125" s="100" t="s">
        <v>716</v>
      </c>
      <c r="E125" s="57" t="s">
        <v>663</v>
      </c>
      <c r="F125" s="99" t="s">
        <v>636</v>
      </c>
      <c r="G125" s="212">
        <v>200000</v>
      </c>
      <c r="H125" s="101">
        <v>3.2000000000000001E-2</v>
      </c>
      <c r="I125" s="99">
        <v>6400</v>
      </c>
      <c r="J125" s="99">
        <v>576000</v>
      </c>
    </row>
    <row r="126" spans="1:10" x14ac:dyDescent="0.25">
      <c r="A126" s="99" t="s">
        <v>118</v>
      </c>
      <c r="B126" s="100" t="s">
        <v>640</v>
      </c>
      <c r="C126" s="103">
        <v>6.29</v>
      </c>
      <c r="D126" s="100" t="s">
        <v>717</v>
      </c>
      <c r="E126" s="57" t="s">
        <v>642</v>
      </c>
      <c r="F126" s="99" t="s">
        <v>636</v>
      </c>
      <c r="G126" s="212">
        <v>200000</v>
      </c>
      <c r="H126" s="101">
        <v>2.1999999999999999E-2</v>
      </c>
      <c r="I126" s="99">
        <v>4399.9999999999991</v>
      </c>
      <c r="J126" s="99">
        <v>4399999.9999999991</v>
      </c>
    </row>
    <row r="127" spans="1:10" x14ac:dyDescent="0.25">
      <c r="A127" s="99" t="s">
        <v>124</v>
      </c>
      <c r="B127" s="100" t="s">
        <v>655</v>
      </c>
      <c r="C127" s="103">
        <v>6.29</v>
      </c>
      <c r="D127" s="100" t="s">
        <v>715</v>
      </c>
      <c r="E127" s="57" t="s">
        <v>657</v>
      </c>
      <c r="F127" s="99" t="s">
        <v>658</v>
      </c>
      <c r="G127" s="212">
        <v>400000</v>
      </c>
      <c r="H127" s="101">
        <v>6.0000000000000001E-3</v>
      </c>
      <c r="I127" s="99">
        <v>2400</v>
      </c>
      <c r="J127" s="99">
        <v>96000</v>
      </c>
    </row>
    <row r="128" spans="1:10" x14ac:dyDescent="0.25">
      <c r="A128" s="99" t="s">
        <v>124</v>
      </c>
      <c r="B128" s="100" t="s">
        <v>661</v>
      </c>
      <c r="C128" s="103">
        <v>6.29</v>
      </c>
      <c r="D128" s="100" t="s">
        <v>716</v>
      </c>
      <c r="E128" s="57" t="s">
        <v>663</v>
      </c>
      <c r="F128" s="99" t="s">
        <v>636</v>
      </c>
      <c r="G128" s="212">
        <v>400000</v>
      </c>
      <c r="H128" s="101">
        <v>5.0000000000000001E-3</v>
      </c>
      <c r="I128" s="99">
        <v>2000</v>
      </c>
      <c r="J128" s="99">
        <v>180000</v>
      </c>
    </row>
    <row r="129" spans="1:10" x14ac:dyDescent="0.25">
      <c r="A129" s="99" t="s">
        <v>124</v>
      </c>
      <c r="B129" s="100" t="s">
        <v>640</v>
      </c>
      <c r="C129" s="103">
        <v>6.29</v>
      </c>
      <c r="D129" s="100" t="s">
        <v>717</v>
      </c>
      <c r="E129" s="57" t="s">
        <v>642</v>
      </c>
      <c r="F129" s="99" t="s">
        <v>636</v>
      </c>
      <c r="G129" s="212">
        <v>400000</v>
      </c>
      <c r="H129" s="101">
        <v>4.0000000000000001E-3</v>
      </c>
      <c r="I129" s="99">
        <v>1600</v>
      </c>
      <c r="J129" s="99">
        <v>96000</v>
      </c>
    </row>
    <row r="130" spans="1:10" x14ac:dyDescent="0.25">
      <c r="A130" s="99" t="s">
        <v>118</v>
      </c>
      <c r="B130" s="100" t="s">
        <v>652</v>
      </c>
      <c r="C130" s="100">
        <v>6.3</v>
      </c>
      <c r="D130" s="100" t="s">
        <v>653</v>
      </c>
      <c r="E130" s="57" t="s">
        <v>654</v>
      </c>
      <c r="F130" s="99" t="s">
        <v>636</v>
      </c>
      <c r="G130" s="212">
        <v>120000</v>
      </c>
      <c r="H130" s="101">
        <v>2.5000000000000001E-2</v>
      </c>
      <c r="I130" s="99">
        <v>3000.0000000000005</v>
      </c>
      <c r="J130" s="99">
        <v>450000.00000000006</v>
      </c>
    </row>
    <row r="131" spans="1:10" x14ac:dyDescent="0.25">
      <c r="A131" s="99" t="s">
        <v>118</v>
      </c>
      <c r="B131" s="100" t="s">
        <v>655</v>
      </c>
      <c r="C131" s="100">
        <v>6.3</v>
      </c>
      <c r="D131" s="100" t="s">
        <v>656</v>
      </c>
      <c r="E131" s="57" t="s">
        <v>657</v>
      </c>
      <c r="F131" s="99" t="s">
        <v>658</v>
      </c>
      <c r="G131" s="212">
        <v>280000</v>
      </c>
      <c r="H131" s="102">
        <v>0.03</v>
      </c>
      <c r="I131" s="99">
        <v>8400</v>
      </c>
      <c r="J131" s="99">
        <v>672000</v>
      </c>
    </row>
    <row r="132" spans="1:10" x14ac:dyDescent="0.25">
      <c r="A132" s="99" t="s">
        <v>118</v>
      </c>
      <c r="B132" s="100" t="s">
        <v>655</v>
      </c>
      <c r="C132" s="103">
        <v>6.3</v>
      </c>
      <c r="D132" s="100" t="s">
        <v>718</v>
      </c>
      <c r="E132" s="57" t="s">
        <v>657</v>
      </c>
      <c r="F132" s="99" t="s">
        <v>658</v>
      </c>
      <c r="G132" s="212">
        <v>250000</v>
      </c>
      <c r="H132" s="101">
        <v>2.8000000000000001E-2</v>
      </c>
      <c r="I132" s="99">
        <v>7000.0000000000009</v>
      </c>
      <c r="J132" s="99">
        <v>560000.00000000012</v>
      </c>
    </row>
    <row r="133" spans="1:10" x14ac:dyDescent="0.25">
      <c r="A133" s="99" t="s">
        <v>118</v>
      </c>
      <c r="B133" s="100" t="s">
        <v>664</v>
      </c>
      <c r="C133" s="103">
        <v>6.3</v>
      </c>
      <c r="D133" s="100" t="s">
        <v>664</v>
      </c>
      <c r="E133" s="57" t="s">
        <v>665</v>
      </c>
      <c r="F133" s="99" t="s">
        <v>636</v>
      </c>
      <c r="G133" s="212">
        <v>200000</v>
      </c>
      <c r="H133" s="101">
        <v>2.8000000000000001E-2</v>
      </c>
      <c r="I133" s="99">
        <v>5600.0000000000009</v>
      </c>
      <c r="J133" s="99">
        <v>224000.00000000003</v>
      </c>
    </row>
    <row r="134" spans="1:10" x14ac:dyDescent="0.25">
      <c r="A134" s="99" t="s">
        <v>124</v>
      </c>
      <c r="B134" s="100" t="s">
        <v>652</v>
      </c>
      <c r="C134" s="100">
        <v>6.3</v>
      </c>
      <c r="D134" s="100" t="s">
        <v>653</v>
      </c>
      <c r="E134" s="57" t="s">
        <v>654</v>
      </c>
      <c r="F134" s="99" t="s">
        <v>636</v>
      </c>
      <c r="G134" s="212">
        <v>240000</v>
      </c>
      <c r="H134" s="101">
        <v>6.0000000000000001E-3</v>
      </c>
      <c r="I134" s="99">
        <v>1440.0000000000002</v>
      </c>
      <c r="J134" s="99">
        <v>57600.000000000007</v>
      </c>
    </row>
    <row r="135" spans="1:10" x14ac:dyDescent="0.25">
      <c r="A135" s="99" t="s">
        <v>124</v>
      </c>
      <c r="B135" s="100" t="s">
        <v>655</v>
      </c>
      <c r="C135" s="100">
        <v>6.3</v>
      </c>
      <c r="D135" s="100" t="s">
        <v>656</v>
      </c>
      <c r="E135" s="57" t="s">
        <v>657</v>
      </c>
      <c r="F135" s="99" t="s">
        <v>658</v>
      </c>
      <c r="G135" s="212">
        <v>560000</v>
      </c>
      <c r="H135" s="101">
        <v>3.0000000000000001E-3</v>
      </c>
      <c r="I135" s="99">
        <v>1680</v>
      </c>
      <c r="J135" s="99">
        <v>67200</v>
      </c>
    </row>
    <row r="136" spans="1:10" x14ac:dyDescent="0.25">
      <c r="A136" s="99" t="s">
        <v>124</v>
      </c>
      <c r="B136" s="100" t="s">
        <v>655</v>
      </c>
      <c r="C136" s="103">
        <v>6.3</v>
      </c>
      <c r="D136" s="100" t="s">
        <v>718</v>
      </c>
      <c r="E136" s="57" t="s">
        <v>657</v>
      </c>
      <c r="F136" s="99" t="s">
        <v>658</v>
      </c>
      <c r="G136" s="212">
        <v>450000</v>
      </c>
      <c r="H136" s="101">
        <v>5.0000000000000001E-3</v>
      </c>
      <c r="I136" s="99">
        <v>2250</v>
      </c>
      <c r="J136" s="99">
        <v>90000</v>
      </c>
    </row>
    <row r="137" spans="1:10" x14ac:dyDescent="0.25">
      <c r="A137" s="99" t="s">
        <v>124</v>
      </c>
      <c r="B137" s="100" t="s">
        <v>664</v>
      </c>
      <c r="C137" s="103">
        <v>6.3</v>
      </c>
      <c r="D137" s="100" t="s">
        <v>664</v>
      </c>
      <c r="E137" s="57" t="s">
        <v>665</v>
      </c>
      <c r="F137" s="99" t="s">
        <v>636</v>
      </c>
      <c r="G137" s="212">
        <v>600000</v>
      </c>
      <c r="H137" s="101">
        <v>3.0000000000000001E-3</v>
      </c>
      <c r="I137" s="99">
        <v>1800</v>
      </c>
      <c r="J137" s="99">
        <v>162000</v>
      </c>
    </row>
    <row r="138" spans="1:10" x14ac:dyDescent="0.25">
      <c r="A138" s="99" t="s">
        <v>122</v>
      </c>
      <c r="B138" s="100" t="s">
        <v>652</v>
      </c>
      <c r="C138" s="103">
        <v>6.3</v>
      </c>
      <c r="D138" s="100" t="s">
        <v>698</v>
      </c>
      <c r="E138" s="57" t="s">
        <v>654</v>
      </c>
      <c r="F138" s="99" t="s">
        <v>636</v>
      </c>
      <c r="G138" s="212">
        <v>700000</v>
      </c>
      <c r="H138" s="101">
        <v>6.0000000000000001E-3</v>
      </c>
      <c r="I138" s="99">
        <v>4200</v>
      </c>
      <c r="J138" s="99">
        <v>168000</v>
      </c>
    </row>
    <row r="139" spans="1:10" x14ac:dyDescent="0.25">
      <c r="A139" s="99" t="s">
        <v>118</v>
      </c>
      <c r="B139" s="100" t="s">
        <v>659</v>
      </c>
      <c r="C139" s="100">
        <v>6.4</v>
      </c>
      <c r="D139" s="100">
        <v>618</v>
      </c>
      <c r="E139" s="57" t="s">
        <v>660</v>
      </c>
      <c r="F139" s="99" t="s">
        <v>636</v>
      </c>
      <c r="G139" s="212">
        <v>180000</v>
      </c>
      <c r="H139" s="102">
        <v>0.02</v>
      </c>
      <c r="I139" s="99">
        <v>3600</v>
      </c>
      <c r="J139" s="99">
        <v>216000</v>
      </c>
    </row>
    <row r="140" spans="1:10" x14ac:dyDescent="0.25">
      <c r="A140" s="99" t="s">
        <v>118</v>
      </c>
      <c r="B140" s="100" t="s">
        <v>661</v>
      </c>
      <c r="C140" s="100">
        <v>6.4</v>
      </c>
      <c r="D140" s="100" t="s">
        <v>662</v>
      </c>
      <c r="E140" s="57" t="s">
        <v>663</v>
      </c>
      <c r="F140" s="99" t="s">
        <v>636</v>
      </c>
      <c r="G140" s="212">
        <v>280000</v>
      </c>
      <c r="H140" s="102">
        <v>0.03</v>
      </c>
      <c r="I140" s="99">
        <v>8400</v>
      </c>
      <c r="J140" s="99">
        <v>756000</v>
      </c>
    </row>
    <row r="141" spans="1:10" x14ac:dyDescent="0.25">
      <c r="A141" s="99" t="s">
        <v>124</v>
      </c>
      <c r="B141" s="100" t="s">
        <v>659</v>
      </c>
      <c r="C141" s="100">
        <v>6.4</v>
      </c>
      <c r="D141" s="100">
        <v>618</v>
      </c>
      <c r="E141" s="57" t="s">
        <v>660</v>
      </c>
      <c r="F141" s="99" t="s">
        <v>636</v>
      </c>
      <c r="G141" s="212">
        <v>360000</v>
      </c>
      <c r="H141" s="101">
        <v>6.0000000000000001E-3</v>
      </c>
      <c r="I141" s="99">
        <v>2160</v>
      </c>
      <c r="J141" s="99">
        <v>129600</v>
      </c>
    </row>
    <row r="142" spans="1:10" x14ac:dyDescent="0.25">
      <c r="A142" s="99" t="s">
        <v>124</v>
      </c>
      <c r="B142" s="100" t="s">
        <v>661</v>
      </c>
      <c r="C142" s="100">
        <v>6.4</v>
      </c>
      <c r="D142" s="100" t="s">
        <v>662</v>
      </c>
      <c r="E142" s="57" t="s">
        <v>663</v>
      </c>
      <c r="F142" s="99" t="s">
        <v>636</v>
      </c>
      <c r="G142" s="212">
        <v>560000</v>
      </c>
      <c r="H142" s="101">
        <v>3.0000000000000001E-3</v>
      </c>
      <c r="I142" s="99">
        <v>1680</v>
      </c>
      <c r="J142" s="99">
        <v>151200</v>
      </c>
    </row>
    <row r="143" spans="1:10" x14ac:dyDescent="0.25">
      <c r="A143" s="99" t="s">
        <v>118</v>
      </c>
      <c r="B143" s="100" t="s">
        <v>664</v>
      </c>
      <c r="C143" s="100">
        <v>6.5</v>
      </c>
      <c r="D143" s="100" t="s">
        <v>664</v>
      </c>
      <c r="E143" s="57" t="s">
        <v>665</v>
      </c>
      <c r="F143" s="99" t="s">
        <v>636</v>
      </c>
      <c r="G143" s="212">
        <v>150000</v>
      </c>
      <c r="H143" s="102">
        <v>0.03</v>
      </c>
      <c r="I143" s="99">
        <v>4500</v>
      </c>
      <c r="J143" s="99">
        <v>180000</v>
      </c>
    </row>
    <row r="144" spans="1:10" x14ac:dyDescent="0.25">
      <c r="A144" s="99" t="s">
        <v>118</v>
      </c>
      <c r="B144" s="100" t="s">
        <v>640</v>
      </c>
      <c r="C144" s="100">
        <v>6.5</v>
      </c>
      <c r="D144" s="100" t="s">
        <v>666</v>
      </c>
      <c r="E144" s="57" t="s">
        <v>642</v>
      </c>
      <c r="F144" s="99" t="s">
        <v>636</v>
      </c>
      <c r="G144" s="212">
        <v>200000</v>
      </c>
      <c r="H144" s="101">
        <v>2.1999999999999999E-2</v>
      </c>
      <c r="I144" s="99">
        <v>4399.9999999999991</v>
      </c>
      <c r="J144" s="99">
        <v>4399999.9999999991</v>
      </c>
    </row>
    <row r="145" spans="1:10" x14ac:dyDescent="0.25">
      <c r="A145" s="99" t="s">
        <v>124</v>
      </c>
      <c r="B145" s="100" t="s">
        <v>664</v>
      </c>
      <c r="C145" s="100">
        <v>6.5</v>
      </c>
      <c r="D145" s="100" t="s">
        <v>664</v>
      </c>
      <c r="E145" s="57" t="s">
        <v>665</v>
      </c>
      <c r="F145" s="99" t="s">
        <v>636</v>
      </c>
      <c r="G145" s="212">
        <v>300000</v>
      </c>
      <c r="H145" s="101">
        <v>3.0000000000000001E-3</v>
      </c>
      <c r="I145" s="99">
        <v>900</v>
      </c>
      <c r="J145" s="99">
        <v>81000</v>
      </c>
    </row>
    <row r="146" spans="1:10" x14ac:dyDescent="0.25">
      <c r="A146" s="99" t="s">
        <v>124</v>
      </c>
      <c r="B146" s="100" t="s">
        <v>640</v>
      </c>
      <c r="C146" s="100">
        <v>6.5</v>
      </c>
      <c r="D146" s="100" t="s">
        <v>666</v>
      </c>
      <c r="E146" s="57" t="s">
        <v>642</v>
      </c>
      <c r="F146" s="99" t="s">
        <v>636</v>
      </c>
      <c r="G146" s="212">
        <v>400000</v>
      </c>
      <c r="H146" s="101">
        <v>4.0000000000000001E-3</v>
      </c>
      <c r="I146" s="99">
        <v>1600</v>
      </c>
      <c r="J146" s="99">
        <v>96000</v>
      </c>
    </row>
    <row r="147" spans="1:10" x14ac:dyDescent="0.25">
      <c r="A147" s="99" t="s">
        <v>122</v>
      </c>
      <c r="B147" s="100" t="s">
        <v>664</v>
      </c>
      <c r="C147" s="104">
        <v>6.5</v>
      </c>
      <c r="D147" s="100" t="s">
        <v>664</v>
      </c>
      <c r="E147" s="57" t="s">
        <v>665</v>
      </c>
      <c r="F147" s="99" t="s">
        <v>636</v>
      </c>
      <c r="G147" s="212">
        <v>600000</v>
      </c>
      <c r="H147" s="101">
        <v>4.0000000000000001E-3</v>
      </c>
      <c r="I147" s="99">
        <v>2400</v>
      </c>
      <c r="J147" s="99">
        <v>216000</v>
      </c>
    </row>
    <row r="148" spans="1:10" x14ac:dyDescent="0.25">
      <c r="A148" s="99" t="s">
        <v>118</v>
      </c>
      <c r="B148" s="100" t="s">
        <v>655</v>
      </c>
      <c r="C148" s="100">
        <v>6.6</v>
      </c>
      <c r="D148" s="100" t="s">
        <v>667</v>
      </c>
      <c r="E148" s="57" t="s">
        <v>657</v>
      </c>
      <c r="F148" s="99" t="s">
        <v>658</v>
      </c>
      <c r="G148" s="212">
        <v>280000</v>
      </c>
      <c r="H148" s="101">
        <v>2.8000000000000001E-2</v>
      </c>
      <c r="I148" s="99">
        <v>7840</v>
      </c>
      <c r="J148" s="99">
        <v>627200</v>
      </c>
    </row>
    <row r="149" spans="1:10" x14ac:dyDescent="0.25">
      <c r="A149" s="99" t="s">
        <v>124</v>
      </c>
      <c r="B149" s="100" t="s">
        <v>655</v>
      </c>
      <c r="C149" s="100">
        <v>6.6</v>
      </c>
      <c r="D149" s="100" t="s">
        <v>667</v>
      </c>
      <c r="E149" s="57" t="s">
        <v>657</v>
      </c>
      <c r="F149" s="99" t="s">
        <v>658</v>
      </c>
      <c r="G149" s="212">
        <v>560000</v>
      </c>
      <c r="H149" s="101">
        <v>6.0000000000000001E-3</v>
      </c>
      <c r="I149" s="99">
        <v>3360</v>
      </c>
      <c r="J149" s="99">
        <v>134400</v>
      </c>
    </row>
    <row r="150" spans="1:10" x14ac:dyDescent="0.25">
      <c r="A150" s="99" t="s">
        <v>118</v>
      </c>
      <c r="B150" s="100" t="s">
        <v>643</v>
      </c>
      <c r="C150" s="100">
        <v>6.7</v>
      </c>
      <c r="D150" s="100" t="s">
        <v>668</v>
      </c>
      <c r="E150" s="57" t="s">
        <v>645</v>
      </c>
      <c r="F150" s="99" t="s">
        <v>636</v>
      </c>
      <c r="G150" s="212">
        <v>300000</v>
      </c>
      <c r="H150" s="102">
        <v>0.03</v>
      </c>
      <c r="I150" s="99">
        <v>9000</v>
      </c>
      <c r="J150" s="99">
        <v>720000</v>
      </c>
    </row>
    <row r="151" spans="1:10" x14ac:dyDescent="0.25">
      <c r="A151" s="99" t="s">
        <v>118</v>
      </c>
      <c r="B151" s="100" t="s">
        <v>649</v>
      </c>
      <c r="C151" s="100">
        <v>6.7</v>
      </c>
      <c r="D151" s="100" t="s">
        <v>669</v>
      </c>
      <c r="E151" s="57" t="s">
        <v>651</v>
      </c>
      <c r="F151" s="99" t="s">
        <v>636</v>
      </c>
      <c r="G151" s="212">
        <v>280000</v>
      </c>
      <c r="H151" s="102">
        <v>0.04</v>
      </c>
      <c r="I151" s="99">
        <v>11200.000000000002</v>
      </c>
      <c r="J151" s="99">
        <v>448000.00000000006</v>
      </c>
    </row>
    <row r="152" spans="1:10" x14ac:dyDescent="0.25">
      <c r="A152" s="99" t="s">
        <v>124</v>
      </c>
      <c r="B152" s="100" t="s">
        <v>643</v>
      </c>
      <c r="C152" s="100">
        <v>6.7</v>
      </c>
      <c r="D152" s="100" t="s">
        <v>668</v>
      </c>
      <c r="E152" s="57" t="s">
        <v>645</v>
      </c>
      <c r="F152" s="99" t="s">
        <v>636</v>
      </c>
      <c r="G152" s="212">
        <v>300000</v>
      </c>
      <c r="H152" s="101">
        <v>5.0000000000000001E-3</v>
      </c>
      <c r="I152" s="99">
        <v>1500</v>
      </c>
      <c r="J152" s="99">
        <v>90000</v>
      </c>
    </row>
    <row r="153" spans="1:10" x14ac:dyDescent="0.25">
      <c r="A153" s="99" t="s">
        <v>124</v>
      </c>
      <c r="B153" s="100" t="s">
        <v>649</v>
      </c>
      <c r="C153" s="100">
        <v>6.7</v>
      </c>
      <c r="D153" s="100" t="s">
        <v>669</v>
      </c>
      <c r="E153" s="57" t="s">
        <v>651</v>
      </c>
      <c r="F153" s="99" t="s">
        <v>636</v>
      </c>
      <c r="G153" s="212">
        <v>400000</v>
      </c>
      <c r="H153" s="101">
        <v>5.0000000000000001E-3</v>
      </c>
      <c r="I153" s="99">
        <v>2000</v>
      </c>
      <c r="J153" s="99">
        <v>80000</v>
      </c>
    </row>
    <row r="154" spans="1:10" x14ac:dyDescent="0.25">
      <c r="A154" s="99" t="s">
        <v>118</v>
      </c>
      <c r="B154" s="100" t="s">
        <v>640</v>
      </c>
      <c r="C154" s="100">
        <v>6.8</v>
      </c>
      <c r="D154" s="100" t="s">
        <v>670</v>
      </c>
      <c r="E154" s="57" t="s">
        <v>642</v>
      </c>
      <c r="F154" s="99" t="s">
        <v>636</v>
      </c>
      <c r="G154" s="212">
        <v>150000</v>
      </c>
      <c r="H154" s="101">
        <v>2.1999999999999999E-2</v>
      </c>
      <c r="I154" s="99">
        <v>3299.9999999999995</v>
      </c>
      <c r="J154" s="99">
        <v>3299999.9999999995</v>
      </c>
    </row>
    <row r="155" spans="1:10" x14ac:dyDescent="0.25">
      <c r="A155" s="99" t="s">
        <v>118</v>
      </c>
      <c r="B155" s="100" t="s">
        <v>643</v>
      </c>
      <c r="C155" s="100">
        <v>6.8</v>
      </c>
      <c r="D155" s="100" t="s">
        <v>671</v>
      </c>
      <c r="E155" s="57" t="s">
        <v>645</v>
      </c>
      <c r="F155" s="99" t="s">
        <v>636</v>
      </c>
      <c r="G155" s="212">
        <v>400000</v>
      </c>
      <c r="H155" s="102">
        <v>0.03</v>
      </c>
      <c r="I155" s="99">
        <v>12000</v>
      </c>
      <c r="J155" s="99">
        <v>960000</v>
      </c>
    </row>
    <row r="156" spans="1:10" x14ac:dyDescent="0.25">
      <c r="A156" s="99" t="s">
        <v>124</v>
      </c>
      <c r="B156" s="100" t="s">
        <v>640</v>
      </c>
      <c r="C156" s="100">
        <v>6.8</v>
      </c>
      <c r="D156" s="100" t="s">
        <v>670</v>
      </c>
      <c r="E156" s="57" t="s">
        <v>642</v>
      </c>
      <c r="F156" s="99" t="s">
        <v>636</v>
      </c>
      <c r="G156" s="212">
        <v>300000</v>
      </c>
      <c r="H156" s="101">
        <v>6.0000000000000001E-3</v>
      </c>
      <c r="I156" s="99">
        <v>1800</v>
      </c>
      <c r="J156" s="99">
        <v>108000</v>
      </c>
    </row>
    <row r="157" spans="1:10" x14ac:dyDescent="0.25">
      <c r="A157" s="99" t="s">
        <v>124</v>
      </c>
      <c r="B157" s="100" t="s">
        <v>643</v>
      </c>
      <c r="C157" s="100">
        <v>6.8</v>
      </c>
      <c r="D157" s="100" t="s">
        <v>671</v>
      </c>
      <c r="E157" s="57" t="s">
        <v>645</v>
      </c>
      <c r="F157" s="99" t="s">
        <v>636</v>
      </c>
      <c r="G157" s="212">
        <v>400000</v>
      </c>
      <c r="H157" s="101">
        <v>4.0000000000000001E-3</v>
      </c>
      <c r="I157" s="99">
        <v>1600</v>
      </c>
      <c r="J157" s="99">
        <v>96000</v>
      </c>
    </row>
    <row r="158" spans="1:10" x14ac:dyDescent="0.25">
      <c r="A158" s="99" t="s">
        <v>118</v>
      </c>
      <c r="B158" s="100" t="s">
        <v>633</v>
      </c>
      <c r="C158" s="100">
        <v>6.9</v>
      </c>
      <c r="D158" s="100" t="s">
        <v>672</v>
      </c>
      <c r="E158" s="57" t="s">
        <v>635</v>
      </c>
      <c r="F158" s="99" t="s">
        <v>636</v>
      </c>
      <c r="G158" s="212">
        <v>200000</v>
      </c>
      <c r="H158" s="102">
        <v>0.04</v>
      </c>
      <c r="I158" s="99">
        <v>8000</v>
      </c>
      <c r="J158" s="99">
        <v>320000</v>
      </c>
    </row>
    <row r="159" spans="1:10" x14ac:dyDescent="0.25">
      <c r="A159" s="99" t="s">
        <v>118</v>
      </c>
      <c r="B159" s="100" t="s">
        <v>652</v>
      </c>
      <c r="C159" s="100">
        <v>6.9</v>
      </c>
      <c r="D159" s="100" t="s">
        <v>673</v>
      </c>
      <c r="E159" s="57" t="s">
        <v>654</v>
      </c>
      <c r="F159" s="99" t="s">
        <v>636</v>
      </c>
      <c r="G159" s="212">
        <v>200000</v>
      </c>
      <c r="H159" s="102">
        <v>0.04</v>
      </c>
      <c r="I159" s="99">
        <v>8000</v>
      </c>
      <c r="J159" s="99">
        <v>1200000</v>
      </c>
    </row>
    <row r="160" spans="1:10" x14ac:dyDescent="0.25">
      <c r="A160" s="99" t="s">
        <v>124</v>
      </c>
      <c r="B160" s="100" t="s">
        <v>633</v>
      </c>
      <c r="C160" s="100">
        <v>6.9</v>
      </c>
      <c r="D160" s="100" t="s">
        <v>672</v>
      </c>
      <c r="E160" s="57" t="s">
        <v>635</v>
      </c>
      <c r="F160" s="99" t="s">
        <v>636</v>
      </c>
      <c r="G160" s="212">
        <v>400000</v>
      </c>
      <c r="H160" s="101">
        <v>3.0000000000000001E-3</v>
      </c>
      <c r="I160" s="99">
        <v>1200</v>
      </c>
      <c r="J160" s="99">
        <v>48000</v>
      </c>
    </row>
    <row r="161" spans="1:10" x14ac:dyDescent="0.25">
      <c r="A161" s="99" t="s">
        <v>124</v>
      </c>
      <c r="B161" s="100" t="s">
        <v>652</v>
      </c>
      <c r="C161" s="100">
        <v>6.9</v>
      </c>
      <c r="D161" s="100" t="s">
        <v>673</v>
      </c>
      <c r="E161" s="57" t="s">
        <v>654</v>
      </c>
      <c r="F161" s="99" t="s">
        <v>636</v>
      </c>
      <c r="G161" s="212">
        <v>400000</v>
      </c>
      <c r="H161" s="101">
        <v>7.0000000000000001E-3</v>
      </c>
      <c r="I161" s="99">
        <v>2800.0000000000005</v>
      </c>
      <c r="J161" s="99">
        <v>112000.00000000001</v>
      </c>
    </row>
    <row r="164" spans="1:10" x14ac:dyDescent="0.2">
      <c r="A164" s="98" t="s">
        <v>904</v>
      </c>
      <c r="B164" s="98">
        <v>76</v>
      </c>
    </row>
    <row r="165" spans="1:10" x14ac:dyDescent="0.2">
      <c r="A165" s="98" t="s">
        <v>905</v>
      </c>
      <c r="B165" s="98">
        <v>76</v>
      </c>
    </row>
    <row r="166" spans="1:10" x14ac:dyDescent="0.2">
      <c r="A166" s="98" t="s">
        <v>906</v>
      </c>
      <c r="B166" s="98">
        <v>8</v>
      </c>
    </row>
  </sheetData>
  <sortState ref="A2:J166">
    <sortCondition ref="C1"/>
  </sortState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40"/>
  <sheetViews>
    <sheetView topLeftCell="A21" workbookViewId="0">
      <selection activeCell="A10" sqref="A10:J37"/>
    </sheetView>
  </sheetViews>
  <sheetFormatPr baseColWidth="10" defaultColWidth="8.83203125" defaultRowHeight="13" x14ac:dyDescent="0.2"/>
  <cols>
    <col min="1" max="2" width="4.6640625" style="58" bestFit="1" customWidth="1"/>
    <col min="3" max="3" width="10.1640625" style="58" bestFit="1" customWidth="1"/>
    <col min="4" max="4" width="13.1640625" style="58" bestFit="1" customWidth="1"/>
    <col min="5" max="5" width="35.5" style="58" bestFit="1" customWidth="1"/>
    <col min="6" max="6" width="8.83203125" style="58"/>
    <col min="7" max="7" width="8.83203125" style="58" bestFit="1" customWidth="1"/>
    <col min="8" max="8" width="9.1640625" style="58" bestFit="1" customWidth="1"/>
    <col min="9" max="9" width="10.6640625" style="58" bestFit="1" customWidth="1"/>
    <col min="10" max="10" width="10.1640625" style="58" bestFit="1" customWidth="1"/>
    <col min="11" max="16384" width="8.83203125" style="58"/>
  </cols>
  <sheetData>
    <row r="9" spans="1:10" ht="16" x14ac:dyDescent="0.2">
      <c r="A9" s="118" t="s">
        <v>4</v>
      </c>
      <c r="B9" s="118" t="s">
        <v>109</v>
      </c>
      <c r="C9" s="122" t="s">
        <v>110</v>
      </c>
      <c r="D9" s="118" t="s">
        <v>111</v>
      </c>
      <c r="E9" s="118" t="s">
        <v>112</v>
      </c>
      <c r="F9" s="118" t="s">
        <v>355</v>
      </c>
      <c r="G9" s="118" t="s">
        <v>356</v>
      </c>
      <c r="H9" s="118" t="s">
        <v>114</v>
      </c>
      <c r="I9" s="118" t="s">
        <v>357</v>
      </c>
      <c r="J9" s="118" t="s">
        <v>116</v>
      </c>
    </row>
    <row r="10" spans="1:10" ht="16" x14ac:dyDescent="0.2">
      <c r="A10" s="123" t="s">
        <v>118</v>
      </c>
      <c r="B10" s="123" t="s">
        <v>758</v>
      </c>
      <c r="C10" s="124">
        <v>43252</v>
      </c>
      <c r="D10" s="125" t="s">
        <v>641</v>
      </c>
      <c r="E10" s="126" t="s">
        <v>759</v>
      </c>
      <c r="F10" s="117" t="s">
        <v>366</v>
      </c>
      <c r="G10" s="119">
        <v>30000</v>
      </c>
      <c r="H10" s="120">
        <v>0.05</v>
      </c>
      <c r="I10" s="121">
        <v>1500</v>
      </c>
      <c r="J10" s="119">
        <v>450000</v>
      </c>
    </row>
    <row r="11" spans="1:10" ht="16" x14ac:dyDescent="0.2">
      <c r="A11" s="123" t="s">
        <v>118</v>
      </c>
      <c r="B11" s="123" t="s">
        <v>758</v>
      </c>
      <c r="C11" s="124">
        <v>43252</v>
      </c>
      <c r="D11" s="125" t="s">
        <v>641</v>
      </c>
      <c r="E11" s="126" t="s">
        <v>760</v>
      </c>
      <c r="F11" s="117" t="s">
        <v>761</v>
      </c>
      <c r="G11" s="119">
        <v>100000</v>
      </c>
      <c r="H11" s="120">
        <v>0.05</v>
      </c>
      <c r="I11" s="121">
        <v>5000</v>
      </c>
      <c r="J11" s="119">
        <v>1500000</v>
      </c>
    </row>
    <row r="12" spans="1:10" ht="16" x14ac:dyDescent="0.2">
      <c r="A12" s="123" t="s">
        <v>118</v>
      </c>
      <c r="B12" s="123" t="s">
        <v>758</v>
      </c>
      <c r="C12" s="124">
        <v>43255</v>
      </c>
      <c r="D12" s="125" t="s">
        <v>762</v>
      </c>
      <c r="E12" s="126" t="s">
        <v>763</v>
      </c>
      <c r="F12" s="117" t="s">
        <v>764</v>
      </c>
      <c r="G12" s="119">
        <v>500000</v>
      </c>
      <c r="H12" s="120">
        <v>0.01</v>
      </c>
      <c r="I12" s="121">
        <v>5000</v>
      </c>
      <c r="J12" s="119">
        <v>1500000</v>
      </c>
    </row>
    <row r="13" spans="1:10" ht="16" x14ac:dyDescent="0.2">
      <c r="A13" s="123" t="s">
        <v>118</v>
      </c>
      <c r="B13" s="123" t="s">
        <v>758</v>
      </c>
      <c r="C13" s="124">
        <v>43255</v>
      </c>
      <c r="D13" s="125" t="s">
        <v>765</v>
      </c>
      <c r="E13" s="126" t="s">
        <v>766</v>
      </c>
      <c r="F13" s="117" t="s">
        <v>761</v>
      </c>
      <c r="G13" s="119">
        <v>500000</v>
      </c>
      <c r="H13" s="120">
        <v>0.03</v>
      </c>
      <c r="I13" s="121">
        <v>15000</v>
      </c>
      <c r="J13" s="119">
        <v>4500000</v>
      </c>
    </row>
    <row r="14" spans="1:10" ht="16" x14ac:dyDescent="0.2">
      <c r="A14" s="123" t="s">
        <v>118</v>
      </c>
      <c r="B14" s="123" t="s">
        <v>758</v>
      </c>
      <c r="C14" s="124">
        <v>43256</v>
      </c>
      <c r="D14" s="127" t="s">
        <v>767</v>
      </c>
      <c r="E14" s="126" t="s">
        <v>768</v>
      </c>
      <c r="F14" s="117" t="s">
        <v>366</v>
      </c>
      <c r="G14" s="119">
        <v>100000</v>
      </c>
      <c r="H14" s="120">
        <v>0.05</v>
      </c>
      <c r="I14" s="121">
        <v>5000</v>
      </c>
      <c r="J14" s="119">
        <v>1500000</v>
      </c>
    </row>
    <row r="15" spans="1:10" ht="16" x14ac:dyDescent="0.2">
      <c r="A15" s="123" t="s">
        <v>118</v>
      </c>
      <c r="B15" s="123" t="s">
        <v>758</v>
      </c>
      <c r="C15" s="124">
        <v>43256</v>
      </c>
      <c r="D15" s="127" t="s">
        <v>767</v>
      </c>
      <c r="E15" s="126" t="s">
        <v>769</v>
      </c>
      <c r="F15" s="117" t="s">
        <v>761</v>
      </c>
      <c r="G15" s="119">
        <v>100000</v>
      </c>
      <c r="H15" s="120">
        <v>0.04</v>
      </c>
      <c r="I15" s="121">
        <v>4000</v>
      </c>
      <c r="J15" s="119">
        <v>1200000</v>
      </c>
    </row>
    <row r="16" spans="1:10" ht="32" x14ac:dyDescent="0.2">
      <c r="A16" s="123" t="s">
        <v>118</v>
      </c>
      <c r="B16" s="123" t="s">
        <v>758</v>
      </c>
      <c r="C16" s="124">
        <v>43256</v>
      </c>
      <c r="D16" s="127" t="s">
        <v>770</v>
      </c>
      <c r="E16" s="126" t="s">
        <v>771</v>
      </c>
      <c r="F16" s="117" t="s">
        <v>466</v>
      </c>
      <c r="G16" s="119">
        <v>50000</v>
      </c>
      <c r="H16" s="120">
        <v>0.08</v>
      </c>
      <c r="I16" s="121">
        <v>4000</v>
      </c>
      <c r="J16" s="119">
        <v>1200000</v>
      </c>
    </row>
    <row r="17" spans="1:10" ht="16" x14ac:dyDescent="0.2">
      <c r="A17" s="123" t="s">
        <v>118</v>
      </c>
      <c r="B17" s="123" t="s">
        <v>758</v>
      </c>
      <c r="C17" s="124">
        <v>43257</v>
      </c>
      <c r="D17" s="127" t="s">
        <v>772</v>
      </c>
      <c r="E17" s="126" t="s">
        <v>773</v>
      </c>
      <c r="F17" s="117" t="s">
        <v>761</v>
      </c>
      <c r="G17" s="119">
        <v>100000</v>
      </c>
      <c r="H17" s="120">
        <v>0.03</v>
      </c>
      <c r="I17" s="121">
        <v>3000</v>
      </c>
      <c r="J17" s="119">
        <v>900000</v>
      </c>
    </row>
    <row r="18" spans="1:10" ht="16" x14ac:dyDescent="0.2">
      <c r="A18" s="123" t="s">
        <v>118</v>
      </c>
      <c r="B18" s="123" t="s">
        <v>758</v>
      </c>
      <c r="C18" s="124">
        <v>43258</v>
      </c>
      <c r="D18" s="127" t="s">
        <v>774</v>
      </c>
      <c r="E18" s="126" t="s">
        <v>775</v>
      </c>
      <c r="F18" s="117" t="s">
        <v>764</v>
      </c>
      <c r="G18" s="119">
        <v>500000</v>
      </c>
      <c r="H18" s="120">
        <v>0.01</v>
      </c>
      <c r="I18" s="121">
        <v>5000</v>
      </c>
      <c r="J18" s="119">
        <v>1500000</v>
      </c>
    </row>
    <row r="19" spans="1:10" ht="32" x14ac:dyDescent="0.2">
      <c r="A19" s="123" t="s">
        <v>118</v>
      </c>
      <c r="B19" s="123" t="s">
        <v>758</v>
      </c>
      <c r="C19" s="124">
        <v>43259</v>
      </c>
      <c r="D19" s="127" t="s">
        <v>776</v>
      </c>
      <c r="E19" s="126" t="s">
        <v>777</v>
      </c>
      <c r="F19" s="117" t="s">
        <v>366</v>
      </c>
      <c r="G19" s="119">
        <v>200000</v>
      </c>
      <c r="H19" s="120">
        <v>0.05</v>
      </c>
      <c r="I19" s="121">
        <v>10000</v>
      </c>
      <c r="J19" s="119">
        <v>3000000</v>
      </c>
    </row>
    <row r="20" spans="1:10" ht="32" x14ac:dyDescent="0.2">
      <c r="A20" s="123" t="s">
        <v>118</v>
      </c>
      <c r="B20" s="123" t="s">
        <v>758</v>
      </c>
      <c r="C20" s="124">
        <v>43259</v>
      </c>
      <c r="D20" s="127" t="s">
        <v>776</v>
      </c>
      <c r="E20" s="126" t="s">
        <v>760</v>
      </c>
      <c r="F20" s="117" t="s">
        <v>761</v>
      </c>
      <c r="G20" s="119">
        <v>200000</v>
      </c>
      <c r="H20" s="120">
        <v>0.05</v>
      </c>
      <c r="I20" s="121">
        <v>10000</v>
      </c>
      <c r="J20" s="119">
        <v>3000000</v>
      </c>
    </row>
    <row r="21" spans="1:10" ht="16" x14ac:dyDescent="0.2">
      <c r="A21" s="123" t="s">
        <v>118</v>
      </c>
      <c r="B21" s="123" t="s">
        <v>758</v>
      </c>
      <c r="C21" s="124">
        <v>43262</v>
      </c>
      <c r="D21" s="127" t="s">
        <v>778</v>
      </c>
      <c r="E21" s="126" t="s">
        <v>779</v>
      </c>
      <c r="F21" s="117" t="s">
        <v>366</v>
      </c>
      <c r="G21" s="119">
        <v>50000</v>
      </c>
      <c r="H21" s="120">
        <v>0.05</v>
      </c>
      <c r="I21" s="121">
        <v>2500</v>
      </c>
      <c r="J21" s="119">
        <v>750000</v>
      </c>
    </row>
    <row r="22" spans="1:10" ht="16" x14ac:dyDescent="0.2">
      <c r="A22" s="123" t="s">
        <v>118</v>
      </c>
      <c r="B22" s="123" t="s">
        <v>758</v>
      </c>
      <c r="C22" s="124">
        <v>43263</v>
      </c>
      <c r="D22" s="127" t="s">
        <v>780</v>
      </c>
      <c r="E22" s="126" t="s">
        <v>781</v>
      </c>
      <c r="F22" s="117" t="s">
        <v>761</v>
      </c>
      <c r="G22" s="119">
        <v>100000</v>
      </c>
      <c r="H22" s="120">
        <v>0.05</v>
      </c>
      <c r="I22" s="121">
        <v>5000</v>
      </c>
      <c r="J22" s="119">
        <v>1500000</v>
      </c>
    </row>
    <row r="23" spans="1:10" ht="32" x14ac:dyDescent="0.2">
      <c r="A23" s="123" t="s">
        <v>118</v>
      </c>
      <c r="B23" s="123" t="s">
        <v>758</v>
      </c>
      <c r="C23" s="124">
        <v>43263</v>
      </c>
      <c r="D23" s="127" t="s">
        <v>782</v>
      </c>
      <c r="E23" s="126" t="s">
        <v>783</v>
      </c>
      <c r="F23" s="117" t="s">
        <v>466</v>
      </c>
      <c r="G23" s="119">
        <v>30000</v>
      </c>
      <c r="H23" s="120">
        <v>0.05</v>
      </c>
      <c r="I23" s="121">
        <v>1500</v>
      </c>
      <c r="J23" s="119">
        <v>450000</v>
      </c>
    </row>
    <row r="24" spans="1:10" ht="32" x14ac:dyDescent="0.2">
      <c r="A24" s="123" t="s">
        <v>118</v>
      </c>
      <c r="B24" s="123" t="s">
        <v>758</v>
      </c>
      <c r="C24" s="124">
        <v>43265</v>
      </c>
      <c r="D24" s="127" t="s">
        <v>784</v>
      </c>
      <c r="E24" s="126" t="s">
        <v>777</v>
      </c>
      <c r="F24" s="117" t="s">
        <v>761</v>
      </c>
      <c r="G24" s="119">
        <v>200000</v>
      </c>
      <c r="H24" s="120">
        <v>0.05</v>
      </c>
      <c r="I24" s="121">
        <v>10000</v>
      </c>
      <c r="J24" s="119">
        <v>3000000</v>
      </c>
    </row>
    <row r="25" spans="1:10" ht="32" x14ac:dyDescent="0.2">
      <c r="A25" s="123" t="s">
        <v>118</v>
      </c>
      <c r="B25" s="123" t="s">
        <v>758</v>
      </c>
      <c r="C25" s="124">
        <v>43265</v>
      </c>
      <c r="D25" s="127" t="s">
        <v>784</v>
      </c>
      <c r="E25" s="126" t="s">
        <v>785</v>
      </c>
      <c r="F25" s="117" t="s">
        <v>466</v>
      </c>
      <c r="G25" s="119">
        <v>200000</v>
      </c>
      <c r="H25" s="120">
        <v>0.05</v>
      </c>
      <c r="I25" s="121">
        <v>10000</v>
      </c>
      <c r="J25" s="119">
        <v>3000000</v>
      </c>
    </row>
    <row r="26" spans="1:10" ht="16" x14ac:dyDescent="0.2">
      <c r="A26" s="123" t="s">
        <v>118</v>
      </c>
      <c r="B26" s="123" t="s">
        <v>758</v>
      </c>
      <c r="C26" s="124">
        <v>43266</v>
      </c>
      <c r="D26" s="127" t="s">
        <v>786</v>
      </c>
      <c r="E26" s="126" t="s">
        <v>787</v>
      </c>
      <c r="F26" s="117" t="s">
        <v>466</v>
      </c>
      <c r="G26" s="119">
        <v>600000</v>
      </c>
      <c r="H26" s="120">
        <v>0.02</v>
      </c>
      <c r="I26" s="121">
        <v>12000</v>
      </c>
      <c r="J26" s="119">
        <v>3600000</v>
      </c>
    </row>
    <row r="27" spans="1:10" ht="16" x14ac:dyDescent="0.2">
      <c r="A27" s="123" t="s">
        <v>118</v>
      </c>
      <c r="B27" s="123" t="s">
        <v>758</v>
      </c>
      <c r="C27" s="124">
        <v>43267</v>
      </c>
      <c r="D27" s="127" t="s">
        <v>788</v>
      </c>
      <c r="E27" s="126" t="s">
        <v>789</v>
      </c>
      <c r="F27" s="117" t="s">
        <v>366</v>
      </c>
      <c r="G27" s="119">
        <v>50000</v>
      </c>
      <c r="H27" s="120">
        <v>0.06</v>
      </c>
      <c r="I27" s="121">
        <v>3000</v>
      </c>
      <c r="J27" s="119">
        <v>900000</v>
      </c>
    </row>
    <row r="28" spans="1:10" ht="16" x14ac:dyDescent="0.2">
      <c r="A28" s="123" t="s">
        <v>118</v>
      </c>
      <c r="B28" s="123" t="s">
        <v>758</v>
      </c>
      <c r="C28" s="124">
        <v>43268</v>
      </c>
      <c r="D28" s="127" t="s">
        <v>788</v>
      </c>
      <c r="E28" s="126" t="s">
        <v>777</v>
      </c>
      <c r="F28" s="117" t="s">
        <v>366</v>
      </c>
      <c r="G28" s="119">
        <v>200000</v>
      </c>
      <c r="H28" s="120">
        <v>0.06</v>
      </c>
      <c r="I28" s="121">
        <v>12000</v>
      </c>
      <c r="J28" s="119">
        <v>3600000</v>
      </c>
    </row>
    <row r="29" spans="1:10" ht="16" x14ac:dyDescent="0.2">
      <c r="A29" s="123" t="s">
        <v>118</v>
      </c>
      <c r="B29" s="123" t="s">
        <v>758</v>
      </c>
      <c r="C29" s="124">
        <v>43268</v>
      </c>
      <c r="D29" s="127" t="s">
        <v>788</v>
      </c>
      <c r="E29" s="126" t="s">
        <v>790</v>
      </c>
      <c r="F29" s="117" t="s">
        <v>761</v>
      </c>
      <c r="G29" s="119">
        <v>300000</v>
      </c>
      <c r="H29" s="120">
        <v>0.05</v>
      </c>
      <c r="I29" s="121">
        <v>15000</v>
      </c>
      <c r="J29" s="119">
        <v>4500000</v>
      </c>
    </row>
    <row r="30" spans="1:10" ht="16" x14ac:dyDescent="0.2">
      <c r="A30" s="123" t="s">
        <v>118</v>
      </c>
      <c r="B30" s="123" t="s">
        <v>758</v>
      </c>
      <c r="C30" s="124">
        <v>43269</v>
      </c>
      <c r="D30" s="127" t="s">
        <v>788</v>
      </c>
      <c r="E30" s="126" t="s">
        <v>791</v>
      </c>
      <c r="F30" s="117" t="s">
        <v>466</v>
      </c>
      <c r="G30" s="119">
        <v>100000</v>
      </c>
      <c r="H30" s="120">
        <v>0.05</v>
      </c>
      <c r="I30" s="121">
        <v>5000</v>
      </c>
      <c r="J30" s="119">
        <v>1500000</v>
      </c>
    </row>
    <row r="31" spans="1:10" ht="16" x14ac:dyDescent="0.2">
      <c r="A31" s="123" t="s">
        <v>118</v>
      </c>
      <c r="B31" s="123" t="s">
        <v>758</v>
      </c>
      <c r="C31" s="124">
        <v>43269</v>
      </c>
      <c r="D31" s="127" t="s">
        <v>788</v>
      </c>
      <c r="E31" s="126" t="s">
        <v>792</v>
      </c>
      <c r="F31" s="117" t="s">
        <v>761</v>
      </c>
      <c r="G31" s="119">
        <v>200000</v>
      </c>
      <c r="H31" s="120">
        <v>0.06</v>
      </c>
      <c r="I31" s="121">
        <v>12000</v>
      </c>
      <c r="J31" s="119">
        <v>3600000</v>
      </c>
    </row>
    <row r="32" spans="1:10" ht="16" x14ac:dyDescent="0.2">
      <c r="A32" s="123" t="s">
        <v>118</v>
      </c>
      <c r="B32" s="123" t="s">
        <v>758</v>
      </c>
      <c r="C32" s="124">
        <v>43270</v>
      </c>
      <c r="D32" s="127" t="s">
        <v>603</v>
      </c>
      <c r="E32" s="126" t="s">
        <v>793</v>
      </c>
      <c r="F32" s="117" t="s">
        <v>764</v>
      </c>
      <c r="G32" s="119">
        <v>100000</v>
      </c>
      <c r="H32" s="120">
        <v>0.1</v>
      </c>
      <c r="I32" s="121">
        <v>10000</v>
      </c>
      <c r="J32" s="119">
        <v>3000000</v>
      </c>
    </row>
    <row r="33" spans="1:10" ht="16" x14ac:dyDescent="0.2">
      <c r="A33" s="123" t="s">
        <v>118</v>
      </c>
      <c r="B33" s="123" t="s">
        <v>758</v>
      </c>
      <c r="C33" s="124">
        <v>43274</v>
      </c>
      <c r="D33" s="127" t="s">
        <v>794</v>
      </c>
      <c r="E33" s="126" t="s">
        <v>795</v>
      </c>
      <c r="F33" s="117" t="s">
        <v>366</v>
      </c>
      <c r="G33" s="119">
        <v>50000</v>
      </c>
      <c r="H33" s="120">
        <v>0.05</v>
      </c>
      <c r="I33" s="121">
        <v>2500</v>
      </c>
      <c r="J33" s="119">
        <v>750000</v>
      </c>
    </row>
    <row r="34" spans="1:10" ht="16" x14ac:dyDescent="0.2">
      <c r="A34" s="123" t="s">
        <v>118</v>
      </c>
      <c r="B34" s="123" t="s">
        <v>758</v>
      </c>
      <c r="C34" s="124">
        <v>43277</v>
      </c>
      <c r="D34" s="127" t="s">
        <v>796</v>
      </c>
      <c r="E34" s="126" t="s">
        <v>797</v>
      </c>
      <c r="F34" s="117" t="s">
        <v>764</v>
      </c>
      <c r="G34" s="119">
        <v>50000</v>
      </c>
      <c r="H34" s="120">
        <v>0.06</v>
      </c>
      <c r="I34" s="121">
        <v>3000</v>
      </c>
      <c r="J34" s="119">
        <v>900000</v>
      </c>
    </row>
    <row r="35" spans="1:10" ht="16" x14ac:dyDescent="0.2">
      <c r="A35" s="123" t="s">
        <v>118</v>
      </c>
      <c r="B35" s="123" t="s">
        <v>758</v>
      </c>
      <c r="C35" s="124">
        <v>43277</v>
      </c>
      <c r="D35" s="127" t="s">
        <v>796</v>
      </c>
      <c r="E35" s="126" t="s">
        <v>798</v>
      </c>
      <c r="F35" s="117" t="s">
        <v>466</v>
      </c>
      <c r="G35" s="119">
        <v>500000</v>
      </c>
      <c r="H35" s="120">
        <v>0.03</v>
      </c>
      <c r="I35" s="121">
        <v>15000</v>
      </c>
      <c r="J35" s="119">
        <v>4500000</v>
      </c>
    </row>
    <row r="36" spans="1:10" ht="16" x14ac:dyDescent="0.2">
      <c r="A36" s="123" t="s">
        <v>118</v>
      </c>
      <c r="B36" s="123" t="s">
        <v>758</v>
      </c>
      <c r="C36" s="124">
        <v>43277</v>
      </c>
      <c r="D36" s="127" t="s">
        <v>796</v>
      </c>
      <c r="E36" s="126" t="s">
        <v>799</v>
      </c>
      <c r="F36" s="117" t="s">
        <v>466</v>
      </c>
      <c r="G36" s="119">
        <v>100000</v>
      </c>
      <c r="H36" s="120">
        <v>0.03</v>
      </c>
      <c r="I36" s="121">
        <v>3000</v>
      </c>
      <c r="J36" s="119">
        <v>900000</v>
      </c>
    </row>
    <row r="37" spans="1:10" ht="16" x14ac:dyDescent="0.2">
      <c r="A37" s="123" t="s">
        <v>118</v>
      </c>
      <c r="B37" s="123" t="s">
        <v>758</v>
      </c>
      <c r="C37" s="124">
        <v>43279</v>
      </c>
      <c r="D37" s="127" t="s">
        <v>800</v>
      </c>
      <c r="E37" s="126" t="s">
        <v>801</v>
      </c>
      <c r="F37" s="117" t="s">
        <v>366</v>
      </c>
      <c r="G37" s="119">
        <v>50000</v>
      </c>
      <c r="H37" s="120">
        <v>0.05</v>
      </c>
      <c r="I37" s="121">
        <v>2500</v>
      </c>
      <c r="J37" s="119">
        <v>750000</v>
      </c>
    </row>
    <row r="40" spans="1:10" x14ac:dyDescent="0.2">
      <c r="A40" s="58" t="s">
        <v>901</v>
      </c>
      <c r="B40" s="58">
        <v>28</v>
      </c>
    </row>
  </sheetData>
  <sortState ref="A10:J37">
    <sortCondition ref="C9"/>
  </sortState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4506668294322"/>
  </sheetPr>
  <dimension ref="A1:J136"/>
  <sheetViews>
    <sheetView topLeftCell="A112" workbookViewId="0">
      <selection activeCell="F140" sqref="F140"/>
    </sheetView>
  </sheetViews>
  <sheetFormatPr baseColWidth="10" defaultColWidth="9" defaultRowHeight="14" x14ac:dyDescent="0.2"/>
  <cols>
    <col min="1" max="3" width="9" style="1"/>
    <col min="4" max="4" width="13.1640625" style="1" customWidth="1"/>
    <col min="5" max="5" width="20.6640625" style="1" customWidth="1"/>
    <col min="6" max="6" width="17.83203125" style="1" customWidth="1"/>
    <col min="7" max="7" width="9" style="1"/>
    <col min="8" max="8" width="9" style="2"/>
    <col min="9" max="9" width="11.6640625" style="1" customWidth="1"/>
    <col min="10" max="16384" width="9" style="1"/>
  </cols>
  <sheetData>
    <row r="1" spans="1:10" x14ac:dyDescent="0.2">
      <c r="B1" s="3" t="s">
        <v>4</v>
      </c>
      <c r="C1" s="3" t="s">
        <v>109</v>
      </c>
      <c r="D1" s="4" t="s">
        <v>110</v>
      </c>
      <c r="E1" s="5" t="s">
        <v>111</v>
      </c>
      <c r="F1" s="4" t="s">
        <v>112</v>
      </c>
      <c r="G1" s="6" t="s">
        <v>113</v>
      </c>
      <c r="H1" s="7" t="s">
        <v>114</v>
      </c>
      <c r="I1" s="5" t="s">
        <v>115</v>
      </c>
      <c r="J1" s="5" t="s">
        <v>116</v>
      </c>
    </row>
    <row r="2" spans="1:10" x14ac:dyDescent="0.2">
      <c r="A2" s="269" t="s">
        <v>117</v>
      </c>
      <c r="B2" s="8" t="s">
        <v>118</v>
      </c>
      <c r="C2" s="1" t="s">
        <v>119</v>
      </c>
      <c r="D2" s="9">
        <v>43222</v>
      </c>
      <c r="E2" s="1" t="s">
        <v>120</v>
      </c>
      <c r="F2" s="1" t="s">
        <v>121</v>
      </c>
      <c r="G2" s="1">
        <v>200000</v>
      </c>
      <c r="H2" s="10">
        <v>2.5000000000000001E-2</v>
      </c>
      <c r="I2" s="1">
        <f t="shared" ref="I2:I12" si="0">G2*H2</f>
        <v>5000</v>
      </c>
      <c r="J2" s="1">
        <f>I2*180</f>
        <v>900000</v>
      </c>
    </row>
    <row r="3" spans="1:10" x14ac:dyDescent="0.2">
      <c r="A3" s="269"/>
      <c r="B3" s="8" t="s">
        <v>122</v>
      </c>
      <c r="C3" s="1" t="s">
        <v>119</v>
      </c>
      <c r="D3" s="9">
        <v>43223</v>
      </c>
      <c r="E3" s="1" t="s">
        <v>123</v>
      </c>
      <c r="F3" s="1" t="s">
        <v>121</v>
      </c>
      <c r="G3" s="1">
        <v>500000</v>
      </c>
      <c r="H3" s="11">
        <v>0.06</v>
      </c>
      <c r="I3" s="1">
        <f t="shared" si="0"/>
        <v>30000</v>
      </c>
      <c r="J3" s="1">
        <f>I3*200</f>
        <v>6000000</v>
      </c>
    </row>
    <row r="4" spans="1:10" x14ac:dyDescent="0.2">
      <c r="A4" s="269"/>
      <c r="B4" s="1" t="s">
        <v>124</v>
      </c>
      <c r="C4" s="1" t="s">
        <v>119</v>
      </c>
      <c r="D4" s="9">
        <v>43223</v>
      </c>
      <c r="E4" s="1" t="s">
        <v>125</v>
      </c>
      <c r="F4" s="1" t="s">
        <v>121</v>
      </c>
      <c r="G4" s="1">
        <v>500000</v>
      </c>
      <c r="H4" s="11">
        <v>0.03</v>
      </c>
      <c r="I4" s="1">
        <f t="shared" si="0"/>
        <v>15000</v>
      </c>
      <c r="J4" s="1">
        <f>I4*200</f>
        <v>3000000</v>
      </c>
    </row>
    <row r="5" spans="1:10" x14ac:dyDescent="0.2">
      <c r="A5" s="269"/>
      <c r="B5" s="1" t="s">
        <v>118</v>
      </c>
      <c r="C5" s="1" t="s">
        <v>119</v>
      </c>
      <c r="D5" s="9">
        <v>43224</v>
      </c>
      <c r="E5" s="1" t="s">
        <v>126</v>
      </c>
      <c r="F5" s="1" t="s">
        <v>121</v>
      </c>
      <c r="G5" s="1">
        <v>200000</v>
      </c>
      <c r="H5" s="10">
        <v>2.5000000000000001E-2</v>
      </c>
      <c r="I5" s="1">
        <f t="shared" si="0"/>
        <v>5000</v>
      </c>
      <c r="J5" s="1">
        <f>I5*180</f>
        <v>900000</v>
      </c>
    </row>
    <row r="6" spans="1:10" x14ac:dyDescent="0.2">
      <c r="A6" s="269"/>
      <c r="B6" s="1" t="s">
        <v>118</v>
      </c>
      <c r="C6" s="1" t="s">
        <v>119</v>
      </c>
      <c r="D6" s="12">
        <v>43225</v>
      </c>
      <c r="E6" s="1" t="s">
        <v>120</v>
      </c>
      <c r="F6" s="1" t="s">
        <v>121</v>
      </c>
      <c r="G6" s="1">
        <v>200000</v>
      </c>
      <c r="H6" s="10">
        <v>2.5000000000000001E-2</v>
      </c>
      <c r="I6" s="1">
        <f t="shared" si="0"/>
        <v>5000</v>
      </c>
      <c r="J6" s="1">
        <f>I6*180</f>
        <v>900000</v>
      </c>
    </row>
    <row r="7" spans="1:10" x14ac:dyDescent="0.2">
      <c r="A7" s="269"/>
      <c r="B7" s="1" t="s">
        <v>118</v>
      </c>
      <c r="C7" s="1" t="s">
        <v>119</v>
      </c>
      <c r="D7" s="12">
        <v>43226</v>
      </c>
      <c r="E7" s="1" t="s">
        <v>127</v>
      </c>
      <c r="F7" s="1" t="s">
        <v>121</v>
      </c>
      <c r="G7" s="1">
        <v>200000</v>
      </c>
      <c r="H7" s="10">
        <v>2.5000000000000001E-2</v>
      </c>
      <c r="I7" s="1">
        <f t="shared" si="0"/>
        <v>5000</v>
      </c>
      <c r="J7" s="1">
        <f>I7*180</f>
        <v>900000</v>
      </c>
    </row>
    <row r="8" spans="1:10" x14ac:dyDescent="0.2">
      <c r="A8" s="269"/>
      <c r="B8" s="1" t="s">
        <v>118</v>
      </c>
      <c r="C8" s="1" t="s">
        <v>119</v>
      </c>
      <c r="D8" s="12">
        <v>43227</v>
      </c>
      <c r="E8" s="1" t="s">
        <v>128</v>
      </c>
      <c r="F8" s="1" t="s">
        <v>121</v>
      </c>
      <c r="G8" s="1">
        <v>200000</v>
      </c>
      <c r="H8" s="10">
        <v>2.5000000000000001E-2</v>
      </c>
      <c r="I8" s="1">
        <f t="shared" si="0"/>
        <v>5000</v>
      </c>
      <c r="J8" s="1">
        <f>I8*180</f>
        <v>900000</v>
      </c>
    </row>
    <row r="9" spans="1:10" x14ac:dyDescent="0.2">
      <c r="A9" s="269"/>
      <c r="B9" s="1" t="s">
        <v>118</v>
      </c>
      <c r="C9" s="1" t="s">
        <v>119</v>
      </c>
      <c r="D9" s="12">
        <v>43228</v>
      </c>
      <c r="E9" s="1" t="s">
        <v>129</v>
      </c>
      <c r="F9" s="1" t="s">
        <v>121</v>
      </c>
      <c r="G9" s="1">
        <v>200000</v>
      </c>
      <c r="H9" s="10">
        <v>2.5000000000000001E-2</v>
      </c>
      <c r="I9" s="1">
        <f t="shared" si="0"/>
        <v>5000</v>
      </c>
      <c r="J9" s="1">
        <f>I9*180</f>
        <v>900000</v>
      </c>
    </row>
    <row r="10" spans="1:10" x14ac:dyDescent="0.2">
      <c r="A10" s="269"/>
      <c r="B10" s="1" t="s">
        <v>130</v>
      </c>
      <c r="C10" s="1" t="s">
        <v>119</v>
      </c>
      <c r="D10" s="12">
        <v>43229</v>
      </c>
      <c r="E10" s="1" t="s">
        <v>131</v>
      </c>
      <c r="F10" s="1" t="s">
        <v>121</v>
      </c>
      <c r="G10" s="1">
        <v>500000</v>
      </c>
      <c r="H10" s="11">
        <v>0.06</v>
      </c>
      <c r="I10" s="1">
        <f t="shared" si="0"/>
        <v>30000</v>
      </c>
      <c r="J10" s="1">
        <f>I10*200</f>
        <v>6000000</v>
      </c>
    </row>
    <row r="11" spans="1:10" x14ac:dyDescent="0.2">
      <c r="A11" s="269"/>
      <c r="B11" s="1" t="s">
        <v>122</v>
      </c>
      <c r="C11" s="1" t="s">
        <v>119</v>
      </c>
      <c r="D11" s="12">
        <v>43230</v>
      </c>
      <c r="E11" s="1" t="s">
        <v>132</v>
      </c>
      <c r="F11" s="1" t="s">
        <v>121</v>
      </c>
      <c r="G11" s="1">
        <v>500000</v>
      </c>
      <c r="H11" s="11">
        <v>0.06</v>
      </c>
      <c r="I11" s="1">
        <f t="shared" si="0"/>
        <v>30000</v>
      </c>
      <c r="J11" s="1">
        <f>I11*200</f>
        <v>6000000</v>
      </c>
    </row>
    <row r="12" spans="1:10" x14ac:dyDescent="0.2">
      <c r="A12" s="269"/>
      <c r="B12" s="1" t="s">
        <v>124</v>
      </c>
      <c r="C12" s="1" t="s">
        <v>119</v>
      </c>
      <c r="D12" s="12">
        <v>43231</v>
      </c>
      <c r="E12" s="1" t="s">
        <v>133</v>
      </c>
      <c r="F12" s="1" t="s">
        <v>121</v>
      </c>
      <c r="G12" s="1">
        <v>500000</v>
      </c>
      <c r="H12" s="11">
        <v>0.03</v>
      </c>
      <c r="I12" s="1">
        <f t="shared" si="0"/>
        <v>15000</v>
      </c>
      <c r="J12" s="1">
        <f>I12*200</f>
        <v>3000000</v>
      </c>
    </row>
    <row r="13" spans="1:10" x14ac:dyDescent="0.2">
      <c r="A13" s="269"/>
      <c r="B13" s="1" t="s">
        <v>118</v>
      </c>
      <c r="C13" s="1" t="s">
        <v>119</v>
      </c>
      <c r="D13" s="12">
        <v>43231</v>
      </c>
      <c r="E13" s="1" t="s">
        <v>134</v>
      </c>
      <c r="F13" s="1" t="s">
        <v>121</v>
      </c>
      <c r="G13" s="1">
        <v>200000</v>
      </c>
      <c r="H13" s="10">
        <v>2.5000000000000001E-2</v>
      </c>
      <c r="I13" s="1">
        <f t="shared" ref="I13:I49" si="1">G13*H13</f>
        <v>5000</v>
      </c>
      <c r="J13" s="1">
        <f t="shared" ref="J13:J18" si="2">I13*180</f>
        <v>900000</v>
      </c>
    </row>
    <row r="14" spans="1:10" x14ac:dyDescent="0.2">
      <c r="A14" s="269"/>
      <c r="B14" s="1" t="s">
        <v>118</v>
      </c>
      <c r="C14" s="1" t="s">
        <v>119</v>
      </c>
      <c r="D14" s="12">
        <v>43232</v>
      </c>
      <c r="E14" s="1" t="s">
        <v>135</v>
      </c>
      <c r="F14" s="1" t="s">
        <v>121</v>
      </c>
      <c r="G14" s="1">
        <v>200000</v>
      </c>
      <c r="H14" s="10">
        <v>2.5000000000000001E-2</v>
      </c>
      <c r="I14" s="1">
        <f t="shared" si="1"/>
        <v>5000</v>
      </c>
      <c r="J14" s="1">
        <f t="shared" si="2"/>
        <v>900000</v>
      </c>
    </row>
    <row r="15" spans="1:10" x14ac:dyDescent="0.2">
      <c r="A15" s="269"/>
      <c r="B15" s="1" t="s">
        <v>118</v>
      </c>
      <c r="C15" s="1" t="s">
        <v>119</v>
      </c>
      <c r="D15" s="12">
        <v>43233</v>
      </c>
      <c r="E15" s="1" t="s">
        <v>136</v>
      </c>
      <c r="F15" s="1" t="s">
        <v>121</v>
      </c>
      <c r="G15" s="1">
        <v>200000</v>
      </c>
      <c r="H15" s="10">
        <v>2.5000000000000001E-2</v>
      </c>
      <c r="I15" s="1">
        <f t="shared" si="1"/>
        <v>5000</v>
      </c>
      <c r="J15" s="1">
        <f t="shared" si="2"/>
        <v>900000</v>
      </c>
    </row>
    <row r="16" spans="1:10" x14ac:dyDescent="0.2">
      <c r="A16" s="269"/>
      <c r="B16" s="1" t="s">
        <v>118</v>
      </c>
      <c r="C16" s="1" t="s">
        <v>119</v>
      </c>
      <c r="D16" s="12">
        <v>43234</v>
      </c>
      <c r="E16" s="1" t="s">
        <v>137</v>
      </c>
      <c r="F16" s="1" t="s">
        <v>121</v>
      </c>
      <c r="G16" s="1">
        <v>200000</v>
      </c>
      <c r="H16" s="10">
        <v>2.5000000000000001E-2</v>
      </c>
      <c r="I16" s="1">
        <f t="shared" si="1"/>
        <v>5000</v>
      </c>
      <c r="J16" s="1">
        <f t="shared" si="2"/>
        <v>900000</v>
      </c>
    </row>
    <row r="17" spans="1:10" x14ac:dyDescent="0.2">
      <c r="A17" s="269"/>
      <c r="B17" s="1" t="s">
        <v>118</v>
      </c>
      <c r="C17" s="1" t="s">
        <v>119</v>
      </c>
      <c r="D17" s="12">
        <v>43235</v>
      </c>
      <c r="E17" s="1" t="s">
        <v>138</v>
      </c>
      <c r="F17" s="1" t="s">
        <v>121</v>
      </c>
      <c r="G17" s="1">
        <v>200000</v>
      </c>
      <c r="H17" s="10">
        <v>2.5000000000000001E-2</v>
      </c>
      <c r="I17" s="1">
        <f t="shared" si="1"/>
        <v>5000</v>
      </c>
      <c r="J17" s="1">
        <f t="shared" si="2"/>
        <v>900000</v>
      </c>
    </row>
    <row r="18" spans="1:10" x14ac:dyDescent="0.2">
      <c r="A18" s="269"/>
      <c r="B18" s="1" t="s">
        <v>118</v>
      </c>
      <c r="C18" s="1" t="s">
        <v>119</v>
      </c>
      <c r="D18" s="12">
        <v>43236</v>
      </c>
      <c r="E18" s="1" t="s">
        <v>139</v>
      </c>
      <c r="F18" s="1" t="s">
        <v>121</v>
      </c>
      <c r="G18" s="1">
        <v>200000</v>
      </c>
      <c r="H18" s="10">
        <v>2.5000000000000001E-2</v>
      </c>
      <c r="I18" s="1">
        <f t="shared" si="1"/>
        <v>5000</v>
      </c>
      <c r="J18" s="1">
        <f t="shared" si="2"/>
        <v>900000</v>
      </c>
    </row>
    <row r="19" spans="1:10" x14ac:dyDescent="0.2">
      <c r="A19" s="269"/>
      <c r="B19" s="1" t="s">
        <v>124</v>
      </c>
      <c r="C19" s="1" t="s">
        <v>119</v>
      </c>
      <c r="D19" s="12">
        <v>43237</v>
      </c>
      <c r="E19" s="1" t="s">
        <v>140</v>
      </c>
      <c r="F19" s="1" t="s">
        <v>121</v>
      </c>
      <c r="G19" s="1">
        <v>500000</v>
      </c>
      <c r="H19" s="11">
        <v>0.03</v>
      </c>
      <c r="I19" s="1">
        <f t="shared" si="1"/>
        <v>15000</v>
      </c>
      <c r="J19" s="1">
        <f>I19*200</f>
        <v>3000000</v>
      </c>
    </row>
    <row r="20" spans="1:10" x14ac:dyDescent="0.2">
      <c r="A20" s="269"/>
      <c r="B20" s="1" t="s">
        <v>122</v>
      </c>
      <c r="C20" s="1" t="s">
        <v>119</v>
      </c>
      <c r="D20" s="12">
        <v>43238</v>
      </c>
      <c r="E20" s="1" t="s">
        <v>141</v>
      </c>
      <c r="F20" s="1" t="s">
        <v>121</v>
      </c>
      <c r="G20" s="1">
        <v>500000</v>
      </c>
      <c r="H20" s="11">
        <v>0.06</v>
      </c>
      <c r="I20" s="1">
        <f t="shared" si="1"/>
        <v>30000</v>
      </c>
      <c r="J20" s="1">
        <f>I20*200</f>
        <v>6000000</v>
      </c>
    </row>
    <row r="21" spans="1:10" x14ac:dyDescent="0.2">
      <c r="A21" s="269"/>
      <c r="B21" s="1" t="s">
        <v>118</v>
      </c>
      <c r="C21" s="1" t="s">
        <v>119</v>
      </c>
      <c r="D21" s="12">
        <v>43239</v>
      </c>
      <c r="E21" s="1" t="s">
        <v>142</v>
      </c>
      <c r="F21" s="1" t="s">
        <v>121</v>
      </c>
      <c r="G21" s="1">
        <v>200000</v>
      </c>
      <c r="H21" s="10">
        <v>2.5000000000000001E-2</v>
      </c>
      <c r="I21" s="1">
        <f t="shared" si="1"/>
        <v>5000</v>
      </c>
      <c r="J21" s="1">
        <f>I21*180</f>
        <v>900000</v>
      </c>
    </row>
    <row r="22" spans="1:10" x14ac:dyDescent="0.2">
      <c r="A22" s="269"/>
      <c r="B22" s="1" t="s">
        <v>118</v>
      </c>
      <c r="C22" s="1" t="s">
        <v>119</v>
      </c>
      <c r="D22" s="12">
        <v>43240</v>
      </c>
      <c r="E22" s="1" t="s">
        <v>143</v>
      </c>
      <c r="F22" s="1" t="s">
        <v>121</v>
      </c>
      <c r="G22" s="1">
        <v>200000</v>
      </c>
      <c r="H22" s="10">
        <v>2.5000000000000001E-2</v>
      </c>
      <c r="I22" s="1">
        <f t="shared" si="1"/>
        <v>5000</v>
      </c>
      <c r="J22" s="1">
        <f>I22*180</f>
        <v>900000</v>
      </c>
    </row>
    <row r="23" spans="1:10" x14ac:dyDescent="0.2">
      <c r="A23" s="269"/>
      <c r="B23" s="1" t="s">
        <v>118</v>
      </c>
      <c r="C23" s="1" t="s">
        <v>119</v>
      </c>
      <c r="D23" s="12">
        <v>43241</v>
      </c>
      <c r="E23" s="1" t="s">
        <v>144</v>
      </c>
      <c r="F23" s="1" t="s">
        <v>121</v>
      </c>
      <c r="G23" s="1">
        <v>200000</v>
      </c>
      <c r="H23" s="10">
        <v>2.5000000000000001E-2</v>
      </c>
      <c r="I23" s="1">
        <f t="shared" si="1"/>
        <v>5000</v>
      </c>
      <c r="J23" s="1">
        <f>I23*180</f>
        <v>900000</v>
      </c>
    </row>
    <row r="24" spans="1:10" x14ac:dyDescent="0.2">
      <c r="A24" s="269"/>
      <c r="B24" s="1" t="s">
        <v>124</v>
      </c>
      <c r="C24" s="1" t="s">
        <v>119</v>
      </c>
      <c r="D24" s="12">
        <v>43241</v>
      </c>
      <c r="E24" s="1" t="s">
        <v>145</v>
      </c>
      <c r="F24" s="1" t="s">
        <v>121</v>
      </c>
      <c r="G24" s="1">
        <v>500000</v>
      </c>
      <c r="H24" s="11">
        <v>0.03</v>
      </c>
      <c r="I24" s="1">
        <f t="shared" si="1"/>
        <v>15000</v>
      </c>
      <c r="J24" s="1">
        <f>I24*200</f>
        <v>3000000</v>
      </c>
    </row>
    <row r="25" spans="1:10" x14ac:dyDescent="0.2">
      <c r="A25" s="269"/>
      <c r="B25" s="1" t="s">
        <v>118</v>
      </c>
      <c r="C25" s="1" t="s">
        <v>119</v>
      </c>
      <c r="D25" s="12">
        <v>43242</v>
      </c>
      <c r="E25" s="1" t="s">
        <v>146</v>
      </c>
      <c r="F25" s="1" t="s">
        <v>121</v>
      </c>
      <c r="G25" s="1">
        <v>200000</v>
      </c>
      <c r="H25" s="10">
        <v>2.5000000000000001E-2</v>
      </c>
      <c r="I25" s="1">
        <f t="shared" si="1"/>
        <v>5000</v>
      </c>
      <c r="J25" s="1">
        <f>I25*180</f>
        <v>900000</v>
      </c>
    </row>
    <row r="26" spans="1:10" x14ac:dyDescent="0.2">
      <c r="A26" s="269"/>
      <c r="B26" s="1" t="s">
        <v>118</v>
      </c>
      <c r="C26" s="1" t="s">
        <v>119</v>
      </c>
      <c r="D26" s="12">
        <v>43243</v>
      </c>
      <c r="E26" s="1" t="s">
        <v>147</v>
      </c>
      <c r="F26" s="1" t="s">
        <v>121</v>
      </c>
      <c r="G26" s="1">
        <v>200000</v>
      </c>
      <c r="H26" s="10">
        <v>2.5000000000000001E-2</v>
      </c>
      <c r="I26" s="1">
        <f t="shared" si="1"/>
        <v>5000</v>
      </c>
      <c r="J26" s="1">
        <f>I26*180</f>
        <v>900000</v>
      </c>
    </row>
    <row r="27" spans="1:10" x14ac:dyDescent="0.2">
      <c r="A27" s="269"/>
      <c r="B27" s="1" t="s">
        <v>118</v>
      </c>
      <c r="C27" s="1" t="s">
        <v>119</v>
      </c>
      <c r="D27" s="12">
        <v>43244</v>
      </c>
      <c r="E27" s="1" t="s">
        <v>148</v>
      </c>
      <c r="F27" s="1" t="s">
        <v>121</v>
      </c>
      <c r="G27" s="1">
        <v>200000</v>
      </c>
      <c r="H27" s="10">
        <v>2.5000000000000001E-2</v>
      </c>
      <c r="I27" s="1">
        <f t="shared" si="1"/>
        <v>5000</v>
      </c>
      <c r="J27" s="1">
        <f>I27*180</f>
        <v>900000</v>
      </c>
    </row>
    <row r="28" spans="1:10" x14ac:dyDescent="0.2">
      <c r="A28" s="269"/>
      <c r="B28" s="1" t="s">
        <v>118</v>
      </c>
      <c r="C28" s="1" t="s">
        <v>119</v>
      </c>
      <c r="D28" s="12">
        <v>43245</v>
      </c>
      <c r="E28" s="1" t="s">
        <v>149</v>
      </c>
      <c r="F28" s="1" t="s">
        <v>121</v>
      </c>
      <c r="G28" s="1">
        <v>200000</v>
      </c>
      <c r="H28" s="10">
        <v>2.5000000000000001E-2</v>
      </c>
      <c r="I28" s="1">
        <f t="shared" si="1"/>
        <v>5000</v>
      </c>
      <c r="J28" s="1">
        <f>I28*180</f>
        <v>900000</v>
      </c>
    </row>
    <row r="29" spans="1:10" x14ac:dyDescent="0.2">
      <c r="A29" s="269"/>
      <c r="B29" s="1" t="s">
        <v>122</v>
      </c>
      <c r="C29" s="1" t="s">
        <v>119</v>
      </c>
      <c r="D29" s="12">
        <v>43245</v>
      </c>
      <c r="E29" s="1" t="s">
        <v>150</v>
      </c>
      <c r="F29" s="1" t="s">
        <v>121</v>
      </c>
      <c r="G29" s="1">
        <v>500000</v>
      </c>
      <c r="H29" s="11">
        <v>0.06</v>
      </c>
      <c r="I29" s="1">
        <f t="shared" si="1"/>
        <v>30000</v>
      </c>
      <c r="J29" s="1">
        <f>I29*200</f>
        <v>6000000</v>
      </c>
    </row>
    <row r="30" spans="1:10" x14ac:dyDescent="0.2">
      <c r="A30" s="269"/>
      <c r="B30" s="1" t="s">
        <v>118</v>
      </c>
      <c r="C30" s="1" t="s">
        <v>119</v>
      </c>
      <c r="D30" s="12">
        <v>43246</v>
      </c>
      <c r="E30" s="1" t="s">
        <v>151</v>
      </c>
      <c r="F30" s="1" t="s">
        <v>121</v>
      </c>
      <c r="G30" s="1">
        <v>200000</v>
      </c>
      <c r="H30" s="10">
        <v>2.5000000000000001E-2</v>
      </c>
      <c r="I30" s="1">
        <f t="shared" si="1"/>
        <v>5000</v>
      </c>
      <c r="J30" s="1">
        <f>I30*180</f>
        <v>900000</v>
      </c>
    </row>
    <row r="31" spans="1:10" x14ac:dyDescent="0.2">
      <c r="A31" s="269"/>
      <c r="B31" s="1" t="s">
        <v>118</v>
      </c>
      <c r="C31" s="1" t="s">
        <v>119</v>
      </c>
      <c r="D31" s="12">
        <v>43247</v>
      </c>
      <c r="E31" s="1" t="s">
        <v>152</v>
      </c>
      <c r="F31" s="1" t="s">
        <v>121</v>
      </c>
      <c r="G31" s="1">
        <v>200000</v>
      </c>
      <c r="H31" s="10">
        <v>2.5000000000000001E-2</v>
      </c>
      <c r="I31" s="1">
        <f t="shared" si="1"/>
        <v>5000</v>
      </c>
      <c r="J31" s="1">
        <f>I31*180</f>
        <v>900000</v>
      </c>
    </row>
    <row r="32" spans="1:10" x14ac:dyDescent="0.2">
      <c r="A32" s="269"/>
      <c r="B32" s="1" t="s">
        <v>118</v>
      </c>
      <c r="C32" s="1" t="s">
        <v>119</v>
      </c>
      <c r="D32" s="12">
        <v>43248</v>
      </c>
      <c r="E32" s="1" t="s">
        <v>153</v>
      </c>
      <c r="F32" s="1" t="s">
        <v>154</v>
      </c>
      <c r="G32" s="1">
        <v>200000</v>
      </c>
      <c r="H32" s="10">
        <v>2.5000000000000001E-2</v>
      </c>
      <c r="I32" s="1">
        <f t="shared" si="1"/>
        <v>5000</v>
      </c>
      <c r="J32" s="1">
        <f>I32*180</f>
        <v>900000</v>
      </c>
    </row>
    <row r="33" spans="1:10" x14ac:dyDescent="0.2">
      <c r="A33" s="269"/>
      <c r="B33" s="1" t="s">
        <v>124</v>
      </c>
      <c r="C33" s="1" t="s">
        <v>119</v>
      </c>
      <c r="D33" s="12">
        <v>43249</v>
      </c>
      <c r="E33" s="1" t="s">
        <v>155</v>
      </c>
      <c r="F33" s="1" t="s">
        <v>154</v>
      </c>
      <c r="G33" s="1">
        <v>500000</v>
      </c>
      <c r="H33" s="11">
        <v>0.03</v>
      </c>
      <c r="I33" s="1">
        <f t="shared" si="1"/>
        <v>15000</v>
      </c>
      <c r="J33" s="1">
        <f>I33*200</f>
        <v>3000000</v>
      </c>
    </row>
    <row r="34" spans="1:10" x14ac:dyDescent="0.2">
      <c r="A34" s="269"/>
      <c r="B34" s="1" t="s">
        <v>118</v>
      </c>
      <c r="C34" s="1" t="s">
        <v>119</v>
      </c>
      <c r="D34" s="12">
        <v>43250</v>
      </c>
      <c r="E34" s="1" t="s">
        <v>156</v>
      </c>
      <c r="F34" s="1" t="s">
        <v>154</v>
      </c>
      <c r="G34" s="1">
        <v>200000</v>
      </c>
      <c r="H34" s="10">
        <v>2.5000000000000001E-2</v>
      </c>
      <c r="I34" s="1">
        <f t="shared" si="1"/>
        <v>5000</v>
      </c>
      <c r="J34" s="1">
        <f>I34*180</f>
        <v>900000</v>
      </c>
    </row>
    <row r="35" spans="1:10" x14ac:dyDescent="0.2">
      <c r="A35" s="269"/>
      <c r="B35" s="1" t="s">
        <v>122</v>
      </c>
      <c r="C35" s="1" t="s">
        <v>119</v>
      </c>
      <c r="D35" s="12">
        <v>43251</v>
      </c>
      <c r="E35" s="1" t="s">
        <v>153</v>
      </c>
      <c r="F35" s="1" t="s">
        <v>154</v>
      </c>
      <c r="G35" s="1">
        <v>500000</v>
      </c>
      <c r="H35" s="11">
        <v>0.06</v>
      </c>
      <c r="I35" s="1">
        <f t="shared" si="1"/>
        <v>30000</v>
      </c>
      <c r="J35" s="1">
        <f>I35*200</f>
        <v>6000000</v>
      </c>
    </row>
    <row r="36" spans="1:10" x14ac:dyDescent="0.2">
      <c r="A36" s="269" t="s">
        <v>157</v>
      </c>
      <c r="B36" s="1" t="s">
        <v>122</v>
      </c>
      <c r="C36" s="1" t="s">
        <v>119</v>
      </c>
      <c r="D36" s="12">
        <v>43222</v>
      </c>
      <c r="E36" s="1" t="s">
        <v>158</v>
      </c>
      <c r="F36" s="1" t="s">
        <v>159</v>
      </c>
      <c r="G36" s="1">
        <v>500000</v>
      </c>
      <c r="H36" s="11">
        <v>0.06</v>
      </c>
      <c r="I36" s="1">
        <f t="shared" si="1"/>
        <v>30000</v>
      </c>
      <c r="J36" s="1">
        <f>I36*200</f>
        <v>6000000</v>
      </c>
    </row>
    <row r="37" spans="1:10" x14ac:dyDescent="0.2">
      <c r="A37" s="269"/>
      <c r="B37" s="1" t="s">
        <v>118</v>
      </c>
      <c r="C37" s="1" t="s">
        <v>119</v>
      </c>
      <c r="D37" s="12">
        <v>43223</v>
      </c>
      <c r="E37" s="1" t="s">
        <v>160</v>
      </c>
      <c r="F37" s="1" t="s">
        <v>159</v>
      </c>
      <c r="G37" s="1">
        <v>200000</v>
      </c>
      <c r="H37" s="10">
        <v>2.5000000000000001E-2</v>
      </c>
      <c r="I37" s="1">
        <f t="shared" si="1"/>
        <v>5000</v>
      </c>
      <c r="J37" s="1">
        <f>I37*180</f>
        <v>900000</v>
      </c>
    </row>
    <row r="38" spans="1:10" x14ac:dyDescent="0.2">
      <c r="A38" s="269"/>
      <c r="B38" s="1" t="s">
        <v>124</v>
      </c>
      <c r="C38" s="1" t="s">
        <v>119</v>
      </c>
      <c r="D38" s="12">
        <v>43224</v>
      </c>
      <c r="E38" s="1" t="s">
        <v>161</v>
      </c>
      <c r="F38" s="1" t="s">
        <v>159</v>
      </c>
      <c r="G38" s="1">
        <v>500000</v>
      </c>
      <c r="H38" s="11">
        <v>0.03</v>
      </c>
      <c r="I38" s="1">
        <f t="shared" si="1"/>
        <v>15000</v>
      </c>
      <c r="J38" s="1">
        <f>I38*200</f>
        <v>3000000</v>
      </c>
    </row>
    <row r="39" spans="1:10" x14ac:dyDescent="0.2">
      <c r="A39" s="269"/>
      <c r="B39" s="1" t="s">
        <v>118</v>
      </c>
      <c r="C39" s="1" t="s">
        <v>119</v>
      </c>
      <c r="D39" s="12">
        <v>43225</v>
      </c>
      <c r="E39" s="1" t="s">
        <v>162</v>
      </c>
      <c r="F39" s="1" t="s">
        <v>159</v>
      </c>
      <c r="G39" s="1">
        <v>200000</v>
      </c>
      <c r="H39" s="10">
        <v>2.5000000000000001E-2</v>
      </c>
      <c r="I39" s="1">
        <f t="shared" si="1"/>
        <v>5000</v>
      </c>
      <c r="J39" s="1">
        <f t="shared" ref="J39:J44" si="3">I39*180</f>
        <v>900000</v>
      </c>
    </row>
    <row r="40" spans="1:10" x14ac:dyDescent="0.2">
      <c r="A40" s="269"/>
      <c r="B40" s="1" t="s">
        <v>118</v>
      </c>
      <c r="C40" s="1" t="s">
        <v>119</v>
      </c>
      <c r="D40" s="12">
        <v>43226</v>
      </c>
      <c r="E40" s="1" t="s">
        <v>163</v>
      </c>
      <c r="F40" s="1" t="s">
        <v>159</v>
      </c>
      <c r="G40" s="1">
        <v>200000</v>
      </c>
      <c r="H40" s="10">
        <v>2.5000000000000001E-2</v>
      </c>
      <c r="I40" s="1">
        <f t="shared" si="1"/>
        <v>5000</v>
      </c>
      <c r="J40" s="1">
        <f t="shared" si="3"/>
        <v>900000</v>
      </c>
    </row>
    <row r="41" spans="1:10" x14ac:dyDescent="0.2">
      <c r="A41" s="269"/>
      <c r="B41" s="1" t="s">
        <v>118</v>
      </c>
      <c r="C41" s="1" t="s">
        <v>119</v>
      </c>
      <c r="D41" s="12">
        <v>43228</v>
      </c>
      <c r="E41" s="1" t="s">
        <v>164</v>
      </c>
      <c r="F41" s="1" t="s">
        <v>159</v>
      </c>
      <c r="G41" s="1">
        <v>200000</v>
      </c>
      <c r="H41" s="10">
        <v>2.5000000000000001E-2</v>
      </c>
      <c r="I41" s="1">
        <f t="shared" si="1"/>
        <v>5000</v>
      </c>
      <c r="J41" s="1">
        <f t="shared" si="3"/>
        <v>900000</v>
      </c>
    </row>
    <row r="42" spans="1:10" x14ac:dyDescent="0.2">
      <c r="A42" s="269"/>
      <c r="B42" s="1" t="s">
        <v>118</v>
      </c>
      <c r="C42" s="1" t="s">
        <v>119</v>
      </c>
      <c r="D42" s="12">
        <v>43229</v>
      </c>
      <c r="E42" s="1" t="s">
        <v>165</v>
      </c>
      <c r="F42" s="1" t="s">
        <v>159</v>
      </c>
      <c r="G42" s="1">
        <v>200000</v>
      </c>
      <c r="H42" s="10">
        <v>2.5000000000000001E-2</v>
      </c>
      <c r="I42" s="1">
        <f t="shared" si="1"/>
        <v>5000</v>
      </c>
      <c r="J42" s="1">
        <f t="shared" si="3"/>
        <v>900000</v>
      </c>
    </row>
    <row r="43" spans="1:10" x14ac:dyDescent="0.2">
      <c r="A43" s="269"/>
      <c r="B43" s="1" t="s">
        <v>118</v>
      </c>
      <c r="C43" s="1" t="s">
        <v>119</v>
      </c>
      <c r="D43" s="12">
        <v>43230</v>
      </c>
      <c r="E43" s="1" t="s">
        <v>166</v>
      </c>
      <c r="F43" s="1" t="s">
        <v>159</v>
      </c>
      <c r="G43" s="1">
        <v>200000</v>
      </c>
      <c r="H43" s="10">
        <v>2.5000000000000001E-2</v>
      </c>
      <c r="I43" s="1">
        <f t="shared" si="1"/>
        <v>5000</v>
      </c>
      <c r="J43" s="1">
        <f t="shared" si="3"/>
        <v>900000</v>
      </c>
    </row>
    <row r="44" spans="1:10" x14ac:dyDescent="0.2">
      <c r="A44" s="269"/>
      <c r="B44" s="1" t="s">
        <v>118</v>
      </c>
      <c r="C44" s="1" t="s">
        <v>119</v>
      </c>
      <c r="D44" s="12">
        <v>43231</v>
      </c>
      <c r="E44" s="1" t="s">
        <v>167</v>
      </c>
      <c r="F44" s="1" t="s">
        <v>159</v>
      </c>
      <c r="G44" s="1">
        <v>200000</v>
      </c>
      <c r="H44" s="10">
        <v>2.5000000000000001E-2</v>
      </c>
      <c r="I44" s="1">
        <f t="shared" si="1"/>
        <v>5000</v>
      </c>
      <c r="J44" s="1">
        <f t="shared" si="3"/>
        <v>900000</v>
      </c>
    </row>
    <row r="45" spans="1:10" x14ac:dyDescent="0.2">
      <c r="A45" s="269"/>
      <c r="B45" s="1" t="s">
        <v>122</v>
      </c>
      <c r="C45" s="1" t="s">
        <v>119</v>
      </c>
      <c r="D45" s="12">
        <v>43232</v>
      </c>
      <c r="E45" s="1" t="s">
        <v>168</v>
      </c>
      <c r="F45" s="1" t="s">
        <v>159</v>
      </c>
      <c r="G45" s="1">
        <v>500000</v>
      </c>
      <c r="H45" s="11">
        <v>0.06</v>
      </c>
      <c r="I45" s="1">
        <f t="shared" si="1"/>
        <v>30000</v>
      </c>
      <c r="J45" s="1">
        <f>I45*200</f>
        <v>6000000</v>
      </c>
    </row>
    <row r="46" spans="1:10" x14ac:dyDescent="0.2">
      <c r="A46" s="269"/>
      <c r="B46" s="1" t="s">
        <v>118</v>
      </c>
      <c r="C46" s="1" t="s">
        <v>119</v>
      </c>
      <c r="D46" s="12">
        <v>43233</v>
      </c>
      <c r="E46" s="1" t="s">
        <v>169</v>
      </c>
      <c r="F46" s="1" t="s">
        <v>159</v>
      </c>
      <c r="G46" s="1">
        <v>200000</v>
      </c>
      <c r="H46" s="10">
        <v>2.5000000000000001E-2</v>
      </c>
      <c r="I46" s="1">
        <f t="shared" si="1"/>
        <v>5000</v>
      </c>
      <c r="J46" s="1">
        <f>I46*180</f>
        <v>900000</v>
      </c>
    </row>
    <row r="47" spans="1:10" x14ac:dyDescent="0.2">
      <c r="A47" s="269"/>
      <c r="B47" s="13" t="s">
        <v>170</v>
      </c>
      <c r="C47" s="13" t="s">
        <v>119</v>
      </c>
      <c r="D47" s="14">
        <v>43234</v>
      </c>
      <c r="E47" s="13" t="s">
        <v>171</v>
      </c>
      <c r="F47" s="13" t="s">
        <v>159</v>
      </c>
      <c r="G47" s="13">
        <v>1000000</v>
      </c>
      <c r="H47" s="15">
        <v>0.05</v>
      </c>
      <c r="I47" s="13">
        <f t="shared" si="1"/>
        <v>50000</v>
      </c>
      <c r="J47" s="13">
        <f>I47*220</f>
        <v>11000000</v>
      </c>
    </row>
    <row r="48" spans="1:10" x14ac:dyDescent="0.2">
      <c r="A48" s="269"/>
      <c r="B48" s="16" t="s">
        <v>124</v>
      </c>
      <c r="C48" s="1" t="s">
        <v>119</v>
      </c>
      <c r="D48" s="12">
        <v>43234</v>
      </c>
      <c r="E48" s="1" t="s">
        <v>172</v>
      </c>
      <c r="F48" s="1" t="s">
        <v>159</v>
      </c>
      <c r="G48" s="1">
        <v>500000</v>
      </c>
      <c r="H48" s="11">
        <v>0.03</v>
      </c>
      <c r="I48" s="1">
        <f t="shared" si="1"/>
        <v>15000</v>
      </c>
      <c r="J48" s="1">
        <f>I48*200</f>
        <v>3000000</v>
      </c>
    </row>
    <row r="49" spans="1:10" x14ac:dyDescent="0.2">
      <c r="A49" s="269"/>
      <c r="B49" s="16" t="s">
        <v>173</v>
      </c>
      <c r="C49" s="1" t="s">
        <v>119</v>
      </c>
      <c r="D49" s="12">
        <v>43234</v>
      </c>
      <c r="E49" s="1" t="s">
        <v>174</v>
      </c>
      <c r="F49" s="1" t="s">
        <v>159</v>
      </c>
      <c r="G49" s="1">
        <v>500000</v>
      </c>
      <c r="H49" s="11">
        <v>0.03</v>
      </c>
      <c r="I49" s="1">
        <f t="shared" si="1"/>
        <v>15000</v>
      </c>
      <c r="J49" s="1">
        <f>I49*200</f>
        <v>3000000</v>
      </c>
    </row>
    <row r="50" spans="1:10" x14ac:dyDescent="0.2">
      <c r="A50" s="269"/>
      <c r="B50" s="1" t="s">
        <v>118</v>
      </c>
      <c r="C50" s="1" t="s">
        <v>119</v>
      </c>
      <c r="D50" s="12">
        <v>43235</v>
      </c>
      <c r="E50" s="1" t="s">
        <v>175</v>
      </c>
      <c r="F50" s="1" t="s">
        <v>159</v>
      </c>
      <c r="G50" s="1">
        <v>200000</v>
      </c>
      <c r="H50" s="10">
        <v>2.5000000000000001E-2</v>
      </c>
      <c r="I50" s="1">
        <f t="shared" ref="I50:I86" si="4">G50*H50</f>
        <v>5000</v>
      </c>
      <c r="J50" s="1">
        <f t="shared" ref="J50:J57" si="5">I50*180</f>
        <v>900000</v>
      </c>
    </row>
    <row r="51" spans="1:10" x14ac:dyDescent="0.2">
      <c r="A51" s="269"/>
      <c r="B51" s="1" t="s">
        <v>118</v>
      </c>
      <c r="C51" s="1" t="s">
        <v>119</v>
      </c>
      <c r="D51" s="12">
        <v>43236</v>
      </c>
      <c r="E51" s="1" t="s">
        <v>176</v>
      </c>
      <c r="F51" s="1" t="s">
        <v>159</v>
      </c>
      <c r="G51" s="1">
        <v>200000</v>
      </c>
      <c r="H51" s="10">
        <v>2.5000000000000001E-2</v>
      </c>
      <c r="I51" s="1">
        <f t="shared" si="4"/>
        <v>5000</v>
      </c>
      <c r="J51" s="1">
        <f t="shared" si="5"/>
        <v>900000</v>
      </c>
    </row>
    <row r="52" spans="1:10" x14ac:dyDescent="0.2">
      <c r="A52" s="269"/>
      <c r="B52" s="1" t="s">
        <v>118</v>
      </c>
      <c r="C52" s="1" t="s">
        <v>119</v>
      </c>
      <c r="D52" s="12">
        <v>43237</v>
      </c>
      <c r="E52" s="1" t="s">
        <v>177</v>
      </c>
      <c r="F52" s="1" t="s">
        <v>159</v>
      </c>
      <c r="G52" s="1">
        <v>200000</v>
      </c>
      <c r="H52" s="10">
        <v>2.5000000000000001E-2</v>
      </c>
      <c r="I52" s="1">
        <f t="shared" si="4"/>
        <v>5000</v>
      </c>
      <c r="J52" s="1">
        <f t="shared" si="5"/>
        <v>900000</v>
      </c>
    </row>
    <row r="53" spans="1:10" x14ac:dyDescent="0.2">
      <c r="A53" s="269"/>
      <c r="B53" s="1" t="s">
        <v>118</v>
      </c>
      <c r="C53" s="1" t="s">
        <v>119</v>
      </c>
      <c r="D53" s="12">
        <v>43238</v>
      </c>
      <c r="E53" s="1" t="s">
        <v>178</v>
      </c>
      <c r="F53" s="1" t="s">
        <v>159</v>
      </c>
      <c r="G53" s="1">
        <v>200000</v>
      </c>
      <c r="H53" s="10">
        <v>2.5000000000000001E-2</v>
      </c>
      <c r="I53" s="1">
        <f t="shared" si="4"/>
        <v>5000</v>
      </c>
      <c r="J53" s="1">
        <f t="shared" si="5"/>
        <v>900000</v>
      </c>
    </row>
    <row r="54" spans="1:10" x14ac:dyDescent="0.2">
      <c r="A54" s="269"/>
      <c r="B54" s="1" t="s">
        <v>118</v>
      </c>
      <c r="C54" s="1" t="s">
        <v>119</v>
      </c>
      <c r="D54" s="12">
        <v>43239</v>
      </c>
      <c r="E54" s="1" t="s">
        <v>179</v>
      </c>
      <c r="F54" s="1" t="s">
        <v>159</v>
      </c>
      <c r="G54" s="1">
        <v>200000</v>
      </c>
      <c r="H54" s="10">
        <v>2.5000000000000001E-2</v>
      </c>
      <c r="I54" s="1">
        <f t="shared" si="4"/>
        <v>5000</v>
      </c>
      <c r="J54" s="1">
        <f t="shared" si="5"/>
        <v>900000</v>
      </c>
    </row>
    <row r="55" spans="1:10" x14ac:dyDescent="0.2">
      <c r="A55" s="269"/>
      <c r="B55" s="1" t="s">
        <v>118</v>
      </c>
      <c r="C55" s="1" t="s">
        <v>119</v>
      </c>
      <c r="D55" s="12">
        <v>43240</v>
      </c>
      <c r="E55" s="1" t="s">
        <v>180</v>
      </c>
      <c r="F55" s="1" t="s">
        <v>159</v>
      </c>
      <c r="G55" s="1">
        <v>200000</v>
      </c>
      <c r="H55" s="10">
        <v>2.5000000000000001E-2</v>
      </c>
      <c r="I55" s="1">
        <f t="shared" si="4"/>
        <v>5000</v>
      </c>
      <c r="J55" s="1">
        <f t="shared" si="5"/>
        <v>900000</v>
      </c>
    </row>
    <row r="56" spans="1:10" x14ac:dyDescent="0.2">
      <c r="A56" s="269"/>
      <c r="B56" s="1" t="s">
        <v>118</v>
      </c>
      <c r="C56" s="1" t="s">
        <v>119</v>
      </c>
      <c r="D56" s="12">
        <v>43241</v>
      </c>
      <c r="E56" s="1" t="s">
        <v>181</v>
      </c>
      <c r="F56" s="1" t="s">
        <v>159</v>
      </c>
      <c r="G56" s="1">
        <v>200000</v>
      </c>
      <c r="H56" s="10">
        <v>2.5000000000000001E-2</v>
      </c>
      <c r="I56" s="1">
        <f t="shared" si="4"/>
        <v>5000</v>
      </c>
      <c r="J56" s="1">
        <f t="shared" si="5"/>
        <v>900000</v>
      </c>
    </row>
    <row r="57" spans="1:10" x14ac:dyDescent="0.2">
      <c r="A57" s="269"/>
      <c r="B57" s="1" t="s">
        <v>118</v>
      </c>
      <c r="C57" s="1" t="s">
        <v>119</v>
      </c>
      <c r="D57" s="12">
        <v>43242</v>
      </c>
      <c r="E57" s="1" t="s">
        <v>182</v>
      </c>
      <c r="F57" s="1" t="s">
        <v>183</v>
      </c>
      <c r="G57" s="1">
        <v>200000</v>
      </c>
      <c r="H57" s="10">
        <v>2.5000000000000001E-2</v>
      </c>
      <c r="I57" s="1">
        <f t="shared" si="4"/>
        <v>5000</v>
      </c>
      <c r="J57" s="1">
        <f t="shared" si="5"/>
        <v>900000</v>
      </c>
    </row>
    <row r="58" spans="1:10" x14ac:dyDescent="0.2">
      <c r="A58" s="269"/>
      <c r="B58" s="1" t="s">
        <v>124</v>
      </c>
      <c r="C58" s="1" t="s">
        <v>119</v>
      </c>
      <c r="D58" s="12">
        <v>43243</v>
      </c>
      <c r="E58" s="1" t="s">
        <v>184</v>
      </c>
      <c r="F58" s="1" t="s">
        <v>183</v>
      </c>
      <c r="G58" s="1">
        <v>500000</v>
      </c>
      <c r="H58" s="11">
        <v>0.03</v>
      </c>
      <c r="I58" s="1">
        <f t="shared" si="4"/>
        <v>15000</v>
      </c>
      <c r="J58" s="1">
        <f>I58*200</f>
        <v>3000000</v>
      </c>
    </row>
    <row r="59" spans="1:10" x14ac:dyDescent="0.2">
      <c r="A59" s="269"/>
      <c r="B59" s="1" t="s">
        <v>118</v>
      </c>
      <c r="C59" s="1" t="s">
        <v>119</v>
      </c>
      <c r="D59" s="12">
        <v>43244</v>
      </c>
      <c r="E59" s="1" t="s">
        <v>185</v>
      </c>
      <c r="F59" s="1" t="s">
        <v>183</v>
      </c>
      <c r="G59" s="1">
        <v>200000</v>
      </c>
      <c r="H59" s="10">
        <v>2.5000000000000001E-2</v>
      </c>
      <c r="I59" s="1">
        <f t="shared" si="4"/>
        <v>5000</v>
      </c>
      <c r="J59" s="1">
        <f>I59*180</f>
        <v>900000</v>
      </c>
    </row>
    <row r="60" spans="1:10" x14ac:dyDescent="0.2">
      <c r="A60" s="269"/>
      <c r="B60" s="1" t="s">
        <v>118</v>
      </c>
      <c r="C60" s="1" t="s">
        <v>119</v>
      </c>
      <c r="D60" s="12">
        <v>43245</v>
      </c>
      <c r="E60" s="1" t="s">
        <v>162</v>
      </c>
      <c r="F60" s="1" t="s">
        <v>183</v>
      </c>
      <c r="G60" s="1">
        <v>200000</v>
      </c>
      <c r="H60" s="10">
        <v>2.5000000000000001E-2</v>
      </c>
      <c r="I60" s="1">
        <f t="shared" si="4"/>
        <v>5000</v>
      </c>
      <c r="J60" s="1">
        <f>I60*180</f>
        <v>900000</v>
      </c>
    </row>
    <row r="61" spans="1:10" x14ac:dyDescent="0.2">
      <c r="A61" s="269"/>
      <c r="B61" s="1" t="s">
        <v>118</v>
      </c>
      <c r="C61" s="1" t="s">
        <v>119</v>
      </c>
      <c r="D61" s="12">
        <v>43246</v>
      </c>
      <c r="E61" s="1" t="s">
        <v>186</v>
      </c>
      <c r="F61" s="1" t="s">
        <v>183</v>
      </c>
      <c r="G61" s="1">
        <v>200000</v>
      </c>
      <c r="H61" s="10">
        <v>2.5000000000000001E-2</v>
      </c>
      <c r="I61" s="1">
        <f t="shared" si="4"/>
        <v>5000</v>
      </c>
      <c r="J61" s="1">
        <f>I61*180</f>
        <v>900000</v>
      </c>
    </row>
    <row r="62" spans="1:10" x14ac:dyDescent="0.2">
      <c r="A62" s="269"/>
      <c r="B62" s="1" t="s">
        <v>118</v>
      </c>
      <c r="C62" s="1" t="s">
        <v>119</v>
      </c>
      <c r="D62" s="12">
        <v>43247</v>
      </c>
      <c r="E62" s="1" t="s">
        <v>187</v>
      </c>
      <c r="F62" s="1" t="s">
        <v>183</v>
      </c>
      <c r="G62" s="1">
        <v>200000</v>
      </c>
      <c r="H62" s="10">
        <v>2.5000000000000001E-2</v>
      </c>
      <c r="I62" s="1">
        <f t="shared" si="4"/>
        <v>5000</v>
      </c>
      <c r="J62" s="1">
        <f>I62*180</f>
        <v>900000</v>
      </c>
    </row>
    <row r="63" spans="1:10" x14ac:dyDescent="0.2">
      <c r="A63" s="269" t="s">
        <v>188</v>
      </c>
      <c r="B63" s="1" t="s">
        <v>122</v>
      </c>
      <c r="C63" s="1" t="s">
        <v>119</v>
      </c>
      <c r="D63" s="12">
        <v>43226</v>
      </c>
      <c r="E63" s="1" t="s">
        <v>189</v>
      </c>
      <c r="F63" s="1" t="s">
        <v>183</v>
      </c>
      <c r="G63" s="1">
        <v>500000</v>
      </c>
      <c r="H63" s="11">
        <v>0.06</v>
      </c>
      <c r="I63" s="1">
        <f t="shared" si="4"/>
        <v>30000</v>
      </c>
      <c r="J63" s="1">
        <f>I63*200</f>
        <v>6000000</v>
      </c>
    </row>
    <row r="64" spans="1:10" x14ac:dyDescent="0.2">
      <c r="A64" s="269"/>
      <c r="B64" s="1" t="s">
        <v>118</v>
      </c>
      <c r="C64" s="1" t="s">
        <v>119</v>
      </c>
      <c r="D64" s="12">
        <v>43227</v>
      </c>
      <c r="E64" s="1" t="s">
        <v>190</v>
      </c>
      <c r="F64" s="1" t="s">
        <v>191</v>
      </c>
      <c r="G64" s="1">
        <v>200000</v>
      </c>
      <c r="H64" s="10">
        <v>2.5000000000000001E-2</v>
      </c>
      <c r="I64" s="1">
        <f t="shared" si="4"/>
        <v>5000</v>
      </c>
      <c r="J64" s="1">
        <f>I64*180</f>
        <v>900000</v>
      </c>
    </row>
    <row r="65" spans="1:10" x14ac:dyDescent="0.2">
      <c r="A65" s="269"/>
      <c r="B65" s="1" t="s">
        <v>118</v>
      </c>
      <c r="C65" s="1" t="s">
        <v>119</v>
      </c>
      <c r="D65" s="12">
        <v>43228</v>
      </c>
      <c r="E65" s="1" t="s">
        <v>192</v>
      </c>
      <c r="F65" s="1" t="s">
        <v>191</v>
      </c>
      <c r="G65" s="1">
        <v>200000</v>
      </c>
      <c r="H65" s="10">
        <v>2.5000000000000001E-2</v>
      </c>
      <c r="I65" s="1">
        <f t="shared" si="4"/>
        <v>5000</v>
      </c>
      <c r="J65" s="1">
        <f>I65*180</f>
        <v>900000</v>
      </c>
    </row>
    <row r="66" spans="1:10" x14ac:dyDescent="0.2">
      <c r="A66" s="269"/>
      <c r="B66" s="1" t="s">
        <v>124</v>
      </c>
      <c r="C66" s="1" t="s">
        <v>119</v>
      </c>
      <c r="D66" s="12">
        <v>43229</v>
      </c>
      <c r="E66" s="1" t="s">
        <v>193</v>
      </c>
      <c r="F66" s="1" t="s">
        <v>191</v>
      </c>
      <c r="G66" s="1">
        <v>500000</v>
      </c>
      <c r="H66" s="11">
        <v>0.03</v>
      </c>
      <c r="I66" s="1">
        <f t="shared" si="4"/>
        <v>15000</v>
      </c>
      <c r="J66" s="1">
        <f>I66*200</f>
        <v>3000000</v>
      </c>
    </row>
    <row r="67" spans="1:10" x14ac:dyDescent="0.2">
      <c r="A67" s="269"/>
      <c r="B67" s="1" t="s">
        <v>118</v>
      </c>
      <c r="C67" s="1" t="s">
        <v>119</v>
      </c>
      <c r="D67" s="12">
        <v>43230</v>
      </c>
      <c r="E67" s="1" t="s">
        <v>194</v>
      </c>
      <c r="F67" s="1" t="s">
        <v>191</v>
      </c>
      <c r="G67" s="1">
        <v>200000</v>
      </c>
      <c r="H67" s="10">
        <v>2.5000000000000001E-2</v>
      </c>
      <c r="I67" s="1">
        <f t="shared" si="4"/>
        <v>5000</v>
      </c>
      <c r="J67" s="1">
        <f>I67*180</f>
        <v>900000</v>
      </c>
    </row>
    <row r="68" spans="1:10" x14ac:dyDescent="0.2">
      <c r="A68" s="269"/>
      <c r="B68" s="1" t="s">
        <v>118</v>
      </c>
      <c r="C68" s="1" t="s">
        <v>119</v>
      </c>
      <c r="D68" s="12">
        <v>43231</v>
      </c>
      <c r="E68" s="1" t="s">
        <v>195</v>
      </c>
      <c r="F68" s="1" t="s">
        <v>191</v>
      </c>
      <c r="G68" s="1">
        <v>200000</v>
      </c>
      <c r="H68" s="10">
        <v>2.5000000000000001E-2</v>
      </c>
      <c r="I68" s="1">
        <f t="shared" si="4"/>
        <v>5000</v>
      </c>
      <c r="J68" s="1">
        <f>I68*180</f>
        <v>900000</v>
      </c>
    </row>
    <row r="69" spans="1:10" x14ac:dyDescent="0.2">
      <c r="A69" s="269"/>
      <c r="B69" s="1" t="s">
        <v>118</v>
      </c>
      <c r="C69" s="1" t="s">
        <v>119</v>
      </c>
      <c r="D69" s="12">
        <v>43232</v>
      </c>
      <c r="E69" s="1" t="s">
        <v>196</v>
      </c>
      <c r="F69" s="1" t="s">
        <v>197</v>
      </c>
      <c r="G69" s="1">
        <v>200000</v>
      </c>
      <c r="H69" s="10">
        <v>2.5000000000000001E-2</v>
      </c>
      <c r="I69" s="1">
        <f t="shared" si="4"/>
        <v>5000</v>
      </c>
      <c r="J69" s="1">
        <f>I69*180</f>
        <v>900000</v>
      </c>
    </row>
    <row r="70" spans="1:10" x14ac:dyDescent="0.2">
      <c r="A70" s="269"/>
      <c r="B70" s="13" t="s">
        <v>170</v>
      </c>
      <c r="C70" s="13" t="s">
        <v>119</v>
      </c>
      <c r="D70" s="14">
        <v>43233</v>
      </c>
      <c r="E70" s="13" t="s">
        <v>198</v>
      </c>
      <c r="F70" s="13" t="s">
        <v>191</v>
      </c>
      <c r="G70" s="13">
        <v>1000000</v>
      </c>
      <c r="H70" s="15">
        <v>0.05</v>
      </c>
      <c r="I70" s="13">
        <f t="shared" si="4"/>
        <v>50000</v>
      </c>
      <c r="J70" s="13">
        <f>I70*220</f>
        <v>11000000</v>
      </c>
    </row>
    <row r="71" spans="1:10" x14ac:dyDescent="0.2">
      <c r="A71" s="269"/>
      <c r="B71" s="1" t="s">
        <v>122</v>
      </c>
      <c r="C71" s="1" t="s">
        <v>119</v>
      </c>
      <c r="D71" s="12">
        <v>43245</v>
      </c>
      <c r="E71" s="40" t="s">
        <v>299</v>
      </c>
      <c r="F71" s="1" t="s">
        <v>191</v>
      </c>
      <c r="G71" s="1">
        <v>500000</v>
      </c>
      <c r="H71" s="11">
        <v>0.06</v>
      </c>
      <c r="I71" s="1">
        <f t="shared" si="4"/>
        <v>30000</v>
      </c>
      <c r="J71" s="1">
        <f>I71*200</f>
        <v>6000000</v>
      </c>
    </row>
    <row r="72" spans="1:10" x14ac:dyDescent="0.2">
      <c r="A72" s="269"/>
      <c r="B72" s="1" t="s">
        <v>118</v>
      </c>
      <c r="C72" s="1" t="s">
        <v>119</v>
      </c>
      <c r="D72" s="12">
        <v>43246</v>
      </c>
      <c r="E72" s="1" t="s">
        <v>199</v>
      </c>
      <c r="F72" s="1" t="s">
        <v>191</v>
      </c>
      <c r="G72" s="1">
        <v>200000</v>
      </c>
      <c r="H72" s="10">
        <v>2.5000000000000001E-2</v>
      </c>
      <c r="I72" s="1">
        <f t="shared" si="4"/>
        <v>5000</v>
      </c>
      <c r="J72" s="1">
        <f>I72*180</f>
        <v>900000</v>
      </c>
    </row>
    <row r="73" spans="1:10" x14ac:dyDescent="0.2">
      <c r="A73" s="269"/>
      <c r="B73" s="1" t="s">
        <v>118</v>
      </c>
      <c r="C73" s="1" t="s">
        <v>119</v>
      </c>
      <c r="D73" s="12">
        <v>43247</v>
      </c>
      <c r="E73" s="1" t="s">
        <v>200</v>
      </c>
      <c r="F73" s="1" t="s">
        <v>191</v>
      </c>
      <c r="G73" s="1">
        <v>200000</v>
      </c>
      <c r="H73" s="10">
        <v>2.5000000000000001E-2</v>
      </c>
      <c r="I73" s="1">
        <f t="shared" si="4"/>
        <v>5000</v>
      </c>
      <c r="J73" s="1">
        <f>I73*180</f>
        <v>900000</v>
      </c>
    </row>
    <row r="74" spans="1:10" x14ac:dyDescent="0.2">
      <c r="A74" s="269"/>
      <c r="B74" s="1" t="s">
        <v>118</v>
      </c>
      <c r="C74" s="1" t="s">
        <v>119</v>
      </c>
      <c r="D74" s="12">
        <v>43248</v>
      </c>
      <c r="E74" s="1" t="s">
        <v>201</v>
      </c>
      <c r="F74" s="1" t="s">
        <v>191</v>
      </c>
      <c r="G74" s="1">
        <v>200000</v>
      </c>
      <c r="H74" s="10">
        <v>2.5000000000000001E-2</v>
      </c>
      <c r="I74" s="1">
        <f t="shared" si="4"/>
        <v>5000</v>
      </c>
      <c r="J74" s="1">
        <f>I74*180</f>
        <v>900000</v>
      </c>
    </row>
    <row r="75" spans="1:10" x14ac:dyDescent="0.2">
      <c r="A75" s="269"/>
      <c r="B75" s="1" t="s">
        <v>118</v>
      </c>
      <c r="C75" s="1" t="s">
        <v>119</v>
      </c>
      <c r="D75" s="12">
        <v>43249</v>
      </c>
      <c r="E75" s="1" t="s">
        <v>202</v>
      </c>
      <c r="F75" s="1" t="s">
        <v>191</v>
      </c>
      <c r="G75" s="1">
        <v>200000</v>
      </c>
      <c r="H75" s="10">
        <v>2.5000000000000001E-2</v>
      </c>
      <c r="I75" s="1">
        <f t="shared" si="4"/>
        <v>5000</v>
      </c>
      <c r="J75" s="1">
        <f>I75*180</f>
        <v>900000</v>
      </c>
    </row>
    <row r="76" spans="1:10" x14ac:dyDescent="0.2">
      <c r="A76" s="269"/>
      <c r="B76" s="1" t="s">
        <v>118</v>
      </c>
      <c r="C76" s="1" t="s">
        <v>119</v>
      </c>
      <c r="D76" s="12">
        <v>43250</v>
      </c>
      <c r="E76" s="1" t="s">
        <v>203</v>
      </c>
      <c r="F76" s="1" t="s">
        <v>191</v>
      </c>
      <c r="G76" s="1">
        <v>200000</v>
      </c>
      <c r="H76" s="10">
        <v>2.5000000000000001E-2</v>
      </c>
      <c r="I76" s="1">
        <f t="shared" si="4"/>
        <v>5000</v>
      </c>
      <c r="J76" s="1">
        <f>I76*180</f>
        <v>900000</v>
      </c>
    </row>
    <row r="77" spans="1:10" x14ac:dyDescent="0.2">
      <c r="A77" s="269"/>
      <c r="B77" s="1" t="s">
        <v>173</v>
      </c>
      <c r="C77" s="1" t="s">
        <v>119</v>
      </c>
      <c r="D77" s="12">
        <v>43251</v>
      </c>
      <c r="E77" s="1" t="s">
        <v>204</v>
      </c>
      <c r="F77" s="1" t="s">
        <v>191</v>
      </c>
      <c r="G77" s="1">
        <v>500000</v>
      </c>
      <c r="H77" s="11">
        <v>0.03</v>
      </c>
      <c r="I77" s="1">
        <f t="shared" si="4"/>
        <v>15000</v>
      </c>
      <c r="J77" s="1">
        <f>I77*200</f>
        <v>3000000</v>
      </c>
    </row>
    <row r="78" spans="1:10" x14ac:dyDescent="0.2">
      <c r="A78" s="269" t="s">
        <v>205</v>
      </c>
      <c r="B78" s="1" t="s">
        <v>122</v>
      </c>
      <c r="C78" s="1" t="s">
        <v>206</v>
      </c>
      <c r="D78" s="12">
        <v>43222</v>
      </c>
      <c r="E78" s="1" t="s">
        <v>207</v>
      </c>
      <c r="F78" s="1" t="s">
        <v>208</v>
      </c>
      <c r="G78" s="1">
        <v>500000</v>
      </c>
      <c r="H78" s="11">
        <v>0.06</v>
      </c>
      <c r="I78" s="1">
        <f t="shared" si="4"/>
        <v>30000</v>
      </c>
      <c r="J78" s="1">
        <f>I78*200</f>
        <v>6000000</v>
      </c>
    </row>
    <row r="79" spans="1:10" x14ac:dyDescent="0.2">
      <c r="A79" s="269"/>
      <c r="B79" s="1" t="s">
        <v>118</v>
      </c>
      <c r="C79" s="1" t="s">
        <v>206</v>
      </c>
      <c r="D79" s="12">
        <v>43223</v>
      </c>
      <c r="E79" s="1" t="s">
        <v>209</v>
      </c>
      <c r="F79" s="1" t="s">
        <v>208</v>
      </c>
      <c r="G79" s="1">
        <v>200000</v>
      </c>
      <c r="H79" s="10">
        <v>2.5000000000000001E-2</v>
      </c>
      <c r="I79" s="1">
        <f t="shared" si="4"/>
        <v>5000</v>
      </c>
      <c r="J79" s="1">
        <f>I79*180</f>
        <v>900000</v>
      </c>
    </row>
    <row r="80" spans="1:10" x14ac:dyDescent="0.2">
      <c r="A80" s="269"/>
      <c r="B80" s="1" t="s">
        <v>124</v>
      </c>
      <c r="C80" s="1" t="s">
        <v>206</v>
      </c>
      <c r="D80" s="12">
        <v>43224</v>
      </c>
      <c r="E80" s="1" t="s">
        <v>210</v>
      </c>
      <c r="F80" s="1" t="s">
        <v>208</v>
      </c>
      <c r="G80" s="1">
        <v>500000</v>
      </c>
      <c r="H80" s="11">
        <v>0.03</v>
      </c>
      <c r="I80" s="1">
        <f t="shared" si="4"/>
        <v>15000</v>
      </c>
      <c r="J80" s="1">
        <f>I80*200</f>
        <v>3000000</v>
      </c>
    </row>
    <row r="81" spans="1:10" x14ac:dyDescent="0.2">
      <c r="A81" s="269"/>
      <c r="B81" s="1" t="s">
        <v>118</v>
      </c>
      <c r="C81" s="1" t="s">
        <v>206</v>
      </c>
      <c r="D81" s="12">
        <v>43225</v>
      </c>
      <c r="E81" s="1" t="s">
        <v>211</v>
      </c>
      <c r="F81" s="1" t="s">
        <v>208</v>
      </c>
      <c r="G81" s="1">
        <v>200000</v>
      </c>
      <c r="H81" s="10">
        <v>2.5000000000000001E-2</v>
      </c>
      <c r="I81" s="1">
        <f t="shared" si="4"/>
        <v>5000</v>
      </c>
      <c r="J81" s="1">
        <f>I81*180</f>
        <v>900000</v>
      </c>
    </row>
    <row r="82" spans="1:10" x14ac:dyDescent="0.2">
      <c r="A82" s="269"/>
      <c r="B82" s="1" t="s">
        <v>118</v>
      </c>
      <c r="C82" s="1" t="s">
        <v>206</v>
      </c>
      <c r="D82" s="12">
        <v>43226</v>
      </c>
      <c r="E82" s="1" t="s">
        <v>212</v>
      </c>
      <c r="F82" s="1" t="s">
        <v>208</v>
      </c>
      <c r="G82" s="1">
        <v>200000</v>
      </c>
      <c r="H82" s="10">
        <v>2.5000000000000001E-2</v>
      </c>
      <c r="I82" s="1">
        <f t="shared" si="4"/>
        <v>5000</v>
      </c>
      <c r="J82" s="1">
        <f>I82*180</f>
        <v>900000</v>
      </c>
    </row>
    <row r="83" spans="1:10" x14ac:dyDescent="0.2">
      <c r="A83" s="269"/>
      <c r="B83" s="1" t="s">
        <v>118</v>
      </c>
      <c r="C83" s="1" t="s">
        <v>206</v>
      </c>
      <c r="D83" s="12">
        <v>43227</v>
      </c>
      <c r="E83" s="1" t="s">
        <v>213</v>
      </c>
      <c r="F83" s="1" t="s">
        <v>208</v>
      </c>
      <c r="G83" s="1">
        <v>200000</v>
      </c>
      <c r="H83" s="10">
        <v>2.5000000000000001E-2</v>
      </c>
      <c r="I83" s="1">
        <f t="shared" si="4"/>
        <v>5000</v>
      </c>
      <c r="J83" s="1">
        <f>I83*180</f>
        <v>900000</v>
      </c>
    </row>
    <row r="84" spans="1:10" x14ac:dyDescent="0.2">
      <c r="A84" s="269"/>
      <c r="B84" s="1" t="s">
        <v>122</v>
      </c>
      <c r="C84" s="1" t="s">
        <v>206</v>
      </c>
      <c r="D84" s="12">
        <v>43228</v>
      </c>
      <c r="E84" s="1" t="s">
        <v>214</v>
      </c>
      <c r="F84" s="1" t="s">
        <v>208</v>
      </c>
      <c r="G84" s="1">
        <v>500000</v>
      </c>
      <c r="H84" s="11">
        <v>0.06</v>
      </c>
      <c r="I84" s="1">
        <f t="shared" si="4"/>
        <v>30000</v>
      </c>
      <c r="J84" s="1">
        <f>I84*200</f>
        <v>6000000</v>
      </c>
    </row>
    <row r="85" spans="1:10" x14ac:dyDescent="0.2">
      <c r="A85" s="269"/>
      <c r="B85" s="1" t="s">
        <v>124</v>
      </c>
      <c r="C85" s="1" t="s">
        <v>206</v>
      </c>
      <c r="D85" s="12">
        <v>43229</v>
      </c>
      <c r="E85" s="1" t="s">
        <v>215</v>
      </c>
      <c r="F85" s="1" t="s">
        <v>208</v>
      </c>
      <c r="G85" s="1">
        <v>500000</v>
      </c>
      <c r="H85" s="11">
        <v>0.03</v>
      </c>
      <c r="I85" s="1">
        <f t="shared" si="4"/>
        <v>15000</v>
      </c>
      <c r="J85" s="1">
        <f>I85*200</f>
        <v>3000000</v>
      </c>
    </row>
    <row r="86" spans="1:10" x14ac:dyDescent="0.2">
      <c r="A86" s="269"/>
      <c r="B86" s="1" t="s">
        <v>124</v>
      </c>
      <c r="C86" s="1" t="s">
        <v>206</v>
      </c>
      <c r="D86" s="12">
        <v>43230</v>
      </c>
      <c r="E86" s="1" t="s">
        <v>216</v>
      </c>
      <c r="F86" s="1" t="s">
        <v>208</v>
      </c>
      <c r="G86" s="1">
        <v>500000</v>
      </c>
      <c r="H86" s="11">
        <v>0.03</v>
      </c>
      <c r="I86" s="1">
        <f t="shared" si="4"/>
        <v>15000</v>
      </c>
      <c r="J86" s="1">
        <f>I86*200</f>
        <v>3000000</v>
      </c>
    </row>
    <row r="87" spans="1:10" x14ac:dyDescent="0.2">
      <c r="A87" s="269"/>
      <c r="B87" s="1" t="s">
        <v>118</v>
      </c>
      <c r="C87" s="1" t="s">
        <v>206</v>
      </c>
      <c r="D87" s="12">
        <v>43231</v>
      </c>
      <c r="E87" s="1" t="s">
        <v>217</v>
      </c>
      <c r="F87" s="1" t="s">
        <v>208</v>
      </c>
      <c r="G87" s="1">
        <v>200000</v>
      </c>
      <c r="H87" s="10">
        <v>2.5000000000000001E-2</v>
      </c>
      <c r="I87" s="1">
        <f t="shared" ref="I87:I101" si="6">G87*H87</f>
        <v>5000</v>
      </c>
      <c r="J87" s="1">
        <f t="shared" ref="J87:J92" si="7">I87*180</f>
        <v>900000</v>
      </c>
    </row>
    <row r="88" spans="1:10" x14ac:dyDescent="0.2">
      <c r="A88" s="269"/>
      <c r="B88" s="1" t="s">
        <v>118</v>
      </c>
      <c r="C88" s="1" t="s">
        <v>206</v>
      </c>
      <c r="D88" s="12">
        <v>43232</v>
      </c>
      <c r="E88" s="1" t="s">
        <v>218</v>
      </c>
      <c r="F88" s="1" t="s">
        <v>208</v>
      </c>
      <c r="G88" s="1">
        <v>200000</v>
      </c>
      <c r="H88" s="10">
        <v>2.5000000000000001E-2</v>
      </c>
      <c r="I88" s="1">
        <f t="shared" si="6"/>
        <v>5000</v>
      </c>
      <c r="J88" s="1">
        <f t="shared" si="7"/>
        <v>900000</v>
      </c>
    </row>
    <row r="89" spans="1:10" x14ac:dyDescent="0.2">
      <c r="A89" s="269"/>
      <c r="B89" s="1" t="s">
        <v>118</v>
      </c>
      <c r="C89" s="1" t="s">
        <v>206</v>
      </c>
      <c r="D89" s="12">
        <v>43233</v>
      </c>
      <c r="E89" s="1" t="s">
        <v>219</v>
      </c>
      <c r="F89" s="1" t="s">
        <v>208</v>
      </c>
      <c r="G89" s="1">
        <v>200000</v>
      </c>
      <c r="H89" s="10">
        <v>2.5000000000000001E-2</v>
      </c>
      <c r="I89" s="1">
        <f t="shared" si="6"/>
        <v>5000</v>
      </c>
      <c r="J89" s="1">
        <f t="shared" si="7"/>
        <v>900000</v>
      </c>
    </row>
    <row r="90" spans="1:10" x14ac:dyDescent="0.2">
      <c r="A90" s="269"/>
      <c r="B90" s="1" t="s">
        <v>118</v>
      </c>
      <c r="C90" s="1" t="s">
        <v>206</v>
      </c>
      <c r="D90" s="12">
        <v>43234</v>
      </c>
      <c r="E90" s="1" t="s">
        <v>220</v>
      </c>
      <c r="F90" s="1" t="s">
        <v>208</v>
      </c>
      <c r="G90" s="1">
        <v>200000</v>
      </c>
      <c r="H90" s="10">
        <v>2.5000000000000001E-2</v>
      </c>
      <c r="I90" s="1">
        <f t="shared" si="6"/>
        <v>5000</v>
      </c>
      <c r="J90" s="1">
        <f t="shared" si="7"/>
        <v>900000</v>
      </c>
    </row>
    <row r="91" spans="1:10" x14ac:dyDescent="0.2">
      <c r="A91" s="269"/>
      <c r="B91" s="1" t="s">
        <v>118</v>
      </c>
      <c r="C91" s="1" t="s">
        <v>206</v>
      </c>
      <c r="D91" s="12">
        <v>43235</v>
      </c>
      <c r="E91" s="1" t="s">
        <v>221</v>
      </c>
      <c r="F91" s="1" t="s">
        <v>208</v>
      </c>
      <c r="G91" s="1">
        <v>200000</v>
      </c>
      <c r="H91" s="10">
        <v>2.5000000000000001E-2</v>
      </c>
      <c r="I91" s="1">
        <f t="shared" si="6"/>
        <v>5000</v>
      </c>
      <c r="J91" s="1">
        <f t="shared" si="7"/>
        <v>900000</v>
      </c>
    </row>
    <row r="92" spans="1:10" x14ac:dyDescent="0.2">
      <c r="A92" s="269"/>
      <c r="B92" s="1" t="s">
        <v>118</v>
      </c>
      <c r="C92" s="1" t="s">
        <v>206</v>
      </c>
      <c r="D92" s="12">
        <v>43236</v>
      </c>
      <c r="E92" s="1" t="s">
        <v>222</v>
      </c>
      <c r="F92" s="1" t="s">
        <v>208</v>
      </c>
      <c r="G92" s="1">
        <v>200000</v>
      </c>
      <c r="H92" s="10">
        <v>2.5000000000000001E-2</v>
      </c>
      <c r="I92" s="1">
        <f t="shared" si="6"/>
        <v>5000</v>
      </c>
      <c r="J92" s="1">
        <f t="shared" si="7"/>
        <v>900000</v>
      </c>
    </row>
    <row r="93" spans="1:10" x14ac:dyDescent="0.2">
      <c r="A93" s="269"/>
      <c r="B93" s="1" t="s">
        <v>124</v>
      </c>
      <c r="C93" s="1" t="s">
        <v>206</v>
      </c>
      <c r="D93" s="12">
        <v>43237</v>
      </c>
      <c r="E93" s="1" t="s">
        <v>223</v>
      </c>
      <c r="F93" s="1" t="s">
        <v>208</v>
      </c>
      <c r="G93" s="1">
        <v>500000</v>
      </c>
      <c r="H93" s="11">
        <v>0.03</v>
      </c>
      <c r="I93" s="1">
        <f t="shared" si="6"/>
        <v>15000</v>
      </c>
      <c r="J93" s="1">
        <f>I93*200</f>
        <v>3000000</v>
      </c>
    </row>
    <row r="94" spans="1:10" x14ac:dyDescent="0.2">
      <c r="A94" s="269"/>
      <c r="B94" s="1" t="s">
        <v>118</v>
      </c>
      <c r="C94" s="1" t="s">
        <v>206</v>
      </c>
      <c r="D94" s="12">
        <v>43238</v>
      </c>
      <c r="E94" s="1" t="s">
        <v>224</v>
      </c>
      <c r="F94" s="1" t="s">
        <v>208</v>
      </c>
      <c r="G94" s="1">
        <v>200000</v>
      </c>
      <c r="H94" s="10">
        <v>2.5000000000000001E-2</v>
      </c>
      <c r="I94" s="1">
        <f t="shared" si="6"/>
        <v>5000</v>
      </c>
      <c r="J94" s="1">
        <f>I94*180</f>
        <v>900000</v>
      </c>
    </row>
    <row r="95" spans="1:10" x14ac:dyDescent="0.2">
      <c r="A95" s="269"/>
      <c r="B95" s="1" t="s">
        <v>124</v>
      </c>
      <c r="C95" s="1" t="s">
        <v>206</v>
      </c>
      <c r="D95" s="12">
        <v>43239</v>
      </c>
      <c r="E95" s="1" t="s">
        <v>225</v>
      </c>
      <c r="F95" s="1" t="s">
        <v>208</v>
      </c>
      <c r="G95" s="1">
        <v>500000</v>
      </c>
      <c r="H95" s="11">
        <v>0.03</v>
      </c>
      <c r="I95" s="1">
        <f t="shared" si="6"/>
        <v>15000</v>
      </c>
      <c r="J95" s="1">
        <f>I95*200</f>
        <v>3000000</v>
      </c>
    </row>
    <row r="96" spans="1:10" x14ac:dyDescent="0.2">
      <c r="A96" s="269"/>
      <c r="B96" s="1" t="s">
        <v>118</v>
      </c>
      <c r="C96" s="1" t="s">
        <v>206</v>
      </c>
      <c r="D96" s="12">
        <v>43240</v>
      </c>
      <c r="E96" s="1" t="s">
        <v>226</v>
      </c>
      <c r="F96" s="1" t="s">
        <v>208</v>
      </c>
      <c r="G96" s="1">
        <v>200000</v>
      </c>
      <c r="H96" s="10">
        <v>2.5000000000000001E-2</v>
      </c>
      <c r="I96" s="1">
        <f t="shared" si="6"/>
        <v>5000</v>
      </c>
      <c r="J96" s="1">
        <f>I96*180</f>
        <v>900000</v>
      </c>
    </row>
    <row r="97" spans="1:10" x14ac:dyDescent="0.2">
      <c r="A97" s="269"/>
      <c r="B97" s="1" t="s">
        <v>118</v>
      </c>
      <c r="C97" s="1" t="s">
        <v>206</v>
      </c>
      <c r="D97" s="12">
        <v>43241</v>
      </c>
      <c r="E97" s="1" t="s">
        <v>227</v>
      </c>
      <c r="F97" s="1" t="s">
        <v>208</v>
      </c>
      <c r="G97" s="1">
        <v>200000</v>
      </c>
      <c r="H97" s="10">
        <v>2.5000000000000001E-2</v>
      </c>
      <c r="I97" s="1">
        <f t="shared" si="6"/>
        <v>5000</v>
      </c>
      <c r="J97" s="1">
        <f>I97*180</f>
        <v>900000</v>
      </c>
    </row>
    <row r="98" spans="1:10" x14ac:dyDescent="0.2">
      <c r="A98" s="269"/>
      <c r="B98" s="1" t="s">
        <v>118</v>
      </c>
      <c r="C98" s="1" t="s">
        <v>206</v>
      </c>
      <c r="D98" s="12">
        <v>43242</v>
      </c>
      <c r="E98" s="1" t="s">
        <v>228</v>
      </c>
      <c r="F98" s="1" t="s">
        <v>208</v>
      </c>
      <c r="G98" s="1">
        <v>200000</v>
      </c>
      <c r="H98" s="10">
        <v>2.5000000000000001E-2</v>
      </c>
      <c r="I98" s="1">
        <f t="shared" si="6"/>
        <v>5000</v>
      </c>
      <c r="J98" s="1">
        <f>I98*180</f>
        <v>900000</v>
      </c>
    </row>
    <row r="99" spans="1:10" x14ac:dyDescent="0.2">
      <c r="A99" s="269"/>
      <c r="B99" s="1" t="s">
        <v>124</v>
      </c>
      <c r="C99" s="1" t="s">
        <v>206</v>
      </c>
      <c r="D99" s="12">
        <v>43243</v>
      </c>
      <c r="E99" s="1" t="s">
        <v>229</v>
      </c>
      <c r="F99" s="1" t="s">
        <v>208</v>
      </c>
      <c r="G99" s="1">
        <v>500000</v>
      </c>
      <c r="H99" s="11">
        <v>0.03</v>
      </c>
      <c r="I99" s="1">
        <f t="shared" si="6"/>
        <v>15000</v>
      </c>
      <c r="J99" s="1">
        <f>I99*200</f>
        <v>3000000</v>
      </c>
    </row>
    <row r="100" spans="1:10" x14ac:dyDescent="0.2">
      <c r="A100" s="269"/>
      <c r="B100" s="1" t="s">
        <v>118</v>
      </c>
      <c r="C100" s="1" t="s">
        <v>206</v>
      </c>
      <c r="D100" s="12">
        <v>43244</v>
      </c>
      <c r="E100" s="1" t="s">
        <v>230</v>
      </c>
      <c r="F100" s="1" t="s">
        <v>208</v>
      </c>
      <c r="G100" s="1">
        <v>200000</v>
      </c>
      <c r="H100" s="10">
        <v>2.5000000000000001E-2</v>
      </c>
      <c r="I100" s="1">
        <f t="shared" si="6"/>
        <v>5000</v>
      </c>
      <c r="J100" s="1">
        <f>I100*180</f>
        <v>900000</v>
      </c>
    </row>
    <row r="101" spans="1:10" x14ac:dyDescent="0.2">
      <c r="A101" s="269"/>
      <c r="B101" s="1" t="s">
        <v>124</v>
      </c>
      <c r="C101" s="1" t="s">
        <v>206</v>
      </c>
      <c r="D101" s="12">
        <v>43245</v>
      </c>
      <c r="E101" s="1" t="s">
        <v>231</v>
      </c>
      <c r="F101" s="1" t="s">
        <v>208</v>
      </c>
      <c r="G101" s="1">
        <v>500000</v>
      </c>
      <c r="H101" s="11">
        <v>0.03</v>
      </c>
      <c r="I101" s="1">
        <f t="shared" si="6"/>
        <v>15000</v>
      </c>
      <c r="J101" s="1">
        <f>I101*200</f>
        <v>3000000</v>
      </c>
    </row>
    <row r="102" spans="1:10" x14ac:dyDescent="0.2">
      <c r="A102" s="269"/>
      <c r="B102" s="1" t="s">
        <v>118</v>
      </c>
      <c r="C102" s="1" t="s">
        <v>206</v>
      </c>
      <c r="D102" s="12">
        <v>43246</v>
      </c>
      <c r="E102" s="1" t="s">
        <v>232</v>
      </c>
      <c r="F102" s="1" t="s">
        <v>208</v>
      </c>
      <c r="G102" s="1">
        <v>200000</v>
      </c>
      <c r="H102" s="10">
        <v>2.5000000000000001E-2</v>
      </c>
      <c r="I102" s="1">
        <f t="shared" ref="I102:I135" si="8">G102*H102</f>
        <v>5000</v>
      </c>
      <c r="J102" s="1">
        <f t="shared" ref="J102:J107" si="9">I102*180</f>
        <v>900000</v>
      </c>
    </row>
    <row r="103" spans="1:10" x14ac:dyDescent="0.2">
      <c r="A103" s="269"/>
      <c r="B103" s="1" t="s">
        <v>118</v>
      </c>
      <c r="C103" s="1" t="s">
        <v>206</v>
      </c>
      <c r="D103" s="12">
        <v>43247</v>
      </c>
      <c r="E103" s="1" t="s">
        <v>233</v>
      </c>
      <c r="F103" s="1" t="s">
        <v>208</v>
      </c>
      <c r="G103" s="1">
        <v>200000</v>
      </c>
      <c r="H103" s="10">
        <v>2.5000000000000001E-2</v>
      </c>
      <c r="I103" s="1">
        <f t="shared" si="8"/>
        <v>5000</v>
      </c>
      <c r="J103" s="1">
        <f t="shared" si="9"/>
        <v>900000</v>
      </c>
    </row>
    <row r="104" spans="1:10" x14ac:dyDescent="0.2">
      <c r="A104" s="269"/>
      <c r="B104" s="1" t="s">
        <v>118</v>
      </c>
      <c r="C104" s="1" t="s">
        <v>206</v>
      </c>
      <c r="D104" s="12">
        <v>43248</v>
      </c>
      <c r="E104" s="1" t="s">
        <v>234</v>
      </c>
      <c r="F104" s="1" t="s">
        <v>235</v>
      </c>
      <c r="G104" s="1">
        <v>200000</v>
      </c>
      <c r="H104" s="10">
        <v>2.5000000000000001E-2</v>
      </c>
      <c r="I104" s="1">
        <f t="shared" si="8"/>
        <v>5000</v>
      </c>
      <c r="J104" s="1">
        <f t="shared" si="9"/>
        <v>900000</v>
      </c>
    </row>
    <row r="105" spans="1:10" x14ac:dyDescent="0.2">
      <c r="A105" s="269"/>
      <c r="B105" s="1" t="s">
        <v>118</v>
      </c>
      <c r="C105" s="1" t="s">
        <v>206</v>
      </c>
      <c r="D105" s="12">
        <v>43249</v>
      </c>
      <c r="E105" s="1" t="s">
        <v>236</v>
      </c>
      <c r="F105" s="1" t="s">
        <v>235</v>
      </c>
      <c r="G105" s="1">
        <v>200000</v>
      </c>
      <c r="H105" s="10">
        <v>2.5000000000000001E-2</v>
      </c>
      <c r="I105" s="1">
        <f t="shared" si="8"/>
        <v>5000</v>
      </c>
      <c r="J105" s="1">
        <f t="shared" si="9"/>
        <v>900000</v>
      </c>
    </row>
    <row r="106" spans="1:10" x14ac:dyDescent="0.2">
      <c r="A106" s="269"/>
      <c r="B106" s="1" t="s">
        <v>118</v>
      </c>
      <c r="C106" s="1" t="s">
        <v>206</v>
      </c>
      <c r="D106" s="12">
        <v>43250</v>
      </c>
      <c r="E106" s="1" t="s">
        <v>237</v>
      </c>
      <c r="F106" s="1" t="s">
        <v>235</v>
      </c>
      <c r="G106" s="1">
        <v>200000</v>
      </c>
      <c r="H106" s="10">
        <v>2.5000000000000001E-2</v>
      </c>
      <c r="I106" s="1">
        <f t="shared" si="8"/>
        <v>5000</v>
      </c>
      <c r="J106" s="1">
        <f t="shared" si="9"/>
        <v>900000</v>
      </c>
    </row>
    <row r="107" spans="1:10" x14ac:dyDescent="0.2">
      <c r="A107" s="269"/>
      <c r="B107" s="1" t="s">
        <v>118</v>
      </c>
      <c r="C107" s="1" t="s">
        <v>206</v>
      </c>
      <c r="D107" s="12">
        <v>43251</v>
      </c>
      <c r="E107" s="1" t="s">
        <v>238</v>
      </c>
      <c r="F107" s="1" t="s">
        <v>235</v>
      </c>
      <c r="G107" s="1">
        <v>200000</v>
      </c>
      <c r="H107" s="10">
        <v>2.5000000000000001E-2</v>
      </c>
      <c r="I107" s="1">
        <f t="shared" si="8"/>
        <v>5000</v>
      </c>
      <c r="J107" s="1">
        <f t="shared" si="9"/>
        <v>900000</v>
      </c>
    </row>
    <row r="108" spans="1:10" x14ac:dyDescent="0.2">
      <c r="A108" s="269" t="s">
        <v>239</v>
      </c>
      <c r="B108" s="1" t="s">
        <v>122</v>
      </c>
      <c r="C108" s="1" t="s">
        <v>240</v>
      </c>
      <c r="D108" s="12">
        <v>43221</v>
      </c>
      <c r="E108" s="1" t="s">
        <v>241</v>
      </c>
      <c r="F108" s="1" t="s">
        <v>242</v>
      </c>
      <c r="G108" s="1">
        <v>500000</v>
      </c>
      <c r="H108" s="11">
        <v>0.06</v>
      </c>
      <c r="I108" s="1">
        <f t="shared" si="8"/>
        <v>30000</v>
      </c>
      <c r="J108" s="1">
        <f>I108*200</f>
        <v>6000000</v>
      </c>
    </row>
    <row r="109" spans="1:10" x14ac:dyDescent="0.2">
      <c r="A109" s="269"/>
      <c r="B109" s="1" t="s">
        <v>118</v>
      </c>
      <c r="C109" s="1" t="s">
        <v>240</v>
      </c>
      <c r="D109" s="12">
        <v>43222</v>
      </c>
      <c r="E109" s="1" t="s">
        <v>243</v>
      </c>
      <c r="F109" s="1" t="s">
        <v>242</v>
      </c>
      <c r="G109" s="1">
        <v>200000</v>
      </c>
      <c r="H109" s="10">
        <v>2.5000000000000001E-2</v>
      </c>
      <c r="I109" s="1">
        <f t="shared" si="8"/>
        <v>5000</v>
      </c>
      <c r="J109" s="1">
        <f>I109*180</f>
        <v>900000</v>
      </c>
    </row>
    <row r="110" spans="1:10" x14ac:dyDescent="0.2">
      <c r="A110" s="269"/>
      <c r="B110" s="1" t="s">
        <v>118</v>
      </c>
      <c r="C110" s="1" t="s">
        <v>240</v>
      </c>
      <c r="D110" s="12">
        <v>43223</v>
      </c>
      <c r="E110" s="1" t="s">
        <v>244</v>
      </c>
      <c r="F110" s="1" t="s">
        <v>242</v>
      </c>
      <c r="G110" s="1">
        <v>200000</v>
      </c>
      <c r="H110" s="10">
        <v>2.5000000000000001E-2</v>
      </c>
      <c r="I110" s="1">
        <f t="shared" si="8"/>
        <v>5000</v>
      </c>
      <c r="J110" s="1">
        <f>I110*180</f>
        <v>900000</v>
      </c>
    </row>
    <row r="111" spans="1:10" x14ac:dyDescent="0.2">
      <c r="A111" s="269"/>
      <c r="B111" s="1" t="s">
        <v>118</v>
      </c>
      <c r="C111" s="1" t="s">
        <v>240</v>
      </c>
      <c r="D111" s="12">
        <v>43224</v>
      </c>
      <c r="E111" s="1" t="s">
        <v>245</v>
      </c>
      <c r="F111" s="1" t="s">
        <v>242</v>
      </c>
      <c r="G111" s="1">
        <v>200000</v>
      </c>
      <c r="H111" s="10">
        <v>2.5000000000000001E-2</v>
      </c>
      <c r="I111" s="1">
        <f t="shared" si="8"/>
        <v>5000</v>
      </c>
      <c r="J111" s="1">
        <f>I111*180</f>
        <v>900000</v>
      </c>
    </row>
    <row r="112" spans="1:10" x14ac:dyDescent="0.2">
      <c r="A112" s="269"/>
      <c r="B112" s="1" t="s">
        <v>122</v>
      </c>
      <c r="C112" s="1" t="s">
        <v>240</v>
      </c>
      <c r="D112" s="12">
        <v>43225</v>
      </c>
      <c r="E112" s="1" t="s">
        <v>246</v>
      </c>
      <c r="F112" s="1" t="s">
        <v>242</v>
      </c>
      <c r="G112" s="1">
        <v>500000</v>
      </c>
      <c r="H112" s="11">
        <v>0.06</v>
      </c>
      <c r="I112" s="1">
        <f t="shared" si="8"/>
        <v>30000</v>
      </c>
      <c r="J112" s="1">
        <f>I112*200</f>
        <v>6000000</v>
      </c>
    </row>
    <row r="113" spans="1:10" x14ac:dyDescent="0.2">
      <c r="A113" s="269"/>
      <c r="B113" s="1" t="s">
        <v>118</v>
      </c>
      <c r="C113" s="1" t="s">
        <v>240</v>
      </c>
      <c r="D113" s="12">
        <v>43226</v>
      </c>
      <c r="E113" s="1" t="s">
        <v>247</v>
      </c>
      <c r="F113" s="1" t="s">
        <v>242</v>
      </c>
      <c r="G113" s="1">
        <v>200000</v>
      </c>
      <c r="H113" s="10">
        <v>2.5000000000000001E-2</v>
      </c>
      <c r="I113" s="1">
        <f t="shared" si="8"/>
        <v>5000</v>
      </c>
      <c r="J113" s="1">
        <f>I113*180</f>
        <v>900000</v>
      </c>
    </row>
    <row r="114" spans="1:10" x14ac:dyDescent="0.2">
      <c r="A114" s="269"/>
      <c r="B114" s="1" t="s">
        <v>118</v>
      </c>
      <c r="C114" s="1" t="s">
        <v>240</v>
      </c>
      <c r="D114" s="12">
        <v>43227</v>
      </c>
      <c r="E114" s="1" t="s">
        <v>248</v>
      </c>
      <c r="F114" s="1" t="s">
        <v>242</v>
      </c>
      <c r="G114" s="1">
        <v>200000</v>
      </c>
      <c r="H114" s="10">
        <v>2.5000000000000001E-2</v>
      </c>
      <c r="I114" s="1">
        <f t="shared" si="8"/>
        <v>5000</v>
      </c>
      <c r="J114" s="1">
        <f>I114*180</f>
        <v>900000</v>
      </c>
    </row>
    <row r="115" spans="1:10" x14ac:dyDescent="0.2">
      <c r="A115" s="269"/>
      <c r="B115" s="1" t="s">
        <v>118</v>
      </c>
      <c r="C115" s="1" t="s">
        <v>240</v>
      </c>
      <c r="D115" s="12">
        <v>43228</v>
      </c>
      <c r="E115" s="1" t="s">
        <v>249</v>
      </c>
      <c r="F115" s="1" t="s">
        <v>242</v>
      </c>
      <c r="G115" s="1">
        <v>200000</v>
      </c>
      <c r="H115" s="10">
        <v>2.5000000000000001E-2</v>
      </c>
      <c r="I115" s="1">
        <f t="shared" si="8"/>
        <v>5000</v>
      </c>
      <c r="J115" s="1">
        <f>I115*180</f>
        <v>900000</v>
      </c>
    </row>
    <row r="116" spans="1:10" x14ac:dyDescent="0.2">
      <c r="A116" s="269"/>
      <c r="B116" s="13" t="s">
        <v>170</v>
      </c>
      <c r="C116" s="13" t="s">
        <v>240</v>
      </c>
      <c r="D116" s="14">
        <v>43229</v>
      </c>
      <c r="E116" s="13" t="s">
        <v>250</v>
      </c>
      <c r="F116" s="13" t="s">
        <v>242</v>
      </c>
      <c r="G116" s="13">
        <v>1000000</v>
      </c>
      <c r="H116" s="15">
        <v>0.05</v>
      </c>
      <c r="I116" s="13">
        <f t="shared" si="8"/>
        <v>50000</v>
      </c>
      <c r="J116" s="13">
        <f>I116*220</f>
        <v>11000000</v>
      </c>
    </row>
    <row r="117" spans="1:10" x14ac:dyDescent="0.2">
      <c r="A117" s="269"/>
      <c r="B117" s="1" t="s">
        <v>118</v>
      </c>
      <c r="C117" s="1" t="s">
        <v>240</v>
      </c>
      <c r="D117" s="12">
        <v>43230</v>
      </c>
      <c r="E117" s="1" t="s">
        <v>251</v>
      </c>
      <c r="F117" s="1" t="s">
        <v>242</v>
      </c>
      <c r="G117" s="1">
        <v>200000</v>
      </c>
      <c r="H117" s="10">
        <v>2.5000000000000001E-2</v>
      </c>
      <c r="I117" s="1">
        <f t="shared" si="8"/>
        <v>5000</v>
      </c>
      <c r="J117" s="1">
        <f>I117*180</f>
        <v>900000</v>
      </c>
    </row>
    <row r="118" spans="1:10" x14ac:dyDescent="0.2">
      <c r="A118" s="269"/>
      <c r="B118" s="1" t="s">
        <v>118</v>
      </c>
      <c r="C118" s="1" t="s">
        <v>240</v>
      </c>
      <c r="D118" s="12">
        <v>43231</v>
      </c>
      <c r="E118" s="1" t="s">
        <v>252</v>
      </c>
      <c r="F118" s="1" t="s">
        <v>242</v>
      </c>
      <c r="G118" s="1">
        <v>200000</v>
      </c>
      <c r="H118" s="10">
        <v>2.5000000000000001E-2</v>
      </c>
      <c r="I118" s="1">
        <f t="shared" si="8"/>
        <v>5000</v>
      </c>
      <c r="J118" s="1">
        <f>I118*180</f>
        <v>900000</v>
      </c>
    </row>
    <row r="119" spans="1:10" x14ac:dyDescent="0.2">
      <c r="A119" s="269"/>
      <c r="B119" s="1" t="s">
        <v>118</v>
      </c>
      <c r="C119" s="1" t="s">
        <v>240</v>
      </c>
      <c r="D119" s="12">
        <v>43232</v>
      </c>
      <c r="E119" s="1" t="s">
        <v>253</v>
      </c>
      <c r="F119" s="1" t="s">
        <v>197</v>
      </c>
      <c r="G119" s="1">
        <v>200000</v>
      </c>
      <c r="H119" s="10">
        <v>2.5000000000000001E-2</v>
      </c>
      <c r="I119" s="1">
        <f t="shared" si="8"/>
        <v>5000</v>
      </c>
      <c r="J119" s="1">
        <f>I119*180</f>
        <v>900000</v>
      </c>
    </row>
    <row r="120" spans="1:10" x14ac:dyDescent="0.2">
      <c r="A120" s="269"/>
      <c r="B120" s="1" t="s">
        <v>122</v>
      </c>
      <c r="C120" s="1" t="s">
        <v>240</v>
      </c>
      <c r="D120" s="12">
        <v>43233</v>
      </c>
      <c r="E120" s="1" t="s">
        <v>254</v>
      </c>
      <c r="F120" s="1" t="s">
        <v>242</v>
      </c>
      <c r="G120" s="1">
        <v>500000</v>
      </c>
      <c r="H120" s="11">
        <v>0.06</v>
      </c>
      <c r="I120" s="1">
        <f t="shared" si="8"/>
        <v>30000</v>
      </c>
      <c r="J120" s="1">
        <f>I120*200</f>
        <v>6000000</v>
      </c>
    </row>
    <row r="121" spans="1:10" x14ac:dyDescent="0.2">
      <c r="A121" s="269"/>
      <c r="B121" s="1" t="s">
        <v>118</v>
      </c>
      <c r="C121" s="1" t="s">
        <v>240</v>
      </c>
      <c r="D121" s="12">
        <v>43234</v>
      </c>
      <c r="E121" s="1" t="s">
        <v>255</v>
      </c>
      <c r="F121" s="1" t="s">
        <v>242</v>
      </c>
      <c r="G121" s="1">
        <v>200000</v>
      </c>
      <c r="H121" s="10">
        <v>2.5000000000000001E-2</v>
      </c>
      <c r="I121" s="1">
        <f t="shared" si="8"/>
        <v>5000</v>
      </c>
      <c r="J121" s="1">
        <f>I121*180</f>
        <v>900000</v>
      </c>
    </row>
    <row r="122" spans="1:10" x14ac:dyDescent="0.2">
      <c r="A122" s="269"/>
      <c r="B122" s="1" t="s">
        <v>118</v>
      </c>
      <c r="C122" s="1" t="s">
        <v>240</v>
      </c>
      <c r="D122" s="12">
        <v>43235</v>
      </c>
      <c r="E122" s="1" t="s">
        <v>256</v>
      </c>
      <c r="F122" s="1" t="s">
        <v>242</v>
      </c>
      <c r="G122" s="1">
        <v>200000</v>
      </c>
      <c r="H122" s="10">
        <v>2.5000000000000001E-2</v>
      </c>
      <c r="I122" s="1">
        <f t="shared" si="8"/>
        <v>5000</v>
      </c>
      <c r="J122" s="1">
        <f>I122*180</f>
        <v>900000</v>
      </c>
    </row>
    <row r="123" spans="1:10" x14ac:dyDescent="0.2">
      <c r="A123" s="269"/>
      <c r="B123" s="1" t="s">
        <v>118</v>
      </c>
      <c r="C123" s="1" t="s">
        <v>240</v>
      </c>
      <c r="D123" s="12">
        <v>43236</v>
      </c>
      <c r="E123" s="1" t="s">
        <v>257</v>
      </c>
      <c r="F123" s="1" t="s">
        <v>242</v>
      </c>
      <c r="G123" s="1">
        <v>200000</v>
      </c>
      <c r="H123" s="10">
        <v>2.5000000000000001E-2</v>
      </c>
      <c r="I123" s="1">
        <f t="shared" si="8"/>
        <v>5000</v>
      </c>
      <c r="J123" s="1">
        <f>I123*180</f>
        <v>900000</v>
      </c>
    </row>
    <row r="124" spans="1:10" x14ac:dyDescent="0.2">
      <c r="A124" s="269"/>
      <c r="B124" s="1" t="s">
        <v>118</v>
      </c>
      <c r="C124" s="1" t="s">
        <v>240</v>
      </c>
      <c r="D124" s="12">
        <v>43237</v>
      </c>
      <c r="E124" s="1" t="s">
        <v>258</v>
      </c>
      <c r="F124" s="1" t="s">
        <v>242</v>
      </c>
      <c r="G124" s="1">
        <v>200000</v>
      </c>
      <c r="H124" s="10">
        <v>2.5000000000000001E-2</v>
      </c>
      <c r="I124" s="1">
        <f t="shared" si="8"/>
        <v>5000</v>
      </c>
      <c r="J124" s="1">
        <f>I124*180</f>
        <v>900000</v>
      </c>
    </row>
    <row r="125" spans="1:10" x14ac:dyDescent="0.2">
      <c r="A125" s="269"/>
      <c r="B125" s="1" t="s">
        <v>118</v>
      </c>
      <c r="C125" s="1" t="s">
        <v>240</v>
      </c>
      <c r="D125" s="12">
        <v>43238</v>
      </c>
      <c r="E125" s="1" t="s">
        <v>259</v>
      </c>
      <c r="F125" s="1" t="s">
        <v>242</v>
      </c>
      <c r="G125" s="1">
        <v>200000</v>
      </c>
      <c r="H125" s="10">
        <v>2.5000000000000001E-2</v>
      </c>
      <c r="I125" s="1">
        <f t="shared" si="8"/>
        <v>5000</v>
      </c>
      <c r="J125" s="1">
        <f>I125*180</f>
        <v>900000</v>
      </c>
    </row>
    <row r="126" spans="1:10" x14ac:dyDescent="0.2">
      <c r="A126" s="269"/>
      <c r="B126" s="1" t="s">
        <v>122</v>
      </c>
      <c r="C126" s="1" t="s">
        <v>240</v>
      </c>
      <c r="D126" s="12">
        <v>43239</v>
      </c>
      <c r="E126" s="1" t="s">
        <v>260</v>
      </c>
      <c r="F126" s="1" t="s">
        <v>242</v>
      </c>
      <c r="G126" s="1">
        <v>500000</v>
      </c>
      <c r="H126" s="11">
        <v>0.06</v>
      </c>
      <c r="I126" s="1">
        <f t="shared" si="8"/>
        <v>30000</v>
      </c>
      <c r="J126" s="1">
        <f>I126*200</f>
        <v>6000000</v>
      </c>
    </row>
    <row r="127" spans="1:10" x14ac:dyDescent="0.2">
      <c r="A127" s="269"/>
      <c r="B127" s="1" t="s">
        <v>118</v>
      </c>
      <c r="C127" s="1" t="s">
        <v>240</v>
      </c>
      <c r="D127" s="12">
        <v>43240</v>
      </c>
      <c r="E127" s="1" t="s">
        <v>261</v>
      </c>
      <c r="F127" s="1" t="s">
        <v>242</v>
      </c>
      <c r="G127" s="1">
        <v>200000</v>
      </c>
      <c r="H127" s="10">
        <v>2.5000000000000001E-2</v>
      </c>
      <c r="I127" s="1">
        <f t="shared" si="8"/>
        <v>5000</v>
      </c>
      <c r="J127" s="1">
        <f>I127*180</f>
        <v>900000</v>
      </c>
    </row>
    <row r="128" spans="1:10" x14ac:dyDescent="0.2">
      <c r="A128" s="269"/>
      <c r="B128" s="1" t="s">
        <v>118</v>
      </c>
      <c r="C128" s="1" t="s">
        <v>240</v>
      </c>
      <c r="D128" s="12">
        <v>43241</v>
      </c>
      <c r="E128" s="1" t="s">
        <v>262</v>
      </c>
      <c r="F128" s="1" t="s">
        <v>242</v>
      </c>
      <c r="G128" s="1">
        <v>200000</v>
      </c>
      <c r="H128" s="10">
        <v>2.5000000000000001E-2</v>
      </c>
      <c r="I128" s="1">
        <f t="shared" si="8"/>
        <v>5000</v>
      </c>
      <c r="J128" s="1">
        <f>I128*180</f>
        <v>900000</v>
      </c>
    </row>
    <row r="129" spans="1:10" x14ac:dyDescent="0.2">
      <c r="A129" s="269"/>
      <c r="B129" s="1" t="s">
        <v>118</v>
      </c>
      <c r="C129" s="1" t="s">
        <v>240</v>
      </c>
      <c r="D129" s="12">
        <v>43242</v>
      </c>
      <c r="E129" s="1" t="s">
        <v>263</v>
      </c>
      <c r="F129" s="1" t="s">
        <v>242</v>
      </c>
      <c r="G129" s="1">
        <v>200000</v>
      </c>
      <c r="H129" s="10">
        <v>2.5000000000000001E-2</v>
      </c>
      <c r="I129" s="1">
        <f t="shared" si="8"/>
        <v>5000</v>
      </c>
      <c r="J129" s="1">
        <f>I129*180</f>
        <v>900000</v>
      </c>
    </row>
    <row r="130" spans="1:10" x14ac:dyDescent="0.2">
      <c r="A130" s="269"/>
      <c r="B130" s="1" t="s">
        <v>124</v>
      </c>
      <c r="C130" s="1" t="s">
        <v>240</v>
      </c>
      <c r="D130" s="12">
        <v>43243</v>
      </c>
      <c r="E130" s="1" t="s">
        <v>264</v>
      </c>
      <c r="F130" s="1" t="s">
        <v>242</v>
      </c>
      <c r="G130" s="1">
        <v>500000</v>
      </c>
      <c r="H130" s="11">
        <v>0.03</v>
      </c>
      <c r="I130" s="1">
        <f t="shared" si="8"/>
        <v>15000</v>
      </c>
      <c r="J130" s="1">
        <f>I130*200</f>
        <v>3000000</v>
      </c>
    </row>
    <row r="131" spans="1:10" x14ac:dyDescent="0.2">
      <c r="A131" s="269"/>
      <c r="B131" s="1" t="s">
        <v>173</v>
      </c>
      <c r="C131" s="1" t="s">
        <v>240</v>
      </c>
      <c r="D131" s="12">
        <v>43244</v>
      </c>
      <c r="E131" s="1" t="s">
        <v>265</v>
      </c>
      <c r="F131" s="1" t="s">
        <v>242</v>
      </c>
      <c r="G131" s="1">
        <v>500000</v>
      </c>
      <c r="H131" s="11">
        <v>0.03</v>
      </c>
      <c r="I131" s="1">
        <f t="shared" si="8"/>
        <v>15000</v>
      </c>
      <c r="J131" s="1">
        <f>I131*200</f>
        <v>3000000</v>
      </c>
    </row>
    <row r="132" spans="1:10" x14ac:dyDescent="0.2">
      <c r="A132" s="269"/>
      <c r="B132" s="13" t="s">
        <v>170</v>
      </c>
      <c r="C132" s="13" t="s">
        <v>240</v>
      </c>
      <c r="D132" s="14">
        <v>43245</v>
      </c>
      <c r="E132" s="13" t="s">
        <v>265</v>
      </c>
      <c r="F132" s="13" t="s">
        <v>242</v>
      </c>
      <c r="G132" s="13">
        <v>1000000</v>
      </c>
      <c r="H132" s="15">
        <v>0.05</v>
      </c>
      <c r="I132" s="13">
        <f t="shared" si="8"/>
        <v>50000</v>
      </c>
      <c r="J132" s="13">
        <f>I132*220</f>
        <v>11000000</v>
      </c>
    </row>
    <row r="133" spans="1:10" x14ac:dyDescent="0.2">
      <c r="A133" s="269"/>
      <c r="B133" s="1" t="s">
        <v>118</v>
      </c>
      <c r="C133" s="1" t="s">
        <v>240</v>
      </c>
      <c r="D133" s="12">
        <v>43246</v>
      </c>
      <c r="E133" s="1" t="s">
        <v>266</v>
      </c>
      <c r="F133" s="1" t="s">
        <v>242</v>
      </c>
      <c r="G133" s="1">
        <v>200000</v>
      </c>
      <c r="H133" s="10">
        <v>2.5000000000000001E-2</v>
      </c>
      <c r="I133" s="1">
        <f t="shared" si="8"/>
        <v>5000</v>
      </c>
      <c r="J133" s="1">
        <f>I133*180</f>
        <v>900000</v>
      </c>
    </row>
    <row r="134" spans="1:10" x14ac:dyDescent="0.2">
      <c r="A134" s="269"/>
      <c r="B134" s="1" t="s">
        <v>118</v>
      </c>
      <c r="C134" s="1" t="s">
        <v>240</v>
      </c>
      <c r="D134" s="12">
        <v>43247</v>
      </c>
      <c r="E134" s="1" t="s">
        <v>267</v>
      </c>
      <c r="F134" s="1" t="s">
        <v>242</v>
      </c>
      <c r="G134" s="1">
        <v>200000</v>
      </c>
      <c r="H134" s="10">
        <v>2.5000000000000001E-2</v>
      </c>
      <c r="I134" s="1">
        <f t="shared" si="8"/>
        <v>5000</v>
      </c>
      <c r="J134" s="1">
        <f>I134*180</f>
        <v>900000</v>
      </c>
    </row>
    <row r="135" spans="1:10" x14ac:dyDescent="0.2">
      <c r="A135" s="269"/>
      <c r="B135" s="1" t="s">
        <v>122</v>
      </c>
      <c r="C135" s="1" t="s">
        <v>240</v>
      </c>
      <c r="D135" s="12">
        <v>43248</v>
      </c>
      <c r="E135" s="1" t="s">
        <v>248</v>
      </c>
      <c r="F135" s="1" t="s">
        <v>242</v>
      </c>
      <c r="G135" s="1">
        <v>500000</v>
      </c>
      <c r="H135" s="11">
        <v>0.06</v>
      </c>
      <c r="I135" s="1">
        <f t="shared" si="8"/>
        <v>30000</v>
      </c>
      <c r="J135" s="1">
        <f>I135*200</f>
        <v>6000000</v>
      </c>
    </row>
    <row r="136" spans="1:10" x14ac:dyDescent="0.2">
      <c r="A136" s="269" t="s">
        <v>104</v>
      </c>
      <c r="B136" s="269"/>
      <c r="C136" s="269"/>
      <c r="D136" s="269"/>
      <c r="E136" s="269"/>
      <c r="F136" s="269"/>
      <c r="G136" s="1">
        <f>SUM(G2:G135)</f>
        <v>41100000</v>
      </c>
      <c r="H136" s="17">
        <f>AVERAGE(H2:H135)</f>
        <v>3.0932835820895465E-2</v>
      </c>
      <c r="I136" s="1">
        <f>SUM(I2:I135)</f>
        <v>1475000</v>
      </c>
      <c r="J136" s="1">
        <f>SUM(J2:J135)</f>
        <v>289700000</v>
      </c>
    </row>
  </sheetData>
  <autoFilter ref="B1:J136"/>
  <mergeCells count="6">
    <mergeCell ref="A136:F136"/>
    <mergeCell ref="A2:A35"/>
    <mergeCell ref="A36:A62"/>
    <mergeCell ref="A63:A77"/>
    <mergeCell ref="A78:A107"/>
    <mergeCell ref="A108:A135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8" workbookViewId="0">
      <selection activeCell="A2" sqref="A2:J48"/>
    </sheetView>
  </sheetViews>
  <sheetFormatPr baseColWidth="10" defaultColWidth="8.83203125" defaultRowHeight="13" x14ac:dyDescent="0.2"/>
  <cols>
    <col min="1" max="1" width="11.6640625" style="70" bestFit="1" customWidth="1"/>
    <col min="2" max="2" width="4.5" style="70" bestFit="1" customWidth="1"/>
    <col min="3" max="3" width="10" style="70" bestFit="1" customWidth="1"/>
    <col min="4" max="4" width="12.1640625" style="70" bestFit="1" customWidth="1"/>
    <col min="5" max="5" width="65" style="70" bestFit="1" customWidth="1"/>
    <col min="6" max="6" width="8.83203125" style="70"/>
    <col min="7" max="7" width="8.83203125" style="70" bestFit="1" customWidth="1"/>
    <col min="8" max="8" width="9.1640625" style="70" bestFit="1" customWidth="1"/>
    <col min="9" max="9" width="10.6640625" style="70" bestFit="1" customWidth="1"/>
    <col min="10" max="10" width="9.1640625" style="70" bestFit="1" customWidth="1"/>
    <col min="11" max="16384" width="8.83203125" style="70"/>
  </cols>
  <sheetData>
    <row r="1" spans="1:10" ht="16" x14ac:dyDescent="0.2">
      <c r="A1" s="105" t="s">
        <v>4</v>
      </c>
      <c r="B1" s="105" t="s">
        <v>109</v>
      </c>
      <c r="C1" s="106" t="s">
        <v>110</v>
      </c>
      <c r="D1" s="107" t="s">
        <v>111</v>
      </c>
      <c r="E1" s="106" t="s">
        <v>112</v>
      </c>
      <c r="F1" s="105" t="s">
        <v>355</v>
      </c>
      <c r="G1" s="107" t="s">
        <v>356</v>
      </c>
      <c r="H1" s="107" t="s">
        <v>114</v>
      </c>
      <c r="I1" s="107" t="s">
        <v>357</v>
      </c>
      <c r="J1" s="107" t="s">
        <v>116</v>
      </c>
    </row>
    <row r="2" spans="1:10" ht="16" x14ac:dyDescent="0.2">
      <c r="A2" s="109" t="s">
        <v>118</v>
      </c>
      <c r="B2" s="109" t="s">
        <v>720</v>
      </c>
      <c r="C2" s="110">
        <v>43252</v>
      </c>
      <c r="D2" s="111" t="s">
        <v>721</v>
      </c>
      <c r="E2" s="112" t="s">
        <v>722</v>
      </c>
      <c r="F2" s="108" t="s">
        <v>366</v>
      </c>
      <c r="G2" s="113">
        <v>320000</v>
      </c>
      <c r="H2" s="114">
        <v>3.5000000000000003E-2</v>
      </c>
      <c r="I2" s="115">
        <v>1.1200000000000001</v>
      </c>
      <c r="J2" s="113">
        <v>2800.0000000000005</v>
      </c>
    </row>
    <row r="3" spans="1:10" ht="16" x14ac:dyDescent="0.2">
      <c r="A3" s="109" t="s">
        <v>749</v>
      </c>
      <c r="B3" s="109" t="s">
        <v>720</v>
      </c>
      <c r="C3" s="110">
        <v>43252</v>
      </c>
      <c r="D3" s="111" t="s">
        <v>721</v>
      </c>
      <c r="E3" s="112" t="s">
        <v>738</v>
      </c>
      <c r="F3" s="108" t="s">
        <v>444</v>
      </c>
      <c r="G3" s="113">
        <v>400000</v>
      </c>
      <c r="H3" s="114">
        <v>1.2999999999999999E-2</v>
      </c>
      <c r="I3" s="115">
        <v>0.52</v>
      </c>
      <c r="J3" s="113">
        <v>1300</v>
      </c>
    </row>
    <row r="4" spans="1:10" ht="16" x14ac:dyDescent="0.2">
      <c r="A4" s="109" t="s">
        <v>118</v>
      </c>
      <c r="B4" s="109" t="s">
        <v>720</v>
      </c>
      <c r="C4" s="110">
        <v>43253</v>
      </c>
      <c r="D4" s="111" t="s">
        <v>723</v>
      </c>
      <c r="E4" s="112" t="s">
        <v>724</v>
      </c>
      <c r="F4" s="108" t="s">
        <v>444</v>
      </c>
      <c r="G4" s="113">
        <v>100000</v>
      </c>
      <c r="H4" s="114">
        <v>0.02</v>
      </c>
      <c r="I4" s="115">
        <v>0.2</v>
      </c>
      <c r="J4" s="113">
        <v>500</v>
      </c>
    </row>
    <row r="5" spans="1:10" ht="16" x14ac:dyDescent="0.2">
      <c r="A5" s="109" t="s">
        <v>118</v>
      </c>
      <c r="B5" s="109" t="s">
        <v>720</v>
      </c>
      <c r="C5" s="110">
        <v>43254</v>
      </c>
      <c r="D5" s="111" t="s">
        <v>723</v>
      </c>
      <c r="E5" s="112" t="s">
        <v>725</v>
      </c>
      <c r="F5" s="108" t="s">
        <v>444</v>
      </c>
      <c r="G5" s="113">
        <v>120000</v>
      </c>
      <c r="H5" s="114">
        <v>1.7999999999999999E-2</v>
      </c>
      <c r="I5" s="115">
        <v>0.21599999999999997</v>
      </c>
      <c r="J5" s="113">
        <v>539.99999999999989</v>
      </c>
    </row>
    <row r="6" spans="1:10" ht="16" x14ac:dyDescent="0.2">
      <c r="A6" s="109" t="s">
        <v>118</v>
      </c>
      <c r="B6" s="109" t="s">
        <v>720</v>
      </c>
      <c r="C6" s="110">
        <v>43255</v>
      </c>
      <c r="D6" s="111" t="s">
        <v>723</v>
      </c>
      <c r="E6" s="112" t="s">
        <v>726</v>
      </c>
      <c r="F6" s="108" t="s">
        <v>444</v>
      </c>
      <c r="G6" s="113">
        <v>100000</v>
      </c>
      <c r="H6" s="114">
        <v>0.02</v>
      </c>
      <c r="I6" s="115">
        <v>0.2</v>
      </c>
      <c r="J6" s="113">
        <v>500</v>
      </c>
    </row>
    <row r="7" spans="1:10" ht="16" x14ac:dyDescent="0.2">
      <c r="A7" s="109" t="s">
        <v>749</v>
      </c>
      <c r="B7" s="109" t="s">
        <v>720</v>
      </c>
      <c r="C7" s="110">
        <v>43255</v>
      </c>
      <c r="D7" s="111" t="s">
        <v>723</v>
      </c>
      <c r="E7" s="112" t="s">
        <v>750</v>
      </c>
      <c r="F7" s="108" t="s">
        <v>366</v>
      </c>
      <c r="G7" s="113">
        <v>100000</v>
      </c>
      <c r="H7" s="114">
        <v>1.7999999999999999E-2</v>
      </c>
      <c r="I7" s="115">
        <v>0.18</v>
      </c>
      <c r="J7" s="113">
        <v>450</v>
      </c>
    </row>
    <row r="8" spans="1:10" ht="16" x14ac:dyDescent="0.2">
      <c r="A8" s="109" t="s">
        <v>118</v>
      </c>
      <c r="B8" s="109" t="s">
        <v>720</v>
      </c>
      <c r="C8" s="110">
        <v>43256</v>
      </c>
      <c r="D8" s="111" t="s">
        <v>727</v>
      </c>
      <c r="E8" s="112" t="s">
        <v>724</v>
      </c>
      <c r="F8" s="108" t="s">
        <v>444</v>
      </c>
      <c r="G8" s="113">
        <v>280000</v>
      </c>
      <c r="H8" s="114">
        <v>0.03</v>
      </c>
      <c r="I8" s="115">
        <v>0.84</v>
      </c>
      <c r="J8" s="113">
        <v>2100</v>
      </c>
    </row>
    <row r="9" spans="1:10" ht="16" x14ac:dyDescent="0.2">
      <c r="A9" s="109" t="s">
        <v>749</v>
      </c>
      <c r="B9" s="109" t="s">
        <v>720</v>
      </c>
      <c r="C9" s="110">
        <v>43256</v>
      </c>
      <c r="D9" s="111" t="s">
        <v>727</v>
      </c>
      <c r="E9" s="112" t="s">
        <v>741</v>
      </c>
      <c r="F9" s="109" t="s">
        <v>444</v>
      </c>
      <c r="G9" s="113">
        <v>350000</v>
      </c>
      <c r="H9" s="114">
        <v>2.1000000000000001E-2</v>
      </c>
      <c r="I9" s="115">
        <v>0.7350000000000001</v>
      </c>
      <c r="J9" s="113">
        <v>1837.5000000000002</v>
      </c>
    </row>
    <row r="10" spans="1:10" ht="16" x14ac:dyDescent="0.2">
      <c r="A10" s="109" t="s">
        <v>118</v>
      </c>
      <c r="B10" s="109" t="s">
        <v>720</v>
      </c>
      <c r="C10" s="110">
        <v>43257</v>
      </c>
      <c r="D10" s="111" t="s">
        <v>728</v>
      </c>
      <c r="E10" s="112" t="s">
        <v>724</v>
      </c>
      <c r="F10" s="108" t="s">
        <v>366</v>
      </c>
      <c r="G10" s="113">
        <v>150000</v>
      </c>
      <c r="H10" s="114">
        <v>2.5000000000000001E-2</v>
      </c>
      <c r="I10" s="115">
        <v>0.375</v>
      </c>
      <c r="J10" s="113">
        <v>937.5</v>
      </c>
    </row>
    <row r="11" spans="1:10" ht="16" x14ac:dyDescent="0.2">
      <c r="A11" s="109" t="s">
        <v>118</v>
      </c>
      <c r="B11" s="109" t="s">
        <v>720</v>
      </c>
      <c r="C11" s="110">
        <v>43258</v>
      </c>
      <c r="D11" s="111" t="s">
        <v>728</v>
      </c>
      <c r="E11" s="112" t="s">
        <v>729</v>
      </c>
      <c r="F11" s="108" t="s">
        <v>444</v>
      </c>
      <c r="G11" s="113">
        <v>160000</v>
      </c>
      <c r="H11" s="114">
        <v>2.1999999999999999E-2</v>
      </c>
      <c r="I11" s="115">
        <v>0.35199999999999998</v>
      </c>
      <c r="J11" s="113">
        <v>880</v>
      </c>
    </row>
    <row r="12" spans="1:10" ht="16" x14ac:dyDescent="0.2">
      <c r="A12" s="109" t="s">
        <v>749</v>
      </c>
      <c r="B12" s="109" t="s">
        <v>720</v>
      </c>
      <c r="C12" s="110">
        <v>43258</v>
      </c>
      <c r="D12" s="111" t="s">
        <v>728</v>
      </c>
      <c r="E12" s="112" t="s">
        <v>742</v>
      </c>
      <c r="F12" s="109" t="s">
        <v>444</v>
      </c>
      <c r="G12" s="113">
        <v>150000</v>
      </c>
      <c r="H12" s="114">
        <v>2.5000000000000001E-2</v>
      </c>
      <c r="I12" s="115">
        <v>0.375</v>
      </c>
      <c r="J12" s="113">
        <v>937.5</v>
      </c>
    </row>
    <row r="13" spans="1:10" ht="16" x14ac:dyDescent="0.2">
      <c r="A13" s="109" t="s">
        <v>118</v>
      </c>
      <c r="B13" s="109" t="s">
        <v>720</v>
      </c>
      <c r="C13" s="110">
        <v>43259</v>
      </c>
      <c r="D13" s="111" t="s">
        <v>730</v>
      </c>
      <c r="E13" s="112" t="s">
        <v>724</v>
      </c>
      <c r="F13" s="108" t="s">
        <v>444</v>
      </c>
      <c r="G13" s="113">
        <v>350000</v>
      </c>
      <c r="H13" s="114">
        <v>0.03</v>
      </c>
      <c r="I13" s="115">
        <v>1.05</v>
      </c>
      <c r="J13" s="113">
        <v>2625</v>
      </c>
    </row>
    <row r="14" spans="1:10" ht="16" x14ac:dyDescent="0.2">
      <c r="A14" s="109" t="s">
        <v>749</v>
      </c>
      <c r="B14" s="109" t="s">
        <v>720</v>
      </c>
      <c r="C14" s="110">
        <v>43259</v>
      </c>
      <c r="D14" s="111" t="s">
        <v>730</v>
      </c>
      <c r="E14" s="112" t="s">
        <v>724</v>
      </c>
      <c r="F14" s="109" t="s">
        <v>444</v>
      </c>
      <c r="G14" s="113">
        <v>280000</v>
      </c>
      <c r="H14" s="114">
        <v>1.9E-2</v>
      </c>
      <c r="I14" s="115">
        <v>0.53200000000000003</v>
      </c>
      <c r="J14" s="113">
        <v>1330</v>
      </c>
    </row>
    <row r="15" spans="1:10" ht="16" x14ac:dyDescent="0.2">
      <c r="A15" s="109" t="s">
        <v>118</v>
      </c>
      <c r="B15" s="109" t="s">
        <v>720</v>
      </c>
      <c r="C15" s="110">
        <v>43260</v>
      </c>
      <c r="D15" s="111" t="s">
        <v>731</v>
      </c>
      <c r="E15" s="112" t="s">
        <v>732</v>
      </c>
      <c r="F15" s="108" t="s">
        <v>366</v>
      </c>
      <c r="G15" s="113">
        <v>120000</v>
      </c>
      <c r="H15" s="114">
        <v>0.02</v>
      </c>
      <c r="I15" s="115">
        <v>0.24</v>
      </c>
      <c r="J15" s="113">
        <v>600</v>
      </c>
    </row>
    <row r="16" spans="1:10" ht="16" x14ac:dyDescent="0.2">
      <c r="A16" s="109" t="s">
        <v>118</v>
      </c>
      <c r="B16" s="109" t="s">
        <v>720</v>
      </c>
      <c r="C16" s="110">
        <v>43261</v>
      </c>
      <c r="D16" s="111" t="s">
        <v>731</v>
      </c>
      <c r="E16" s="112" t="s">
        <v>733</v>
      </c>
      <c r="F16" s="109" t="s">
        <v>444</v>
      </c>
      <c r="G16" s="113">
        <v>140000</v>
      </c>
      <c r="H16" s="114">
        <v>0.02</v>
      </c>
      <c r="I16" s="115">
        <v>0.28000000000000003</v>
      </c>
      <c r="J16" s="113">
        <v>700.00000000000011</v>
      </c>
    </row>
    <row r="17" spans="1:10" ht="16" x14ac:dyDescent="0.2">
      <c r="A17" s="109" t="s">
        <v>749</v>
      </c>
      <c r="B17" s="109" t="s">
        <v>720</v>
      </c>
      <c r="C17" s="110">
        <v>43261</v>
      </c>
      <c r="D17" s="111" t="s">
        <v>731</v>
      </c>
      <c r="E17" s="112" t="s">
        <v>751</v>
      </c>
      <c r="F17" s="109" t="s">
        <v>444</v>
      </c>
      <c r="G17" s="113">
        <v>130000</v>
      </c>
      <c r="H17" s="114">
        <v>2.5000000000000001E-2</v>
      </c>
      <c r="I17" s="115">
        <v>0.32500000000000001</v>
      </c>
      <c r="J17" s="113">
        <v>812.5</v>
      </c>
    </row>
    <row r="18" spans="1:10" ht="16" x14ac:dyDescent="0.2">
      <c r="A18" s="109" t="s">
        <v>118</v>
      </c>
      <c r="B18" s="109" t="s">
        <v>720</v>
      </c>
      <c r="C18" s="110">
        <v>43262</v>
      </c>
      <c r="D18" s="111" t="s">
        <v>734</v>
      </c>
      <c r="E18" s="112" t="s">
        <v>725</v>
      </c>
      <c r="F18" s="109" t="s">
        <v>444</v>
      </c>
      <c r="G18" s="113">
        <v>400000</v>
      </c>
      <c r="H18" s="114">
        <v>0.03</v>
      </c>
      <c r="I18" s="115">
        <v>1.2</v>
      </c>
      <c r="J18" s="113">
        <v>3000</v>
      </c>
    </row>
    <row r="19" spans="1:10" ht="16" x14ac:dyDescent="0.2">
      <c r="A19" s="109" t="s">
        <v>749</v>
      </c>
      <c r="B19" s="109" t="s">
        <v>720</v>
      </c>
      <c r="C19" s="110">
        <v>43262</v>
      </c>
      <c r="D19" s="111" t="s">
        <v>734</v>
      </c>
      <c r="E19" s="112" t="s">
        <v>738</v>
      </c>
      <c r="F19" s="109" t="s">
        <v>444</v>
      </c>
      <c r="G19" s="113">
        <v>300000</v>
      </c>
      <c r="H19" s="114">
        <v>0.02</v>
      </c>
      <c r="I19" s="115">
        <v>0.6</v>
      </c>
      <c r="J19" s="113">
        <v>1500</v>
      </c>
    </row>
    <row r="20" spans="1:10" ht="16" x14ac:dyDescent="0.2">
      <c r="A20" s="109" t="s">
        <v>118</v>
      </c>
      <c r="B20" s="109" t="s">
        <v>720</v>
      </c>
      <c r="C20" s="110">
        <v>43263</v>
      </c>
      <c r="D20" s="111" t="s">
        <v>735</v>
      </c>
      <c r="E20" s="112" t="s">
        <v>724</v>
      </c>
      <c r="F20" s="109" t="s">
        <v>444</v>
      </c>
      <c r="G20" s="113">
        <v>90000</v>
      </c>
      <c r="H20" s="114">
        <v>0.02</v>
      </c>
      <c r="I20" s="115">
        <v>0.18</v>
      </c>
      <c r="J20" s="113">
        <v>450</v>
      </c>
    </row>
    <row r="21" spans="1:10" ht="16" x14ac:dyDescent="0.2">
      <c r="A21" s="109" t="s">
        <v>118</v>
      </c>
      <c r="B21" s="109" t="s">
        <v>720</v>
      </c>
      <c r="C21" s="110">
        <v>43264</v>
      </c>
      <c r="D21" s="111" t="s">
        <v>735</v>
      </c>
      <c r="E21" s="112" t="s">
        <v>736</v>
      </c>
      <c r="F21" s="109" t="s">
        <v>444</v>
      </c>
      <c r="G21" s="113">
        <v>80000</v>
      </c>
      <c r="H21" s="114">
        <v>1.7999999999999999E-2</v>
      </c>
      <c r="I21" s="115">
        <v>0.14399999999999999</v>
      </c>
      <c r="J21" s="113">
        <v>360</v>
      </c>
    </row>
    <row r="22" spans="1:10" ht="16" x14ac:dyDescent="0.2">
      <c r="A22" s="109" t="s">
        <v>118</v>
      </c>
      <c r="B22" s="109" t="s">
        <v>720</v>
      </c>
      <c r="C22" s="110">
        <v>43265</v>
      </c>
      <c r="D22" s="111" t="s">
        <v>735</v>
      </c>
      <c r="E22" s="112" t="s">
        <v>724</v>
      </c>
      <c r="F22" s="109" t="s">
        <v>444</v>
      </c>
      <c r="G22" s="113">
        <v>100000</v>
      </c>
      <c r="H22" s="114">
        <v>0.02</v>
      </c>
      <c r="I22" s="115">
        <v>0.2</v>
      </c>
      <c r="J22" s="113">
        <v>500</v>
      </c>
    </row>
    <row r="23" spans="1:10" ht="16" x14ac:dyDescent="0.2">
      <c r="A23" s="109" t="s">
        <v>749</v>
      </c>
      <c r="B23" s="109" t="s">
        <v>720</v>
      </c>
      <c r="C23" s="110">
        <v>43265</v>
      </c>
      <c r="D23" s="111" t="s">
        <v>735</v>
      </c>
      <c r="E23" s="112" t="s">
        <v>752</v>
      </c>
      <c r="F23" s="109" t="s">
        <v>444</v>
      </c>
      <c r="G23" s="113">
        <v>180000</v>
      </c>
      <c r="H23" s="114">
        <v>2.5000000000000001E-2</v>
      </c>
      <c r="I23" s="115">
        <v>0.45</v>
      </c>
      <c r="J23" s="113">
        <v>1125</v>
      </c>
    </row>
    <row r="24" spans="1:10" ht="16" x14ac:dyDescent="0.2">
      <c r="A24" s="109" t="s">
        <v>118</v>
      </c>
      <c r="B24" s="109" t="s">
        <v>720</v>
      </c>
      <c r="C24" s="110">
        <v>43266</v>
      </c>
      <c r="D24" s="116" t="s">
        <v>737</v>
      </c>
      <c r="E24" s="112" t="s">
        <v>725</v>
      </c>
      <c r="F24" s="109" t="s">
        <v>444</v>
      </c>
      <c r="G24" s="113">
        <v>250000</v>
      </c>
      <c r="H24" s="114">
        <v>0.03</v>
      </c>
      <c r="I24" s="115">
        <v>0.75</v>
      </c>
      <c r="J24" s="113">
        <v>1875</v>
      </c>
    </row>
    <row r="25" spans="1:10" ht="16" x14ac:dyDescent="0.2">
      <c r="A25" s="109" t="s">
        <v>749</v>
      </c>
      <c r="B25" s="109" t="s">
        <v>720</v>
      </c>
      <c r="C25" s="110">
        <v>43266</v>
      </c>
      <c r="D25" s="116" t="s">
        <v>737</v>
      </c>
      <c r="E25" s="112" t="s">
        <v>753</v>
      </c>
      <c r="F25" s="109" t="s">
        <v>444</v>
      </c>
      <c r="G25" s="113">
        <v>400000</v>
      </c>
      <c r="H25" s="114">
        <v>1.6E-2</v>
      </c>
      <c r="I25" s="115">
        <v>0.64</v>
      </c>
      <c r="J25" s="113">
        <v>1600</v>
      </c>
    </row>
    <row r="26" spans="1:10" ht="16" x14ac:dyDescent="0.2">
      <c r="A26" s="109" t="s">
        <v>118</v>
      </c>
      <c r="B26" s="109" t="s">
        <v>720</v>
      </c>
      <c r="C26" s="110">
        <v>43267</v>
      </c>
      <c r="D26" s="116" t="s">
        <v>737</v>
      </c>
      <c r="E26" s="112" t="s">
        <v>732</v>
      </c>
      <c r="F26" s="109" t="s">
        <v>444</v>
      </c>
      <c r="G26" s="113">
        <v>150000</v>
      </c>
      <c r="H26" s="114">
        <v>3.2000000000000001E-2</v>
      </c>
      <c r="I26" s="115">
        <v>0.48</v>
      </c>
      <c r="J26" s="113">
        <v>1200</v>
      </c>
    </row>
    <row r="27" spans="1:10" ht="16" x14ac:dyDescent="0.2">
      <c r="A27" s="109" t="s">
        <v>118</v>
      </c>
      <c r="B27" s="109" t="s">
        <v>720</v>
      </c>
      <c r="C27" s="110">
        <v>43268</v>
      </c>
      <c r="D27" s="116" t="s">
        <v>737</v>
      </c>
      <c r="E27" s="112" t="s">
        <v>738</v>
      </c>
      <c r="F27" s="109" t="s">
        <v>444</v>
      </c>
      <c r="G27" s="113">
        <v>400000</v>
      </c>
      <c r="H27" s="114">
        <v>3.5000000000000003E-2</v>
      </c>
      <c r="I27" s="115">
        <v>1.4000000000000001</v>
      </c>
      <c r="J27" s="113">
        <v>3500.0000000000005</v>
      </c>
    </row>
    <row r="28" spans="1:10" ht="16" x14ac:dyDescent="0.2">
      <c r="A28" s="109" t="s">
        <v>118</v>
      </c>
      <c r="B28" s="109" t="s">
        <v>720</v>
      </c>
      <c r="C28" s="110">
        <v>43269</v>
      </c>
      <c r="D28" s="116" t="s">
        <v>737</v>
      </c>
      <c r="E28" s="112" t="s">
        <v>739</v>
      </c>
      <c r="F28" s="109" t="s">
        <v>444</v>
      </c>
      <c r="G28" s="113">
        <v>150000</v>
      </c>
      <c r="H28" s="114">
        <v>3.7999999999999999E-2</v>
      </c>
      <c r="I28" s="115">
        <v>0.56999999999999995</v>
      </c>
      <c r="J28" s="113">
        <v>1424.9999999999998</v>
      </c>
    </row>
    <row r="29" spans="1:10" ht="16" x14ac:dyDescent="0.2">
      <c r="A29" s="109" t="s">
        <v>749</v>
      </c>
      <c r="B29" s="109" t="s">
        <v>720</v>
      </c>
      <c r="C29" s="110">
        <v>43269</v>
      </c>
      <c r="D29" s="116" t="s">
        <v>737</v>
      </c>
      <c r="E29" s="112" t="s">
        <v>742</v>
      </c>
      <c r="F29" s="109" t="s">
        <v>444</v>
      </c>
      <c r="G29" s="113">
        <v>340000</v>
      </c>
      <c r="H29" s="114">
        <v>2.5000000000000001E-2</v>
      </c>
      <c r="I29" s="115">
        <v>0.85000000000000009</v>
      </c>
      <c r="J29" s="113">
        <v>2125</v>
      </c>
    </row>
    <row r="30" spans="1:10" ht="16" x14ac:dyDescent="0.2">
      <c r="A30" s="109" t="s">
        <v>118</v>
      </c>
      <c r="B30" s="109" t="s">
        <v>720</v>
      </c>
      <c r="C30" s="110">
        <v>43270</v>
      </c>
      <c r="D30" s="116" t="s">
        <v>740</v>
      </c>
      <c r="E30" s="112" t="s">
        <v>741</v>
      </c>
      <c r="F30" s="109" t="s">
        <v>444</v>
      </c>
      <c r="G30" s="113">
        <v>320000</v>
      </c>
      <c r="H30" s="114">
        <v>3.5000000000000003E-2</v>
      </c>
      <c r="I30" s="115">
        <v>1.1200000000000001</v>
      </c>
      <c r="J30" s="113">
        <v>2800.0000000000005</v>
      </c>
    </row>
    <row r="31" spans="1:10" ht="16" x14ac:dyDescent="0.2">
      <c r="A31" s="109" t="s">
        <v>749</v>
      </c>
      <c r="B31" s="109" t="s">
        <v>720</v>
      </c>
      <c r="C31" s="110">
        <v>43270</v>
      </c>
      <c r="D31" s="116" t="s">
        <v>740</v>
      </c>
      <c r="E31" s="112" t="s">
        <v>724</v>
      </c>
      <c r="F31" s="109" t="s">
        <v>444</v>
      </c>
      <c r="G31" s="113">
        <v>280000</v>
      </c>
      <c r="H31" s="114">
        <v>1.7000000000000001E-2</v>
      </c>
      <c r="I31" s="115">
        <v>0.47600000000000003</v>
      </c>
      <c r="J31" s="113">
        <v>1190</v>
      </c>
    </row>
    <row r="32" spans="1:10" ht="16" x14ac:dyDescent="0.2">
      <c r="A32" s="109" t="s">
        <v>118</v>
      </c>
      <c r="B32" s="109" t="s">
        <v>720</v>
      </c>
      <c r="C32" s="110">
        <v>43271</v>
      </c>
      <c r="D32" s="116" t="s">
        <v>740</v>
      </c>
      <c r="E32" s="112" t="s">
        <v>742</v>
      </c>
      <c r="F32" s="109" t="s">
        <v>444</v>
      </c>
      <c r="G32" s="113">
        <v>200000</v>
      </c>
      <c r="H32" s="114">
        <v>0.03</v>
      </c>
      <c r="I32" s="115">
        <v>0.6</v>
      </c>
      <c r="J32" s="113">
        <v>1500</v>
      </c>
    </row>
    <row r="33" spans="1:10" ht="16" x14ac:dyDescent="0.2">
      <c r="A33" s="109" t="s">
        <v>118</v>
      </c>
      <c r="B33" s="109" t="s">
        <v>720</v>
      </c>
      <c r="C33" s="110">
        <v>43272</v>
      </c>
      <c r="D33" s="116" t="s">
        <v>743</v>
      </c>
      <c r="E33" s="112" t="s">
        <v>744</v>
      </c>
      <c r="F33" s="109" t="s">
        <v>444</v>
      </c>
      <c r="G33" s="113">
        <v>200000</v>
      </c>
      <c r="H33" s="114">
        <v>2.1000000000000001E-2</v>
      </c>
      <c r="I33" s="115">
        <v>0.42000000000000004</v>
      </c>
      <c r="J33" s="113">
        <v>1050</v>
      </c>
    </row>
    <row r="34" spans="1:10" ht="16" x14ac:dyDescent="0.2">
      <c r="A34" s="109" t="s">
        <v>118</v>
      </c>
      <c r="B34" s="109" t="s">
        <v>720</v>
      </c>
      <c r="C34" s="110">
        <v>43273</v>
      </c>
      <c r="D34" s="116" t="s">
        <v>743</v>
      </c>
      <c r="E34" s="112" t="s">
        <v>724</v>
      </c>
      <c r="F34" s="109" t="s">
        <v>444</v>
      </c>
      <c r="G34" s="113">
        <v>100000</v>
      </c>
      <c r="H34" s="114">
        <v>1.7999999999999999E-2</v>
      </c>
      <c r="I34" s="115">
        <v>0.18</v>
      </c>
      <c r="J34" s="113">
        <v>450</v>
      </c>
    </row>
    <row r="35" spans="1:10" ht="16" x14ac:dyDescent="0.2">
      <c r="A35" s="109" t="s">
        <v>749</v>
      </c>
      <c r="B35" s="109" t="s">
        <v>720</v>
      </c>
      <c r="C35" s="110">
        <v>43273</v>
      </c>
      <c r="D35" s="116" t="s">
        <v>743</v>
      </c>
      <c r="E35" s="112" t="s">
        <v>754</v>
      </c>
      <c r="F35" s="109" t="s">
        <v>444</v>
      </c>
      <c r="G35" s="113">
        <v>150000</v>
      </c>
      <c r="H35" s="114">
        <v>2.5000000000000001E-2</v>
      </c>
      <c r="I35" s="115">
        <v>0.375</v>
      </c>
      <c r="J35" s="113">
        <v>937.5</v>
      </c>
    </row>
    <row r="36" spans="1:10" ht="16" x14ac:dyDescent="0.2">
      <c r="A36" s="109" t="s">
        <v>118</v>
      </c>
      <c r="B36" s="109" t="s">
        <v>720</v>
      </c>
      <c r="C36" s="110">
        <v>43274</v>
      </c>
      <c r="D36" s="116" t="s">
        <v>743</v>
      </c>
      <c r="E36" s="112" t="s">
        <v>742</v>
      </c>
      <c r="F36" s="109" t="s">
        <v>444</v>
      </c>
      <c r="G36" s="113">
        <v>170000</v>
      </c>
      <c r="H36" s="114">
        <v>1.7999999999999999E-2</v>
      </c>
      <c r="I36" s="115">
        <v>0.30599999999999999</v>
      </c>
      <c r="J36" s="113">
        <v>765</v>
      </c>
    </row>
    <row r="37" spans="1:10" ht="16" x14ac:dyDescent="0.2">
      <c r="A37" s="109" t="s">
        <v>118</v>
      </c>
      <c r="B37" s="109" t="s">
        <v>720</v>
      </c>
      <c r="C37" s="110">
        <v>43275</v>
      </c>
      <c r="D37" s="116" t="s">
        <v>743</v>
      </c>
      <c r="E37" s="112" t="s">
        <v>726</v>
      </c>
      <c r="F37" s="109" t="s">
        <v>444</v>
      </c>
      <c r="G37" s="113">
        <v>160000</v>
      </c>
      <c r="H37" s="114">
        <v>1.9E-2</v>
      </c>
      <c r="I37" s="115">
        <v>0.30399999999999999</v>
      </c>
      <c r="J37" s="113">
        <v>760</v>
      </c>
    </row>
    <row r="38" spans="1:10" ht="16" x14ac:dyDescent="0.2">
      <c r="A38" s="109" t="s">
        <v>749</v>
      </c>
      <c r="B38" s="109" t="s">
        <v>720</v>
      </c>
      <c r="C38" s="110">
        <v>43275</v>
      </c>
      <c r="D38" s="116" t="s">
        <v>743</v>
      </c>
      <c r="E38" s="112" t="s">
        <v>757</v>
      </c>
      <c r="F38" s="109" t="s">
        <v>444</v>
      </c>
      <c r="G38" s="113">
        <v>150000</v>
      </c>
      <c r="H38" s="114">
        <v>0.02</v>
      </c>
      <c r="I38" s="115">
        <v>0.3</v>
      </c>
      <c r="J38" s="113">
        <v>750</v>
      </c>
    </row>
    <row r="39" spans="1:10" ht="16" x14ac:dyDescent="0.2">
      <c r="A39" s="109" t="s">
        <v>118</v>
      </c>
      <c r="B39" s="109" t="s">
        <v>720</v>
      </c>
      <c r="C39" s="110">
        <v>43276</v>
      </c>
      <c r="D39" s="116" t="s">
        <v>745</v>
      </c>
      <c r="E39" s="112" t="s">
        <v>732</v>
      </c>
      <c r="F39" s="109" t="s">
        <v>444</v>
      </c>
      <c r="G39" s="113">
        <v>200000</v>
      </c>
      <c r="H39" s="114">
        <v>1.7999999999999999E-2</v>
      </c>
      <c r="I39" s="115">
        <v>0.36</v>
      </c>
      <c r="J39" s="113">
        <v>900</v>
      </c>
    </row>
    <row r="40" spans="1:10" ht="16" x14ac:dyDescent="0.2">
      <c r="A40" s="109" t="s">
        <v>118</v>
      </c>
      <c r="B40" s="109" t="s">
        <v>720</v>
      </c>
      <c r="C40" s="110">
        <v>43277</v>
      </c>
      <c r="D40" s="116" t="s">
        <v>745</v>
      </c>
      <c r="E40" s="112" t="s">
        <v>724</v>
      </c>
      <c r="F40" s="109" t="s">
        <v>444</v>
      </c>
      <c r="G40" s="113">
        <v>160000</v>
      </c>
      <c r="H40" s="114">
        <v>1.7999999999999999E-2</v>
      </c>
      <c r="I40" s="115">
        <v>0.28799999999999998</v>
      </c>
      <c r="J40" s="113">
        <v>720</v>
      </c>
    </row>
    <row r="41" spans="1:10" ht="16" x14ac:dyDescent="0.2">
      <c r="A41" s="109" t="s">
        <v>749</v>
      </c>
      <c r="B41" s="109" t="s">
        <v>720</v>
      </c>
      <c r="C41" s="110">
        <v>43277</v>
      </c>
      <c r="D41" s="116" t="s">
        <v>745</v>
      </c>
      <c r="E41" s="112" t="s">
        <v>752</v>
      </c>
      <c r="F41" s="109" t="s">
        <v>444</v>
      </c>
      <c r="G41" s="113">
        <v>150000</v>
      </c>
      <c r="H41" s="114">
        <v>6.0000000000000001E-3</v>
      </c>
      <c r="I41" s="115">
        <v>0.09</v>
      </c>
      <c r="J41" s="113">
        <v>225</v>
      </c>
    </row>
    <row r="42" spans="1:10" ht="16" x14ac:dyDescent="0.2">
      <c r="A42" s="109" t="s">
        <v>118</v>
      </c>
      <c r="B42" s="109" t="s">
        <v>720</v>
      </c>
      <c r="C42" s="110">
        <v>43278</v>
      </c>
      <c r="D42" s="116" t="s">
        <v>746</v>
      </c>
      <c r="E42" s="112" t="s">
        <v>733</v>
      </c>
      <c r="F42" s="109" t="s">
        <v>444</v>
      </c>
      <c r="G42" s="113">
        <v>300000</v>
      </c>
      <c r="H42" s="114">
        <v>2.1999999999999999E-2</v>
      </c>
      <c r="I42" s="115">
        <v>0.65999999999999992</v>
      </c>
      <c r="J42" s="113">
        <v>1649.9999999999998</v>
      </c>
    </row>
    <row r="43" spans="1:10" ht="16" x14ac:dyDescent="0.2">
      <c r="A43" s="109" t="s">
        <v>749</v>
      </c>
      <c r="B43" s="109" t="s">
        <v>720</v>
      </c>
      <c r="C43" s="110">
        <v>43278</v>
      </c>
      <c r="D43" s="116" t="s">
        <v>746</v>
      </c>
      <c r="E43" s="112" t="s">
        <v>724</v>
      </c>
      <c r="F43" s="109" t="s">
        <v>444</v>
      </c>
      <c r="G43" s="113">
        <v>360000</v>
      </c>
      <c r="H43" s="114">
        <v>0.02</v>
      </c>
      <c r="I43" s="115">
        <v>0.72</v>
      </c>
      <c r="J43" s="113">
        <v>1800</v>
      </c>
    </row>
    <row r="44" spans="1:10" ht="16" x14ac:dyDescent="0.2">
      <c r="A44" s="109" t="s">
        <v>118</v>
      </c>
      <c r="B44" s="109" t="s">
        <v>720</v>
      </c>
      <c r="C44" s="110">
        <v>43279</v>
      </c>
      <c r="D44" s="116" t="s">
        <v>746</v>
      </c>
      <c r="E44" s="112" t="s">
        <v>733</v>
      </c>
      <c r="F44" s="109" t="s">
        <v>444</v>
      </c>
      <c r="G44" s="113">
        <v>150000</v>
      </c>
      <c r="H44" s="114">
        <v>0.03</v>
      </c>
      <c r="I44" s="115">
        <v>0.44999999999999996</v>
      </c>
      <c r="J44" s="113">
        <v>1125</v>
      </c>
    </row>
    <row r="45" spans="1:10" ht="16" x14ac:dyDescent="0.2">
      <c r="A45" s="109" t="s">
        <v>118</v>
      </c>
      <c r="B45" s="109" t="s">
        <v>720</v>
      </c>
      <c r="C45" s="110">
        <v>43280</v>
      </c>
      <c r="D45" s="116" t="s">
        <v>746</v>
      </c>
      <c r="E45" s="112" t="s">
        <v>724</v>
      </c>
      <c r="F45" s="109" t="s">
        <v>444</v>
      </c>
      <c r="G45" s="113">
        <v>160000</v>
      </c>
      <c r="H45" s="114">
        <v>3.5999999999999997E-2</v>
      </c>
      <c r="I45" s="115">
        <v>0.57599999999999996</v>
      </c>
      <c r="J45" s="113">
        <v>1440</v>
      </c>
    </row>
    <row r="46" spans="1:10" ht="16" x14ac:dyDescent="0.2">
      <c r="A46" s="109" t="s">
        <v>749</v>
      </c>
      <c r="B46" s="109" t="s">
        <v>720</v>
      </c>
      <c r="C46" s="110">
        <v>43280</v>
      </c>
      <c r="D46" s="116" t="s">
        <v>746</v>
      </c>
      <c r="E46" s="112" t="s">
        <v>755</v>
      </c>
      <c r="F46" s="109" t="s">
        <v>444</v>
      </c>
      <c r="G46" s="113">
        <v>200000</v>
      </c>
      <c r="H46" s="114">
        <v>1.7999999999999999E-2</v>
      </c>
      <c r="I46" s="115">
        <v>0.36</v>
      </c>
      <c r="J46" s="113">
        <v>900</v>
      </c>
    </row>
    <row r="47" spans="1:10" ht="16" x14ac:dyDescent="0.2">
      <c r="A47" s="109" t="s">
        <v>118</v>
      </c>
      <c r="B47" s="109" t="s">
        <v>720</v>
      </c>
      <c r="C47" s="110">
        <v>43281</v>
      </c>
      <c r="D47" s="116" t="s">
        <v>747</v>
      </c>
      <c r="E47" s="112" t="s">
        <v>748</v>
      </c>
      <c r="F47" s="109" t="s">
        <v>444</v>
      </c>
      <c r="G47" s="113">
        <v>100000</v>
      </c>
      <c r="H47" s="114">
        <v>0.02</v>
      </c>
      <c r="I47" s="115">
        <v>0.2</v>
      </c>
      <c r="J47" s="113">
        <v>500</v>
      </c>
    </row>
    <row r="48" spans="1:10" ht="16" x14ac:dyDescent="0.2">
      <c r="A48" s="109" t="s">
        <v>749</v>
      </c>
      <c r="B48" s="109" t="s">
        <v>720</v>
      </c>
      <c r="C48" s="110">
        <v>43281</v>
      </c>
      <c r="D48" s="116" t="s">
        <v>747</v>
      </c>
      <c r="E48" s="112" t="s">
        <v>756</v>
      </c>
      <c r="F48" s="109" t="s">
        <v>444</v>
      </c>
      <c r="G48" s="113">
        <v>460000</v>
      </c>
      <c r="H48" s="114">
        <v>1.7999999999999999E-2</v>
      </c>
      <c r="I48" s="115">
        <v>0.82799999999999996</v>
      </c>
      <c r="J48" s="113">
        <v>2070</v>
      </c>
    </row>
    <row r="52" spans="1:2" x14ac:dyDescent="0.2">
      <c r="A52" s="187" t="s">
        <v>907</v>
      </c>
      <c r="B52" s="187">
        <v>30</v>
      </c>
    </row>
    <row r="53" spans="1:2" x14ac:dyDescent="0.2">
      <c r="A53" s="187" t="s">
        <v>908</v>
      </c>
      <c r="B53" s="187">
        <v>17</v>
      </c>
    </row>
    <row r="54" spans="1:2" x14ac:dyDescent="0.2">
      <c r="A54" s="187" t="s">
        <v>909</v>
      </c>
      <c r="B54" s="187">
        <v>17</v>
      </c>
    </row>
  </sheetData>
  <sortState ref="A2:J54">
    <sortCondition ref="C1"/>
  </sortState>
  <phoneticPr fontId="14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4" workbookViewId="0">
      <selection activeCell="A2" sqref="A2:J61"/>
    </sheetView>
  </sheetViews>
  <sheetFormatPr baseColWidth="10" defaultColWidth="8.83203125" defaultRowHeight="13" x14ac:dyDescent="0.2"/>
  <cols>
    <col min="1" max="1" width="8.5" style="133" bestFit="1" customWidth="1"/>
    <col min="2" max="2" width="4.5" style="133" bestFit="1" customWidth="1"/>
    <col min="3" max="3" width="10" style="133" bestFit="1" customWidth="1"/>
    <col min="4" max="4" width="31.83203125" style="133" bestFit="1" customWidth="1"/>
    <col min="5" max="5" width="47.1640625" style="133" bestFit="1" customWidth="1"/>
    <col min="6" max="6" width="7.5" style="133" bestFit="1" customWidth="1"/>
    <col min="7" max="7" width="10.6640625" style="133" bestFit="1" customWidth="1"/>
    <col min="8" max="8" width="9.1640625" style="133" bestFit="1" customWidth="1"/>
    <col min="9" max="9" width="12.33203125" style="133" bestFit="1" customWidth="1"/>
    <col min="10" max="10" width="9.1640625" style="133" bestFit="1" customWidth="1"/>
    <col min="11" max="16384" width="8.83203125" style="133"/>
  </cols>
  <sheetData>
    <row r="1" spans="1:10" ht="16" x14ac:dyDescent="0.2">
      <c r="A1" s="129" t="s">
        <v>4</v>
      </c>
      <c r="B1" s="129" t="s">
        <v>109</v>
      </c>
      <c r="C1" s="130" t="s">
        <v>110</v>
      </c>
      <c r="D1" s="131" t="s">
        <v>111</v>
      </c>
      <c r="E1" s="130" t="s">
        <v>112</v>
      </c>
      <c r="F1" s="129" t="s">
        <v>441</v>
      </c>
      <c r="G1" s="132" t="s">
        <v>113</v>
      </c>
      <c r="H1" s="131" t="s">
        <v>114</v>
      </c>
      <c r="I1" s="131" t="s">
        <v>115</v>
      </c>
      <c r="J1" s="131" t="s">
        <v>116</v>
      </c>
    </row>
    <row r="2" spans="1:10" ht="16" x14ac:dyDescent="0.2">
      <c r="A2" s="136" t="s">
        <v>395</v>
      </c>
      <c r="B2" s="136" t="s">
        <v>470</v>
      </c>
      <c r="C2" s="137">
        <v>43252</v>
      </c>
      <c r="D2" s="134" t="s">
        <v>471</v>
      </c>
      <c r="E2" s="134" t="s">
        <v>473</v>
      </c>
      <c r="F2" s="135" t="s">
        <v>444</v>
      </c>
      <c r="G2" s="138">
        <v>600000</v>
      </c>
      <c r="H2" s="139">
        <v>2.9999999999999997E-4</v>
      </c>
      <c r="I2" s="140">
        <v>179.99999999999997</v>
      </c>
      <c r="J2" s="140">
        <v>53999.999999999993</v>
      </c>
    </row>
    <row r="3" spans="1:10" ht="16" x14ac:dyDescent="0.2">
      <c r="A3" s="136" t="s">
        <v>118</v>
      </c>
      <c r="B3" s="136" t="s">
        <v>470</v>
      </c>
      <c r="C3" s="137">
        <v>43252</v>
      </c>
      <c r="D3" s="134" t="s">
        <v>471</v>
      </c>
      <c r="E3" s="134" t="s">
        <v>472</v>
      </c>
      <c r="F3" s="135" t="s">
        <v>366</v>
      </c>
      <c r="G3" s="138">
        <v>20000</v>
      </c>
      <c r="H3" s="139">
        <v>1.7999999999999999E-2</v>
      </c>
      <c r="I3" s="140">
        <v>360</v>
      </c>
      <c r="J3" s="140">
        <v>108000</v>
      </c>
    </row>
    <row r="4" spans="1:10" ht="16" x14ac:dyDescent="0.2">
      <c r="A4" s="136" t="s">
        <v>124</v>
      </c>
      <c r="B4" s="136" t="s">
        <v>470</v>
      </c>
      <c r="C4" s="137">
        <v>43252</v>
      </c>
      <c r="D4" s="134" t="s">
        <v>471</v>
      </c>
      <c r="E4" s="134" t="s">
        <v>473</v>
      </c>
      <c r="F4" s="135" t="s">
        <v>444</v>
      </c>
      <c r="G4" s="138">
        <v>600000</v>
      </c>
      <c r="H4" s="139">
        <v>2.0000000000000001E-4</v>
      </c>
      <c r="I4" s="140">
        <v>120</v>
      </c>
      <c r="J4" s="140">
        <v>36000</v>
      </c>
    </row>
    <row r="5" spans="1:10" ht="16" x14ac:dyDescent="0.2">
      <c r="A5" s="136" t="s">
        <v>475</v>
      </c>
      <c r="B5" s="136" t="s">
        <v>470</v>
      </c>
      <c r="C5" s="137">
        <v>43255</v>
      </c>
      <c r="D5" s="141" t="s">
        <v>474</v>
      </c>
      <c r="E5" s="134" t="s">
        <v>473</v>
      </c>
      <c r="F5" s="135" t="s">
        <v>444</v>
      </c>
      <c r="G5" s="138">
        <v>600000</v>
      </c>
      <c r="H5" s="139">
        <v>2.0000000000000001E-4</v>
      </c>
      <c r="I5" s="140">
        <v>120</v>
      </c>
      <c r="J5" s="140">
        <v>36000</v>
      </c>
    </row>
    <row r="6" spans="1:10" ht="16" x14ac:dyDescent="0.2">
      <c r="A6" s="136" t="s">
        <v>118</v>
      </c>
      <c r="B6" s="136" t="s">
        <v>470</v>
      </c>
      <c r="C6" s="137">
        <v>43255</v>
      </c>
      <c r="D6" s="141" t="s">
        <v>474</v>
      </c>
      <c r="E6" s="134" t="s">
        <v>472</v>
      </c>
      <c r="F6" s="135" t="s">
        <v>366</v>
      </c>
      <c r="G6" s="138">
        <v>20000</v>
      </c>
      <c r="H6" s="139">
        <v>1.7999999999999999E-2</v>
      </c>
      <c r="I6" s="140">
        <v>360</v>
      </c>
      <c r="J6" s="140">
        <v>108000</v>
      </c>
    </row>
    <row r="7" spans="1:10" ht="16" x14ac:dyDescent="0.2">
      <c r="A7" s="136" t="s">
        <v>124</v>
      </c>
      <c r="B7" s="136" t="s">
        <v>470</v>
      </c>
      <c r="C7" s="137">
        <v>43255</v>
      </c>
      <c r="D7" s="141" t="s">
        <v>474</v>
      </c>
      <c r="E7" s="134" t="s">
        <v>473</v>
      </c>
      <c r="F7" s="135" t="s">
        <v>444</v>
      </c>
      <c r="G7" s="138">
        <v>600000</v>
      </c>
      <c r="H7" s="139">
        <v>1E-4</v>
      </c>
      <c r="I7" s="140">
        <v>60</v>
      </c>
      <c r="J7" s="140">
        <v>18000</v>
      </c>
    </row>
    <row r="8" spans="1:10" ht="16" x14ac:dyDescent="0.2">
      <c r="A8" s="136" t="s">
        <v>118</v>
      </c>
      <c r="B8" s="136" t="s">
        <v>470</v>
      </c>
      <c r="C8" s="137">
        <v>43256</v>
      </c>
      <c r="D8" s="141" t="s">
        <v>476</v>
      </c>
      <c r="E8" s="134" t="s">
        <v>477</v>
      </c>
      <c r="F8" s="135" t="s">
        <v>444</v>
      </c>
      <c r="G8" s="138">
        <v>10000</v>
      </c>
      <c r="H8" s="139">
        <v>1.7999999999999999E-2</v>
      </c>
      <c r="I8" s="140">
        <v>180</v>
      </c>
      <c r="J8" s="140">
        <v>54000</v>
      </c>
    </row>
    <row r="9" spans="1:10" ht="16" x14ac:dyDescent="0.2">
      <c r="A9" s="136" t="s">
        <v>124</v>
      </c>
      <c r="B9" s="136" t="s">
        <v>470</v>
      </c>
      <c r="C9" s="137">
        <v>43256</v>
      </c>
      <c r="D9" s="141" t="s">
        <v>476</v>
      </c>
      <c r="E9" s="134" t="s">
        <v>472</v>
      </c>
      <c r="F9" s="135" t="s">
        <v>366</v>
      </c>
      <c r="G9" s="138">
        <v>600000</v>
      </c>
      <c r="H9" s="139">
        <v>1E-4</v>
      </c>
      <c r="I9" s="140">
        <v>60</v>
      </c>
      <c r="J9" s="140">
        <v>18000</v>
      </c>
    </row>
    <row r="10" spans="1:10" ht="16" x14ac:dyDescent="0.2">
      <c r="A10" s="136" t="s">
        <v>475</v>
      </c>
      <c r="B10" s="136" t="s">
        <v>470</v>
      </c>
      <c r="C10" s="137">
        <v>43257</v>
      </c>
      <c r="D10" s="134" t="s">
        <v>471</v>
      </c>
      <c r="E10" s="134" t="s">
        <v>473</v>
      </c>
      <c r="F10" s="135" t="s">
        <v>444</v>
      </c>
      <c r="G10" s="138">
        <v>600000</v>
      </c>
      <c r="H10" s="139">
        <v>2.0000000000000001E-4</v>
      </c>
      <c r="I10" s="140">
        <v>120</v>
      </c>
      <c r="J10" s="140">
        <v>36000</v>
      </c>
    </row>
    <row r="11" spans="1:10" ht="16" x14ac:dyDescent="0.2">
      <c r="A11" s="136" t="s">
        <v>118</v>
      </c>
      <c r="B11" s="136" t="s">
        <v>470</v>
      </c>
      <c r="C11" s="137">
        <v>43257</v>
      </c>
      <c r="D11" s="134" t="s">
        <v>471</v>
      </c>
      <c r="E11" s="134" t="s">
        <v>473</v>
      </c>
      <c r="F11" s="135" t="s">
        <v>444</v>
      </c>
      <c r="G11" s="138">
        <v>20000</v>
      </c>
      <c r="H11" s="139">
        <v>1.7999999999999999E-2</v>
      </c>
      <c r="I11" s="140">
        <v>360</v>
      </c>
      <c r="J11" s="140">
        <v>108000</v>
      </c>
    </row>
    <row r="12" spans="1:10" ht="16" x14ac:dyDescent="0.2">
      <c r="A12" s="136" t="s">
        <v>124</v>
      </c>
      <c r="B12" s="136" t="s">
        <v>470</v>
      </c>
      <c r="C12" s="137">
        <v>43257</v>
      </c>
      <c r="D12" s="134" t="s">
        <v>471</v>
      </c>
      <c r="E12" s="134" t="s">
        <v>472</v>
      </c>
      <c r="F12" s="135" t="s">
        <v>444</v>
      </c>
      <c r="G12" s="138">
        <v>600000</v>
      </c>
      <c r="H12" s="139">
        <v>2.0000000000000001E-4</v>
      </c>
      <c r="I12" s="140">
        <v>120</v>
      </c>
      <c r="J12" s="140">
        <v>36000</v>
      </c>
    </row>
    <row r="13" spans="1:10" ht="16" x14ac:dyDescent="0.2">
      <c r="A13" s="136" t="s">
        <v>475</v>
      </c>
      <c r="B13" s="136" t="s">
        <v>470</v>
      </c>
      <c r="C13" s="137">
        <v>43258</v>
      </c>
      <c r="D13" s="141" t="s">
        <v>478</v>
      </c>
      <c r="E13" s="134" t="s">
        <v>473</v>
      </c>
      <c r="F13" s="135" t="s">
        <v>444</v>
      </c>
      <c r="G13" s="138">
        <v>600000</v>
      </c>
      <c r="H13" s="139">
        <v>2.0000000000000001E-4</v>
      </c>
      <c r="I13" s="140">
        <v>120</v>
      </c>
      <c r="J13" s="140">
        <v>36000</v>
      </c>
    </row>
    <row r="14" spans="1:10" ht="16" x14ac:dyDescent="0.2">
      <c r="A14" s="136" t="s">
        <v>118</v>
      </c>
      <c r="B14" s="136" t="s">
        <v>470</v>
      </c>
      <c r="C14" s="137">
        <v>43258</v>
      </c>
      <c r="D14" s="141" t="s">
        <v>478</v>
      </c>
      <c r="E14" s="134" t="s">
        <v>473</v>
      </c>
      <c r="F14" s="135" t="s">
        <v>444</v>
      </c>
      <c r="G14" s="138">
        <v>10000</v>
      </c>
      <c r="H14" s="139">
        <v>1.7999999999999999E-2</v>
      </c>
      <c r="I14" s="140">
        <v>180</v>
      </c>
      <c r="J14" s="140">
        <v>54000</v>
      </c>
    </row>
    <row r="15" spans="1:10" ht="16" x14ac:dyDescent="0.2">
      <c r="A15" s="136" t="s">
        <v>124</v>
      </c>
      <c r="B15" s="136" t="s">
        <v>470</v>
      </c>
      <c r="C15" s="137">
        <v>43258</v>
      </c>
      <c r="D15" s="141" t="s">
        <v>478</v>
      </c>
      <c r="E15" s="134" t="s">
        <v>472</v>
      </c>
      <c r="F15" s="135" t="s">
        <v>366</v>
      </c>
      <c r="G15" s="138">
        <v>600000</v>
      </c>
      <c r="H15" s="139">
        <v>1E-4</v>
      </c>
      <c r="I15" s="140">
        <v>60</v>
      </c>
      <c r="J15" s="140">
        <v>18000</v>
      </c>
    </row>
    <row r="16" spans="1:10" ht="16" x14ac:dyDescent="0.2">
      <c r="A16" s="136" t="s">
        <v>395</v>
      </c>
      <c r="B16" s="136" t="s">
        <v>470</v>
      </c>
      <c r="C16" s="137">
        <v>43259</v>
      </c>
      <c r="D16" s="141" t="s">
        <v>478</v>
      </c>
      <c r="E16" s="134" t="s">
        <v>479</v>
      </c>
      <c r="F16" s="135" t="s">
        <v>444</v>
      </c>
      <c r="G16" s="138">
        <v>800000</v>
      </c>
      <c r="H16" s="139">
        <v>5.0000000000000001E-4</v>
      </c>
      <c r="I16" s="140">
        <v>400</v>
      </c>
      <c r="J16" s="140">
        <v>120000</v>
      </c>
    </row>
    <row r="17" spans="1:10" ht="16" x14ac:dyDescent="0.2">
      <c r="A17" s="136" t="s">
        <v>118</v>
      </c>
      <c r="B17" s="136" t="s">
        <v>470</v>
      </c>
      <c r="C17" s="137">
        <v>43259</v>
      </c>
      <c r="D17" s="141" t="s">
        <v>478</v>
      </c>
      <c r="E17" s="134" t="s">
        <v>473</v>
      </c>
      <c r="F17" s="135" t="s">
        <v>444</v>
      </c>
      <c r="G17" s="138">
        <v>20000</v>
      </c>
      <c r="H17" s="139">
        <v>1.7999999999999999E-2</v>
      </c>
      <c r="I17" s="140">
        <v>360</v>
      </c>
      <c r="J17" s="140">
        <v>108000</v>
      </c>
    </row>
    <row r="18" spans="1:10" ht="16" x14ac:dyDescent="0.2">
      <c r="A18" s="136" t="s">
        <v>124</v>
      </c>
      <c r="B18" s="136" t="s">
        <v>470</v>
      </c>
      <c r="C18" s="137">
        <v>43259</v>
      </c>
      <c r="D18" s="141" t="s">
        <v>478</v>
      </c>
      <c r="E18" s="134" t="s">
        <v>472</v>
      </c>
      <c r="F18" s="135" t="s">
        <v>366</v>
      </c>
      <c r="G18" s="138">
        <v>800000</v>
      </c>
      <c r="H18" s="139">
        <v>1E-4</v>
      </c>
      <c r="I18" s="140">
        <v>80</v>
      </c>
      <c r="J18" s="140">
        <v>24000</v>
      </c>
    </row>
    <row r="19" spans="1:10" ht="16" x14ac:dyDescent="0.2">
      <c r="A19" s="136" t="s">
        <v>475</v>
      </c>
      <c r="B19" s="136" t="s">
        <v>470</v>
      </c>
      <c r="C19" s="137">
        <v>43262</v>
      </c>
      <c r="D19" s="134" t="s">
        <v>480</v>
      </c>
      <c r="E19" s="134" t="s">
        <v>473</v>
      </c>
      <c r="F19" s="135" t="s">
        <v>444</v>
      </c>
      <c r="G19" s="138">
        <v>400000</v>
      </c>
      <c r="H19" s="139">
        <v>2.0000000000000001E-4</v>
      </c>
      <c r="I19" s="140">
        <v>80</v>
      </c>
      <c r="J19" s="140">
        <v>24000</v>
      </c>
    </row>
    <row r="20" spans="1:10" ht="16" x14ac:dyDescent="0.2">
      <c r="A20" s="136" t="s">
        <v>118</v>
      </c>
      <c r="B20" s="136" t="s">
        <v>470</v>
      </c>
      <c r="C20" s="137">
        <v>43262</v>
      </c>
      <c r="D20" s="134" t="s">
        <v>480</v>
      </c>
      <c r="E20" s="134" t="s">
        <v>473</v>
      </c>
      <c r="F20" s="135" t="s">
        <v>444</v>
      </c>
      <c r="G20" s="138">
        <v>20000</v>
      </c>
      <c r="H20" s="139">
        <v>1.7999999999999999E-2</v>
      </c>
      <c r="I20" s="140">
        <v>360</v>
      </c>
      <c r="J20" s="140">
        <v>108000</v>
      </c>
    </row>
    <row r="21" spans="1:10" ht="16" x14ac:dyDescent="0.2">
      <c r="A21" s="136" t="s">
        <v>124</v>
      </c>
      <c r="B21" s="136" t="s">
        <v>470</v>
      </c>
      <c r="C21" s="137">
        <v>43262</v>
      </c>
      <c r="D21" s="134" t="s">
        <v>480</v>
      </c>
      <c r="E21" s="134" t="s">
        <v>473</v>
      </c>
      <c r="F21" s="135" t="s">
        <v>444</v>
      </c>
      <c r="G21" s="138">
        <v>400000</v>
      </c>
      <c r="H21" s="139">
        <v>1E-4</v>
      </c>
      <c r="I21" s="140">
        <v>40</v>
      </c>
      <c r="J21" s="140">
        <v>12000</v>
      </c>
    </row>
    <row r="22" spans="1:10" ht="16" x14ac:dyDescent="0.2">
      <c r="A22" s="136" t="s">
        <v>475</v>
      </c>
      <c r="B22" s="136" t="s">
        <v>470</v>
      </c>
      <c r="C22" s="137">
        <v>43263</v>
      </c>
      <c r="D22" s="141" t="s">
        <v>481</v>
      </c>
      <c r="E22" s="134" t="s">
        <v>479</v>
      </c>
      <c r="F22" s="135" t="s">
        <v>444</v>
      </c>
      <c r="G22" s="138">
        <v>400000</v>
      </c>
      <c r="H22" s="139">
        <v>2.0000000000000001E-4</v>
      </c>
      <c r="I22" s="140">
        <v>80</v>
      </c>
      <c r="J22" s="140">
        <v>24000</v>
      </c>
    </row>
    <row r="23" spans="1:10" ht="16" x14ac:dyDescent="0.2">
      <c r="A23" s="136" t="s">
        <v>118</v>
      </c>
      <c r="B23" s="136" t="s">
        <v>470</v>
      </c>
      <c r="C23" s="137">
        <v>43263</v>
      </c>
      <c r="D23" s="141" t="s">
        <v>481</v>
      </c>
      <c r="E23" s="134" t="s">
        <v>472</v>
      </c>
      <c r="F23" s="135" t="s">
        <v>366</v>
      </c>
      <c r="G23" s="138">
        <v>10000</v>
      </c>
      <c r="H23" s="139">
        <v>1.7999999999999999E-2</v>
      </c>
      <c r="I23" s="140">
        <v>180</v>
      </c>
      <c r="J23" s="140">
        <v>54000</v>
      </c>
    </row>
    <row r="24" spans="1:10" ht="16" x14ac:dyDescent="0.2">
      <c r="A24" s="136" t="s">
        <v>124</v>
      </c>
      <c r="B24" s="136" t="s">
        <v>470</v>
      </c>
      <c r="C24" s="137">
        <v>43263</v>
      </c>
      <c r="D24" s="141" t="s">
        <v>481</v>
      </c>
      <c r="E24" s="134" t="s">
        <v>479</v>
      </c>
      <c r="F24" s="135" t="s">
        <v>444</v>
      </c>
      <c r="G24" s="138">
        <v>400000</v>
      </c>
      <c r="H24" s="139">
        <v>1E-4</v>
      </c>
      <c r="I24" s="140">
        <v>40</v>
      </c>
      <c r="J24" s="140">
        <v>12000</v>
      </c>
    </row>
    <row r="25" spans="1:10" ht="16" x14ac:dyDescent="0.2">
      <c r="A25" s="136" t="s">
        <v>475</v>
      </c>
      <c r="B25" s="136" t="s">
        <v>470</v>
      </c>
      <c r="C25" s="137">
        <v>43264</v>
      </c>
      <c r="D25" s="141" t="s">
        <v>482</v>
      </c>
      <c r="E25" s="134" t="s">
        <v>479</v>
      </c>
      <c r="F25" s="135" t="s">
        <v>444</v>
      </c>
      <c r="G25" s="138">
        <v>400000</v>
      </c>
      <c r="H25" s="139">
        <v>2.0000000000000001E-4</v>
      </c>
      <c r="I25" s="140">
        <v>80</v>
      </c>
      <c r="J25" s="140">
        <v>24000</v>
      </c>
    </row>
    <row r="26" spans="1:10" ht="16" x14ac:dyDescent="0.2">
      <c r="A26" s="136" t="s">
        <v>118</v>
      </c>
      <c r="B26" s="136" t="s">
        <v>470</v>
      </c>
      <c r="C26" s="137">
        <v>43264</v>
      </c>
      <c r="D26" s="141" t="s">
        <v>482</v>
      </c>
      <c r="E26" s="134" t="s">
        <v>472</v>
      </c>
      <c r="F26" s="135" t="s">
        <v>366</v>
      </c>
      <c r="G26" s="138">
        <v>20000</v>
      </c>
      <c r="H26" s="139">
        <v>1.7999999999999999E-2</v>
      </c>
      <c r="I26" s="140">
        <v>360</v>
      </c>
      <c r="J26" s="140">
        <v>108000</v>
      </c>
    </row>
    <row r="27" spans="1:10" ht="16" x14ac:dyDescent="0.2">
      <c r="A27" s="136" t="s">
        <v>124</v>
      </c>
      <c r="B27" s="136" t="s">
        <v>470</v>
      </c>
      <c r="C27" s="137">
        <v>43264</v>
      </c>
      <c r="D27" s="141" t="s">
        <v>482</v>
      </c>
      <c r="E27" s="134" t="s">
        <v>479</v>
      </c>
      <c r="F27" s="135" t="s">
        <v>444</v>
      </c>
      <c r="G27" s="138">
        <v>400000</v>
      </c>
      <c r="H27" s="139">
        <v>1E-4</v>
      </c>
      <c r="I27" s="140">
        <v>40</v>
      </c>
      <c r="J27" s="140">
        <v>12000</v>
      </c>
    </row>
    <row r="28" spans="1:10" ht="16" x14ac:dyDescent="0.2">
      <c r="A28" s="136" t="s">
        <v>395</v>
      </c>
      <c r="B28" s="136" t="s">
        <v>470</v>
      </c>
      <c r="C28" s="137">
        <v>43265</v>
      </c>
      <c r="D28" s="141" t="s">
        <v>482</v>
      </c>
      <c r="E28" s="134" t="s">
        <v>473</v>
      </c>
      <c r="F28" s="135" t="s">
        <v>444</v>
      </c>
      <c r="G28" s="138">
        <v>800000</v>
      </c>
      <c r="H28" s="139">
        <v>5.0000000000000001E-3</v>
      </c>
      <c r="I28" s="140">
        <v>4000</v>
      </c>
      <c r="J28" s="140">
        <v>1200000</v>
      </c>
    </row>
    <row r="29" spans="1:10" ht="16" x14ac:dyDescent="0.2">
      <c r="A29" s="136" t="s">
        <v>118</v>
      </c>
      <c r="B29" s="136" t="s">
        <v>470</v>
      </c>
      <c r="C29" s="137">
        <v>43265</v>
      </c>
      <c r="D29" s="141" t="s">
        <v>482</v>
      </c>
      <c r="E29" s="134" t="s">
        <v>472</v>
      </c>
      <c r="F29" s="135" t="s">
        <v>366</v>
      </c>
      <c r="G29" s="138">
        <v>10000</v>
      </c>
      <c r="H29" s="139">
        <v>1.7999999999999999E-2</v>
      </c>
      <c r="I29" s="140">
        <v>180</v>
      </c>
      <c r="J29" s="140">
        <v>54000</v>
      </c>
    </row>
    <row r="30" spans="1:10" ht="16" x14ac:dyDescent="0.2">
      <c r="A30" s="136" t="s">
        <v>124</v>
      </c>
      <c r="B30" s="136" t="s">
        <v>470</v>
      </c>
      <c r="C30" s="137">
        <v>43265</v>
      </c>
      <c r="D30" s="141" t="s">
        <v>482</v>
      </c>
      <c r="E30" s="134" t="s">
        <v>473</v>
      </c>
      <c r="F30" s="135" t="s">
        <v>444</v>
      </c>
      <c r="G30" s="138">
        <v>800000</v>
      </c>
      <c r="H30" s="139">
        <v>1E-4</v>
      </c>
      <c r="I30" s="140">
        <v>80</v>
      </c>
      <c r="J30" s="140">
        <v>24000</v>
      </c>
    </row>
    <row r="31" spans="1:10" ht="16" x14ac:dyDescent="0.2">
      <c r="A31" s="136" t="s">
        <v>475</v>
      </c>
      <c r="B31" s="136" t="s">
        <v>470</v>
      </c>
      <c r="C31" s="137">
        <v>43266</v>
      </c>
      <c r="D31" s="141" t="s">
        <v>483</v>
      </c>
      <c r="E31" s="134" t="s">
        <v>473</v>
      </c>
      <c r="F31" s="135" t="s">
        <v>444</v>
      </c>
      <c r="G31" s="138">
        <v>400000</v>
      </c>
      <c r="H31" s="139">
        <v>2.0000000000000001E-4</v>
      </c>
      <c r="I31" s="140">
        <v>80</v>
      </c>
      <c r="J31" s="140">
        <v>24000</v>
      </c>
    </row>
    <row r="32" spans="1:10" ht="16" x14ac:dyDescent="0.2">
      <c r="A32" s="136" t="s">
        <v>118</v>
      </c>
      <c r="B32" s="136" t="s">
        <v>470</v>
      </c>
      <c r="C32" s="137">
        <v>43266</v>
      </c>
      <c r="D32" s="141" t="s">
        <v>483</v>
      </c>
      <c r="E32" s="134" t="s">
        <v>472</v>
      </c>
      <c r="F32" s="135" t="s">
        <v>366</v>
      </c>
      <c r="G32" s="138">
        <v>20000</v>
      </c>
      <c r="H32" s="139">
        <v>1.7999999999999999E-2</v>
      </c>
      <c r="I32" s="140">
        <v>360</v>
      </c>
      <c r="J32" s="140">
        <v>108000</v>
      </c>
    </row>
    <row r="33" spans="1:10" ht="16" x14ac:dyDescent="0.2">
      <c r="A33" s="136" t="s">
        <v>124</v>
      </c>
      <c r="B33" s="136" t="s">
        <v>470</v>
      </c>
      <c r="C33" s="137">
        <v>43266</v>
      </c>
      <c r="D33" s="141" t="s">
        <v>483</v>
      </c>
      <c r="E33" s="134" t="s">
        <v>473</v>
      </c>
      <c r="F33" s="135" t="s">
        <v>444</v>
      </c>
      <c r="G33" s="138">
        <v>400000</v>
      </c>
      <c r="H33" s="139">
        <v>2.0000000000000001E-4</v>
      </c>
      <c r="I33" s="140">
        <v>80</v>
      </c>
      <c r="J33" s="140">
        <v>24000</v>
      </c>
    </row>
    <row r="34" spans="1:10" ht="16" x14ac:dyDescent="0.2">
      <c r="A34" s="136" t="s">
        <v>475</v>
      </c>
      <c r="B34" s="136" t="s">
        <v>470</v>
      </c>
      <c r="C34" s="137">
        <v>43267</v>
      </c>
      <c r="D34" s="141" t="s">
        <v>484</v>
      </c>
      <c r="E34" s="134" t="s">
        <v>473</v>
      </c>
      <c r="F34" s="135" t="s">
        <v>444</v>
      </c>
      <c r="G34" s="138">
        <v>400000</v>
      </c>
      <c r="H34" s="139">
        <v>2.0000000000000001E-4</v>
      </c>
      <c r="I34" s="140">
        <v>80</v>
      </c>
      <c r="J34" s="140">
        <v>24000</v>
      </c>
    </row>
    <row r="35" spans="1:10" ht="16" x14ac:dyDescent="0.2">
      <c r="A35" s="136" t="s">
        <v>118</v>
      </c>
      <c r="B35" s="136" t="s">
        <v>470</v>
      </c>
      <c r="C35" s="137">
        <v>43267</v>
      </c>
      <c r="D35" s="141" t="s">
        <v>484</v>
      </c>
      <c r="E35" s="134" t="s">
        <v>485</v>
      </c>
      <c r="F35" s="135" t="s">
        <v>366</v>
      </c>
      <c r="G35" s="138">
        <v>10000</v>
      </c>
      <c r="H35" s="139">
        <v>1.7999999999999999E-2</v>
      </c>
      <c r="I35" s="140">
        <v>180</v>
      </c>
      <c r="J35" s="140">
        <v>54000</v>
      </c>
    </row>
    <row r="36" spans="1:10" ht="16" x14ac:dyDescent="0.2">
      <c r="A36" s="136" t="s">
        <v>124</v>
      </c>
      <c r="B36" s="136" t="s">
        <v>470</v>
      </c>
      <c r="C36" s="137">
        <v>43267</v>
      </c>
      <c r="D36" s="141" t="s">
        <v>484</v>
      </c>
      <c r="E36" s="134" t="s">
        <v>473</v>
      </c>
      <c r="F36" s="135" t="s">
        <v>444</v>
      </c>
      <c r="G36" s="138">
        <v>400000</v>
      </c>
      <c r="H36" s="139">
        <v>1E-4</v>
      </c>
      <c r="I36" s="140">
        <v>40</v>
      </c>
      <c r="J36" s="140">
        <v>12000</v>
      </c>
    </row>
    <row r="37" spans="1:10" ht="16" x14ac:dyDescent="0.2">
      <c r="A37" s="136" t="s">
        <v>475</v>
      </c>
      <c r="B37" s="136" t="s">
        <v>470</v>
      </c>
      <c r="C37" s="137">
        <v>43268</v>
      </c>
      <c r="D37" s="141" t="s">
        <v>486</v>
      </c>
      <c r="E37" s="134" t="s">
        <v>473</v>
      </c>
      <c r="F37" s="135" t="s">
        <v>444</v>
      </c>
      <c r="G37" s="138">
        <v>400000</v>
      </c>
      <c r="H37" s="139">
        <v>2.0000000000000001E-4</v>
      </c>
      <c r="I37" s="140">
        <v>80</v>
      </c>
      <c r="J37" s="140">
        <v>24000</v>
      </c>
    </row>
    <row r="38" spans="1:10" ht="16" x14ac:dyDescent="0.2">
      <c r="A38" s="136" t="s">
        <v>118</v>
      </c>
      <c r="B38" s="136" t="s">
        <v>470</v>
      </c>
      <c r="C38" s="137">
        <v>43268</v>
      </c>
      <c r="D38" s="141" t="s">
        <v>486</v>
      </c>
      <c r="E38" s="134" t="s">
        <v>487</v>
      </c>
      <c r="F38" s="135" t="s">
        <v>444</v>
      </c>
      <c r="G38" s="138">
        <v>15000</v>
      </c>
      <c r="H38" s="139">
        <v>1.7999999999999999E-2</v>
      </c>
      <c r="I38" s="140">
        <v>270</v>
      </c>
      <c r="J38" s="140">
        <v>81000</v>
      </c>
    </row>
    <row r="39" spans="1:10" ht="16" x14ac:dyDescent="0.2">
      <c r="A39" s="136" t="s">
        <v>124</v>
      </c>
      <c r="B39" s="136" t="s">
        <v>470</v>
      </c>
      <c r="C39" s="137">
        <v>43268</v>
      </c>
      <c r="D39" s="141" t="s">
        <v>486</v>
      </c>
      <c r="E39" s="134" t="s">
        <v>472</v>
      </c>
      <c r="F39" s="135" t="s">
        <v>366</v>
      </c>
      <c r="G39" s="138">
        <v>200000</v>
      </c>
      <c r="H39" s="139">
        <v>1E-4</v>
      </c>
      <c r="I39" s="140">
        <v>20</v>
      </c>
      <c r="J39" s="140">
        <v>6000</v>
      </c>
    </row>
    <row r="40" spans="1:10" ht="32" x14ac:dyDescent="0.2">
      <c r="A40" s="136" t="s">
        <v>395</v>
      </c>
      <c r="B40" s="136" t="s">
        <v>470</v>
      </c>
      <c r="C40" s="137">
        <v>43269</v>
      </c>
      <c r="D40" s="141" t="s">
        <v>488</v>
      </c>
      <c r="E40" s="134" t="s">
        <v>473</v>
      </c>
      <c r="F40" s="135" t="s">
        <v>444</v>
      </c>
      <c r="G40" s="138">
        <v>800000</v>
      </c>
      <c r="H40" s="139">
        <v>5.0000000000000001E-4</v>
      </c>
      <c r="I40" s="140">
        <v>400</v>
      </c>
      <c r="J40" s="140">
        <v>120000</v>
      </c>
    </row>
    <row r="41" spans="1:10" ht="32" x14ac:dyDescent="0.2">
      <c r="A41" s="136" t="s">
        <v>118</v>
      </c>
      <c r="B41" s="136" t="s">
        <v>470</v>
      </c>
      <c r="C41" s="137">
        <v>43269</v>
      </c>
      <c r="D41" s="141" t="s">
        <v>488</v>
      </c>
      <c r="E41" s="134" t="s">
        <v>489</v>
      </c>
      <c r="F41" s="135" t="s">
        <v>444</v>
      </c>
      <c r="G41" s="138">
        <v>30000</v>
      </c>
      <c r="H41" s="139">
        <v>1.7999999999999999E-2</v>
      </c>
      <c r="I41" s="140">
        <v>540</v>
      </c>
      <c r="J41" s="140">
        <v>162000</v>
      </c>
    </row>
    <row r="42" spans="1:10" ht="32" x14ac:dyDescent="0.2">
      <c r="A42" s="136" t="s">
        <v>124</v>
      </c>
      <c r="B42" s="136" t="s">
        <v>470</v>
      </c>
      <c r="C42" s="137">
        <v>43269</v>
      </c>
      <c r="D42" s="141" t="s">
        <v>488</v>
      </c>
      <c r="E42" s="134" t="s">
        <v>472</v>
      </c>
      <c r="F42" s="135" t="s">
        <v>366</v>
      </c>
      <c r="G42" s="138">
        <v>800000</v>
      </c>
      <c r="H42" s="139">
        <v>2.0000000000000001E-4</v>
      </c>
      <c r="I42" s="140">
        <v>160</v>
      </c>
      <c r="J42" s="140">
        <v>48000</v>
      </c>
    </row>
    <row r="43" spans="1:10" ht="32" x14ac:dyDescent="0.2">
      <c r="A43" s="136" t="s">
        <v>475</v>
      </c>
      <c r="B43" s="136" t="s">
        <v>470</v>
      </c>
      <c r="C43" s="137">
        <v>43270</v>
      </c>
      <c r="D43" s="141" t="s">
        <v>490</v>
      </c>
      <c r="E43" s="134" t="s">
        <v>473</v>
      </c>
      <c r="F43" s="135" t="s">
        <v>444</v>
      </c>
      <c r="G43" s="138">
        <v>400000</v>
      </c>
      <c r="H43" s="139">
        <v>2.0000000000000001E-4</v>
      </c>
      <c r="I43" s="140">
        <v>80</v>
      </c>
      <c r="J43" s="140">
        <v>24000</v>
      </c>
    </row>
    <row r="44" spans="1:10" ht="32" x14ac:dyDescent="0.2">
      <c r="A44" s="136" t="s">
        <v>118</v>
      </c>
      <c r="B44" s="136" t="s">
        <v>470</v>
      </c>
      <c r="C44" s="137">
        <v>43270</v>
      </c>
      <c r="D44" s="141" t="s">
        <v>490</v>
      </c>
      <c r="E44" s="134" t="s">
        <v>473</v>
      </c>
      <c r="F44" s="135" t="s">
        <v>444</v>
      </c>
      <c r="G44" s="138">
        <v>10000</v>
      </c>
      <c r="H44" s="139">
        <v>1.7999999999999999E-2</v>
      </c>
      <c r="I44" s="140">
        <v>180</v>
      </c>
      <c r="J44" s="140">
        <v>54000</v>
      </c>
    </row>
    <row r="45" spans="1:10" ht="32" x14ac:dyDescent="0.2">
      <c r="A45" s="136" t="s">
        <v>124</v>
      </c>
      <c r="B45" s="136" t="s">
        <v>470</v>
      </c>
      <c r="C45" s="137">
        <v>43270</v>
      </c>
      <c r="D45" s="141" t="s">
        <v>490</v>
      </c>
      <c r="E45" s="134" t="s">
        <v>473</v>
      </c>
      <c r="F45" s="135" t="s">
        <v>444</v>
      </c>
      <c r="G45" s="138">
        <v>400000</v>
      </c>
      <c r="H45" s="139">
        <v>1E-4</v>
      </c>
      <c r="I45" s="140">
        <v>40</v>
      </c>
      <c r="J45" s="140">
        <v>12000</v>
      </c>
    </row>
    <row r="46" spans="1:10" ht="16" x14ac:dyDescent="0.2">
      <c r="A46" s="136" t="s">
        <v>395</v>
      </c>
      <c r="B46" s="136" t="s">
        <v>470</v>
      </c>
      <c r="C46" s="137">
        <v>43272</v>
      </c>
      <c r="D46" s="141" t="s">
        <v>491</v>
      </c>
      <c r="E46" s="134" t="s">
        <v>473</v>
      </c>
      <c r="F46" s="135" t="s">
        <v>444</v>
      </c>
      <c r="G46" s="138">
        <v>400000</v>
      </c>
      <c r="H46" s="139">
        <v>5.0000000000000001E-4</v>
      </c>
      <c r="I46" s="140">
        <v>200</v>
      </c>
      <c r="J46" s="140">
        <v>60000</v>
      </c>
    </row>
    <row r="47" spans="1:10" ht="16" x14ac:dyDescent="0.2">
      <c r="A47" s="136" t="s">
        <v>118</v>
      </c>
      <c r="B47" s="136" t="s">
        <v>470</v>
      </c>
      <c r="C47" s="137">
        <v>43272</v>
      </c>
      <c r="D47" s="141" t="s">
        <v>491</v>
      </c>
      <c r="E47" s="134" t="s">
        <v>492</v>
      </c>
      <c r="F47" s="135" t="s">
        <v>366</v>
      </c>
      <c r="G47" s="138">
        <v>20000</v>
      </c>
      <c r="H47" s="139">
        <v>1.7999999999999999E-2</v>
      </c>
      <c r="I47" s="140">
        <v>360</v>
      </c>
      <c r="J47" s="140">
        <v>108000</v>
      </c>
    </row>
    <row r="48" spans="1:10" ht="16" x14ac:dyDescent="0.2">
      <c r="A48" s="136" t="s">
        <v>124</v>
      </c>
      <c r="B48" s="136" t="s">
        <v>470</v>
      </c>
      <c r="C48" s="137">
        <v>43272</v>
      </c>
      <c r="D48" s="141" t="s">
        <v>491</v>
      </c>
      <c r="E48" s="134" t="s">
        <v>473</v>
      </c>
      <c r="F48" s="135" t="s">
        <v>444</v>
      </c>
      <c r="G48" s="138">
        <v>400000</v>
      </c>
      <c r="H48" s="139">
        <v>1E-4</v>
      </c>
      <c r="I48" s="140">
        <v>40</v>
      </c>
      <c r="J48" s="140">
        <v>12000</v>
      </c>
    </row>
    <row r="49" spans="1:10" ht="16" x14ac:dyDescent="0.2">
      <c r="A49" s="136" t="s">
        <v>475</v>
      </c>
      <c r="B49" s="136" t="s">
        <v>470</v>
      </c>
      <c r="C49" s="137">
        <v>43276</v>
      </c>
      <c r="D49" s="141" t="s">
        <v>493</v>
      </c>
      <c r="E49" s="134" t="s">
        <v>473</v>
      </c>
      <c r="F49" s="135" t="s">
        <v>444</v>
      </c>
      <c r="G49" s="138">
        <v>400000</v>
      </c>
      <c r="H49" s="139">
        <v>2.0000000000000001E-4</v>
      </c>
      <c r="I49" s="140">
        <v>80</v>
      </c>
      <c r="J49" s="140">
        <v>24000</v>
      </c>
    </row>
    <row r="50" spans="1:10" ht="16" x14ac:dyDescent="0.2">
      <c r="A50" s="136" t="s">
        <v>118</v>
      </c>
      <c r="B50" s="136" t="s">
        <v>470</v>
      </c>
      <c r="C50" s="137">
        <v>43276</v>
      </c>
      <c r="D50" s="141" t="s">
        <v>493</v>
      </c>
      <c r="E50" s="134" t="s">
        <v>473</v>
      </c>
      <c r="F50" s="135" t="s">
        <v>444</v>
      </c>
      <c r="G50" s="138">
        <v>20000</v>
      </c>
      <c r="H50" s="139">
        <v>1.7999999999999999E-2</v>
      </c>
      <c r="I50" s="140">
        <v>360</v>
      </c>
      <c r="J50" s="140">
        <v>108000</v>
      </c>
    </row>
    <row r="51" spans="1:10" ht="16" x14ac:dyDescent="0.2">
      <c r="A51" s="136" t="s">
        <v>124</v>
      </c>
      <c r="B51" s="136" t="s">
        <v>470</v>
      </c>
      <c r="C51" s="137">
        <v>43276</v>
      </c>
      <c r="D51" s="141" t="s">
        <v>493</v>
      </c>
      <c r="E51" s="134" t="s">
        <v>473</v>
      </c>
      <c r="F51" s="135" t="s">
        <v>444</v>
      </c>
      <c r="G51" s="138">
        <v>400000</v>
      </c>
      <c r="H51" s="139">
        <v>2.0000000000000001E-4</v>
      </c>
      <c r="I51" s="140">
        <v>80</v>
      </c>
      <c r="J51" s="140">
        <v>24000</v>
      </c>
    </row>
    <row r="52" spans="1:10" ht="16" x14ac:dyDescent="0.2">
      <c r="A52" s="136" t="s">
        <v>118</v>
      </c>
      <c r="B52" s="136" t="s">
        <v>470</v>
      </c>
      <c r="C52" s="137">
        <v>43277</v>
      </c>
      <c r="D52" s="141" t="s">
        <v>494</v>
      </c>
      <c r="E52" s="134" t="s">
        <v>495</v>
      </c>
      <c r="F52" s="135" t="s">
        <v>366</v>
      </c>
      <c r="G52" s="138">
        <v>10000</v>
      </c>
      <c r="H52" s="139">
        <v>1.7999999999999999E-2</v>
      </c>
      <c r="I52" s="140">
        <v>180</v>
      </c>
      <c r="J52" s="140">
        <v>54000</v>
      </c>
    </row>
    <row r="53" spans="1:10" ht="16" x14ac:dyDescent="0.2">
      <c r="A53" s="136" t="s">
        <v>124</v>
      </c>
      <c r="B53" s="136" t="s">
        <v>470</v>
      </c>
      <c r="C53" s="137">
        <v>43277</v>
      </c>
      <c r="D53" s="141" t="s">
        <v>494</v>
      </c>
      <c r="E53" s="134" t="s">
        <v>473</v>
      </c>
      <c r="F53" s="135" t="s">
        <v>444</v>
      </c>
      <c r="G53" s="138">
        <v>400000</v>
      </c>
      <c r="H53" s="139">
        <v>1E-4</v>
      </c>
      <c r="I53" s="140">
        <v>40</v>
      </c>
      <c r="J53" s="140">
        <v>12000</v>
      </c>
    </row>
    <row r="54" spans="1:10" ht="16" x14ac:dyDescent="0.2">
      <c r="A54" s="136" t="s">
        <v>118</v>
      </c>
      <c r="B54" s="136" t="s">
        <v>470</v>
      </c>
      <c r="C54" s="137">
        <v>43278</v>
      </c>
      <c r="D54" s="141" t="s">
        <v>496</v>
      </c>
      <c r="E54" s="134" t="s">
        <v>497</v>
      </c>
      <c r="F54" s="135" t="s">
        <v>366</v>
      </c>
      <c r="G54" s="138">
        <v>10000</v>
      </c>
      <c r="H54" s="139">
        <v>1.7999999999999999E-2</v>
      </c>
      <c r="I54" s="140">
        <v>180</v>
      </c>
      <c r="J54" s="140">
        <v>54000</v>
      </c>
    </row>
    <row r="55" spans="1:10" ht="16" x14ac:dyDescent="0.2">
      <c r="A55" s="136" t="s">
        <v>124</v>
      </c>
      <c r="B55" s="136" t="s">
        <v>470</v>
      </c>
      <c r="C55" s="137">
        <v>43278</v>
      </c>
      <c r="D55" s="141" t="s">
        <v>496</v>
      </c>
      <c r="E55" s="134" t="s">
        <v>473</v>
      </c>
      <c r="F55" s="135" t="s">
        <v>444</v>
      </c>
      <c r="G55" s="138">
        <v>400000</v>
      </c>
      <c r="H55" s="139">
        <v>1E-4</v>
      </c>
      <c r="I55" s="140">
        <v>40</v>
      </c>
      <c r="J55" s="140">
        <v>12000</v>
      </c>
    </row>
    <row r="56" spans="1:10" ht="16" x14ac:dyDescent="0.2">
      <c r="A56" s="136" t="s">
        <v>475</v>
      </c>
      <c r="B56" s="136" t="s">
        <v>470</v>
      </c>
      <c r="C56" s="137">
        <v>43279</v>
      </c>
      <c r="D56" s="141" t="s">
        <v>491</v>
      </c>
      <c r="E56" s="134" t="s">
        <v>473</v>
      </c>
      <c r="F56" s="135" t="s">
        <v>444</v>
      </c>
      <c r="G56" s="138">
        <v>400000</v>
      </c>
      <c r="H56" s="139">
        <v>2.0000000000000001E-4</v>
      </c>
      <c r="I56" s="140">
        <v>80</v>
      </c>
      <c r="J56" s="140">
        <v>24000</v>
      </c>
    </row>
    <row r="57" spans="1:10" ht="16" x14ac:dyDescent="0.2">
      <c r="A57" s="136" t="s">
        <v>118</v>
      </c>
      <c r="B57" s="136" t="s">
        <v>470</v>
      </c>
      <c r="C57" s="137">
        <v>43279</v>
      </c>
      <c r="D57" s="141" t="s">
        <v>494</v>
      </c>
      <c r="E57" s="134" t="s">
        <v>495</v>
      </c>
      <c r="F57" s="135" t="s">
        <v>366</v>
      </c>
      <c r="G57" s="138">
        <v>10000</v>
      </c>
      <c r="H57" s="139">
        <v>1.7999999999999999E-2</v>
      </c>
      <c r="I57" s="140">
        <v>180</v>
      </c>
      <c r="J57" s="140">
        <v>54000</v>
      </c>
    </row>
    <row r="58" spans="1:10" ht="16" x14ac:dyDescent="0.2">
      <c r="A58" s="136" t="s">
        <v>124</v>
      </c>
      <c r="B58" s="136" t="s">
        <v>470</v>
      </c>
      <c r="C58" s="137">
        <v>43279</v>
      </c>
      <c r="D58" s="141" t="s">
        <v>491</v>
      </c>
      <c r="E58" s="134" t="s">
        <v>473</v>
      </c>
      <c r="F58" s="135" t="s">
        <v>444</v>
      </c>
      <c r="G58" s="138">
        <v>400000</v>
      </c>
      <c r="H58" s="139">
        <v>1E-4</v>
      </c>
      <c r="I58" s="140">
        <v>40</v>
      </c>
      <c r="J58" s="140">
        <v>12000</v>
      </c>
    </row>
    <row r="59" spans="1:10" ht="16" x14ac:dyDescent="0.2">
      <c r="A59" s="136" t="s">
        <v>475</v>
      </c>
      <c r="B59" s="136" t="s">
        <v>470</v>
      </c>
      <c r="C59" s="137">
        <v>43281</v>
      </c>
      <c r="D59" s="141" t="s">
        <v>498</v>
      </c>
      <c r="E59" s="134" t="s">
        <v>473</v>
      </c>
      <c r="F59" s="135" t="s">
        <v>444</v>
      </c>
      <c r="G59" s="138">
        <v>400000</v>
      </c>
      <c r="H59" s="139">
        <v>2.0000000000000001E-4</v>
      </c>
      <c r="I59" s="140">
        <v>80</v>
      </c>
      <c r="J59" s="140">
        <v>24000</v>
      </c>
    </row>
    <row r="60" spans="1:10" ht="16" x14ac:dyDescent="0.2">
      <c r="A60" s="136" t="s">
        <v>118</v>
      </c>
      <c r="B60" s="136" t="s">
        <v>470</v>
      </c>
      <c r="C60" s="137">
        <v>43281</v>
      </c>
      <c r="D60" s="141" t="s">
        <v>498</v>
      </c>
      <c r="E60" s="134" t="s">
        <v>473</v>
      </c>
      <c r="F60" s="135" t="s">
        <v>444</v>
      </c>
      <c r="G60" s="138">
        <v>20000</v>
      </c>
      <c r="H60" s="139">
        <v>1.7999999999999999E-2</v>
      </c>
      <c r="I60" s="140">
        <v>360</v>
      </c>
      <c r="J60" s="140">
        <v>108000</v>
      </c>
    </row>
    <row r="61" spans="1:10" ht="16" x14ac:dyDescent="0.2">
      <c r="A61" s="136" t="s">
        <v>124</v>
      </c>
      <c r="B61" s="136" t="s">
        <v>470</v>
      </c>
      <c r="C61" s="137">
        <v>43281</v>
      </c>
      <c r="D61" s="141" t="s">
        <v>498</v>
      </c>
      <c r="E61" s="134" t="s">
        <v>473</v>
      </c>
      <c r="F61" s="135" t="s">
        <v>444</v>
      </c>
      <c r="G61" s="138">
        <v>400000</v>
      </c>
      <c r="H61" s="139">
        <v>2.0000000000000001E-4</v>
      </c>
      <c r="I61" s="140">
        <v>80</v>
      </c>
      <c r="J61" s="140">
        <v>24000</v>
      </c>
    </row>
    <row r="64" spans="1:10" x14ac:dyDescent="0.2">
      <c r="A64" s="133" t="s">
        <v>910</v>
      </c>
      <c r="B64" s="133">
        <v>13</v>
      </c>
    </row>
    <row r="65" spans="1:2" x14ac:dyDescent="0.2">
      <c r="A65" s="133" t="s">
        <v>911</v>
      </c>
      <c r="B65" s="133">
        <v>5</v>
      </c>
    </row>
    <row r="66" spans="1:2" x14ac:dyDescent="0.2">
      <c r="A66" s="133" t="s">
        <v>904</v>
      </c>
      <c r="B66" s="133">
        <v>21</v>
      </c>
    </row>
    <row r="67" spans="1:2" x14ac:dyDescent="0.2">
      <c r="A67" s="133" t="s">
        <v>912</v>
      </c>
      <c r="B67" s="133">
        <v>21</v>
      </c>
    </row>
  </sheetData>
  <sortState ref="A2:J67">
    <sortCondition ref="C1"/>
  </sortState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3" workbookViewId="0">
      <selection activeCell="A2" sqref="A2:J37"/>
    </sheetView>
  </sheetViews>
  <sheetFormatPr baseColWidth="10" defaultColWidth="8.83203125" defaultRowHeight="13" x14ac:dyDescent="0.2"/>
  <cols>
    <col min="1" max="1" width="8.5" style="70" bestFit="1" customWidth="1"/>
    <col min="2" max="2" width="15.5" style="70" bestFit="1" customWidth="1"/>
    <col min="3" max="3" width="10" style="70" bestFit="1" customWidth="1"/>
    <col min="4" max="4" width="30.5" style="70" bestFit="1" customWidth="1"/>
    <col min="5" max="5" width="85.33203125" style="70" bestFit="1" customWidth="1"/>
    <col min="6" max="6" width="11.1640625" style="70" bestFit="1" customWidth="1"/>
    <col min="7" max="8" width="11.33203125" style="70" bestFit="1" customWidth="1"/>
    <col min="9" max="9" width="13.33203125" style="70" bestFit="1" customWidth="1"/>
    <col min="10" max="10" width="11.33203125" style="70" bestFit="1" customWidth="1"/>
    <col min="11" max="16384" width="8.83203125" style="70"/>
  </cols>
  <sheetData>
    <row r="1" spans="1:10" ht="16" x14ac:dyDescent="0.2">
      <c r="A1" s="142" t="s">
        <v>4</v>
      </c>
      <c r="B1" s="142" t="s">
        <v>109</v>
      </c>
      <c r="C1" s="142" t="s">
        <v>110</v>
      </c>
      <c r="D1" s="142" t="s">
        <v>111</v>
      </c>
      <c r="E1" s="142" t="s">
        <v>112</v>
      </c>
      <c r="F1" s="142" t="s">
        <v>355</v>
      </c>
      <c r="G1" s="142" t="s">
        <v>356</v>
      </c>
      <c r="H1" s="142" t="s">
        <v>114</v>
      </c>
      <c r="I1" s="142" t="s">
        <v>357</v>
      </c>
      <c r="J1" s="142" t="s">
        <v>116</v>
      </c>
    </row>
    <row r="2" spans="1:10" ht="32" x14ac:dyDescent="0.2">
      <c r="A2" s="190" t="s">
        <v>122</v>
      </c>
      <c r="B2" s="190" t="s">
        <v>802</v>
      </c>
      <c r="C2" s="149">
        <v>43252</v>
      </c>
      <c r="D2" s="190" t="s">
        <v>804</v>
      </c>
      <c r="E2" s="192" t="s">
        <v>805</v>
      </c>
      <c r="F2" s="148"/>
      <c r="G2" s="190">
        <v>50000</v>
      </c>
      <c r="H2" s="196">
        <v>0.02</v>
      </c>
      <c r="I2" s="197">
        <v>1000</v>
      </c>
      <c r="J2" s="198">
        <v>160000</v>
      </c>
    </row>
    <row r="3" spans="1:10" ht="16" x14ac:dyDescent="0.2">
      <c r="A3" s="190" t="s">
        <v>170</v>
      </c>
      <c r="B3" s="190" t="s">
        <v>802</v>
      </c>
      <c r="C3" s="149">
        <v>43252</v>
      </c>
      <c r="D3" s="190" t="s">
        <v>804</v>
      </c>
      <c r="E3" s="148"/>
      <c r="F3" s="148"/>
      <c r="G3" s="148"/>
      <c r="H3" s="196"/>
      <c r="I3" s="197"/>
      <c r="J3" s="198"/>
    </row>
    <row r="4" spans="1:10" ht="16" x14ac:dyDescent="0.2">
      <c r="A4" s="147" t="s">
        <v>118</v>
      </c>
      <c r="B4" s="147" t="s">
        <v>802</v>
      </c>
      <c r="C4" s="149">
        <v>43252</v>
      </c>
      <c r="D4" s="147" t="s">
        <v>804</v>
      </c>
      <c r="E4" s="147" t="s">
        <v>826</v>
      </c>
      <c r="F4" s="148"/>
      <c r="G4" s="147">
        <v>100000</v>
      </c>
      <c r="H4" s="146">
        <v>0.01</v>
      </c>
      <c r="I4" s="145">
        <v>1000</v>
      </c>
      <c r="J4" s="151">
        <v>160000</v>
      </c>
    </row>
    <row r="5" spans="1:10" ht="16" x14ac:dyDescent="0.2">
      <c r="A5" s="147" t="s">
        <v>122</v>
      </c>
      <c r="B5" s="147" t="s">
        <v>802</v>
      </c>
      <c r="C5" s="149">
        <v>43254</v>
      </c>
      <c r="D5" s="147" t="s">
        <v>806</v>
      </c>
      <c r="E5" s="147" t="s">
        <v>807</v>
      </c>
      <c r="F5" s="148"/>
      <c r="G5" s="147">
        <v>10000</v>
      </c>
      <c r="H5" s="144">
        <v>0.02</v>
      </c>
      <c r="I5" s="145">
        <v>200</v>
      </c>
      <c r="J5" s="151">
        <v>32000</v>
      </c>
    </row>
    <row r="6" spans="1:10" ht="16" x14ac:dyDescent="0.2">
      <c r="A6" s="147" t="s">
        <v>170</v>
      </c>
      <c r="B6" s="147" t="s">
        <v>802</v>
      </c>
      <c r="C6" s="149">
        <v>43256</v>
      </c>
      <c r="D6" s="147" t="s">
        <v>806</v>
      </c>
      <c r="E6" s="194"/>
      <c r="F6" s="148"/>
      <c r="G6" s="191"/>
      <c r="H6" s="146"/>
      <c r="I6" s="194"/>
      <c r="J6" s="191"/>
    </row>
    <row r="7" spans="1:10" ht="16" x14ac:dyDescent="0.2">
      <c r="A7" s="147" t="s">
        <v>122</v>
      </c>
      <c r="B7" s="147" t="s">
        <v>802</v>
      </c>
      <c r="C7" s="149">
        <v>43257</v>
      </c>
      <c r="D7" s="147" t="s">
        <v>806</v>
      </c>
      <c r="E7" s="193" t="s">
        <v>808</v>
      </c>
      <c r="F7" s="148"/>
      <c r="G7" s="147">
        <v>10000</v>
      </c>
      <c r="H7" s="144">
        <v>0.02</v>
      </c>
      <c r="I7" s="145">
        <v>200</v>
      </c>
      <c r="J7" s="151">
        <v>32000</v>
      </c>
    </row>
    <row r="8" spans="1:10" ht="32" x14ac:dyDescent="0.2">
      <c r="A8" s="147" t="s">
        <v>122</v>
      </c>
      <c r="B8" s="147" t="s">
        <v>802</v>
      </c>
      <c r="C8" s="149">
        <v>43259</v>
      </c>
      <c r="D8" s="147" t="s">
        <v>809</v>
      </c>
      <c r="E8" s="143" t="s">
        <v>810</v>
      </c>
      <c r="F8" s="148"/>
      <c r="G8" s="147">
        <v>50000</v>
      </c>
      <c r="H8" s="144">
        <v>0.02</v>
      </c>
      <c r="I8" s="145">
        <v>1000</v>
      </c>
      <c r="J8" s="151">
        <v>160000</v>
      </c>
    </row>
    <row r="9" spans="1:10" ht="16" x14ac:dyDescent="0.2">
      <c r="A9" s="147" t="s">
        <v>170</v>
      </c>
      <c r="B9" s="147" t="s">
        <v>802</v>
      </c>
      <c r="C9" s="149">
        <v>43259</v>
      </c>
      <c r="D9" s="147" t="s">
        <v>809</v>
      </c>
      <c r="E9" s="194"/>
      <c r="F9" s="148"/>
      <c r="G9" s="191"/>
      <c r="H9" s="146"/>
      <c r="I9" s="194"/>
      <c r="J9" s="191"/>
    </row>
    <row r="10" spans="1:10" ht="16" x14ac:dyDescent="0.2">
      <c r="A10" s="147" t="s">
        <v>118</v>
      </c>
      <c r="B10" s="147" t="s">
        <v>802</v>
      </c>
      <c r="C10" s="149">
        <v>43259</v>
      </c>
      <c r="D10" s="147" t="s">
        <v>809</v>
      </c>
      <c r="E10" s="147" t="s">
        <v>827</v>
      </c>
      <c r="F10" s="148"/>
      <c r="G10" s="147">
        <v>30000</v>
      </c>
      <c r="H10" s="146">
        <v>0.01</v>
      </c>
      <c r="I10" s="145">
        <v>300</v>
      </c>
      <c r="J10" s="151">
        <v>48000</v>
      </c>
    </row>
    <row r="11" spans="1:10" ht="16" x14ac:dyDescent="0.2">
      <c r="A11" s="147" t="s">
        <v>122</v>
      </c>
      <c r="B11" s="147" t="s">
        <v>802</v>
      </c>
      <c r="C11" s="149">
        <v>43261</v>
      </c>
      <c r="D11" s="147" t="s">
        <v>809</v>
      </c>
      <c r="E11" s="147" t="s">
        <v>811</v>
      </c>
      <c r="F11" s="148"/>
      <c r="G11" s="147">
        <v>50000</v>
      </c>
      <c r="H11" s="144">
        <v>0.02</v>
      </c>
      <c r="I11" s="145">
        <v>1000</v>
      </c>
      <c r="J11" s="151">
        <v>160000</v>
      </c>
    </row>
    <row r="12" spans="1:10" ht="16" x14ac:dyDescent="0.2">
      <c r="A12" s="147" t="s">
        <v>118</v>
      </c>
      <c r="B12" s="147" t="s">
        <v>802</v>
      </c>
      <c r="C12" s="149">
        <v>43262</v>
      </c>
      <c r="D12" s="147" t="s">
        <v>812</v>
      </c>
      <c r="E12" s="147" t="s">
        <v>828</v>
      </c>
      <c r="F12" s="148"/>
      <c r="G12" s="147">
        <v>10000</v>
      </c>
      <c r="H12" s="146">
        <v>0.01</v>
      </c>
      <c r="I12" s="145">
        <v>100</v>
      </c>
      <c r="J12" s="151">
        <v>16000</v>
      </c>
    </row>
    <row r="13" spans="1:10" ht="16" x14ac:dyDescent="0.2">
      <c r="A13" s="147" t="s">
        <v>170</v>
      </c>
      <c r="B13" s="147" t="s">
        <v>802</v>
      </c>
      <c r="C13" s="149">
        <v>43263</v>
      </c>
      <c r="D13" s="147" t="s">
        <v>812</v>
      </c>
      <c r="E13" s="191"/>
      <c r="F13" s="148"/>
      <c r="G13" s="191"/>
      <c r="H13" s="146"/>
      <c r="I13" s="194"/>
      <c r="J13" s="191"/>
    </row>
    <row r="14" spans="1:10" ht="16" x14ac:dyDescent="0.2">
      <c r="A14" s="147" t="s">
        <v>122</v>
      </c>
      <c r="B14" s="147" t="s">
        <v>802</v>
      </c>
      <c r="C14" s="149">
        <v>43264</v>
      </c>
      <c r="D14" s="147" t="s">
        <v>812</v>
      </c>
      <c r="E14" s="195" t="s">
        <v>813</v>
      </c>
      <c r="F14" s="148"/>
      <c r="G14" s="147">
        <v>10000</v>
      </c>
      <c r="H14" s="144">
        <v>0.02</v>
      </c>
      <c r="I14" s="145">
        <v>200</v>
      </c>
      <c r="J14" s="151">
        <v>32000</v>
      </c>
    </row>
    <row r="15" spans="1:10" ht="16" x14ac:dyDescent="0.2">
      <c r="A15" s="147" t="s">
        <v>118</v>
      </c>
      <c r="B15" s="147" t="s">
        <v>802</v>
      </c>
      <c r="C15" s="149">
        <v>43264</v>
      </c>
      <c r="D15" s="147" t="s">
        <v>812</v>
      </c>
      <c r="E15" s="147" t="s">
        <v>829</v>
      </c>
      <c r="F15" s="148"/>
      <c r="G15" s="147">
        <v>10000</v>
      </c>
      <c r="H15" s="146">
        <v>0.01</v>
      </c>
      <c r="I15" s="145">
        <v>100</v>
      </c>
      <c r="J15" s="151">
        <v>16000</v>
      </c>
    </row>
    <row r="16" spans="1:10" ht="16" x14ac:dyDescent="0.2">
      <c r="A16" s="147" t="s">
        <v>122</v>
      </c>
      <c r="B16" s="147" t="s">
        <v>802</v>
      </c>
      <c r="C16" s="149">
        <v>43266</v>
      </c>
      <c r="D16" s="147" t="s">
        <v>814</v>
      </c>
      <c r="E16" s="147" t="s">
        <v>815</v>
      </c>
      <c r="F16" s="148"/>
      <c r="G16" s="147">
        <v>10000</v>
      </c>
      <c r="H16" s="144">
        <v>0.02</v>
      </c>
      <c r="I16" s="145">
        <v>200</v>
      </c>
      <c r="J16" s="151">
        <v>32000</v>
      </c>
    </row>
    <row r="17" spans="1:10" ht="16" x14ac:dyDescent="0.2">
      <c r="A17" s="147" t="s">
        <v>118</v>
      </c>
      <c r="B17" s="147" t="s">
        <v>802</v>
      </c>
      <c r="C17" s="149">
        <v>43266</v>
      </c>
      <c r="D17" s="147" t="s">
        <v>814</v>
      </c>
      <c r="E17" s="147" t="s">
        <v>830</v>
      </c>
      <c r="F17" s="148"/>
      <c r="G17" s="147">
        <v>10000</v>
      </c>
      <c r="H17" s="146">
        <v>0.01</v>
      </c>
      <c r="I17" s="145">
        <v>100</v>
      </c>
      <c r="J17" s="151">
        <v>16000</v>
      </c>
    </row>
    <row r="18" spans="1:10" ht="16" x14ac:dyDescent="0.2">
      <c r="A18" s="147" t="s">
        <v>122</v>
      </c>
      <c r="B18" s="147" t="s">
        <v>802</v>
      </c>
      <c r="C18" s="149">
        <v>43267</v>
      </c>
      <c r="D18" s="147" t="s">
        <v>814</v>
      </c>
      <c r="E18" s="147" t="s">
        <v>816</v>
      </c>
      <c r="F18" s="148"/>
      <c r="G18" s="147">
        <v>10000</v>
      </c>
      <c r="H18" s="144">
        <v>0.02</v>
      </c>
      <c r="I18" s="145">
        <v>200</v>
      </c>
      <c r="J18" s="151">
        <v>32000</v>
      </c>
    </row>
    <row r="19" spans="1:10" ht="16" x14ac:dyDescent="0.2">
      <c r="A19" s="147" t="s">
        <v>170</v>
      </c>
      <c r="B19" s="147" t="s">
        <v>802</v>
      </c>
      <c r="C19" s="149">
        <v>43267</v>
      </c>
      <c r="D19" s="147" t="s">
        <v>814</v>
      </c>
      <c r="E19" s="191"/>
      <c r="F19" s="148"/>
      <c r="G19" s="191"/>
      <c r="H19" s="146"/>
      <c r="I19" s="194"/>
      <c r="J19" s="191"/>
    </row>
    <row r="20" spans="1:10" ht="16" x14ac:dyDescent="0.2">
      <c r="A20" s="147" t="s">
        <v>122</v>
      </c>
      <c r="B20" s="147" t="s">
        <v>802</v>
      </c>
      <c r="C20" s="149">
        <v>43268</v>
      </c>
      <c r="D20" s="147" t="s">
        <v>814</v>
      </c>
      <c r="E20" s="190" t="s">
        <v>817</v>
      </c>
      <c r="F20" s="148"/>
      <c r="G20" s="190">
        <v>10000</v>
      </c>
      <c r="H20" s="144">
        <v>0.02</v>
      </c>
      <c r="I20" s="145">
        <v>200</v>
      </c>
      <c r="J20" s="151">
        <v>32000</v>
      </c>
    </row>
    <row r="21" spans="1:10" ht="16" x14ac:dyDescent="0.2">
      <c r="A21" s="147" t="s">
        <v>122</v>
      </c>
      <c r="B21" s="147" t="s">
        <v>802</v>
      </c>
      <c r="C21" s="149">
        <v>43269</v>
      </c>
      <c r="D21" s="147" t="s">
        <v>814</v>
      </c>
      <c r="E21" s="190" t="s">
        <v>818</v>
      </c>
      <c r="F21" s="148"/>
      <c r="G21" s="190">
        <v>50000</v>
      </c>
      <c r="H21" s="196">
        <v>0.02</v>
      </c>
      <c r="I21" s="197">
        <v>1000</v>
      </c>
      <c r="J21" s="198">
        <v>160000</v>
      </c>
    </row>
    <row r="22" spans="1:10" ht="16" x14ac:dyDescent="0.2">
      <c r="A22" s="147" t="s">
        <v>170</v>
      </c>
      <c r="B22" s="147" t="s">
        <v>802</v>
      </c>
      <c r="C22" s="149">
        <v>43269</v>
      </c>
      <c r="D22" s="147" t="s">
        <v>814</v>
      </c>
      <c r="E22" s="148"/>
      <c r="F22" s="148"/>
      <c r="G22" s="148"/>
      <c r="H22" s="150"/>
      <c r="I22" s="148"/>
      <c r="J22" s="148"/>
    </row>
    <row r="23" spans="1:10" ht="16" x14ac:dyDescent="0.2">
      <c r="A23" s="147" t="s">
        <v>118</v>
      </c>
      <c r="B23" s="147" t="s">
        <v>802</v>
      </c>
      <c r="C23" s="149">
        <v>43269</v>
      </c>
      <c r="D23" s="147" t="s">
        <v>814</v>
      </c>
      <c r="E23" s="190" t="s">
        <v>831</v>
      </c>
      <c r="F23" s="148"/>
      <c r="G23" s="190">
        <v>50000</v>
      </c>
      <c r="H23" s="150">
        <v>0.01</v>
      </c>
      <c r="I23" s="197">
        <v>500</v>
      </c>
      <c r="J23" s="198">
        <v>80000</v>
      </c>
    </row>
    <row r="24" spans="1:10" ht="16" x14ac:dyDescent="0.2">
      <c r="A24" s="147" t="s">
        <v>122</v>
      </c>
      <c r="B24" s="147" t="s">
        <v>802</v>
      </c>
      <c r="C24" s="149">
        <v>43271</v>
      </c>
      <c r="D24" s="147" t="s">
        <v>819</v>
      </c>
      <c r="E24" s="190" t="s">
        <v>820</v>
      </c>
      <c r="F24" s="148"/>
      <c r="G24" s="190">
        <v>50000</v>
      </c>
      <c r="H24" s="196">
        <v>0.02</v>
      </c>
      <c r="I24" s="197">
        <v>1000</v>
      </c>
      <c r="J24" s="198">
        <v>160000</v>
      </c>
    </row>
    <row r="25" spans="1:10" ht="16" x14ac:dyDescent="0.2">
      <c r="A25" s="147" t="s">
        <v>170</v>
      </c>
      <c r="B25" s="147" t="s">
        <v>802</v>
      </c>
      <c r="C25" s="149">
        <v>43271</v>
      </c>
      <c r="D25" s="147" t="s">
        <v>819</v>
      </c>
      <c r="E25" s="148"/>
      <c r="F25" s="148"/>
      <c r="G25" s="148"/>
      <c r="H25" s="150"/>
      <c r="I25" s="148"/>
      <c r="J25" s="148"/>
    </row>
    <row r="26" spans="1:10" ht="16" x14ac:dyDescent="0.2">
      <c r="A26" s="147" t="s">
        <v>118</v>
      </c>
      <c r="B26" s="147" t="s">
        <v>802</v>
      </c>
      <c r="C26" s="149">
        <v>43271</v>
      </c>
      <c r="D26" s="147" t="s">
        <v>819</v>
      </c>
      <c r="E26" s="190" t="s">
        <v>832</v>
      </c>
      <c r="F26" s="148"/>
      <c r="G26" s="190">
        <v>50000</v>
      </c>
      <c r="H26" s="150">
        <v>0.01</v>
      </c>
      <c r="I26" s="197">
        <v>500</v>
      </c>
      <c r="J26" s="198">
        <v>80000</v>
      </c>
    </row>
    <row r="27" spans="1:10" ht="16" x14ac:dyDescent="0.2">
      <c r="A27" s="147" t="s">
        <v>122</v>
      </c>
      <c r="B27" s="147" t="s">
        <v>802</v>
      </c>
      <c r="C27" s="149">
        <v>43273</v>
      </c>
      <c r="D27" s="147" t="s">
        <v>821</v>
      </c>
      <c r="E27" s="190" t="s">
        <v>822</v>
      </c>
      <c r="F27" s="148"/>
      <c r="G27" s="190">
        <v>50000</v>
      </c>
      <c r="H27" s="196">
        <v>0.02</v>
      </c>
      <c r="I27" s="197">
        <v>1000</v>
      </c>
      <c r="J27" s="198">
        <v>160000</v>
      </c>
    </row>
    <row r="28" spans="1:10" ht="16" x14ac:dyDescent="0.2">
      <c r="A28" s="147" t="s">
        <v>122</v>
      </c>
      <c r="B28" s="147" t="s">
        <v>802</v>
      </c>
      <c r="C28" s="149">
        <v>43275</v>
      </c>
      <c r="D28" s="147" t="s">
        <v>803</v>
      </c>
      <c r="E28" s="190" t="s">
        <v>817</v>
      </c>
      <c r="F28" s="148"/>
      <c r="G28" s="190">
        <v>10000</v>
      </c>
      <c r="H28" s="196">
        <v>0.02</v>
      </c>
      <c r="I28" s="197">
        <v>200</v>
      </c>
      <c r="J28" s="198">
        <v>32000</v>
      </c>
    </row>
    <row r="29" spans="1:10" ht="16" x14ac:dyDescent="0.2">
      <c r="A29" s="147" t="s">
        <v>170</v>
      </c>
      <c r="B29" s="147" t="s">
        <v>802</v>
      </c>
      <c r="C29" s="149">
        <v>43275</v>
      </c>
      <c r="D29" s="147" t="s">
        <v>825</v>
      </c>
      <c r="E29" s="191"/>
      <c r="F29" s="148"/>
      <c r="G29" s="191"/>
      <c r="H29" s="150"/>
      <c r="I29" s="194"/>
      <c r="J29" s="191"/>
    </row>
    <row r="30" spans="1:10" ht="16" x14ac:dyDescent="0.2">
      <c r="A30" s="147" t="s">
        <v>122</v>
      </c>
      <c r="B30" s="147" t="s">
        <v>802</v>
      </c>
      <c r="C30" s="149">
        <v>43277</v>
      </c>
      <c r="D30" s="147" t="s">
        <v>823</v>
      </c>
      <c r="E30" s="147" t="s">
        <v>824</v>
      </c>
      <c r="F30" s="148"/>
      <c r="G30" s="147">
        <v>20000</v>
      </c>
      <c r="H30" s="196">
        <v>0.02</v>
      </c>
      <c r="I30" s="145">
        <v>400</v>
      </c>
      <c r="J30" s="151">
        <v>64000</v>
      </c>
    </row>
    <row r="31" spans="1:10" ht="16" x14ac:dyDescent="0.2">
      <c r="A31" s="147" t="s">
        <v>118</v>
      </c>
      <c r="B31" s="147" t="s">
        <v>802</v>
      </c>
      <c r="C31" s="149">
        <v>43277</v>
      </c>
      <c r="D31" s="147" t="s">
        <v>803</v>
      </c>
      <c r="E31" s="147" t="s">
        <v>833</v>
      </c>
      <c r="F31" s="148"/>
      <c r="G31" s="147">
        <v>10000</v>
      </c>
      <c r="H31" s="150">
        <v>0.01</v>
      </c>
      <c r="I31" s="145">
        <v>100</v>
      </c>
      <c r="J31" s="151">
        <v>16000</v>
      </c>
    </row>
    <row r="32" spans="1:10" ht="16" x14ac:dyDescent="0.2">
      <c r="A32" s="147" t="s">
        <v>122</v>
      </c>
      <c r="B32" s="147" t="s">
        <v>802</v>
      </c>
      <c r="C32" s="149">
        <v>43278</v>
      </c>
      <c r="D32" s="147" t="s">
        <v>803</v>
      </c>
      <c r="E32" s="147" t="s">
        <v>820</v>
      </c>
      <c r="F32" s="148"/>
      <c r="G32" s="147">
        <v>10000</v>
      </c>
      <c r="H32" s="196">
        <v>0.02</v>
      </c>
      <c r="I32" s="145">
        <v>200</v>
      </c>
      <c r="J32" s="151">
        <v>32000</v>
      </c>
    </row>
    <row r="33" spans="1:10" ht="16" x14ac:dyDescent="0.2">
      <c r="A33" s="147" t="s">
        <v>118</v>
      </c>
      <c r="B33" s="147" t="s">
        <v>802</v>
      </c>
      <c r="C33" s="149">
        <v>43279</v>
      </c>
      <c r="D33" s="147" t="s">
        <v>803</v>
      </c>
      <c r="E33" s="147" t="s">
        <v>834</v>
      </c>
      <c r="F33" s="148"/>
      <c r="G33" s="147">
        <v>10000</v>
      </c>
      <c r="H33" s="150">
        <v>0.01</v>
      </c>
      <c r="I33" s="145">
        <v>100</v>
      </c>
      <c r="J33" s="151">
        <v>16000</v>
      </c>
    </row>
    <row r="34" spans="1:10" ht="16" x14ac:dyDescent="0.2">
      <c r="A34" s="147" t="s">
        <v>122</v>
      </c>
      <c r="B34" s="147" t="s">
        <v>802</v>
      </c>
      <c r="C34" s="149">
        <v>43280</v>
      </c>
      <c r="D34" s="147" t="s">
        <v>803</v>
      </c>
      <c r="E34" s="147" t="s">
        <v>815</v>
      </c>
      <c r="F34" s="148"/>
      <c r="G34" s="147">
        <v>10000</v>
      </c>
      <c r="H34" s="196">
        <v>0.02</v>
      </c>
      <c r="I34" s="145">
        <v>200</v>
      </c>
      <c r="J34" s="151">
        <v>32000</v>
      </c>
    </row>
    <row r="35" spans="1:10" ht="16" x14ac:dyDescent="0.2">
      <c r="A35" s="147" t="s">
        <v>170</v>
      </c>
      <c r="B35" s="147" t="s">
        <v>802</v>
      </c>
      <c r="C35" s="149">
        <v>43281</v>
      </c>
      <c r="D35" s="147" t="s">
        <v>825</v>
      </c>
      <c r="E35" s="191"/>
      <c r="F35" s="148"/>
      <c r="G35" s="191"/>
      <c r="H35" s="150"/>
      <c r="I35" s="194"/>
      <c r="J35" s="191"/>
    </row>
    <row r="36" spans="1:10" ht="16" x14ac:dyDescent="0.2">
      <c r="A36" s="191"/>
      <c r="B36" s="191"/>
      <c r="C36" s="149"/>
      <c r="D36" s="191"/>
      <c r="E36" s="191"/>
      <c r="F36" s="148"/>
      <c r="G36" s="191"/>
      <c r="H36" s="150"/>
      <c r="I36" s="194"/>
      <c r="J36" s="191"/>
    </row>
    <row r="37" spans="1:10" ht="16" x14ac:dyDescent="0.2">
      <c r="A37" s="191"/>
      <c r="B37" s="191"/>
      <c r="C37" s="149"/>
      <c r="D37" s="191"/>
      <c r="E37" s="191"/>
      <c r="F37" s="148"/>
      <c r="G37" s="191"/>
      <c r="H37" s="150"/>
      <c r="I37" s="194"/>
      <c r="J37" s="191"/>
    </row>
    <row r="41" spans="1:10" ht="17" x14ac:dyDescent="0.2">
      <c r="A41" s="189" t="s">
        <v>475</v>
      </c>
      <c r="B41" s="70">
        <v>167</v>
      </c>
    </row>
    <row r="42" spans="1:10" ht="17" x14ac:dyDescent="0.2">
      <c r="A42" s="189" t="s">
        <v>118</v>
      </c>
      <c r="B42" s="70">
        <v>407</v>
      </c>
    </row>
    <row r="43" spans="1:10" ht="17" x14ac:dyDescent="0.2">
      <c r="A43" s="189" t="s">
        <v>170</v>
      </c>
      <c r="B43" s="70">
        <v>62</v>
      </c>
    </row>
    <row r="44" spans="1:10" ht="17" x14ac:dyDescent="0.2">
      <c r="A44" s="189" t="s">
        <v>615</v>
      </c>
      <c r="B44" s="70">
        <v>14</v>
      </c>
    </row>
    <row r="45" spans="1:10" ht="17" x14ac:dyDescent="0.2">
      <c r="A45" s="189" t="s">
        <v>173</v>
      </c>
      <c r="B45" s="70">
        <v>44</v>
      </c>
    </row>
  </sheetData>
  <sortState ref="A2:J890">
    <sortCondition ref="C1"/>
  </sortState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4"/>
  <sheetViews>
    <sheetView tabSelected="1" topLeftCell="D875" workbookViewId="0">
      <selection activeCell="G800" sqref="G800:G803"/>
    </sheetView>
  </sheetViews>
  <sheetFormatPr baseColWidth="10" defaultColWidth="7.1640625" defaultRowHeight="13" x14ac:dyDescent="0.2"/>
  <cols>
    <col min="1" max="1" width="18.1640625" style="280" bestFit="1" customWidth="1"/>
    <col min="2" max="2" width="8" style="280" bestFit="1" customWidth="1"/>
    <col min="3" max="3" width="11.5" style="280" bestFit="1" customWidth="1"/>
    <col min="4" max="4" width="94" style="280" bestFit="1" customWidth="1"/>
    <col min="5" max="5" width="81.83203125" style="280" bestFit="1" customWidth="1"/>
    <col min="6" max="6" width="9.6640625" style="280" customWidth="1"/>
    <col min="7" max="7" width="11.5" style="280" bestFit="1" customWidth="1"/>
    <col min="8" max="8" width="7.33203125" style="280" customWidth="1"/>
    <col min="9" max="9" width="10.6640625" style="280" customWidth="1"/>
    <col min="10" max="10" width="14" style="280" bestFit="1" customWidth="1"/>
    <col min="11" max="11" width="7.6640625" style="280" customWidth="1"/>
    <col min="12" max="18" width="8.1640625" style="280" bestFit="1" customWidth="1"/>
    <col min="19" max="19" width="7.33203125" style="280" customWidth="1"/>
    <col min="20" max="20" width="7.83203125" style="280" customWidth="1"/>
    <col min="21" max="21" width="8.1640625" style="280" bestFit="1" customWidth="1"/>
    <col min="22" max="16384" width="7.1640625" style="280"/>
  </cols>
  <sheetData>
    <row r="1" spans="1:21" ht="16" x14ac:dyDescent="0.2">
      <c r="A1" s="60" t="s">
        <v>4</v>
      </c>
      <c r="B1" s="60" t="s">
        <v>109</v>
      </c>
      <c r="C1" s="278" t="s">
        <v>110</v>
      </c>
      <c r="D1" s="60" t="s">
        <v>111</v>
      </c>
      <c r="E1" s="60" t="s">
        <v>112</v>
      </c>
      <c r="F1" s="60" t="s">
        <v>355</v>
      </c>
      <c r="G1" s="60" t="s">
        <v>356</v>
      </c>
      <c r="H1" s="60" t="s">
        <v>114</v>
      </c>
      <c r="I1" s="60" t="s">
        <v>357</v>
      </c>
      <c r="J1" s="60" t="s">
        <v>116</v>
      </c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1" ht="16" x14ac:dyDescent="0.25">
      <c r="A2" s="99" t="s">
        <v>118</v>
      </c>
      <c r="B2" s="100" t="s">
        <v>633</v>
      </c>
      <c r="C2" s="273">
        <v>43252</v>
      </c>
      <c r="D2" s="100" t="s">
        <v>634</v>
      </c>
      <c r="E2" s="57" t="s">
        <v>635</v>
      </c>
      <c r="F2" s="99" t="s">
        <v>636</v>
      </c>
      <c r="G2" s="212">
        <v>240000</v>
      </c>
      <c r="H2" s="101">
        <v>2.8000000000000001E-2</v>
      </c>
      <c r="I2" s="99">
        <v>6720</v>
      </c>
      <c r="J2" s="99">
        <v>268800</v>
      </c>
    </row>
    <row r="3" spans="1:21" ht="16" x14ac:dyDescent="0.25">
      <c r="A3" s="99" t="s">
        <v>118</v>
      </c>
      <c r="B3" s="100" t="s">
        <v>637</v>
      </c>
      <c r="C3" s="273">
        <v>43252</v>
      </c>
      <c r="D3" s="100" t="s">
        <v>638</v>
      </c>
      <c r="E3" s="57" t="s">
        <v>639</v>
      </c>
      <c r="F3" s="99" t="s">
        <v>636</v>
      </c>
      <c r="G3" s="212">
        <v>100000</v>
      </c>
      <c r="H3" s="102">
        <v>0.03</v>
      </c>
      <c r="I3" s="99">
        <v>3000</v>
      </c>
      <c r="J3" s="99">
        <v>180000</v>
      </c>
    </row>
    <row r="4" spans="1:21" ht="16" x14ac:dyDescent="0.25">
      <c r="A4" s="99" t="s">
        <v>118</v>
      </c>
      <c r="B4" s="100" t="s">
        <v>640</v>
      </c>
      <c r="C4" s="273">
        <v>43252</v>
      </c>
      <c r="D4" s="100" t="s">
        <v>641</v>
      </c>
      <c r="E4" s="57" t="s">
        <v>642</v>
      </c>
      <c r="F4" s="99" t="s">
        <v>636</v>
      </c>
      <c r="G4" s="212">
        <v>300000</v>
      </c>
      <c r="H4" s="101">
        <v>2.5999999999999999E-2</v>
      </c>
      <c r="I4" s="99">
        <v>7799.9999999999991</v>
      </c>
      <c r="J4" s="99">
        <v>7799999.9999999991</v>
      </c>
    </row>
    <row r="5" spans="1:21" ht="16" x14ac:dyDescent="0.25">
      <c r="A5" s="99" t="s">
        <v>118</v>
      </c>
      <c r="B5" s="100" t="s">
        <v>643</v>
      </c>
      <c r="C5" s="273">
        <v>43252</v>
      </c>
      <c r="D5" s="100" t="s">
        <v>644</v>
      </c>
      <c r="E5" s="57" t="s">
        <v>645</v>
      </c>
      <c r="F5" s="99" t="s">
        <v>636</v>
      </c>
      <c r="G5" s="212">
        <v>400000</v>
      </c>
      <c r="H5" s="101">
        <v>3.5000000000000003E-2</v>
      </c>
      <c r="I5" s="99">
        <v>14000.000000000002</v>
      </c>
      <c r="J5" s="99">
        <v>1120000.0000000002</v>
      </c>
    </row>
    <row r="6" spans="1:21" ht="16" x14ac:dyDescent="0.25">
      <c r="A6" s="99" t="s">
        <v>118</v>
      </c>
      <c r="B6" s="100" t="s">
        <v>655</v>
      </c>
      <c r="C6" s="273">
        <v>43252</v>
      </c>
      <c r="D6" s="100" t="s">
        <v>674</v>
      </c>
      <c r="E6" s="57" t="s">
        <v>657</v>
      </c>
      <c r="F6" s="99" t="s">
        <v>658</v>
      </c>
      <c r="G6" s="212">
        <v>300000</v>
      </c>
      <c r="H6" s="101">
        <v>2.8000000000000001E-2</v>
      </c>
      <c r="I6" s="99">
        <v>8400</v>
      </c>
      <c r="J6" s="99">
        <v>672000</v>
      </c>
    </row>
    <row r="7" spans="1:21" ht="16" x14ac:dyDescent="0.25">
      <c r="A7" s="99" t="s">
        <v>124</v>
      </c>
      <c r="B7" s="100" t="s">
        <v>633</v>
      </c>
      <c r="C7" s="273">
        <v>43252</v>
      </c>
      <c r="D7" s="100" t="s">
        <v>634</v>
      </c>
      <c r="E7" s="57" t="s">
        <v>635</v>
      </c>
      <c r="F7" s="99" t="s">
        <v>636</v>
      </c>
      <c r="G7" s="212">
        <v>480000</v>
      </c>
      <c r="H7" s="101">
        <v>4.0000000000000001E-3</v>
      </c>
      <c r="I7" s="99">
        <v>1920</v>
      </c>
      <c r="J7" s="99">
        <v>76800</v>
      </c>
    </row>
    <row r="8" spans="1:21" ht="16" x14ac:dyDescent="0.25">
      <c r="A8" s="99" t="s">
        <v>124</v>
      </c>
      <c r="B8" s="100" t="s">
        <v>637</v>
      </c>
      <c r="C8" s="273">
        <v>43252</v>
      </c>
      <c r="D8" s="100" t="s">
        <v>638</v>
      </c>
      <c r="E8" s="57" t="s">
        <v>639</v>
      </c>
      <c r="F8" s="99" t="s">
        <v>636</v>
      </c>
      <c r="G8" s="212">
        <v>100000</v>
      </c>
      <c r="H8" s="101">
        <v>4.0000000000000001E-3</v>
      </c>
      <c r="I8" s="99">
        <v>400</v>
      </c>
      <c r="J8" s="99">
        <v>24000</v>
      </c>
    </row>
    <row r="9" spans="1:21" ht="16" x14ac:dyDescent="0.25">
      <c r="A9" s="99" t="s">
        <v>124</v>
      </c>
      <c r="B9" s="100" t="s">
        <v>640</v>
      </c>
      <c r="C9" s="273">
        <v>43252</v>
      </c>
      <c r="D9" s="100" t="s">
        <v>641</v>
      </c>
      <c r="E9" s="57" t="s">
        <v>642</v>
      </c>
      <c r="F9" s="99" t="s">
        <v>636</v>
      </c>
      <c r="G9" s="212">
        <v>600000</v>
      </c>
      <c r="H9" s="101">
        <v>3.0000000000000001E-3</v>
      </c>
      <c r="I9" s="99">
        <v>1800</v>
      </c>
      <c r="J9" s="99">
        <v>108000</v>
      </c>
    </row>
    <row r="10" spans="1:21" ht="16" x14ac:dyDescent="0.25">
      <c r="A10" s="99" t="s">
        <v>124</v>
      </c>
      <c r="B10" s="100" t="s">
        <v>643</v>
      </c>
      <c r="C10" s="273">
        <v>43252</v>
      </c>
      <c r="D10" s="100" t="s">
        <v>644</v>
      </c>
      <c r="E10" s="57" t="s">
        <v>645</v>
      </c>
      <c r="F10" s="99" t="s">
        <v>636</v>
      </c>
      <c r="G10" s="212">
        <v>400000</v>
      </c>
      <c r="H10" s="101">
        <v>6.0000000000000001E-3</v>
      </c>
      <c r="I10" s="99">
        <v>2400</v>
      </c>
      <c r="J10" s="99">
        <v>144000</v>
      </c>
    </row>
    <row r="11" spans="1:21" ht="16" x14ac:dyDescent="0.25">
      <c r="A11" s="99" t="s">
        <v>124</v>
      </c>
      <c r="B11" s="100" t="s">
        <v>655</v>
      </c>
      <c r="C11" s="273">
        <v>43252</v>
      </c>
      <c r="D11" s="100" t="s">
        <v>674</v>
      </c>
      <c r="E11" s="57" t="s">
        <v>657</v>
      </c>
      <c r="F11" s="99" t="s">
        <v>658</v>
      </c>
      <c r="G11" s="212">
        <v>600000</v>
      </c>
      <c r="H11" s="101">
        <v>4.0000000000000001E-3</v>
      </c>
      <c r="I11" s="99">
        <v>2400</v>
      </c>
      <c r="J11" s="99">
        <v>96000</v>
      </c>
    </row>
    <row r="12" spans="1:21" ht="16" x14ac:dyDescent="0.25">
      <c r="A12" s="99" t="s">
        <v>122</v>
      </c>
      <c r="B12" s="100" t="s">
        <v>652</v>
      </c>
      <c r="C12" s="273">
        <v>43252</v>
      </c>
      <c r="D12" s="100" t="s">
        <v>698</v>
      </c>
      <c r="E12" s="57" t="s">
        <v>654</v>
      </c>
      <c r="F12" s="99" t="s">
        <v>636</v>
      </c>
      <c r="G12" s="212">
        <v>500000</v>
      </c>
      <c r="H12" s="101">
        <v>6.0000000000000001E-3</v>
      </c>
      <c r="I12" s="99">
        <v>3000</v>
      </c>
      <c r="J12" s="99">
        <v>120000</v>
      </c>
    </row>
    <row r="13" spans="1:21" ht="16" x14ac:dyDescent="0.25">
      <c r="A13" s="99" t="s">
        <v>122</v>
      </c>
      <c r="B13" s="100" t="s">
        <v>655</v>
      </c>
      <c r="C13" s="273">
        <v>43252</v>
      </c>
      <c r="D13" s="100" t="s">
        <v>719</v>
      </c>
      <c r="E13" s="57" t="s">
        <v>657</v>
      </c>
      <c r="F13" s="99" t="s">
        <v>658</v>
      </c>
      <c r="G13" s="212">
        <v>360000</v>
      </c>
      <c r="H13" s="101">
        <v>6.0000000000000001E-3</v>
      </c>
      <c r="I13" s="99">
        <v>2160</v>
      </c>
      <c r="J13" s="99">
        <v>86400</v>
      </c>
    </row>
    <row r="14" spans="1:21" ht="16" x14ac:dyDescent="0.25">
      <c r="A14" s="99" t="s">
        <v>118</v>
      </c>
      <c r="B14" s="100" t="s">
        <v>640</v>
      </c>
      <c r="C14" s="273">
        <v>43262</v>
      </c>
      <c r="D14" s="100" t="s">
        <v>373</v>
      </c>
      <c r="E14" s="57" t="s">
        <v>642</v>
      </c>
      <c r="F14" s="99" t="s">
        <v>636</v>
      </c>
      <c r="G14" s="212">
        <v>250000</v>
      </c>
      <c r="H14" s="101">
        <v>2.1999999999999999E-2</v>
      </c>
      <c r="I14" s="99">
        <v>5499.9999999999991</v>
      </c>
      <c r="J14" s="99">
        <v>5499999.9999999991</v>
      </c>
    </row>
    <row r="15" spans="1:21" ht="16" x14ac:dyDescent="0.25">
      <c r="A15" s="99" t="s">
        <v>118</v>
      </c>
      <c r="B15" s="100" t="s">
        <v>633</v>
      </c>
      <c r="C15" s="273">
        <v>43262</v>
      </c>
      <c r="D15" s="100" t="s">
        <v>675</v>
      </c>
      <c r="E15" s="57" t="s">
        <v>635</v>
      </c>
      <c r="F15" s="99" t="s">
        <v>636</v>
      </c>
      <c r="G15" s="212">
        <v>280000</v>
      </c>
      <c r="H15" s="102">
        <v>0.03</v>
      </c>
      <c r="I15" s="99">
        <v>8400</v>
      </c>
      <c r="J15" s="99">
        <v>336000</v>
      </c>
    </row>
    <row r="16" spans="1:21" ht="16" x14ac:dyDescent="0.25">
      <c r="A16" s="99" t="s">
        <v>124</v>
      </c>
      <c r="B16" s="100" t="s">
        <v>640</v>
      </c>
      <c r="C16" s="273">
        <v>43262</v>
      </c>
      <c r="D16" s="100" t="s">
        <v>373</v>
      </c>
      <c r="E16" s="57" t="s">
        <v>642</v>
      </c>
      <c r="F16" s="99" t="s">
        <v>636</v>
      </c>
      <c r="G16" s="212">
        <v>500000</v>
      </c>
      <c r="H16" s="101">
        <v>5.0000000000000001E-3</v>
      </c>
      <c r="I16" s="99">
        <v>2500</v>
      </c>
      <c r="J16" s="99">
        <v>150000</v>
      </c>
    </row>
    <row r="17" spans="1:10" ht="16" x14ac:dyDescent="0.25">
      <c r="A17" s="99" t="s">
        <v>124</v>
      </c>
      <c r="B17" s="100" t="s">
        <v>633</v>
      </c>
      <c r="C17" s="273">
        <v>43262</v>
      </c>
      <c r="D17" s="100" t="s">
        <v>675</v>
      </c>
      <c r="E17" s="57" t="s">
        <v>635</v>
      </c>
      <c r="F17" s="99" t="s">
        <v>636</v>
      </c>
      <c r="G17" s="212">
        <v>560000</v>
      </c>
      <c r="H17" s="101">
        <v>6.0000000000000001E-3</v>
      </c>
      <c r="I17" s="99">
        <v>3360</v>
      </c>
      <c r="J17" s="99">
        <v>134400</v>
      </c>
    </row>
    <row r="18" spans="1:10" ht="16" x14ac:dyDescent="0.25">
      <c r="A18" s="99" t="s">
        <v>118</v>
      </c>
      <c r="B18" s="100" t="s">
        <v>643</v>
      </c>
      <c r="C18" s="273">
        <v>43263</v>
      </c>
      <c r="D18" s="100" t="s">
        <v>676</v>
      </c>
      <c r="E18" s="57" t="s">
        <v>645</v>
      </c>
      <c r="F18" s="99" t="s">
        <v>636</v>
      </c>
      <c r="G18" s="212">
        <v>300000</v>
      </c>
      <c r="H18" s="102">
        <v>0.04</v>
      </c>
      <c r="I18" s="99">
        <v>12000</v>
      </c>
      <c r="J18" s="99">
        <v>960000</v>
      </c>
    </row>
    <row r="19" spans="1:10" ht="16" x14ac:dyDescent="0.25">
      <c r="A19" s="99" t="s">
        <v>118</v>
      </c>
      <c r="B19" s="100" t="s">
        <v>637</v>
      </c>
      <c r="C19" s="273">
        <v>43263</v>
      </c>
      <c r="D19" s="100" t="s">
        <v>677</v>
      </c>
      <c r="E19" s="57" t="s">
        <v>639</v>
      </c>
      <c r="F19" s="99" t="s">
        <v>636</v>
      </c>
      <c r="G19" s="212">
        <v>100000</v>
      </c>
      <c r="H19" s="101">
        <v>2.4E-2</v>
      </c>
      <c r="I19" s="99">
        <v>2400</v>
      </c>
      <c r="J19" s="99">
        <v>144000</v>
      </c>
    </row>
    <row r="20" spans="1:10" ht="16" x14ac:dyDescent="0.25">
      <c r="A20" s="99" t="s">
        <v>118</v>
      </c>
      <c r="B20" s="100" t="s">
        <v>646</v>
      </c>
      <c r="C20" s="273">
        <v>43263</v>
      </c>
      <c r="D20" s="100" t="s">
        <v>678</v>
      </c>
      <c r="E20" s="57" t="s">
        <v>648</v>
      </c>
      <c r="F20" s="99" t="s">
        <v>636</v>
      </c>
      <c r="G20" s="212">
        <v>400000</v>
      </c>
      <c r="H20" s="101">
        <v>3.5000000000000003E-2</v>
      </c>
      <c r="I20" s="99">
        <v>14000.000000000002</v>
      </c>
      <c r="J20" s="99">
        <v>1120000.0000000002</v>
      </c>
    </row>
    <row r="21" spans="1:10" ht="16" x14ac:dyDescent="0.25">
      <c r="A21" s="99" t="s">
        <v>124</v>
      </c>
      <c r="B21" s="100" t="s">
        <v>643</v>
      </c>
      <c r="C21" s="273">
        <v>43263</v>
      </c>
      <c r="D21" s="100" t="s">
        <v>676</v>
      </c>
      <c r="E21" s="57" t="s">
        <v>645</v>
      </c>
      <c r="F21" s="99" t="s">
        <v>636</v>
      </c>
      <c r="G21" s="212">
        <v>600000</v>
      </c>
      <c r="H21" s="101">
        <v>3.0000000000000001E-3</v>
      </c>
      <c r="I21" s="99">
        <v>1800</v>
      </c>
      <c r="J21" s="99">
        <v>108000</v>
      </c>
    </row>
    <row r="22" spans="1:10" ht="16" x14ac:dyDescent="0.25">
      <c r="A22" s="99" t="s">
        <v>124</v>
      </c>
      <c r="B22" s="100" t="s">
        <v>637</v>
      </c>
      <c r="C22" s="273">
        <v>43263</v>
      </c>
      <c r="D22" s="100" t="s">
        <v>677</v>
      </c>
      <c r="E22" s="57" t="s">
        <v>639</v>
      </c>
      <c r="F22" s="99" t="s">
        <v>636</v>
      </c>
      <c r="G22" s="212">
        <v>100000</v>
      </c>
      <c r="H22" s="101">
        <v>3.0000000000000001E-3</v>
      </c>
      <c r="I22" s="99">
        <v>300</v>
      </c>
      <c r="J22" s="99">
        <v>18000</v>
      </c>
    </row>
    <row r="23" spans="1:10" ht="16" x14ac:dyDescent="0.25">
      <c r="A23" s="99" t="s">
        <v>124</v>
      </c>
      <c r="B23" s="100" t="s">
        <v>646</v>
      </c>
      <c r="C23" s="273">
        <v>43263</v>
      </c>
      <c r="D23" s="100" t="s">
        <v>678</v>
      </c>
      <c r="E23" s="57" t="s">
        <v>648</v>
      </c>
      <c r="F23" s="99" t="s">
        <v>636</v>
      </c>
      <c r="G23" s="212">
        <v>800000</v>
      </c>
      <c r="H23" s="101">
        <v>4.0000000000000001E-3</v>
      </c>
      <c r="I23" s="99">
        <v>3200</v>
      </c>
      <c r="J23" s="99">
        <v>256000</v>
      </c>
    </row>
    <row r="24" spans="1:10" ht="16" x14ac:dyDescent="0.25">
      <c r="A24" s="99" t="s">
        <v>118</v>
      </c>
      <c r="B24" s="100" t="s">
        <v>649</v>
      </c>
      <c r="C24" s="273">
        <v>43264</v>
      </c>
      <c r="D24" s="100" t="s">
        <v>679</v>
      </c>
      <c r="E24" s="57" t="s">
        <v>651</v>
      </c>
      <c r="F24" s="99" t="s">
        <v>636</v>
      </c>
      <c r="G24" s="212">
        <v>350000</v>
      </c>
      <c r="H24" s="102">
        <v>0.04</v>
      </c>
      <c r="I24" s="99">
        <v>14000.000000000002</v>
      </c>
      <c r="J24" s="99">
        <v>560000.00000000012</v>
      </c>
    </row>
    <row r="25" spans="1:10" ht="16" x14ac:dyDescent="0.25">
      <c r="A25" s="99" t="s">
        <v>118</v>
      </c>
      <c r="B25" s="100" t="s">
        <v>652</v>
      </c>
      <c r="C25" s="273">
        <v>43264</v>
      </c>
      <c r="D25" s="100" t="s">
        <v>680</v>
      </c>
      <c r="E25" s="57" t="s">
        <v>654</v>
      </c>
      <c r="F25" s="99" t="s">
        <v>636</v>
      </c>
      <c r="G25" s="212">
        <v>300000</v>
      </c>
      <c r="H25" s="101">
        <v>3.2000000000000001E-2</v>
      </c>
      <c r="I25" s="99">
        <v>9600</v>
      </c>
      <c r="J25" s="99">
        <v>1440000</v>
      </c>
    </row>
    <row r="26" spans="1:10" ht="16" x14ac:dyDescent="0.25">
      <c r="A26" s="99" t="s">
        <v>118</v>
      </c>
      <c r="B26" s="100" t="s">
        <v>661</v>
      </c>
      <c r="C26" s="273">
        <v>43264</v>
      </c>
      <c r="D26" s="100" t="s">
        <v>681</v>
      </c>
      <c r="E26" s="57" t="s">
        <v>663</v>
      </c>
      <c r="F26" s="99" t="s">
        <v>636</v>
      </c>
      <c r="G26" s="212">
        <v>300000</v>
      </c>
      <c r="H26" s="101">
        <v>2.5000000000000001E-2</v>
      </c>
      <c r="I26" s="99">
        <v>7500</v>
      </c>
      <c r="J26" s="99">
        <v>675000</v>
      </c>
    </row>
    <row r="27" spans="1:10" ht="16" x14ac:dyDescent="0.25">
      <c r="A27" s="99" t="s">
        <v>124</v>
      </c>
      <c r="B27" s="100" t="s">
        <v>649</v>
      </c>
      <c r="C27" s="273">
        <v>43264</v>
      </c>
      <c r="D27" s="100" t="s">
        <v>679</v>
      </c>
      <c r="E27" s="57" t="s">
        <v>651</v>
      </c>
      <c r="F27" s="99" t="s">
        <v>636</v>
      </c>
      <c r="G27" s="212">
        <v>630000</v>
      </c>
      <c r="H27" s="101">
        <v>4.0000000000000001E-3</v>
      </c>
      <c r="I27" s="99">
        <v>2520</v>
      </c>
      <c r="J27" s="99">
        <v>100800</v>
      </c>
    </row>
    <row r="28" spans="1:10" ht="16" x14ac:dyDescent="0.25">
      <c r="A28" s="99" t="s">
        <v>124</v>
      </c>
      <c r="B28" s="100" t="s">
        <v>652</v>
      </c>
      <c r="C28" s="273">
        <v>43264</v>
      </c>
      <c r="D28" s="100" t="s">
        <v>680</v>
      </c>
      <c r="E28" s="57" t="s">
        <v>654</v>
      </c>
      <c r="F28" s="99" t="s">
        <v>636</v>
      </c>
      <c r="G28" s="212">
        <v>600000</v>
      </c>
      <c r="H28" s="101">
        <v>4.0000000000000001E-3</v>
      </c>
      <c r="I28" s="99">
        <v>2400</v>
      </c>
      <c r="J28" s="99">
        <v>96000</v>
      </c>
    </row>
    <row r="29" spans="1:10" ht="16" x14ac:dyDescent="0.25">
      <c r="A29" s="99" t="s">
        <v>124</v>
      </c>
      <c r="B29" s="100" t="s">
        <v>661</v>
      </c>
      <c r="C29" s="273">
        <v>43264</v>
      </c>
      <c r="D29" s="100" t="s">
        <v>681</v>
      </c>
      <c r="E29" s="57" t="s">
        <v>663</v>
      </c>
      <c r="F29" s="99" t="s">
        <v>636</v>
      </c>
      <c r="G29" s="212">
        <v>600000</v>
      </c>
      <c r="H29" s="101">
        <v>4.0000000000000001E-3</v>
      </c>
      <c r="I29" s="99">
        <v>2400</v>
      </c>
      <c r="J29" s="99">
        <v>216000</v>
      </c>
    </row>
    <row r="30" spans="1:10" ht="16" x14ac:dyDescent="0.25">
      <c r="A30" s="99" t="s">
        <v>118</v>
      </c>
      <c r="B30" s="100" t="s">
        <v>664</v>
      </c>
      <c r="C30" s="273">
        <v>43265</v>
      </c>
      <c r="D30" s="100" t="s">
        <v>664</v>
      </c>
      <c r="E30" s="57" t="s">
        <v>665</v>
      </c>
      <c r="F30" s="99" t="s">
        <v>636</v>
      </c>
      <c r="G30" s="212">
        <v>250000</v>
      </c>
      <c r="H30" s="102">
        <v>0.03</v>
      </c>
      <c r="I30" s="99">
        <v>7500</v>
      </c>
      <c r="J30" s="99">
        <v>300000</v>
      </c>
    </row>
    <row r="31" spans="1:10" ht="16" x14ac:dyDescent="0.25">
      <c r="A31" s="99" t="s">
        <v>118</v>
      </c>
      <c r="B31" s="100" t="s">
        <v>643</v>
      </c>
      <c r="C31" s="273">
        <v>43265</v>
      </c>
      <c r="D31" s="100" t="s">
        <v>668</v>
      </c>
      <c r="E31" s="57" t="s">
        <v>645</v>
      </c>
      <c r="F31" s="99" t="s">
        <v>636</v>
      </c>
      <c r="G31" s="212">
        <v>400000</v>
      </c>
      <c r="H31" s="102">
        <v>0.04</v>
      </c>
      <c r="I31" s="99">
        <v>16000</v>
      </c>
      <c r="J31" s="99">
        <v>1280000</v>
      </c>
    </row>
    <row r="32" spans="1:10" ht="16" x14ac:dyDescent="0.25">
      <c r="A32" s="99" t="s">
        <v>124</v>
      </c>
      <c r="B32" s="100" t="s">
        <v>664</v>
      </c>
      <c r="C32" s="273">
        <v>43265</v>
      </c>
      <c r="D32" s="100" t="s">
        <v>664</v>
      </c>
      <c r="E32" s="57" t="s">
        <v>665</v>
      </c>
      <c r="F32" s="99" t="s">
        <v>636</v>
      </c>
      <c r="G32" s="212">
        <v>500000</v>
      </c>
      <c r="H32" s="101">
        <v>6.0000000000000001E-3</v>
      </c>
      <c r="I32" s="99">
        <v>3000</v>
      </c>
      <c r="J32" s="99">
        <v>270000</v>
      </c>
    </row>
    <row r="33" spans="1:10" ht="16" x14ac:dyDescent="0.25">
      <c r="A33" s="99" t="s">
        <v>124</v>
      </c>
      <c r="B33" s="100" t="s">
        <v>643</v>
      </c>
      <c r="C33" s="273">
        <v>43265</v>
      </c>
      <c r="D33" s="100" t="s">
        <v>668</v>
      </c>
      <c r="E33" s="57" t="s">
        <v>645</v>
      </c>
      <c r="F33" s="99" t="s">
        <v>636</v>
      </c>
      <c r="G33" s="212">
        <v>400000</v>
      </c>
      <c r="H33" s="101">
        <v>6.0000000000000001E-3</v>
      </c>
      <c r="I33" s="99">
        <v>2400</v>
      </c>
      <c r="J33" s="99">
        <v>144000</v>
      </c>
    </row>
    <row r="34" spans="1:10" ht="16" x14ac:dyDescent="0.25">
      <c r="A34" s="99" t="s">
        <v>122</v>
      </c>
      <c r="B34" s="100" t="s">
        <v>652</v>
      </c>
      <c r="C34" s="273">
        <v>43265</v>
      </c>
      <c r="D34" s="100" t="s">
        <v>698</v>
      </c>
      <c r="E34" s="57" t="s">
        <v>654</v>
      </c>
      <c r="F34" s="99" t="s">
        <v>636</v>
      </c>
      <c r="G34" s="212">
        <v>500000</v>
      </c>
      <c r="H34" s="101">
        <v>6.0000000000000001E-3</v>
      </c>
      <c r="I34" s="99">
        <v>3000</v>
      </c>
      <c r="J34" s="99">
        <v>120000</v>
      </c>
    </row>
    <row r="35" spans="1:10" ht="16" x14ac:dyDescent="0.25">
      <c r="A35" s="99" t="s">
        <v>118</v>
      </c>
      <c r="B35" s="100" t="s">
        <v>633</v>
      </c>
      <c r="C35" s="273">
        <v>43266</v>
      </c>
      <c r="D35" s="100" t="s">
        <v>682</v>
      </c>
      <c r="E35" s="57" t="s">
        <v>635</v>
      </c>
      <c r="F35" s="99" t="s">
        <v>636</v>
      </c>
      <c r="G35" s="212">
        <v>300000</v>
      </c>
      <c r="H35" s="102">
        <v>0.03</v>
      </c>
      <c r="I35" s="99">
        <v>9000</v>
      </c>
      <c r="J35" s="99">
        <v>360000</v>
      </c>
    </row>
    <row r="36" spans="1:10" ht="16" x14ac:dyDescent="0.25">
      <c r="A36" s="99" t="s">
        <v>118</v>
      </c>
      <c r="B36" s="100" t="s">
        <v>640</v>
      </c>
      <c r="C36" s="273">
        <v>43266</v>
      </c>
      <c r="D36" s="100" t="s">
        <v>683</v>
      </c>
      <c r="E36" s="57" t="s">
        <v>642</v>
      </c>
      <c r="F36" s="99" t="s">
        <v>636</v>
      </c>
      <c r="G36" s="212">
        <v>200000</v>
      </c>
      <c r="H36" s="101">
        <v>2.1999999999999999E-2</v>
      </c>
      <c r="I36" s="99">
        <v>4399.9999999999991</v>
      </c>
      <c r="J36" s="99">
        <v>4399999.9999999991</v>
      </c>
    </row>
    <row r="37" spans="1:10" ht="16" x14ac:dyDescent="0.25">
      <c r="A37" s="99" t="s">
        <v>124</v>
      </c>
      <c r="B37" s="100" t="s">
        <v>633</v>
      </c>
      <c r="C37" s="273">
        <v>43266</v>
      </c>
      <c r="D37" s="100" t="s">
        <v>682</v>
      </c>
      <c r="E37" s="57" t="s">
        <v>635</v>
      </c>
      <c r="F37" s="99" t="s">
        <v>636</v>
      </c>
      <c r="G37" s="212">
        <v>600000</v>
      </c>
      <c r="H37" s="101">
        <v>5.0000000000000001E-3</v>
      </c>
      <c r="I37" s="99">
        <v>3000</v>
      </c>
      <c r="J37" s="99">
        <v>120000</v>
      </c>
    </row>
    <row r="38" spans="1:10" ht="16" x14ac:dyDescent="0.25">
      <c r="A38" s="99" t="s">
        <v>124</v>
      </c>
      <c r="B38" s="100" t="s">
        <v>640</v>
      </c>
      <c r="C38" s="273">
        <v>43266</v>
      </c>
      <c r="D38" s="100" t="s">
        <v>683</v>
      </c>
      <c r="E38" s="57" t="s">
        <v>642</v>
      </c>
      <c r="F38" s="99" t="s">
        <v>636</v>
      </c>
      <c r="G38" s="212">
        <v>400000</v>
      </c>
      <c r="H38" s="101">
        <v>5.0000000000000001E-3</v>
      </c>
      <c r="I38" s="99">
        <v>2000</v>
      </c>
      <c r="J38" s="99">
        <v>120000</v>
      </c>
    </row>
    <row r="39" spans="1:10" ht="16" x14ac:dyDescent="0.25">
      <c r="A39" s="99" t="s">
        <v>118</v>
      </c>
      <c r="B39" s="100" t="s">
        <v>649</v>
      </c>
      <c r="C39" s="273">
        <v>43267</v>
      </c>
      <c r="D39" s="100" t="s">
        <v>684</v>
      </c>
      <c r="E39" s="57" t="s">
        <v>651</v>
      </c>
      <c r="F39" s="99" t="s">
        <v>636</v>
      </c>
      <c r="G39" s="212">
        <v>250000</v>
      </c>
      <c r="H39" s="102">
        <v>0.04</v>
      </c>
      <c r="I39" s="99">
        <v>10000</v>
      </c>
      <c r="J39" s="99">
        <v>400000</v>
      </c>
    </row>
    <row r="40" spans="1:10" ht="16" x14ac:dyDescent="0.25">
      <c r="A40" s="99" t="s">
        <v>118</v>
      </c>
      <c r="B40" s="100" t="s">
        <v>655</v>
      </c>
      <c r="C40" s="273">
        <v>43267</v>
      </c>
      <c r="D40" s="100" t="s">
        <v>685</v>
      </c>
      <c r="E40" s="57" t="s">
        <v>657</v>
      </c>
      <c r="F40" s="99" t="s">
        <v>658</v>
      </c>
      <c r="G40" s="212">
        <v>250000</v>
      </c>
      <c r="H40" s="101">
        <v>2.8000000000000001E-2</v>
      </c>
      <c r="I40" s="99">
        <v>7000.0000000000009</v>
      </c>
      <c r="J40" s="99">
        <v>560000.00000000012</v>
      </c>
    </row>
    <row r="41" spans="1:10" ht="16" x14ac:dyDescent="0.25">
      <c r="A41" s="99" t="s">
        <v>118</v>
      </c>
      <c r="B41" s="100" t="s">
        <v>652</v>
      </c>
      <c r="C41" s="273">
        <v>43267</v>
      </c>
      <c r="D41" s="100" t="s">
        <v>686</v>
      </c>
      <c r="E41" s="57" t="s">
        <v>654</v>
      </c>
      <c r="F41" s="99" t="s">
        <v>636</v>
      </c>
      <c r="G41" s="212">
        <v>300000</v>
      </c>
      <c r="H41" s="101">
        <v>3.7999999999999999E-2</v>
      </c>
      <c r="I41" s="99">
        <v>11399.999999999998</v>
      </c>
      <c r="J41" s="99">
        <v>1709999.9999999998</v>
      </c>
    </row>
    <row r="42" spans="1:10" ht="16" x14ac:dyDescent="0.25">
      <c r="A42" s="99" t="s">
        <v>124</v>
      </c>
      <c r="B42" s="100" t="s">
        <v>649</v>
      </c>
      <c r="C42" s="273">
        <v>43267</v>
      </c>
      <c r="D42" s="100" t="s">
        <v>684</v>
      </c>
      <c r="E42" s="57" t="s">
        <v>651</v>
      </c>
      <c r="F42" s="99" t="s">
        <v>636</v>
      </c>
      <c r="G42" s="212">
        <v>500000</v>
      </c>
      <c r="H42" s="101">
        <v>6.0000000000000001E-3</v>
      </c>
      <c r="I42" s="99">
        <v>3000</v>
      </c>
      <c r="J42" s="99">
        <v>120000</v>
      </c>
    </row>
    <row r="43" spans="1:10" ht="16" x14ac:dyDescent="0.25">
      <c r="A43" s="99" t="s">
        <v>124</v>
      </c>
      <c r="B43" s="100" t="s">
        <v>655</v>
      </c>
      <c r="C43" s="273">
        <v>43267</v>
      </c>
      <c r="D43" s="100" t="s">
        <v>685</v>
      </c>
      <c r="E43" s="57" t="s">
        <v>657</v>
      </c>
      <c r="F43" s="99" t="s">
        <v>658</v>
      </c>
      <c r="G43" s="212">
        <v>400000</v>
      </c>
      <c r="H43" s="101">
        <v>5.0000000000000001E-3</v>
      </c>
      <c r="I43" s="99">
        <v>2000</v>
      </c>
      <c r="J43" s="99">
        <v>80000</v>
      </c>
    </row>
    <row r="44" spans="1:10" ht="16" x14ac:dyDescent="0.25">
      <c r="A44" s="99" t="s">
        <v>124</v>
      </c>
      <c r="B44" s="100" t="s">
        <v>652</v>
      </c>
      <c r="C44" s="273">
        <v>43267</v>
      </c>
      <c r="D44" s="100" t="s">
        <v>686</v>
      </c>
      <c r="E44" s="57" t="s">
        <v>654</v>
      </c>
      <c r="F44" s="99" t="s">
        <v>636</v>
      </c>
      <c r="G44" s="212">
        <v>500000</v>
      </c>
      <c r="H44" s="101">
        <v>6.0000000000000001E-3</v>
      </c>
      <c r="I44" s="99">
        <v>3000</v>
      </c>
      <c r="J44" s="99">
        <v>120000</v>
      </c>
    </row>
    <row r="45" spans="1:10" ht="16" x14ac:dyDescent="0.25">
      <c r="A45" s="99" t="s">
        <v>118</v>
      </c>
      <c r="B45" s="100" t="s">
        <v>637</v>
      </c>
      <c r="C45" s="273">
        <v>43268</v>
      </c>
      <c r="D45" s="100">
        <v>618</v>
      </c>
      <c r="E45" s="57" t="s">
        <v>639</v>
      </c>
      <c r="F45" s="99" t="s">
        <v>636</v>
      </c>
      <c r="G45" s="212">
        <v>300000</v>
      </c>
      <c r="H45" s="101">
        <v>2.5999999999999999E-2</v>
      </c>
      <c r="I45" s="99">
        <v>7799.9999999999991</v>
      </c>
      <c r="J45" s="99">
        <v>467999.99999999994</v>
      </c>
    </row>
    <row r="46" spans="1:10" ht="16" x14ac:dyDescent="0.25">
      <c r="A46" s="99" t="s">
        <v>118</v>
      </c>
      <c r="B46" s="100" t="s">
        <v>646</v>
      </c>
      <c r="C46" s="273">
        <v>43268</v>
      </c>
      <c r="D46" s="100" t="s">
        <v>687</v>
      </c>
      <c r="E46" s="57" t="s">
        <v>648</v>
      </c>
      <c r="F46" s="99" t="s">
        <v>636</v>
      </c>
      <c r="G46" s="212">
        <v>300000</v>
      </c>
      <c r="H46" s="102">
        <v>0.03</v>
      </c>
      <c r="I46" s="99">
        <v>9000</v>
      </c>
      <c r="J46" s="99">
        <v>720000</v>
      </c>
    </row>
    <row r="47" spans="1:10" ht="16" x14ac:dyDescent="0.25">
      <c r="A47" s="99" t="s">
        <v>118</v>
      </c>
      <c r="B47" s="100" t="s">
        <v>649</v>
      </c>
      <c r="C47" s="273">
        <v>43268</v>
      </c>
      <c r="D47" s="100" t="s">
        <v>688</v>
      </c>
      <c r="E47" s="57" t="s">
        <v>651</v>
      </c>
      <c r="F47" s="99" t="s">
        <v>636</v>
      </c>
      <c r="G47" s="212">
        <v>400000</v>
      </c>
      <c r="H47" s="102">
        <v>0.04</v>
      </c>
      <c r="I47" s="99">
        <v>16000</v>
      </c>
      <c r="J47" s="99">
        <v>640000</v>
      </c>
    </row>
    <row r="48" spans="1:10" ht="16" x14ac:dyDescent="0.25">
      <c r="A48" s="99" t="s">
        <v>124</v>
      </c>
      <c r="B48" s="100" t="s">
        <v>637</v>
      </c>
      <c r="C48" s="273">
        <v>43268</v>
      </c>
      <c r="D48" s="100">
        <v>618</v>
      </c>
      <c r="E48" s="57" t="s">
        <v>639</v>
      </c>
      <c r="F48" s="99" t="s">
        <v>636</v>
      </c>
      <c r="G48" s="212">
        <v>300000</v>
      </c>
      <c r="H48" s="101">
        <v>6.0000000000000001E-3</v>
      </c>
      <c r="I48" s="99">
        <v>1800</v>
      </c>
      <c r="J48" s="99">
        <v>108000</v>
      </c>
    </row>
    <row r="49" spans="1:10" ht="16" x14ac:dyDescent="0.25">
      <c r="A49" s="99" t="s">
        <v>124</v>
      </c>
      <c r="B49" s="100" t="s">
        <v>646</v>
      </c>
      <c r="C49" s="273">
        <v>43268</v>
      </c>
      <c r="D49" s="100" t="s">
        <v>687</v>
      </c>
      <c r="E49" s="57" t="s">
        <v>648</v>
      </c>
      <c r="F49" s="99" t="s">
        <v>636</v>
      </c>
      <c r="G49" s="212">
        <v>600000</v>
      </c>
      <c r="H49" s="101">
        <v>6.0000000000000001E-3</v>
      </c>
      <c r="I49" s="99">
        <v>3600</v>
      </c>
      <c r="J49" s="99">
        <v>288000</v>
      </c>
    </row>
    <row r="50" spans="1:10" ht="16" x14ac:dyDescent="0.25">
      <c r="A50" s="99" t="s">
        <v>124</v>
      </c>
      <c r="B50" s="100" t="s">
        <v>649</v>
      </c>
      <c r="C50" s="273">
        <v>43268</v>
      </c>
      <c r="D50" s="100" t="s">
        <v>688</v>
      </c>
      <c r="E50" s="57" t="s">
        <v>651</v>
      </c>
      <c r="F50" s="99" t="s">
        <v>636</v>
      </c>
      <c r="G50" s="212">
        <v>800000</v>
      </c>
      <c r="H50" s="101">
        <v>4.0000000000000001E-3</v>
      </c>
      <c r="I50" s="99">
        <v>3200</v>
      </c>
      <c r="J50" s="99">
        <v>128000</v>
      </c>
    </row>
    <row r="51" spans="1:10" ht="16" x14ac:dyDescent="0.25">
      <c r="A51" s="99" t="s">
        <v>118</v>
      </c>
      <c r="B51" s="100" t="s">
        <v>633</v>
      </c>
      <c r="C51" s="273">
        <v>43269</v>
      </c>
      <c r="D51" s="100" t="s">
        <v>688</v>
      </c>
      <c r="E51" s="57" t="s">
        <v>635</v>
      </c>
      <c r="F51" s="99" t="s">
        <v>636</v>
      </c>
      <c r="G51" s="212">
        <v>200000</v>
      </c>
      <c r="H51" s="102">
        <v>0.03</v>
      </c>
      <c r="I51" s="99">
        <v>6000</v>
      </c>
      <c r="J51" s="99">
        <v>240000</v>
      </c>
    </row>
    <row r="52" spans="1:10" ht="16" x14ac:dyDescent="0.25">
      <c r="A52" s="99" t="s">
        <v>118</v>
      </c>
      <c r="B52" s="100" t="s">
        <v>664</v>
      </c>
      <c r="C52" s="273">
        <v>43269</v>
      </c>
      <c r="D52" s="100" t="s">
        <v>664</v>
      </c>
      <c r="E52" s="57" t="s">
        <v>665</v>
      </c>
      <c r="F52" s="99" t="s">
        <v>636</v>
      </c>
      <c r="G52" s="212">
        <v>200000</v>
      </c>
      <c r="H52" s="101">
        <v>2.8000000000000001E-2</v>
      </c>
      <c r="I52" s="99">
        <v>5600.0000000000009</v>
      </c>
      <c r="J52" s="99">
        <v>224000.00000000003</v>
      </c>
    </row>
    <row r="53" spans="1:10" ht="16" x14ac:dyDescent="0.25">
      <c r="A53" s="99" t="s">
        <v>118</v>
      </c>
      <c r="B53" s="100" t="s">
        <v>643</v>
      </c>
      <c r="C53" s="273">
        <v>43269</v>
      </c>
      <c r="D53" s="100" t="s">
        <v>689</v>
      </c>
      <c r="E53" s="57" t="s">
        <v>645</v>
      </c>
      <c r="F53" s="99" t="s">
        <v>636</v>
      </c>
      <c r="G53" s="212">
        <v>300000</v>
      </c>
      <c r="H53" s="102">
        <v>0.04</v>
      </c>
      <c r="I53" s="99">
        <v>12000</v>
      </c>
      <c r="J53" s="99">
        <v>960000</v>
      </c>
    </row>
    <row r="54" spans="1:10" ht="16" x14ac:dyDescent="0.25">
      <c r="A54" s="99" t="s">
        <v>118</v>
      </c>
      <c r="B54" s="100" t="s">
        <v>661</v>
      </c>
      <c r="C54" s="273">
        <v>43269</v>
      </c>
      <c r="D54" s="100" t="s">
        <v>690</v>
      </c>
      <c r="E54" s="57" t="s">
        <v>663</v>
      </c>
      <c r="F54" s="99" t="s">
        <v>636</v>
      </c>
      <c r="G54" s="212">
        <v>400000</v>
      </c>
      <c r="H54" s="101">
        <v>2.5000000000000001E-2</v>
      </c>
      <c r="I54" s="99">
        <v>10000</v>
      </c>
      <c r="J54" s="99">
        <v>900000</v>
      </c>
    </row>
    <row r="55" spans="1:10" ht="16" x14ac:dyDescent="0.25">
      <c r="A55" s="99" t="s">
        <v>124</v>
      </c>
      <c r="B55" s="100" t="s">
        <v>633</v>
      </c>
      <c r="C55" s="273">
        <v>43269</v>
      </c>
      <c r="D55" s="100" t="s">
        <v>688</v>
      </c>
      <c r="E55" s="57" t="s">
        <v>635</v>
      </c>
      <c r="F55" s="99" t="s">
        <v>636</v>
      </c>
      <c r="G55" s="212">
        <v>400000</v>
      </c>
      <c r="H55" s="101">
        <v>4.0000000000000001E-3</v>
      </c>
      <c r="I55" s="99">
        <v>1600</v>
      </c>
      <c r="J55" s="99">
        <v>64000</v>
      </c>
    </row>
    <row r="56" spans="1:10" ht="16" x14ac:dyDescent="0.25">
      <c r="A56" s="99" t="s">
        <v>124</v>
      </c>
      <c r="B56" s="100" t="s">
        <v>664</v>
      </c>
      <c r="C56" s="273">
        <v>43269</v>
      </c>
      <c r="D56" s="100" t="s">
        <v>664</v>
      </c>
      <c r="E56" s="57" t="s">
        <v>665</v>
      </c>
      <c r="F56" s="99" t="s">
        <v>636</v>
      </c>
      <c r="G56" s="212">
        <v>1000000</v>
      </c>
      <c r="H56" s="101">
        <v>5.0000000000000001E-3</v>
      </c>
      <c r="I56" s="99">
        <v>5000</v>
      </c>
      <c r="J56" s="99">
        <v>450000</v>
      </c>
    </row>
    <row r="57" spans="1:10" ht="16" x14ac:dyDescent="0.25">
      <c r="A57" s="99" t="s">
        <v>124</v>
      </c>
      <c r="B57" s="100" t="s">
        <v>643</v>
      </c>
      <c r="C57" s="273">
        <v>43269</v>
      </c>
      <c r="D57" s="100" t="s">
        <v>689</v>
      </c>
      <c r="E57" s="57" t="s">
        <v>645</v>
      </c>
      <c r="F57" s="99" t="s">
        <v>636</v>
      </c>
      <c r="G57" s="212">
        <v>800000</v>
      </c>
      <c r="H57" s="101">
        <v>5.0000000000000001E-3</v>
      </c>
      <c r="I57" s="99">
        <v>4000</v>
      </c>
      <c r="J57" s="99">
        <v>240000</v>
      </c>
    </row>
    <row r="58" spans="1:10" ht="16" x14ac:dyDescent="0.25">
      <c r="A58" s="99" t="s">
        <v>124</v>
      </c>
      <c r="B58" s="100" t="s">
        <v>661</v>
      </c>
      <c r="C58" s="273">
        <v>43269</v>
      </c>
      <c r="D58" s="100" t="s">
        <v>690</v>
      </c>
      <c r="E58" s="57" t="s">
        <v>663</v>
      </c>
      <c r="F58" s="99" t="s">
        <v>636</v>
      </c>
      <c r="G58" s="212">
        <v>800000</v>
      </c>
      <c r="H58" s="101">
        <v>6.0000000000000001E-3</v>
      </c>
      <c r="I58" s="99">
        <v>4800</v>
      </c>
      <c r="J58" s="99">
        <v>432000</v>
      </c>
    </row>
    <row r="59" spans="1:10" ht="16" x14ac:dyDescent="0.25">
      <c r="A59" s="99" t="s">
        <v>122</v>
      </c>
      <c r="B59" s="100" t="s">
        <v>652</v>
      </c>
      <c r="C59" s="273">
        <v>43269</v>
      </c>
      <c r="D59" s="100" t="s">
        <v>698</v>
      </c>
      <c r="E59" s="57" t="s">
        <v>654</v>
      </c>
      <c r="F59" s="99" t="s">
        <v>636</v>
      </c>
      <c r="G59" s="212">
        <v>500000</v>
      </c>
      <c r="H59" s="101">
        <v>5.0000000000000001E-3</v>
      </c>
      <c r="I59" s="99">
        <v>2500</v>
      </c>
      <c r="J59" s="99">
        <v>100000</v>
      </c>
    </row>
    <row r="60" spans="1:10" ht="16" x14ac:dyDescent="0.25">
      <c r="A60" s="99" t="s">
        <v>118</v>
      </c>
      <c r="B60" s="100" t="s">
        <v>659</v>
      </c>
      <c r="C60" s="273">
        <v>43270</v>
      </c>
      <c r="D60" s="100" t="s">
        <v>691</v>
      </c>
      <c r="E60" s="57" t="s">
        <v>660</v>
      </c>
      <c r="F60" s="99" t="s">
        <v>636</v>
      </c>
      <c r="G60" s="212">
        <v>300000</v>
      </c>
      <c r="H60" s="102">
        <v>0.03</v>
      </c>
      <c r="I60" s="99">
        <v>9000</v>
      </c>
      <c r="J60" s="99">
        <v>540000</v>
      </c>
    </row>
    <row r="61" spans="1:10" ht="16" x14ac:dyDescent="0.25">
      <c r="A61" s="99" t="s">
        <v>118</v>
      </c>
      <c r="B61" s="100" t="s">
        <v>640</v>
      </c>
      <c r="C61" s="273">
        <v>43270</v>
      </c>
      <c r="D61" s="100" t="s">
        <v>692</v>
      </c>
      <c r="E61" s="57" t="s">
        <v>642</v>
      </c>
      <c r="F61" s="99" t="s">
        <v>636</v>
      </c>
      <c r="G61" s="212">
        <v>150000</v>
      </c>
      <c r="H61" s="101">
        <v>2.1999999999999999E-2</v>
      </c>
      <c r="I61" s="99">
        <v>3299.9999999999995</v>
      </c>
      <c r="J61" s="99">
        <v>3299999.9999999995</v>
      </c>
    </row>
    <row r="62" spans="1:10" ht="16" x14ac:dyDescent="0.25">
      <c r="A62" s="99" t="s">
        <v>124</v>
      </c>
      <c r="B62" s="100" t="s">
        <v>659</v>
      </c>
      <c r="C62" s="273">
        <v>43270</v>
      </c>
      <c r="D62" s="100" t="s">
        <v>691</v>
      </c>
      <c r="E62" s="57" t="s">
        <v>660</v>
      </c>
      <c r="F62" s="99" t="s">
        <v>636</v>
      </c>
      <c r="G62" s="212">
        <v>600000</v>
      </c>
      <c r="H62" s="101">
        <v>5.0000000000000001E-3</v>
      </c>
      <c r="I62" s="99">
        <v>3000</v>
      </c>
      <c r="J62" s="99">
        <v>180000</v>
      </c>
    </row>
    <row r="63" spans="1:10" ht="16" x14ac:dyDescent="0.25">
      <c r="A63" s="99" t="s">
        <v>124</v>
      </c>
      <c r="B63" s="100" t="s">
        <v>640</v>
      </c>
      <c r="C63" s="273">
        <v>43270</v>
      </c>
      <c r="D63" s="100" t="s">
        <v>692</v>
      </c>
      <c r="E63" s="57" t="s">
        <v>642</v>
      </c>
      <c r="F63" s="99" t="s">
        <v>636</v>
      </c>
      <c r="G63" s="212">
        <v>300000</v>
      </c>
      <c r="H63" s="101">
        <v>7.0000000000000001E-3</v>
      </c>
      <c r="I63" s="99">
        <v>2100</v>
      </c>
      <c r="J63" s="99">
        <v>126000</v>
      </c>
    </row>
    <row r="64" spans="1:10" ht="16" x14ac:dyDescent="0.25">
      <c r="A64" s="99" t="s">
        <v>118</v>
      </c>
      <c r="B64" s="100" t="s">
        <v>646</v>
      </c>
      <c r="C64" s="273">
        <v>43253</v>
      </c>
      <c r="D64" s="100" t="s">
        <v>647</v>
      </c>
      <c r="E64" s="57" t="s">
        <v>648</v>
      </c>
      <c r="F64" s="99" t="s">
        <v>636</v>
      </c>
      <c r="G64" s="212">
        <v>200000</v>
      </c>
      <c r="H64" s="102">
        <v>0.04</v>
      </c>
      <c r="I64" s="99">
        <v>8000</v>
      </c>
      <c r="J64" s="99">
        <v>640000</v>
      </c>
    </row>
    <row r="65" spans="1:10" ht="16" x14ac:dyDescent="0.25">
      <c r="A65" s="99" t="s">
        <v>118</v>
      </c>
      <c r="B65" s="100" t="s">
        <v>649</v>
      </c>
      <c r="C65" s="273">
        <v>43253</v>
      </c>
      <c r="D65" s="100" t="s">
        <v>650</v>
      </c>
      <c r="E65" s="57" t="s">
        <v>651</v>
      </c>
      <c r="F65" s="99" t="s">
        <v>636</v>
      </c>
      <c r="G65" s="212">
        <v>380000</v>
      </c>
      <c r="H65" s="102">
        <v>0.03</v>
      </c>
      <c r="I65" s="99">
        <v>11399.999999999998</v>
      </c>
      <c r="J65" s="99">
        <v>455999.99999999994</v>
      </c>
    </row>
    <row r="66" spans="1:10" ht="16" x14ac:dyDescent="0.25">
      <c r="A66" s="99" t="s">
        <v>118</v>
      </c>
      <c r="B66" s="100" t="s">
        <v>637</v>
      </c>
      <c r="C66" s="273">
        <v>43253</v>
      </c>
      <c r="D66" s="100" t="s">
        <v>693</v>
      </c>
      <c r="E66" s="57" t="s">
        <v>639</v>
      </c>
      <c r="F66" s="99" t="s">
        <v>636</v>
      </c>
      <c r="G66" s="212">
        <v>200000</v>
      </c>
      <c r="H66" s="102">
        <v>0.03</v>
      </c>
      <c r="I66" s="99">
        <v>6000</v>
      </c>
      <c r="J66" s="99">
        <v>360000</v>
      </c>
    </row>
    <row r="67" spans="1:10" ht="16" x14ac:dyDescent="0.25">
      <c r="A67" s="99" t="s">
        <v>118</v>
      </c>
      <c r="B67" s="100" t="s">
        <v>661</v>
      </c>
      <c r="C67" s="273">
        <v>43253</v>
      </c>
      <c r="D67" s="100" t="s">
        <v>694</v>
      </c>
      <c r="E67" s="57" t="s">
        <v>663</v>
      </c>
      <c r="F67" s="99" t="s">
        <v>636</v>
      </c>
      <c r="G67" s="212">
        <v>250000</v>
      </c>
      <c r="H67" s="101">
        <v>3.2000000000000001E-2</v>
      </c>
      <c r="I67" s="99">
        <v>8000</v>
      </c>
      <c r="J67" s="99">
        <v>720000</v>
      </c>
    </row>
    <row r="68" spans="1:10" ht="16" x14ac:dyDescent="0.25">
      <c r="A68" s="99" t="s">
        <v>118</v>
      </c>
      <c r="B68" s="100" t="s">
        <v>640</v>
      </c>
      <c r="C68" s="273">
        <v>43253</v>
      </c>
      <c r="D68" s="100" t="s">
        <v>695</v>
      </c>
      <c r="E68" s="57" t="s">
        <v>642</v>
      </c>
      <c r="F68" s="99" t="s">
        <v>636</v>
      </c>
      <c r="G68" s="212">
        <v>150000</v>
      </c>
      <c r="H68" s="101">
        <v>2.1999999999999999E-2</v>
      </c>
      <c r="I68" s="99">
        <v>3299.9999999999995</v>
      </c>
      <c r="J68" s="99">
        <v>3299999.9999999995</v>
      </c>
    </row>
    <row r="69" spans="1:10" ht="16" x14ac:dyDescent="0.25">
      <c r="A69" s="99" t="s">
        <v>118</v>
      </c>
      <c r="B69" s="100" t="s">
        <v>643</v>
      </c>
      <c r="C69" s="273">
        <v>43253</v>
      </c>
      <c r="D69" s="100" t="s">
        <v>696</v>
      </c>
      <c r="E69" s="57" t="s">
        <v>645</v>
      </c>
      <c r="F69" s="99" t="s">
        <v>636</v>
      </c>
      <c r="G69" s="212">
        <v>280000</v>
      </c>
      <c r="H69" s="102">
        <v>0.03</v>
      </c>
      <c r="I69" s="99">
        <v>8400</v>
      </c>
      <c r="J69" s="99">
        <v>672000</v>
      </c>
    </row>
    <row r="70" spans="1:10" ht="16" x14ac:dyDescent="0.25">
      <c r="A70" s="99" t="s">
        <v>124</v>
      </c>
      <c r="B70" s="100" t="s">
        <v>646</v>
      </c>
      <c r="C70" s="273">
        <v>43253</v>
      </c>
      <c r="D70" s="100" t="s">
        <v>647</v>
      </c>
      <c r="E70" s="57" t="s">
        <v>648</v>
      </c>
      <c r="F70" s="99" t="s">
        <v>636</v>
      </c>
      <c r="G70" s="212">
        <v>400000</v>
      </c>
      <c r="H70" s="101">
        <v>5.0000000000000001E-3</v>
      </c>
      <c r="I70" s="99">
        <v>2000</v>
      </c>
      <c r="J70" s="99">
        <v>160000</v>
      </c>
    </row>
    <row r="71" spans="1:10" ht="16" x14ac:dyDescent="0.25">
      <c r="A71" s="99" t="s">
        <v>124</v>
      </c>
      <c r="B71" s="100" t="s">
        <v>649</v>
      </c>
      <c r="C71" s="273">
        <v>43253</v>
      </c>
      <c r="D71" s="100" t="s">
        <v>650</v>
      </c>
      <c r="E71" s="57" t="s">
        <v>651</v>
      </c>
      <c r="F71" s="99" t="s">
        <v>636</v>
      </c>
      <c r="G71" s="212">
        <v>680000</v>
      </c>
      <c r="H71" s="101">
        <v>3.0000000000000001E-3</v>
      </c>
      <c r="I71" s="99">
        <v>2040.0000000000002</v>
      </c>
      <c r="J71" s="99">
        <v>81600.000000000015</v>
      </c>
    </row>
    <row r="72" spans="1:10" ht="16" x14ac:dyDescent="0.25">
      <c r="A72" s="99" t="s">
        <v>124</v>
      </c>
      <c r="B72" s="100" t="s">
        <v>637</v>
      </c>
      <c r="C72" s="273">
        <v>43253</v>
      </c>
      <c r="D72" s="100" t="s">
        <v>693</v>
      </c>
      <c r="E72" s="57" t="s">
        <v>639</v>
      </c>
      <c r="F72" s="99" t="s">
        <v>636</v>
      </c>
      <c r="G72" s="212">
        <v>200000</v>
      </c>
      <c r="H72" s="101">
        <v>5.0000000000000001E-3</v>
      </c>
      <c r="I72" s="99">
        <v>1000</v>
      </c>
      <c r="J72" s="99">
        <v>60000</v>
      </c>
    </row>
    <row r="73" spans="1:10" ht="16" x14ac:dyDescent="0.25">
      <c r="A73" s="99" t="s">
        <v>124</v>
      </c>
      <c r="B73" s="100" t="s">
        <v>661</v>
      </c>
      <c r="C73" s="273">
        <v>43253</v>
      </c>
      <c r="D73" s="100" t="s">
        <v>694</v>
      </c>
      <c r="E73" s="57" t="s">
        <v>663</v>
      </c>
      <c r="F73" s="99" t="s">
        <v>636</v>
      </c>
      <c r="G73" s="212">
        <v>500000</v>
      </c>
      <c r="H73" s="101">
        <v>4.0000000000000001E-3</v>
      </c>
      <c r="I73" s="99">
        <v>2000</v>
      </c>
      <c r="J73" s="99">
        <v>180000</v>
      </c>
    </row>
    <row r="74" spans="1:10" ht="16" x14ac:dyDescent="0.25">
      <c r="A74" s="99" t="s">
        <v>124</v>
      </c>
      <c r="B74" s="100" t="s">
        <v>640</v>
      </c>
      <c r="C74" s="273">
        <v>43253</v>
      </c>
      <c r="D74" s="100" t="s">
        <v>695</v>
      </c>
      <c r="E74" s="57" t="s">
        <v>642</v>
      </c>
      <c r="F74" s="99" t="s">
        <v>636</v>
      </c>
      <c r="G74" s="212">
        <v>300000</v>
      </c>
      <c r="H74" s="101">
        <v>5.0000000000000001E-3</v>
      </c>
      <c r="I74" s="99">
        <v>1500</v>
      </c>
      <c r="J74" s="99">
        <v>90000</v>
      </c>
    </row>
    <row r="75" spans="1:10" ht="16" x14ac:dyDescent="0.25">
      <c r="A75" s="99" t="s">
        <v>124</v>
      </c>
      <c r="B75" s="100" t="s">
        <v>643</v>
      </c>
      <c r="C75" s="273">
        <v>43253</v>
      </c>
      <c r="D75" s="100" t="s">
        <v>696</v>
      </c>
      <c r="E75" s="57" t="s">
        <v>645</v>
      </c>
      <c r="F75" s="99" t="s">
        <v>636</v>
      </c>
      <c r="G75" s="212">
        <v>560000</v>
      </c>
      <c r="H75" s="101">
        <v>4.0000000000000001E-3</v>
      </c>
      <c r="I75" s="99">
        <v>2240</v>
      </c>
      <c r="J75" s="99">
        <v>134400</v>
      </c>
    </row>
    <row r="76" spans="1:10" ht="16" x14ac:dyDescent="0.25">
      <c r="A76" s="99" t="s">
        <v>118</v>
      </c>
      <c r="B76" s="100" t="s">
        <v>633</v>
      </c>
      <c r="C76" s="273">
        <v>43272</v>
      </c>
      <c r="D76" s="100" t="s">
        <v>697</v>
      </c>
      <c r="E76" s="57" t="s">
        <v>635</v>
      </c>
      <c r="F76" s="99" t="s">
        <v>636</v>
      </c>
      <c r="G76" s="212">
        <v>300000</v>
      </c>
      <c r="H76" s="102">
        <v>0.03</v>
      </c>
      <c r="I76" s="99">
        <v>9000</v>
      </c>
      <c r="J76" s="99">
        <v>360000</v>
      </c>
    </row>
    <row r="77" spans="1:10" ht="16" x14ac:dyDescent="0.25">
      <c r="A77" s="99" t="s">
        <v>118</v>
      </c>
      <c r="B77" s="100" t="s">
        <v>643</v>
      </c>
      <c r="C77" s="273">
        <v>43272</v>
      </c>
      <c r="D77" s="100" t="s">
        <v>668</v>
      </c>
      <c r="E77" s="57" t="s">
        <v>645</v>
      </c>
      <c r="F77" s="99" t="s">
        <v>636</v>
      </c>
      <c r="G77" s="212">
        <v>300000</v>
      </c>
      <c r="H77" s="102">
        <v>0.03</v>
      </c>
      <c r="I77" s="99">
        <v>9000</v>
      </c>
      <c r="J77" s="99">
        <v>720000</v>
      </c>
    </row>
    <row r="78" spans="1:10" ht="16" x14ac:dyDescent="0.25">
      <c r="A78" s="99" t="s">
        <v>118</v>
      </c>
      <c r="B78" s="100" t="s">
        <v>652</v>
      </c>
      <c r="C78" s="273">
        <v>43272</v>
      </c>
      <c r="D78" s="100" t="s">
        <v>698</v>
      </c>
      <c r="E78" s="57" t="s">
        <v>654</v>
      </c>
      <c r="F78" s="99" t="s">
        <v>636</v>
      </c>
      <c r="G78" s="212">
        <v>200000</v>
      </c>
      <c r="H78" s="101">
        <v>3.7999999999999999E-2</v>
      </c>
      <c r="I78" s="99">
        <v>7600</v>
      </c>
      <c r="J78" s="99">
        <v>1140000</v>
      </c>
    </row>
    <row r="79" spans="1:10" ht="16" x14ac:dyDescent="0.25">
      <c r="A79" s="99" t="s">
        <v>124</v>
      </c>
      <c r="B79" s="100" t="s">
        <v>633</v>
      </c>
      <c r="C79" s="273">
        <v>43272</v>
      </c>
      <c r="D79" s="100" t="s">
        <v>697</v>
      </c>
      <c r="E79" s="57" t="s">
        <v>635</v>
      </c>
      <c r="F79" s="99" t="s">
        <v>636</v>
      </c>
      <c r="G79" s="212">
        <v>600000</v>
      </c>
      <c r="H79" s="101">
        <v>3.0000000000000001E-3</v>
      </c>
      <c r="I79" s="99">
        <v>1800</v>
      </c>
      <c r="J79" s="99">
        <v>72000</v>
      </c>
    </row>
    <row r="80" spans="1:10" ht="16" x14ac:dyDescent="0.25">
      <c r="A80" s="99" t="s">
        <v>124</v>
      </c>
      <c r="B80" s="100" t="s">
        <v>643</v>
      </c>
      <c r="C80" s="273">
        <v>43272</v>
      </c>
      <c r="D80" s="100" t="s">
        <v>668</v>
      </c>
      <c r="E80" s="57" t="s">
        <v>645</v>
      </c>
      <c r="F80" s="99" t="s">
        <v>636</v>
      </c>
      <c r="G80" s="212">
        <v>500000</v>
      </c>
      <c r="H80" s="101">
        <v>6.0000000000000001E-3</v>
      </c>
      <c r="I80" s="99">
        <v>3000</v>
      </c>
      <c r="J80" s="99">
        <v>180000</v>
      </c>
    </row>
    <row r="81" spans="1:10" ht="16" x14ac:dyDescent="0.25">
      <c r="A81" s="99" t="s">
        <v>124</v>
      </c>
      <c r="B81" s="100" t="s">
        <v>652</v>
      </c>
      <c r="C81" s="273">
        <v>43272</v>
      </c>
      <c r="D81" s="100" t="s">
        <v>698</v>
      </c>
      <c r="E81" s="57" t="s">
        <v>654</v>
      </c>
      <c r="F81" s="99" t="s">
        <v>636</v>
      </c>
      <c r="G81" s="212">
        <v>400000</v>
      </c>
      <c r="H81" s="101">
        <v>5.0000000000000001E-3</v>
      </c>
      <c r="I81" s="99">
        <v>2000</v>
      </c>
      <c r="J81" s="99">
        <v>80000</v>
      </c>
    </row>
    <row r="82" spans="1:10" ht="16" x14ac:dyDescent="0.25">
      <c r="A82" s="99" t="s">
        <v>118</v>
      </c>
      <c r="B82" s="100" t="s">
        <v>655</v>
      </c>
      <c r="C82" s="273">
        <v>43273</v>
      </c>
      <c r="D82" s="100" t="s">
        <v>699</v>
      </c>
      <c r="E82" s="57" t="s">
        <v>657</v>
      </c>
      <c r="F82" s="99" t="s">
        <v>658</v>
      </c>
      <c r="G82" s="212">
        <v>500000</v>
      </c>
      <c r="H82" s="101">
        <v>2.8000000000000001E-2</v>
      </c>
      <c r="I82" s="99">
        <v>14000.000000000002</v>
      </c>
      <c r="J82" s="99">
        <v>1120000.0000000002</v>
      </c>
    </row>
    <row r="83" spans="1:10" ht="16" x14ac:dyDescent="0.25">
      <c r="A83" s="99" t="s">
        <v>118</v>
      </c>
      <c r="B83" s="100" t="s">
        <v>643</v>
      </c>
      <c r="C83" s="273">
        <v>43273</v>
      </c>
      <c r="D83" s="100" t="s">
        <v>700</v>
      </c>
      <c r="E83" s="57" t="s">
        <v>645</v>
      </c>
      <c r="F83" s="99" t="s">
        <v>636</v>
      </c>
      <c r="G83" s="212">
        <v>180000</v>
      </c>
      <c r="H83" s="102">
        <v>0.03</v>
      </c>
      <c r="I83" s="99">
        <v>5400</v>
      </c>
      <c r="J83" s="99">
        <v>432000</v>
      </c>
    </row>
    <row r="84" spans="1:10" ht="16" x14ac:dyDescent="0.25">
      <c r="A84" s="99" t="s">
        <v>124</v>
      </c>
      <c r="B84" s="100" t="s">
        <v>655</v>
      </c>
      <c r="C84" s="273">
        <v>43273</v>
      </c>
      <c r="D84" s="100" t="s">
        <v>699</v>
      </c>
      <c r="E84" s="57" t="s">
        <v>657</v>
      </c>
      <c r="F84" s="99" t="s">
        <v>658</v>
      </c>
      <c r="G84" s="212">
        <v>500000</v>
      </c>
      <c r="H84" s="101">
        <v>6.0000000000000001E-3</v>
      </c>
      <c r="I84" s="99">
        <v>3000</v>
      </c>
      <c r="J84" s="99">
        <v>120000</v>
      </c>
    </row>
    <row r="85" spans="1:10" ht="16" x14ac:dyDescent="0.25">
      <c r="A85" s="99" t="s">
        <v>124</v>
      </c>
      <c r="B85" s="100" t="s">
        <v>643</v>
      </c>
      <c r="C85" s="273">
        <v>43273</v>
      </c>
      <c r="D85" s="100" t="s">
        <v>700</v>
      </c>
      <c r="E85" s="57" t="s">
        <v>645</v>
      </c>
      <c r="F85" s="99" t="s">
        <v>636</v>
      </c>
      <c r="G85" s="212">
        <v>360000</v>
      </c>
      <c r="H85" s="101">
        <v>5.0000000000000001E-3</v>
      </c>
      <c r="I85" s="99">
        <v>1800</v>
      </c>
      <c r="J85" s="99">
        <v>108000</v>
      </c>
    </row>
    <row r="86" spans="1:10" ht="16" x14ac:dyDescent="0.25">
      <c r="A86" s="99" t="s">
        <v>118</v>
      </c>
      <c r="B86" s="100" t="s">
        <v>640</v>
      </c>
      <c r="C86" s="273">
        <v>43274</v>
      </c>
      <c r="D86" s="100" t="s">
        <v>700</v>
      </c>
      <c r="E86" s="57" t="s">
        <v>642</v>
      </c>
      <c r="F86" s="99" t="s">
        <v>636</v>
      </c>
      <c r="G86" s="212">
        <v>150000</v>
      </c>
      <c r="H86" s="101">
        <v>2.1999999999999999E-2</v>
      </c>
      <c r="I86" s="99">
        <v>3299.9999999999995</v>
      </c>
      <c r="J86" s="99">
        <v>3299999.9999999995</v>
      </c>
    </row>
    <row r="87" spans="1:10" ht="16" x14ac:dyDescent="0.25">
      <c r="A87" s="99" t="s">
        <v>118</v>
      </c>
      <c r="B87" s="100" t="s">
        <v>646</v>
      </c>
      <c r="C87" s="273">
        <v>43274</v>
      </c>
      <c r="D87" s="100" t="s">
        <v>701</v>
      </c>
      <c r="E87" s="57" t="s">
        <v>648</v>
      </c>
      <c r="F87" s="99" t="s">
        <v>636</v>
      </c>
      <c r="G87" s="212">
        <v>400000</v>
      </c>
      <c r="H87" s="102">
        <v>0.03</v>
      </c>
      <c r="I87" s="99">
        <v>12000</v>
      </c>
      <c r="J87" s="99">
        <v>960000</v>
      </c>
    </row>
    <row r="88" spans="1:10" ht="16" x14ac:dyDescent="0.25">
      <c r="A88" s="99" t="s">
        <v>124</v>
      </c>
      <c r="B88" s="100" t="s">
        <v>640</v>
      </c>
      <c r="C88" s="273">
        <v>43274</v>
      </c>
      <c r="D88" s="100" t="s">
        <v>700</v>
      </c>
      <c r="E88" s="57" t="s">
        <v>642</v>
      </c>
      <c r="F88" s="99" t="s">
        <v>636</v>
      </c>
      <c r="G88" s="212">
        <v>300000</v>
      </c>
      <c r="H88" s="101">
        <v>6.0000000000000001E-3</v>
      </c>
      <c r="I88" s="99">
        <v>1800</v>
      </c>
      <c r="J88" s="99">
        <v>108000</v>
      </c>
    </row>
    <row r="89" spans="1:10" ht="16" x14ac:dyDescent="0.25">
      <c r="A89" s="99" t="s">
        <v>124</v>
      </c>
      <c r="B89" s="100" t="s">
        <v>646</v>
      </c>
      <c r="C89" s="273">
        <v>43274</v>
      </c>
      <c r="D89" s="100" t="s">
        <v>701</v>
      </c>
      <c r="E89" s="57" t="s">
        <v>648</v>
      </c>
      <c r="F89" s="99" t="s">
        <v>636</v>
      </c>
      <c r="G89" s="212">
        <v>600000</v>
      </c>
      <c r="H89" s="101">
        <v>4.0000000000000001E-3</v>
      </c>
      <c r="I89" s="99">
        <v>2400</v>
      </c>
      <c r="J89" s="99">
        <v>192000</v>
      </c>
    </row>
    <row r="90" spans="1:10" ht="16" x14ac:dyDescent="0.25">
      <c r="A90" s="99" t="s">
        <v>122</v>
      </c>
      <c r="B90" s="100" t="s">
        <v>646</v>
      </c>
      <c r="C90" s="273">
        <v>43274</v>
      </c>
      <c r="D90" s="100" t="s">
        <v>701</v>
      </c>
      <c r="E90" s="57" t="s">
        <v>648</v>
      </c>
      <c r="F90" s="99" t="s">
        <v>636</v>
      </c>
      <c r="G90" s="212">
        <v>800000</v>
      </c>
      <c r="H90" s="101">
        <v>4.0000000000000001E-3</v>
      </c>
      <c r="I90" s="99">
        <v>3200</v>
      </c>
      <c r="J90" s="99">
        <v>256000</v>
      </c>
    </row>
    <row r="91" spans="1:10" ht="16" x14ac:dyDescent="0.25">
      <c r="A91" s="99" t="s">
        <v>118</v>
      </c>
      <c r="B91" s="100" t="s">
        <v>652</v>
      </c>
      <c r="C91" s="273">
        <v>43275</v>
      </c>
      <c r="D91" s="100" t="s">
        <v>702</v>
      </c>
      <c r="E91" s="57" t="s">
        <v>654</v>
      </c>
      <c r="F91" s="99" t="s">
        <v>636</v>
      </c>
      <c r="G91" s="212">
        <v>180000</v>
      </c>
      <c r="H91" s="101">
        <v>3.7999999999999999E-2</v>
      </c>
      <c r="I91" s="99">
        <v>6839.9999999999991</v>
      </c>
      <c r="J91" s="99">
        <v>1025999.9999999999</v>
      </c>
    </row>
    <row r="92" spans="1:10" ht="16" x14ac:dyDescent="0.25">
      <c r="A92" s="99" t="s">
        <v>118</v>
      </c>
      <c r="B92" s="100" t="s">
        <v>661</v>
      </c>
      <c r="C92" s="273">
        <v>43275</v>
      </c>
      <c r="D92" s="100" t="s">
        <v>703</v>
      </c>
      <c r="E92" s="57" t="s">
        <v>663</v>
      </c>
      <c r="F92" s="99" t="s">
        <v>636</v>
      </c>
      <c r="G92" s="212">
        <v>300000</v>
      </c>
      <c r="H92" s="101">
        <v>3.2000000000000001E-2</v>
      </c>
      <c r="I92" s="99">
        <v>9600</v>
      </c>
      <c r="J92" s="99">
        <v>864000</v>
      </c>
    </row>
    <row r="93" spans="1:10" ht="16" x14ac:dyDescent="0.25">
      <c r="A93" s="99" t="s">
        <v>124</v>
      </c>
      <c r="B93" s="100" t="s">
        <v>652</v>
      </c>
      <c r="C93" s="273">
        <v>43275</v>
      </c>
      <c r="D93" s="100" t="s">
        <v>702</v>
      </c>
      <c r="E93" s="57" t="s">
        <v>654</v>
      </c>
      <c r="F93" s="99" t="s">
        <v>636</v>
      </c>
      <c r="G93" s="212">
        <v>500000</v>
      </c>
      <c r="H93" s="101">
        <v>4.0000000000000001E-3</v>
      </c>
      <c r="I93" s="99">
        <v>2000</v>
      </c>
      <c r="J93" s="99">
        <v>80000</v>
      </c>
    </row>
    <row r="94" spans="1:10" ht="16" x14ac:dyDescent="0.25">
      <c r="A94" s="99" t="s">
        <v>124</v>
      </c>
      <c r="B94" s="100" t="s">
        <v>661</v>
      </c>
      <c r="C94" s="273">
        <v>43275</v>
      </c>
      <c r="D94" s="100" t="s">
        <v>703</v>
      </c>
      <c r="E94" s="57" t="s">
        <v>663</v>
      </c>
      <c r="F94" s="99" t="s">
        <v>636</v>
      </c>
      <c r="G94" s="212">
        <v>600000</v>
      </c>
      <c r="H94" s="101">
        <v>5.0000000000000001E-3</v>
      </c>
      <c r="I94" s="99">
        <v>3000</v>
      </c>
      <c r="J94" s="99">
        <v>270000</v>
      </c>
    </row>
    <row r="95" spans="1:10" ht="16" x14ac:dyDescent="0.25">
      <c r="A95" s="99" t="s">
        <v>118</v>
      </c>
      <c r="B95" s="100" t="s">
        <v>649</v>
      </c>
      <c r="C95" s="273">
        <v>43276</v>
      </c>
      <c r="D95" s="100" t="s">
        <v>704</v>
      </c>
      <c r="E95" s="57" t="s">
        <v>651</v>
      </c>
      <c r="F95" s="99" t="s">
        <v>636</v>
      </c>
      <c r="G95" s="212">
        <v>600000</v>
      </c>
      <c r="H95" s="102">
        <v>0.04</v>
      </c>
      <c r="I95" s="99">
        <v>24000</v>
      </c>
      <c r="J95" s="99">
        <v>960000</v>
      </c>
    </row>
    <row r="96" spans="1:10" ht="16" x14ac:dyDescent="0.25">
      <c r="A96" s="99" t="s">
        <v>118</v>
      </c>
      <c r="B96" s="100" t="s">
        <v>655</v>
      </c>
      <c r="C96" s="273">
        <v>43276</v>
      </c>
      <c r="D96" s="100" t="s">
        <v>705</v>
      </c>
      <c r="E96" s="57" t="s">
        <v>657</v>
      </c>
      <c r="F96" s="99" t="s">
        <v>658</v>
      </c>
      <c r="G96" s="212">
        <v>800000</v>
      </c>
      <c r="H96" s="101">
        <v>2.8000000000000001E-2</v>
      </c>
      <c r="I96" s="99">
        <v>22400.000000000004</v>
      </c>
      <c r="J96" s="99">
        <v>1792000.0000000002</v>
      </c>
    </row>
    <row r="97" spans="1:10" ht="16" x14ac:dyDescent="0.25">
      <c r="A97" s="99" t="s">
        <v>124</v>
      </c>
      <c r="B97" s="100" t="s">
        <v>649</v>
      </c>
      <c r="C97" s="273">
        <v>43276</v>
      </c>
      <c r="D97" s="100" t="s">
        <v>704</v>
      </c>
      <c r="E97" s="57" t="s">
        <v>651</v>
      </c>
      <c r="F97" s="99" t="s">
        <v>636</v>
      </c>
      <c r="G97" s="212">
        <v>800000</v>
      </c>
      <c r="H97" s="101">
        <v>3.0000000000000001E-3</v>
      </c>
      <c r="I97" s="99">
        <v>2400</v>
      </c>
      <c r="J97" s="99">
        <v>96000</v>
      </c>
    </row>
    <row r="98" spans="1:10" ht="16" x14ac:dyDescent="0.25">
      <c r="A98" s="99" t="s">
        <v>124</v>
      </c>
      <c r="B98" s="100" t="s">
        <v>655</v>
      </c>
      <c r="C98" s="273">
        <v>43276</v>
      </c>
      <c r="D98" s="100" t="s">
        <v>705</v>
      </c>
      <c r="E98" s="57" t="s">
        <v>657</v>
      </c>
      <c r="F98" s="99" t="s">
        <v>658</v>
      </c>
      <c r="G98" s="212">
        <v>800000</v>
      </c>
      <c r="H98" s="101">
        <v>5.0000000000000001E-3</v>
      </c>
      <c r="I98" s="99">
        <v>4000</v>
      </c>
      <c r="J98" s="99">
        <v>160000</v>
      </c>
    </row>
    <row r="99" spans="1:10" ht="16" x14ac:dyDescent="0.25">
      <c r="A99" s="99" t="s">
        <v>118</v>
      </c>
      <c r="B99" s="100" t="s">
        <v>640</v>
      </c>
      <c r="C99" s="273">
        <v>43277</v>
      </c>
      <c r="D99" s="100" t="s">
        <v>706</v>
      </c>
      <c r="E99" s="57" t="s">
        <v>642</v>
      </c>
      <c r="F99" s="99" t="s">
        <v>636</v>
      </c>
      <c r="G99" s="212">
        <v>200000</v>
      </c>
      <c r="H99" s="101">
        <v>2.1999999999999999E-2</v>
      </c>
      <c r="I99" s="99">
        <v>4399.9999999999991</v>
      </c>
      <c r="J99" s="99">
        <v>4399999.9999999991</v>
      </c>
    </row>
    <row r="100" spans="1:10" ht="16" x14ac:dyDescent="0.25">
      <c r="A100" s="99" t="s">
        <v>118</v>
      </c>
      <c r="B100" s="100" t="s">
        <v>664</v>
      </c>
      <c r="C100" s="273">
        <v>43277</v>
      </c>
      <c r="D100" s="100" t="s">
        <v>664</v>
      </c>
      <c r="E100" s="57" t="s">
        <v>665</v>
      </c>
      <c r="F100" s="99" t="s">
        <v>636</v>
      </c>
      <c r="G100" s="212">
        <v>200000</v>
      </c>
      <c r="H100" s="101">
        <v>2.8000000000000001E-2</v>
      </c>
      <c r="I100" s="99">
        <v>5600.0000000000009</v>
      </c>
      <c r="J100" s="99">
        <v>224000.00000000003</v>
      </c>
    </row>
    <row r="101" spans="1:10" ht="16" x14ac:dyDescent="0.25">
      <c r="A101" s="99" t="s">
        <v>118</v>
      </c>
      <c r="B101" s="100" t="s">
        <v>637</v>
      </c>
      <c r="C101" s="273">
        <v>43277</v>
      </c>
      <c r="D101" s="100" t="s">
        <v>691</v>
      </c>
      <c r="E101" s="57" t="s">
        <v>639</v>
      </c>
      <c r="F101" s="99" t="s">
        <v>636</v>
      </c>
      <c r="G101" s="212">
        <v>250000</v>
      </c>
      <c r="H101" s="102">
        <v>0.03</v>
      </c>
      <c r="I101" s="99">
        <v>7500</v>
      </c>
      <c r="J101" s="99">
        <v>450000</v>
      </c>
    </row>
    <row r="102" spans="1:10" ht="16" x14ac:dyDescent="0.25">
      <c r="A102" s="99" t="s">
        <v>118</v>
      </c>
      <c r="B102" s="100" t="s">
        <v>655</v>
      </c>
      <c r="C102" s="273">
        <v>43277</v>
      </c>
      <c r="D102" s="100" t="s">
        <v>707</v>
      </c>
      <c r="E102" s="57" t="s">
        <v>657</v>
      </c>
      <c r="F102" s="99" t="s">
        <v>658</v>
      </c>
      <c r="G102" s="212">
        <v>400000</v>
      </c>
      <c r="H102" s="101">
        <v>2.8000000000000001E-2</v>
      </c>
      <c r="I102" s="99">
        <v>11200.000000000002</v>
      </c>
      <c r="J102" s="99">
        <v>896000.00000000012</v>
      </c>
    </row>
    <row r="103" spans="1:10" ht="16" x14ac:dyDescent="0.25">
      <c r="A103" s="99" t="s">
        <v>124</v>
      </c>
      <c r="B103" s="100" t="s">
        <v>640</v>
      </c>
      <c r="C103" s="273">
        <v>43277</v>
      </c>
      <c r="D103" s="100" t="s">
        <v>706</v>
      </c>
      <c r="E103" s="57" t="s">
        <v>642</v>
      </c>
      <c r="F103" s="99" t="s">
        <v>636</v>
      </c>
      <c r="G103" s="212">
        <v>300000</v>
      </c>
      <c r="H103" s="101">
        <v>5.0000000000000001E-3</v>
      </c>
      <c r="I103" s="99">
        <v>1500</v>
      </c>
      <c r="J103" s="99">
        <v>90000</v>
      </c>
    </row>
    <row r="104" spans="1:10" ht="16" x14ac:dyDescent="0.25">
      <c r="A104" s="99" t="s">
        <v>124</v>
      </c>
      <c r="B104" s="100" t="s">
        <v>664</v>
      </c>
      <c r="C104" s="273">
        <v>43277</v>
      </c>
      <c r="D104" s="100" t="s">
        <v>664</v>
      </c>
      <c r="E104" s="57" t="s">
        <v>665</v>
      </c>
      <c r="F104" s="99" t="s">
        <v>636</v>
      </c>
      <c r="G104" s="212">
        <v>600000</v>
      </c>
      <c r="H104" s="101">
        <v>4.0000000000000001E-3</v>
      </c>
      <c r="I104" s="99">
        <v>2400</v>
      </c>
      <c r="J104" s="99">
        <v>216000</v>
      </c>
    </row>
    <row r="105" spans="1:10" ht="16" x14ac:dyDescent="0.25">
      <c r="A105" s="99" t="s">
        <v>124</v>
      </c>
      <c r="B105" s="100" t="s">
        <v>637</v>
      </c>
      <c r="C105" s="273">
        <v>43277</v>
      </c>
      <c r="D105" s="100" t="s">
        <v>691</v>
      </c>
      <c r="E105" s="57" t="s">
        <v>639</v>
      </c>
      <c r="F105" s="99" t="s">
        <v>636</v>
      </c>
      <c r="G105" s="212">
        <v>250000</v>
      </c>
      <c r="H105" s="101">
        <v>6.0000000000000001E-3</v>
      </c>
      <c r="I105" s="99">
        <v>1500</v>
      </c>
      <c r="J105" s="99">
        <v>90000</v>
      </c>
    </row>
    <row r="106" spans="1:10" ht="16" x14ac:dyDescent="0.25">
      <c r="A106" s="99" t="s">
        <v>124</v>
      </c>
      <c r="B106" s="100" t="s">
        <v>655</v>
      </c>
      <c r="C106" s="273">
        <v>43277</v>
      </c>
      <c r="D106" s="100" t="s">
        <v>707</v>
      </c>
      <c r="E106" s="57" t="s">
        <v>657</v>
      </c>
      <c r="F106" s="99" t="s">
        <v>658</v>
      </c>
      <c r="G106" s="212">
        <v>800000</v>
      </c>
      <c r="H106" s="101">
        <v>4.0000000000000001E-3</v>
      </c>
      <c r="I106" s="99">
        <v>3200</v>
      </c>
      <c r="J106" s="99">
        <v>128000</v>
      </c>
    </row>
    <row r="107" spans="1:10" ht="16" x14ac:dyDescent="0.25">
      <c r="A107" s="99" t="s">
        <v>122</v>
      </c>
      <c r="B107" s="100" t="s">
        <v>655</v>
      </c>
      <c r="C107" s="273">
        <v>43277</v>
      </c>
      <c r="D107" s="100" t="s">
        <v>707</v>
      </c>
      <c r="E107" s="57" t="s">
        <v>657</v>
      </c>
      <c r="F107" s="99" t="s">
        <v>658</v>
      </c>
      <c r="G107" s="212">
        <v>720000</v>
      </c>
      <c r="H107" s="101">
        <v>6.0000000000000001E-3</v>
      </c>
      <c r="I107" s="99">
        <v>4320</v>
      </c>
      <c r="J107" s="99">
        <v>172800</v>
      </c>
    </row>
    <row r="108" spans="1:10" ht="16" x14ac:dyDescent="0.25">
      <c r="A108" s="99" t="s">
        <v>118</v>
      </c>
      <c r="B108" s="100" t="s">
        <v>661</v>
      </c>
      <c r="C108" s="273">
        <v>43278</v>
      </c>
      <c r="D108" s="100" t="s">
        <v>708</v>
      </c>
      <c r="E108" s="57" t="s">
        <v>663</v>
      </c>
      <c r="F108" s="99" t="s">
        <v>636</v>
      </c>
      <c r="G108" s="212">
        <v>150000</v>
      </c>
      <c r="H108" s="101">
        <v>3.2000000000000001E-2</v>
      </c>
      <c r="I108" s="99">
        <v>4800</v>
      </c>
      <c r="J108" s="99">
        <v>432000</v>
      </c>
    </row>
    <row r="109" spans="1:10" ht="16" x14ac:dyDescent="0.25">
      <c r="A109" s="99" t="s">
        <v>118</v>
      </c>
      <c r="B109" s="100" t="s">
        <v>655</v>
      </c>
      <c r="C109" s="273">
        <v>43278</v>
      </c>
      <c r="D109" s="100" t="s">
        <v>709</v>
      </c>
      <c r="E109" s="57" t="s">
        <v>657</v>
      </c>
      <c r="F109" s="99" t="s">
        <v>658</v>
      </c>
      <c r="G109" s="212">
        <v>180000</v>
      </c>
      <c r="H109" s="101">
        <v>2.8000000000000001E-2</v>
      </c>
      <c r="I109" s="99">
        <v>5040</v>
      </c>
      <c r="J109" s="99">
        <v>403200</v>
      </c>
    </row>
    <row r="110" spans="1:10" ht="16" x14ac:dyDescent="0.25">
      <c r="A110" s="99" t="s">
        <v>118</v>
      </c>
      <c r="B110" s="100" t="s">
        <v>652</v>
      </c>
      <c r="C110" s="273">
        <v>43278</v>
      </c>
      <c r="D110" s="100" t="s">
        <v>710</v>
      </c>
      <c r="E110" s="57" t="s">
        <v>654</v>
      </c>
      <c r="F110" s="99" t="s">
        <v>636</v>
      </c>
      <c r="G110" s="212">
        <v>200000</v>
      </c>
      <c r="H110" s="101">
        <v>3.7999999999999999E-2</v>
      </c>
      <c r="I110" s="99">
        <v>7600</v>
      </c>
      <c r="J110" s="99">
        <v>1140000</v>
      </c>
    </row>
    <row r="111" spans="1:10" ht="16" x14ac:dyDescent="0.25">
      <c r="A111" s="99" t="s">
        <v>118</v>
      </c>
      <c r="B111" s="100" t="s">
        <v>640</v>
      </c>
      <c r="C111" s="273">
        <v>43278</v>
      </c>
      <c r="D111" s="100" t="s">
        <v>711</v>
      </c>
      <c r="E111" s="57" t="s">
        <v>642</v>
      </c>
      <c r="F111" s="99" t="s">
        <v>636</v>
      </c>
      <c r="G111" s="212">
        <v>300000</v>
      </c>
      <c r="H111" s="101">
        <v>2.5999999999999999E-2</v>
      </c>
      <c r="I111" s="99">
        <v>7799.9999999999991</v>
      </c>
      <c r="J111" s="99">
        <v>7799999.9999999991</v>
      </c>
    </row>
    <row r="112" spans="1:10" ht="16" x14ac:dyDescent="0.25">
      <c r="A112" s="99" t="s">
        <v>124</v>
      </c>
      <c r="B112" s="100" t="s">
        <v>661</v>
      </c>
      <c r="C112" s="273">
        <v>43278</v>
      </c>
      <c r="D112" s="100" t="s">
        <v>708</v>
      </c>
      <c r="E112" s="57" t="s">
        <v>663</v>
      </c>
      <c r="F112" s="99" t="s">
        <v>636</v>
      </c>
      <c r="G112" s="212">
        <v>300000</v>
      </c>
      <c r="H112" s="101">
        <v>6.0000000000000001E-3</v>
      </c>
      <c r="I112" s="99">
        <v>1800</v>
      </c>
      <c r="J112" s="99">
        <v>162000</v>
      </c>
    </row>
    <row r="113" spans="1:10" ht="16" x14ac:dyDescent="0.25">
      <c r="A113" s="99" t="s">
        <v>124</v>
      </c>
      <c r="B113" s="100" t="s">
        <v>655</v>
      </c>
      <c r="C113" s="273">
        <v>43278</v>
      </c>
      <c r="D113" s="100" t="s">
        <v>709</v>
      </c>
      <c r="E113" s="57" t="s">
        <v>657</v>
      </c>
      <c r="F113" s="99" t="s">
        <v>658</v>
      </c>
      <c r="G113" s="212">
        <v>360000</v>
      </c>
      <c r="H113" s="101">
        <v>2E-3</v>
      </c>
      <c r="I113" s="99">
        <v>720.00000000000011</v>
      </c>
      <c r="J113" s="99">
        <v>28800.000000000004</v>
      </c>
    </row>
    <row r="114" spans="1:10" ht="16" x14ac:dyDescent="0.25">
      <c r="A114" s="99" t="s">
        <v>124</v>
      </c>
      <c r="B114" s="100" t="s">
        <v>652</v>
      </c>
      <c r="C114" s="273">
        <v>43278</v>
      </c>
      <c r="D114" s="100" t="s">
        <v>710</v>
      </c>
      <c r="E114" s="57" t="s">
        <v>654</v>
      </c>
      <c r="F114" s="99" t="s">
        <v>636</v>
      </c>
      <c r="G114" s="212">
        <v>400000</v>
      </c>
      <c r="H114" s="101">
        <v>3.0000000000000001E-3</v>
      </c>
      <c r="I114" s="99">
        <v>1200</v>
      </c>
      <c r="J114" s="99">
        <v>48000</v>
      </c>
    </row>
    <row r="115" spans="1:10" ht="16" x14ac:dyDescent="0.25">
      <c r="A115" s="99" t="s">
        <v>124</v>
      </c>
      <c r="B115" s="100" t="s">
        <v>640</v>
      </c>
      <c r="C115" s="273">
        <v>43278</v>
      </c>
      <c r="D115" s="100" t="s">
        <v>711</v>
      </c>
      <c r="E115" s="57" t="s">
        <v>642</v>
      </c>
      <c r="F115" s="99" t="s">
        <v>636</v>
      </c>
      <c r="G115" s="212">
        <v>400000</v>
      </c>
      <c r="H115" s="101">
        <v>6.0000000000000001E-3</v>
      </c>
      <c r="I115" s="99">
        <v>2400</v>
      </c>
      <c r="J115" s="99">
        <v>144000</v>
      </c>
    </row>
    <row r="116" spans="1:10" ht="16" x14ac:dyDescent="0.25">
      <c r="A116" s="99" t="s">
        <v>118</v>
      </c>
      <c r="B116" s="100" t="s">
        <v>664</v>
      </c>
      <c r="C116" s="273">
        <v>43279</v>
      </c>
      <c r="D116" s="100" t="s">
        <v>664</v>
      </c>
      <c r="E116" s="57" t="s">
        <v>665</v>
      </c>
      <c r="F116" s="99" t="s">
        <v>636</v>
      </c>
      <c r="G116" s="212">
        <v>400000</v>
      </c>
      <c r="H116" s="101">
        <v>2.8000000000000001E-2</v>
      </c>
      <c r="I116" s="99">
        <v>11200.000000000002</v>
      </c>
      <c r="J116" s="99">
        <v>448000.00000000006</v>
      </c>
    </row>
    <row r="117" spans="1:10" ht="16" x14ac:dyDescent="0.25">
      <c r="A117" s="99" t="s">
        <v>118</v>
      </c>
      <c r="B117" s="100" t="s">
        <v>643</v>
      </c>
      <c r="C117" s="273">
        <v>43279</v>
      </c>
      <c r="D117" s="100" t="s">
        <v>712</v>
      </c>
      <c r="E117" s="57" t="s">
        <v>645</v>
      </c>
      <c r="F117" s="99" t="s">
        <v>636</v>
      </c>
      <c r="G117" s="212">
        <v>900000</v>
      </c>
      <c r="H117" s="102">
        <v>0.04</v>
      </c>
      <c r="I117" s="99">
        <v>36000</v>
      </c>
      <c r="J117" s="99">
        <v>2880000</v>
      </c>
    </row>
    <row r="118" spans="1:10" ht="16" x14ac:dyDescent="0.25">
      <c r="A118" s="99" t="s">
        <v>118</v>
      </c>
      <c r="B118" s="100" t="s">
        <v>646</v>
      </c>
      <c r="C118" s="273">
        <v>43279</v>
      </c>
      <c r="D118" s="100" t="s">
        <v>713</v>
      </c>
      <c r="E118" s="57" t="s">
        <v>648</v>
      </c>
      <c r="F118" s="99" t="s">
        <v>636</v>
      </c>
      <c r="G118" s="212">
        <v>400000</v>
      </c>
      <c r="H118" s="102">
        <v>0.03</v>
      </c>
      <c r="I118" s="99">
        <v>12000</v>
      </c>
      <c r="J118" s="99">
        <v>960000</v>
      </c>
    </row>
    <row r="119" spans="1:10" ht="16" x14ac:dyDescent="0.25">
      <c r="A119" s="99" t="s">
        <v>118</v>
      </c>
      <c r="B119" s="100" t="s">
        <v>633</v>
      </c>
      <c r="C119" s="273">
        <v>43279</v>
      </c>
      <c r="D119" s="100" t="s">
        <v>714</v>
      </c>
      <c r="E119" s="57" t="s">
        <v>635</v>
      </c>
      <c r="F119" s="99" t="s">
        <v>636</v>
      </c>
      <c r="G119" s="212">
        <v>400000</v>
      </c>
      <c r="H119" s="102">
        <v>0.03</v>
      </c>
      <c r="I119" s="99">
        <v>12000</v>
      </c>
      <c r="J119" s="99">
        <v>480000</v>
      </c>
    </row>
    <row r="120" spans="1:10" ht="16" x14ac:dyDescent="0.25">
      <c r="A120" s="99" t="s">
        <v>124</v>
      </c>
      <c r="B120" s="100" t="s">
        <v>664</v>
      </c>
      <c r="C120" s="273">
        <v>43279</v>
      </c>
      <c r="D120" s="100" t="s">
        <v>664</v>
      </c>
      <c r="E120" s="57" t="s">
        <v>665</v>
      </c>
      <c r="F120" s="99" t="s">
        <v>636</v>
      </c>
      <c r="G120" s="212">
        <v>800000</v>
      </c>
      <c r="H120" s="101">
        <v>5.0000000000000001E-3</v>
      </c>
      <c r="I120" s="99">
        <v>4000</v>
      </c>
      <c r="J120" s="99">
        <v>360000</v>
      </c>
    </row>
    <row r="121" spans="1:10" ht="16" x14ac:dyDescent="0.25">
      <c r="A121" s="99" t="s">
        <v>124</v>
      </c>
      <c r="B121" s="100" t="s">
        <v>643</v>
      </c>
      <c r="C121" s="273">
        <v>43279</v>
      </c>
      <c r="D121" s="100" t="s">
        <v>712</v>
      </c>
      <c r="E121" s="57" t="s">
        <v>645</v>
      </c>
      <c r="F121" s="99" t="s">
        <v>636</v>
      </c>
      <c r="G121" s="212">
        <v>900000</v>
      </c>
      <c r="H121" s="101">
        <v>6.0000000000000001E-3</v>
      </c>
      <c r="I121" s="99">
        <v>5400</v>
      </c>
      <c r="J121" s="99">
        <v>324000</v>
      </c>
    </row>
    <row r="122" spans="1:10" ht="16" x14ac:dyDescent="0.25">
      <c r="A122" s="99" t="s">
        <v>124</v>
      </c>
      <c r="B122" s="100" t="s">
        <v>646</v>
      </c>
      <c r="C122" s="273">
        <v>43279</v>
      </c>
      <c r="D122" s="100" t="s">
        <v>713</v>
      </c>
      <c r="E122" s="57" t="s">
        <v>648</v>
      </c>
      <c r="F122" s="99" t="s">
        <v>636</v>
      </c>
      <c r="G122" s="212">
        <v>400000</v>
      </c>
      <c r="H122" s="101">
        <v>3.0000000000000001E-3</v>
      </c>
      <c r="I122" s="99">
        <v>1200</v>
      </c>
      <c r="J122" s="99">
        <v>96000</v>
      </c>
    </row>
    <row r="123" spans="1:10" ht="16" x14ac:dyDescent="0.25">
      <c r="A123" s="99" t="s">
        <v>124</v>
      </c>
      <c r="B123" s="100" t="s">
        <v>633</v>
      </c>
      <c r="C123" s="273">
        <v>43279</v>
      </c>
      <c r="D123" s="100" t="s">
        <v>714</v>
      </c>
      <c r="E123" s="57" t="s">
        <v>635</v>
      </c>
      <c r="F123" s="99" t="s">
        <v>636</v>
      </c>
      <c r="G123" s="212">
        <v>800000</v>
      </c>
      <c r="H123" s="101">
        <v>4.0000000000000001E-3</v>
      </c>
      <c r="I123" s="99">
        <v>3200</v>
      </c>
      <c r="J123" s="99">
        <v>128000</v>
      </c>
    </row>
    <row r="124" spans="1:10" ht="16" x14ac:dyDescent="0.25">
      <c r="A124" s="99" t="s">
        <v>118</v>
      </c>
      <c r="B124" s="100" t="s">
        <v>655</v>
      </c>
      <c r="C124" s="273">
        <v>43280</v>
      </c>
      <c r="D124" s="100" t="s">
        <v>715</v>
      </c>
      <c r="E124" s="57" t="s">
        <v>657</v>
      </c>
      <c r="F124" s="99" t="s">
        <v>658</v>
      </c>
      <c r="G124" s="212">
        <v>250000</v>
      </c>
      <c r="H124" s="101">
        <v>2.8000000000000001E-2</v>
      </c>
      <c r="I124" s="99">
        <v>7000.0000000000009</v>
      </c>
      <c r="J124" s="99">
        <v>560000.00000000012</v>
      </c>
    </row>
    <row r="125" spans="1:10" ht="16" x14ac:dyDescent="0.25">
      <c r="A125" s="99" t="s">
        <v>118</v>
      </c>
      <c r="B125" s="100" t="s">
        <v>661</v>
      </c>
      <c r="C125" s="273">
        <v>43280</v>
      </c>
      <c r="D125" s="100" t="s">
        <v>716</v>
      </c>
      <c r="E125" s="57" t="s">
        <v>663</v>
      </c>
      <c r="F125" s="99" t="s">
        <v>636</v>
      </c>
      <c r="G125" s="212">
        <v>200000</v>
      </c>
      <c r="H125" s="101">
        <v>3.2000000000000001E-2</v>
      </c>
      <c r="I125" s="99">
        <v>6400</v>
      </c>
      <c r="J125" s="99">
        <v>576000</v>
      </c>
    </row>
    <row r="126" spans="1:10" ht="16" x14ac:dyDescent="0.25">
      <c r="A126" s="99" t="s">
        <v>118</v>
      </c>
      <c r="B126" s="100" t="s">
        <v>640</v>
      </c>
      <c r="C126" s="273">
        <v>43280</v>
      </c>
      <c r="D126" s="100" t="s">
        <v>717</v>
      </c>
      <c r="E126" s="57" t="s">
        <v>642</v>
      </c>
      <c r="F126" s="99" t="s">
        <v>636</v>
      </c>
      <c r="G126" s="212">
        <v>200000</v>
      </c>
      <c r="H126" s="101">
        <v>2.1999999999999999E-2</v>
      </c>
      <c r="I126" s="99">
        <v>4399.9999999999991</v>
      </c>
      <c r="J126" s="99">
        <v>4399999.9999999991</v>
      </c>
    </row>
    <row r="127" spans="1:10" ht="16" x14ac:dyDescent="0.25">
      <c r="A127" s="99" t="s">
        <v>124</v>
      </c>
      <c r="B127" s="100" t="s">
        <v>655</v>
      </c>
      <c r="C127" s="273">
        <v>43280</v>
      </c>
      <c r="D127" s="100" t="s">
        <v>715</v>
      </c>
      <c r="E127" s="57" t="s">
        <v>657</v>
      </c>
      <c r="F127" s="99" t="s">
        <v>658</v>
      </c>
      <c r="G127" s="212">
        <v>400000</v>
      </c>
      <c r="H127" s="101">
        <v>6.0000000000000001E-3</v>
      </c>
      <c r="I127" s="99">
        <v>2400</v>
      </c>
      <c r="J127" s="99">
        <v>96000</v>
      </c>
    </row>
    <row r="128" spans="1:10" ht="16" x14ac:dyDescent="0.25">
      <c r="A128" s="99" t="s">
        <v>124</v>
      </c>
      <c r="B128" s="100" t="s">
        <v>661</v>
      </c>
      <c r="C128" s="273">
        <v>43280</v>
      </c>
      <c r="D128" s="100" t="s">
        <v>716</v>
      </c>
      <c r="E128" s="57" t="s">
        <v>663</v>
      </c>
      <c r="F128" s="99" t="s">
        <v>636</v>
      </c>
      <c r="G128" s="212">
        <v>400000</v>
      </c>
      <c r="H128" s="101">
        <v>5.0000000000000001E-3</v>
      </c>
      <c r="I128" s="99">
        <v>2000</v>
      </c>
      <c r="J128" s="99">
        <v>180000</v>
      </c>
    </row>
    <row r="129" spans="1:10" ht="16" x14ac:dyDescent="0.25">
      <c r="A129" s="99" t="s">
        <v>124</v>
      </c>
      <c r="B129" s="100" t="s">
        <v>640</v>
      </c>
      <c r="C129" s="273">
        <v>43280</v>
      </c>
      <c r="D129" s="100" t="s">
        <v>717</v>
      </c>
      <c r="E129" s="57" t="s">
        <v>642</v>
      </c>
      <c r="F129" s="99" t="s">
        <v>636</v>
      </c>
      <c r="G129" s="212">
        <v>400000</v>
      </c>
      <c r="H129" s="101">
        <v>4.0000000000000001E-3</v>
      </c>
      <c r="I129" s="99">
        <v>1600</v>
      </c>
      <c r="J129" s="99">
        <v>96000</v>
      </c>
    </row>
    <row r="130" spans="1:10" ht="16" x14ac:dyDescent="0.25">
      <c r="A130" s="99" t="s">
        <v>118</v>
      </c>
      <c r="B130" s="100" t="s">
        <v>652</v>
      </c>
      <c r="C130" s="273">
        <v>43254</v>
      </c>
      <c r="D130" s="100" t="s">
        <v>653</v>
      </c>
      <c r="E130" s="57" t="s">
        <v>654</v>
      </c>
      <c r="F130" s="99" t="s">
        <v>636</v>
      </c>
      <c r="G130" s="212">
        <v>120000</v>
      </c>
      <c r="H130" s="101">
        <v>2.5000000000000001E-2</v>
      </c>
      <c r="I130" s="99">
        <v>3000.0000000000005</v>
      </c>
      <c r="J130" s="99">
        <v>450000.00000000006</v>
      </c>
    </row>
    <row r="131" spans="1:10" ht="16" x14ac:dyDescent="0.25">
      <c r="A131" s="99" t="s">
        <v>118</v>
      </c>
      <c r="B131" s="100" t="s">
        <v>655</v>
      </c>
      <c r="C131" s="273">
        <v>43254</v>
      </c>
      <c r="D131" s="100" t="s">
        <v>656</v>
      </c>
      <c r="E131" s="57" t="s">
        <v>657</v>
      </c>
      <c r="F131" s="99" t="s">
        <v>658</v>
      </c>
      <c r="G131" s="212">
        <v>280000</v>
      </c>
      <c r="H131" s="102">
        <v>0.03</v>
      </c>
      <c r="I131" s="99">
        <v>8400</v>
      </c>
      <c r="J131" s="99">
        <v>672000</v>
      </c>
    </row>
    <row r="132" spans="1:10" ht="16" x14ac:dyDescent="0.25">
      <c r="A132" s="99" t="s">
        <v>118</v>
      </c>
      <c r="B132" s="100" t="s">
        <v>655</v>
      </c>
      <c r="C132" s="273">
        <v>43254</v>
      </c>
      <c r="D132" s="100" t="s">
        <v>718</v>
      </c>
      <c r="E132" s="57" t="s">
        <v>657</v>
      </c>
      <c r="F132" s="99" t="s">
        <v>658</v>
      </c>
      <c r="G132" s="212">
        <v>250000</v>
      </c>
      <c r="H132" s="101">
        <v>2.8000000000000001E-2</v>
      </c>
      <c r="I132" s="99">
        <v>7000.0000000000009</v>
      </c>
      <c r="J132" s="99">
        <v>560000.00000000012</v>
      </c>
    </row>
    <row r="133" spans="1:10" ht="16" x14ac:dyDescent="0.25">
      <c r="A133" s="99" t="s">
        <v>118</v>
      </c>
      <c r="B133" s="100" t="s">
        <v>664</v>
      </c>
      <c r="C133" s="273">
        <v>43254</v>
      </c>
      <c r="D133" s="100" t="s">
        <v>664</v>
      </c>
      <c r="E133" s="57" t="s">
        <v>665</v>
      </c>
      <c r="F133" s="99" t="s">
        <v>636</v>
      </c>
      <c r="G133" s="212">
        <v>200000</v>
      </c>
      <c r="H133" s="101">
        <v>2.8000000000000001E-2</v>
      </c>
      <c r="I133" s="99">
        <v>5600.0000000000009</v>
      </c>
      <c r="J133" s="99">
        <v>224000.00000000003</v>
      </c>
    </row>
    <row r="134" spans="1:10" ht="16" x14ac:dyDescent="0.25">
      <c r="A134" s="99" t="s">
        <v>124</v>
      </c>
      <c r="B134" s="100" t="s">
        <v>652</v>
      </c>
      <c r="C134" s="273">
        <v>43254</v>
      </c>
      <c r="D134" s="100" t="s">
        <v>653</v>
      </c>
      <c r="E134" s="57" t="s">
        <v>654</v>
      </c>
      <c r="F134" s="99" t="s">
        <v>636</v>
      </c>
      <c r="G134" s="212">
        <v>240000</v>
      </c>
      <c r="H134" s="101">
        <v>6.0000000000000001E-3</v>
      </c>
      <c r="I134" s="99">
        <v>1440.0000000000002</v>
      </c>
      <c r="J134" s="99">
        <v>57600.000000000007</v>
      </c>
    </row>
    <row r="135" spans="1:10" ht="16" x14ac:dyDescent="0.25">
      <c r="A135" s="99" t="s">
        <v>124</v>
      </c>
      <c r="B135" s="100" t="s">
        <v>655</v>
      </c>
      <c r="C135" s="273">
        <v>43254</v>
      </c>
      <c r="D135" s="100" t="s">
        <v>656</v>
      </c>
      <c r="E135" s="57" t="s">
        <v>657</v>
      </c>
      <c r="F135" s="99" t="s">
        <v>658</v>
      </c>
      <c r="G135" s="212">
        <v>560000</v>
      </c>
      <c r="H135" s="101">
        <v>3.0000000000000001E-3</v>
      </c>
      <c r="I135" s="99">
        <v>1680</v>
      </c>
      <c r="J135" s="99">
        <v>67200</v>
      </c>
    </row>
    <row r="136" spans="1:10" ht="16" x14ac:dyDescent="0.25">
      <c r="A136" s="99" t="s">
        <v>124</v>
      </c>
      <c r="B136" s="100" t="s">
        <v>655</v>
      </c>
      <c r="C136" s="273">
        <v>43254</v>
      </c>
      <c r="D136" s="100" t="s">
        <v>718</v>
      </c>
      <c r="E136" s="57" t="s">
        <v>657</v>
      </c>
      <c r="F136" s="99" t="s">
        <v>658</v>
      </c>
      <c r="G136" s="212">
        <v>450000</v>
      </c>
      <c r="H136" s="101">
        <v>5.0000000000000001E-3</v>
      </c>
      <c r="I136" s="99">
        <v>2250</v>
      </c>
      <c r="J136" s="99">
        <v>90000</v>
      </c>
    </row>
    <row r="137" spans="1:10" ht="16" x14ac:dyDescent="0.25">
      <c r="A137" s="99" t="s">
        <v>124</v>
      </c>
      <c r="B137" s="100" t="s">
        <v>664</v>
      </c>
      <c r="C137" s="273">
        <v>43254</v>
      </c>
      <c r="D137" s="100" t="s">
        <v>664</v>
      </c>
      <c r="E137" s="57" t="s">
        <v>665</v>
      </c>
      <c r="F137" s="99" t="s">
        <v>636</v>
      </c>
      <c r="G137" s="212">
        <v>600000</v>
      </c>
      <c r="H137" s="101">
        <v>3.0000000000000001E-3</v>
      </c>
      <c r="I137" s="99">
        <v>1800</v>
      </c>
      <c r="J137" s="99">
        <v>162000</v>
      </c>
    </row>
    <row r="138" spans="1:10" ht="16" x14ac:dyDescent="0.25">
      <c r="A138" s="99" t="s">
        <v>122</v>
      </c>
      <c r="B138" s="100" t="s">
        <v>652</v>
      </c>
      <c r="C138" s="273">
        <v>43254</v>
      </c>
      <c r="D138" s="100" t="s">
        <v>698</v>
      </c>
      <c r="E138" s="57" t="s">
        <v>654</v>
      </c>
      <c r="F138" s="99" t="s">
        <v>636</v>
      </c>
      <c r="G138" s="212">
        <v>700000</v>
      </c>
      <c r="H138" s="101">
        <v>6.0000000000000001E-3</v>
      </c>
      <c r="I138" s="99">
        <v>4200</v>
      </c>
      <c r="J138" s="99">
        <v>168000</v>
      </c>
    </row>
    <row r="139" spans="1:10" ht="16" x14ac:dyDescent="0.25">
      <c r="A139" s="99" t="s">
        <v>118</v>
      </c>
      <c r="B139" s="100" t="s">
        <v>659</v>
      </c>
      <c r="C139" s="273">
        <v>43255</v>
      </c>
      <c r="D139" s="100">
        <v>618</v>
      </c>
      <c r="E139" s="57" t="s">
        <v>660</v>
      </c>
      <c r="F139" s="99" t="s">
        <v>636</v>
      </c>
      <c r="G139" s="212">
        <v>180000</v>
      </c>
      <c r="H139" s="102">
        <v>0.02</v>
      </c>
      <c r="I139" s="99">
        <v>3600</v>
      </c>
      <c r="J139" s="99">
        <v>216000</v>
      </c>
    </row>
    <row r="140" spans="1:10" ht="16" x14ac:dyDescent="0.25">
      <c r="A140" s="99" t="s">
        <v>118</v>
      </c>
      <c r="B140" s="100" t="s">
        <v>661</v>
      </c>
      <c r="C140" s="273">
        <v>43255</v>
      </c>
      <c r="D140" s="100" t="s">
        <v>662</v>
      </c>
      <c r="E140" s="57" t="s">
        <v>663</v>
      </c>
      <c r="F140" s="99" t="s">
        <v>636</v>
      </c>
      <c r="G140" s="212">
        <v>280000</v>
      </c>
      <c r="H140" s="102">
        <v>0.03</v>
      </c>
      <c r="I140" s="99">
        <v>8400</v>
      </c>
      <c r="J140" s="99">
        <v>756000</v>
      </c>
    </row>
    <row r="141" spans="1:10" ht="16" x14ac:dyDescent="0.25">
      <c r="A141" s="99" t="s">
        <v>124</v>
      </c>
      <c r="B141" s="100" t="s">
        <v>659</v>
      </c>
      <c r="C141" s="273">
        <v>43255</v>
      </c>
      <c r="D141" s="100">
        <v>618</v>
      </c>
      <c r="E141" s="57" t="s">
        <v>660</v>
      </c>
      <c r="F141" s="99" t="s">
        <v>636</v>
      </c>
      <c r="G141" s="212">
        <v>360000</v>
      </c>
      <c r="H141" s="101">
        <v>6.0000000000000001E-3</v>
      </c>
      <c r="I141" s="99">
        <v>2160</v>
      </c>
      <c r="J141" s="99">
        <v>129600</v>
      </c>
    </row>
    <row r="142" spans="1:10" ht="16" x14ac:dyDescent="0.25">
      <c r="A142" s="99" t="s">
        <v>124</v>
      </c>
      <c r="B142" s="100" t="s">
        <v>661</v>
      </c>
      <c r="C142" s="273">
        <v>43255</v>
      </c>
      <c r="D142" s="100" t="s">
        <v>662</v>
      </c>
      <c r="E142" s="57" t="s">
        <v>663</v>
      </c>
      <c r="F142" s="99" t="s">
        <v>636</v>
      </c>
      <c r="G142" s="212">
        <v>560000</v>
      </c>
      <c r="H142" s="101">
        <v>3.0000000000000001E-3</v>
      </c>
      <c r="I142" s="99">
        <v>1680</v>
      </c>
      <c r="J142" s="99">
        <v>151200</v>
      </c>
    </row>
    <row r="143" spans="1:10" ht="16" x14ac:dyDescent="0.25">
      <c r="A143" s="99" t="s">
        <v>118</v>
      </c>
      <c r="B143" s="100" t="s">
        <v>664</v>
      </c>
      <c r="C143" s="273">
        <v>43256</v>
      </c>
      <c r="D143" s="100" t="s">
        <v>664</v>
      </c>
      <c r="E143" s="57" t="s">
        <v>665</v>
      </c>
      <c r="F143" s="99" t="s">
        <v>636</v>
      </c>
      <c r="G143" s="212">
        <v>150000</v>
      </c>
      <c r="H143" s="102">
        <v>0.03</v>
      </c>
      <c r="I143" s="99">
        <v>4500</v>
      </c>
      <c r="J143" s="99">
        <v>180000</v>
      </c>
    </row>
    <row r="144" spans="1:10" ht="16" x14ac:dyDescent="0.25">
      <c r="A144" s="99" t="s">
        <v>118</v>
      </c>
      <c r="B144" s="100" t="s">
        <v>640</v>
      </c>
      <c r="C144" s="273">
        <v>43256</v>
      </c>
      <c r="D144" s="100" t="s">
        <v>666</v>
      </c>
      <c r="E144" s="57" t="s">
        <v>642</v>
      </c>
      <c r="F144" s="99" t="s">
        <v>636</v>
      </c>
      <c r="G144" s="212">
        <v>200000</v>
      </c>
      <c r="H144" s="101">
        <v>2.1999999999999999E-2</v>
      </c>
      <c r="I144" s="99">
        <v>4399.9999999999991</v>
      </c>
      <c r="J144" s="99">
        <v>4399999.9999999991</v>
      </c>
    </row>
    <row r="145" spans="1:10" ht="16" x14ac:dyDescent="0.25">
      <c r="A145" s="99" t="s">
        <v>124</v>
      </c>
      <c r="B145" s="100" t="s">
        <v>664</v>
      </c>
      <c r="C145" s="273">
        <v>43256</v>
      </c>
      <c r="D145" s="100" t="s">
        <v>664</v>
      </c>
      <c r="E145" s="57" t="s">
        <v>665</v>
      </c>
      <c r="F145" s="99" t="s">
        <v>636</v>
      </c>
      <c r="G145" s="212">
        <v>300000</v>
      </c>
      <c r="H145" s="101">
        <v>3.0000000000000001E-3</v>
      </c>
      <c r="I145" s="99">
        <v>900</v>
      </c>
      <c r="J145" s="99">
        <v>81000</v>
      </c>
    </row>
    <row r="146" spans="1:10" ht="16" x14ac:dyDescent="0.25">
      <c r="A146" s="99" t="s">
        <v>124</v>
      </c>
      <c r="B146" s="100" t="s">
        <v>640</v>
      </c>
      <c r="C146" s="273">
        <v>43256</v>
      </c>
      <c r="D146" s="100" t="s">
        <v>666</v>
      </c>
      <c r="E146" s="57" t="s">
        <v>642</v>
      </c>
      <c r="F146" s="99" t="s">
        <v>636</v>
      </c>
      <c r="G146" s="212">
        <v>400000</v>
      </c>
      <c r="H146" s="101">
        <v>4.0000000000000001E-3</v>
      </c>
      <c r="I146" s="99">
        <v>1600</v>
      </c>
      <c r="J146" s="99">
        <v>96000</v>
      </c>
    </row>
    <row r="147" spans="1:10" ht="16" x14ac:dyDescent="0.25">
      <c r="A147" s="99" t="s">
        <v>122</v>
      </c>
      <c r="B147" s="100" t="s">
        <v>664</v>
      </c>
      <c r="C147" s="273">
        <v>43256</v>
      </c>
      <c r="D147" s="100" t="s">
        <v>664</v>
      </c>
      <c r="E147" s="57" t="s">
        <v>665</v>
      </c>
      <c r="F147" s="99" t="s">
        <v>636</v>
      </c>
      <c r="G147" s="212">
        <v>600000</v>
      </c>
      <c r="H147" s="101">
        <v>4.0000000000000001E-3</v>
      </c>
      <c r="I147" s="99">
        <v>2400</v>
      </c>
      <c r="J147" s="99">
        <v>216000</v>
      </c>
    </row>
    <row r="148" spans="1:10" ht="16" x14ac:dyDescent="0.25">
      <c r="A148" s="99" t="s">
        <v>118</v>
      </c>
      <c r="B148" s="100" t="s">
        <v>655</v>
      </c>
      <c r="C148" s="273">
        <v>43257</v>
      </c>
      <c r="D148" s="100" t="s">
        <v>667</v>
      </c>
      <c r="E148" s="57" t="s">
        <v>657</v>
      </c>
      <c r="F148" s="99" t="s">
        <v>658</v>
      </c>
      <c r="G148" s="212">
        <v>280000</v>
      </c>
      <c r="H148" s="101">
        <v>2.8000000000000001E-2</v>
      </c>
      <c r="I148" s="99">
        <v>7840</v>
      </c>
      <c r="J148" s="99">
        <v>627200</v>
      </c>
    </row>
    <row r="149" spans="1:10" ht="16" x14ac:dyDescent="0.25">
      <c r="A149" s="99" t="s">
        <v>124</v>
      </c>
      <c r="B149" s="100" t="s">
        <v>655</v>
      </c>
      <c r="C149" s="273">
        <v>43257</v>
      </c>
      <c r="D149" s="100" t="s">
        <v>667</v>
      </c>
      <c r="E149" s="57" t="s">
        <v>657</v>
      </c>
      <c r="F149" s="99" t="s">
        <v>658</v>
      </c>
      <c r="G149" s="212">
        <v>560000</v>
      </c>
      <c r="H149" s="101">
        <v>6.0000000000000001E-3</v>
      </c>
      <c r="I149" s="99">
        <v>3360</v>
      </c>
      <c r="J149" s="99">
        <v>134400</v>
      </c>
    </row>
    <row r="150" spans="1:10" ht="16" x14ac:dyDescent="0.25">
      <c r="A150" s="99" t="s">
        <v>118</v>
      </c>
      <c r="B150" s="100" t="s">
        <v>643</v>
      </c>
      <c r="C150" s="273">
        <v>43258</v>
      </c>
      <c r="D150" s="100" t="s">
        <v>668</v>
      </c>
      <c r="E150" s="57" t="s">
        <v>645</v>
      </c>
      <c r="F150" s="99" t="s">
        <v>636</v>
      </c>
      <c r="G150" s="212">
        <v>300000</v>
      </c>
      <c r="H150" s="102">
        <v>0.03</v>
      </c>
      <c r="I150" s="99">
        <v>9000</v>
      </c>
      <c r="J150" s="99">
        <v>720000</v>
      </c>
    </row>
    <row r="151" spans="1:10" ht="16" x14ac:dyDescent="0.25">
      <c r="A151" s="99" t="s">
        <v>118</v>
      </c>
      <c r="B151" s="100" t="s">
        <v>649</v>
      </c>
      <c r="C151" s="273">
        <v>43258</v>
      </c>
      <c r="D151" s="100" t="s">
        <v>669</v>
      </c>
      <c r="E151" s="57" t="s">
        <v>651</v>
      </c>
      <c r="F151" s="99" t="s">
        <v>636</v>
      </c>
      <c r="G151" s="212">
        <v>280000</v>
      </c>
      <c r="H151" s="102">
        <v>0.04</v>
      </c>
      <c r="I151" s="99">
        <v>11200.000000000002</v>
      </c>
      <c r="J151" s="99">
        <v>448000.00000000006</v>
      </c>
    </row>
    <row r="152" spans="1:10" ht="16" x14ac:dyDescent="0.25">
      <c r="A152" s="99" t="s">
        <v>124</v>
      </c>
      <c r="B152" s="100" t="s">
        <v>643</v>
      </c>
      <c r="C152" s="273">
        <v>43258</v>
      </c>
      <c r="D152" s="100" t="s">
        <v>668</v>
      </c>
      <c r="E152" s="57" t="s">
        <v>645</v>
      </c>
      <c r="F152" s="99" t="s">
        <v>636</v>
      </c>
      <c r="G152" s="212">
        <v>300000</v>
      </c>
      <c r="H152" s="101">
        <v>5.0000000000000001E-3</v>
      </c>
      <c r="I152" s="99">
        <v>1500</v>
      </c>
      <c r="J152" s="99">
        <v>90000</v>
      </c>
    </row>
    <row r="153" spans="1:10" ht="16" x14ac:dyDescent="0.25">
      <c r="A153" s="99" t="s">
        <v>124</v>
      </c>
      <c r="B153" s="100" t="s">
        <v>649</v>
      </c>
      <c r="C153" s="273">
        <v>43258</v>
      </c>
      <c r="D153" s="100" t="s">
        <v>669</v>
      </c>
      <c r="E153" s="57" t="s">
        <v>651</v>
      </c>
      <c r="F153" s="99" t="s">
        <v>636</v>
      </c>
      <c r="G153" s="212">
        <v>400000</v>
      </c>
      <c r="H153" s="101">
        <v>5.0000000000000001E-3</v>
      </c>
      <c r="I153" s="99">
        <v>2000</v>
      </c>
      <c r="J153" s="99">
        <v>80000</v>
      </c>
    </row>
    <row r="154" spans="1:10" ht="16" x14ac:dyDescent="0.25">
      <c r="A154" s="99" t="s">
        <v>118</v>
      </c>
      <c r="B154" s="100" t="s">
        <v>640</v>
      </c>
      <c r="C154" s="273">
        <v>43259</v>
      </c>
      <c r="D154" s="100" t="s">
        <v>670</v>
      </c>
      <c r="E154" s="57" t="s">
        <v>642</v>
      </c>
      <c r="F154" s="99" t="s">
        <v>636</v>
      </c>
      <c r="G154" s="212">
        <v>150000</v>
      </c>
      <c r="H154" s="101">
        <v>2.1999999999999999E-2</v>
      </c>
      <c r="I154" s="99">
        <v>3299.9999999999995</v>
      </c>
      <c r="J154" s="99">
        <v>3299999.9999999995</v>
      </c>
    </row>
    <row r="155" spans="1:10" ht="16" x14ac:dyDescent="0.25">
      <c r="A155" s="99" t="s">
        <v>118</v>
      </c>
      <c r="B155" s="100" t="s">
        <v>643</v>
      </c>
      <c r="C155" s="273">
        <v>43259</v>
      </c>
      <c r="D155" s="100" t="s">
        <v>671</v>
      </c>
      <c r="E155" s="57" t="s">
        <v>645</v>
      </c>
      <c r="F155" s="99" t="s">
        <v>636</v>
      </c>
      <c r="G155" s="212">
        <v>400000</v>
      </c>
      <c r="H155" s="102">
        <v>0.03</v>
      </c>
      <c r="I155" s="99">
        <v>12000</v>
      </c>
      <c r="J155" s="99">
        <v>960000</v>
      </c>
    </row>
    <row r="156" spans="1:10" ht="16" x14ac:dyDescent="0.25">
      <c r="A156" s="99" t="s">
        <v>124</v>
      </c>
      <c r="B156" s="100" t="s">
        <v>640</v>
      </c>
      <c r="C156" s="273">
        <v>43259</v>
      </c>
      <c r="D156" s="100" t="s">
        <v>670</v>
      </c>
      <c r="E156" s="57" t="s">
        <v>642</v>
      </c>
      <c r="F156" s="99" t="s">
        <v>636</v>
      </c>
      <c r="G156" s="212">
        <v>300000</v>
      </c>
      <c r="H156" s="101">
        <v>6.0000000000000001E-3</v>
      </c>
      <c r="I156" s="99">
        <v>1800</v>
      </c>
      <c r="J156" s="99">
        <v>108000</v>
      </c>
    </row>
    <row r="157" spans="1:10" ht="16" x14ac:dyDescent="0.25">
      <c r="A157" s="99" t="s">
        <v>124</v>
      </c>
      <c r="B157" s="100" t="s">
        <v>643</v>
      </c>
      <c r="C157" s="273">
        <v>43259</v>
      </c>
      <c r="D157" s="100" t="s">
        <v>671</v>
      </c>
      <c r="E157" s="57" t="s">
        <v>645</v>
      </c>
      <c r="F157" s="99" t="s">
        <v>636</v>
      </c>
      <c r="G157" s="212">
        <v>400000</v>
      </c>
      <c r="H157" s="101">
        <v>4.0000000000000001E-3</v>
      </c>
      <c r="I157" s="99">
        <v>1600</v>
      </c>
      <c r="J157" s="99">
        <v>96000</v>
      </c>
    </row>
    <row r="158" spans="1:10" ht="16" x14ac:dyDescent="0.25">
      <c r="A158" s="99" t="s">
        <v>118</v>
      </c>
      <c r="B158" s="100" t="s">
        <v>633</v>
      </c>
      <c r="C158" s="273">
        <v>43260</v>
      </c>
      <c r="D158" s="100" t="s">
        <v>672</v>
      </c>
      <c r="E158" s="57" t="s">
        <v>635</v>
      </c>
      <c r="F158" s="99" t="s">
        <v>636</v>
      </c>
      <c r="G158" s="212">
        <v>200000</v>
      </c>
      <c r="H158" s="102">
        <v>0.04</v>
      </c>
      <c r="I158" s="99">
        <v>8000</v>
      </c>
      <c r="J158" s="99">
        <v>320000</v>
      </c>
    </row>
    <row r="159" spans="1:10" ht="16" x14ac:dyDescent="0.25">
      <c r="A159" s="99" t="s">
        <v>118</v>
      </c>
      <c r="B159" s="100" t="s">
        <v>652</v>
      </c>
      <c r="C159" s="273">
        <v>43260</v>
      </c>
      <c r="D159" s="100" t="s">
        <v>673</v>
      </c>
      <c r="E159" s="57" t="s">
        <v>654</v>
      </c>
      <c r="F159" s="99" t="s">
        <v>636</v>
      </c>
      <c r="G159" s="212">
        <v>200000</v>
      </c>
      <c r="H159" s="102">
        <v>0.04</v>
      </c>
      <c r="I159" s="99">
        <v>8000</v>
      </c>
      <c r="J159" s="99">
        <v>1200000</v>
      </c>
    </row>
    <row r="160" spans="1:10" ht="16" x14ac:dyDescent="0.25">
      <c r="A160" s="99" t="s">
        <v>124</v>
      </c>
      <c r="B160" s="100" t="s">
        <v>633</v>
      </c>
      <c r="C160" s="273">
        <v>43260</v>
      </c>
      <c r="D160" s="100" t="s">
        <v>672</v>
      </c>
      <c r="E160" s="57" t="s">
        <v>635</v>
      </c>
      <c r="F160" s="99" t="s">
        <v>636</v>
      </c>
      <c r="G160" s="212">
        <v>400000</v>
      </c>
      <c r="H160" s="101">
        <v>3.0000000000000001E-3</v>
      </c>
      <c r="I160" s="99">
        <v>1200</v>
      </c>
      <c r="J160" s="99">
        <v>48000</v>
      </c>
    </row>
    <row r="161" spans="1:10" ht="16" x14ac:dyDescent="0.25">
      <c r="A161" s="99" t="s">
        <v>124</v>
      </c>
      <c r="B161" s="100" t="s">
        <v>652</v>
      </c>
      <c r="C161" s="273">
        <v>43260</v>
      </c>
      <c r="D161" s="100" t="s">
        <v>673</v>
      </c>
      <c r="E161" s="57" t="s">
        <v>654</v>
      </c>
      <c r="F161" s="99" t="s">
        <v>636</v>
      </c>
      <c r="G161" s="212">
        <v>400000</v>
      </c>
      <c r="H161" s="101">
        <v>7.0000000000000001E-3</v>
      </c>
      <c r="I161" s="99">
        <v>2800.0000000000005</v>
      </c>
      <c r="J161" s="99">
        <v>112000.00000000001</v>
      </c>
    </row>
    <row r="162" spans="1:10" ht="16" x14ac:dyDescent="0.2">
      <c r="A162" s="214" t="s">
        <v>917</v>
      </c>
      <c r="B162" s="214" t="s">
        <v>359</v>
      </c>
      <c r="C162" s="274">
        <v>43252</v>
      </c>
      <c r="D162" s="215" t="s">
        <v>360</v>
      </c>
      <c r="E162" s="216" t="s">
        <v>361</v>
      </c>
      <c r="F162" s="216" t="s">
        <v>362</v>
      </c>
      <c r="G162" s="217">
        <v>60000</v>
      </c>
      <c r="H162" s="218">
        <v>0.04</v>
      </c>
      <c r="I162" s="217">
        <v>2400</v>
      </c>
      <c r="J162" s="219">
        <v>3360000</v>
      </c>
    </row>
    <row r="163" spans="1:10" ht="16" x14ac:dyDescent="0.2">
      <c r="A163" s="281" t="s">
        <v>405</v>
      </c>
      <c r="B163" s="281" t="s">
        <v>402</v>
      </c>
      <c r="C163" s="282">
        <v>43252</v>
      </c>
      <c r="D163" s="283" t="s">
        <v>403</v>
      </c>
      <c r="E163" s="284" t="s">
        <v>853</v>
      </c>
      <c r="F163" s="283" t="s">
        <v>404</v>
      </c>
      <c r="G163" s="285">
        <v>20000000</v>
      </c>
      <c r="H163" s="286" t="s">
        <v>406</v>
      </c>
      <c r="I163" s="287" t="s">
        <v>406</v>
      </c>
      <c r="J163" s="285" t="s">
        <v>406</v>
      </c>
    </row>
    <row r="164" spans="1:10" ht="32" x14ac:dyDescent="0.2">
      <c r="A164" s="281" t="s">
        <v>118</v>
      </c>
      <c r="B164" s="281" t="s">
        <v>402</v>
      </c>
      <c r="C164" s="282">
        <v>43252</v>
      </c>
      <c r="D164" s="283" t="s">
        <v>403</v>
      </c>
      <c r="E164" s="284" t="s">
        <v>851</v>
      </c>
      <c r="F164" s="283" t="s">
        <v>404</v>
      </c>
      <c r="G164" s="285">
        <v>200000</v>
      </c>
      <c r="H164" s="286">
        <v>1.7999999999999999E-2</v>
      </c>
      <c r="I164" s="287">
        <v>3599.9999999999995</v>
      </c>
      <c r="J164" s="285">
        <v>1259999.9999999998</v>
      </c>
    </row>
    <row r="165" spans="1:10" ht="32" x14ac:dyDescent="0.2">
      <c r="A165" s="281" t="s">
        <v>124</v>
      </c>
      <c r="B165" s="281" t="s">
        <v>402</v>
      </c>
      <c r="C165" s="282">
        <v>43252</v>
      </c>
      <c r="D165" s="283" t="s">
        <v>403</v>
      </c>
      <c r="E165" s="284" t="s">
        <v>852</v>
      </c>
      <c r="F165" s="283" t="s">
        <v>404</v>
      </c>
      <c r="G165" s="285">
        <v>200000</v>
      </c>
      <c r="H165" s="286">
        <v>5.0000000000000001E-3</v>
      </c>
      <c r="I165" s="287">
        <v>1000</v>
      </c>
      <c r="J165" s="285">
        <v>350000</v>
      </c>
    </row>
    <row r="166" spans="1:10" ht="16" x14ac:dyDescent="0.2">
      <c r="A166" s="214" t="s">
        <v>381</v>
      </c>
      <c r="B166" s="214" t="s">
        <v>382</v>
      </c>
      <c r="C166" s="224">
        <v>43252</v>
      </c>
      <c r="D166" s="225" t="s">
        <v>383</v>
      </c>
      <c r="E166" s="214" t="s">
        <v>384</v>
      </c>
      <c r="F166" s="214" t="s">
        <v>385</v>
      </c>
      <c r="G166" s="217">
        <v>155477.03180212015</v>
      </c>
      <c r="H166" s="226">
        <v>0.02</v>
      </c>
      <c r="I166" s="227">
        <v>3109.5406360424031</v>
      </c>
      <c r="J166" s="228">
        <v>7773851.5901060076</v>
      </c>
    </row>
    <row r="167" spans="1:10" ht="16" x14ac:dyDescent="0.2">
      <c r="A167" s="288" t="s">
        <v>118</v>
      </c>
      <c r="B167" s="288" t="s">
        <v>119</v>
      </c>
      <c r="C167" s="289">
        <v>43252</v>
      </c>
      <c r="D167" s="288" t="s">
        <v>142</v>
      </c>
      <c r="E167" s="288" t="s">
        <v>121</v>
      </c>
      <c r="F167" s="288">
        <v>200000</v>
      </c>
      <c r="G167" s="290">
        <v>2.5000000000000001E-2</v>
      </c>
      <c r="H167" s="288">
        <f>F167*G167</f>
        <v>5000</v>
      </c>
      <c r="I167" s="288">
        <f>H167*180</f>
        <v>900000</v>
      </c>
      <c r="J167" s="291"/>
    </row>
    <row r="168" spans="1:10" ht="16" x14ac:dyDescent="0.2">
      <c r="A168" s="288" t="s">
        <v>118</v>
      </c>
      <c r="B168" s="292" t="s">
        <v>119</v>
      </c>
      <c r="C168" s="289">
        <v>43252</v>
      </c>
      <c r="D168" s="288" t="s">
        <v>284</v>
      </c>
      <c r="E168" s="288" t="s">
        <v>159</v>
      </c>
      <c r="F168" s="288">
        <v>200000</v>
      </c>
      <c r="G168" s="290">
        <v>2.5000000000000001E-2</v>
      </c>
      <c r="H168" s="288">
        <f>F168*G168</f>
        <v>5000</v>
      </c>
      <c r="I168" s="288">
        <f>H168*180</f>
        <v>900000</v>
      </c>
      <c r="J168" s="291"/>
    </row>
    <row r="169" spans="1:10" ht="16" x14ac:dyDescent="0.2">
      <c r="A169" s="288" t="s">
        <v>118</v>
      </c>
      <c r="B169" s="292" t="s">
        <v>119</v>
      </c>
      <c r="C169" s="289">
        <v>43252</v>
      </c>
      <c r="D169" s="288" t="s">
        <v>301</v>
      </c>
      <c r="E169" s="288" t="s">
        <v>191</v>
      </c>
      <c r="F169" s="288">
        <v>200000</v>
      </c>
      <c r="G169" s="290">
        <v>2.5000000000000001E-2</v>
      </c>
      <c r="H169" s="288">
        <f>F169*G169</f>
        <v>5000</v>
      </c>
      <c r="I169" s="288">
        <f>H169*180</f>
        <v>900000</v>
      </c>
      <c r="J169" s="291"/>
    </row>
    <row r="170" spans="1:10" ht="16" x14ac:dyDescent="0.2">
      <c r="A170" s="288" t="s">
        <v>118</v>
      </c>
      <c r="B170" s="288" t="s">
        <v>206</v>
      </c>
      <c r="C170" s="292">
        <v>43252</v>
      </c>
      <c r="D170" s="288" t="s">
        <v>351</v>
      </c>
      <c r="E170" s="288" t="s">
        <v>208</v>
      </c>
      <c r="F170" s="288">
        <v>500000</v>
      </c>
      <c r="G170" s="293">
        <v>0.03</v>
      </c>
      <c r="H170" s="288">
        <f>F170*G170</f>
        <v>15000</v>
      </c>
      <c r="I170" s="288">
        <f>H170*200</f>
        <v>3000000</v>
      </c>
      <c r="J170" s="291"/>
    </row>
    <row r="171" spans="1:10" ht="16" x14ac:dyDescent="0.2">
      <c r="A171" s="288" t="s">
        <v>118</v>
      </c>
      <c r="B171" s="288" t="s">
        <v>240</v>
      </c>
      <c r="C171" s="292">
        <v>43252</v>
      </c>
      <c r="D171" s="288" t="s">
        <v>354</v>
      </c>
      <c r="E171" s="288" t="s">
        <v>242</v>
      </c>
      <c r="F171" s="288">
        <v>200000</v>
      </c>
      <c r="G171" s="290">
        <v>2.5000000000000001E-2</v>
      </c>
      <c r="H171" s="288">
        <f>F171*G171</f>
        <v>5000</v>
      </c>
      <c r="I171" s="288">
        <f>H171*180</f>
        <v>900000</v>
      </c>
      <c r="J171" s="291"/>
    </row>
    <row r="172" spans="1:10" ht="16" x14ac:dyDescent="0.2">
      <c r="A172" s="291" t="s">
        <v>118</v>
      </c>
      <c r="B172" s="291" t="s">
        <v>206</v>
      </c>
      <c r="C172" s="294">
        <v>43252</v>
      </c>
      <c r="D172" s="291" t="s">
        <v>425</v>
      </c>
      <c r="E172" s="291" t="s">
        <v>208</v>
      </c>
      <c r="F172" s="291">
        <v>500000</v>
      </c>
      <c r="G172" s="295">
        <v>0.03</v>
      </c>
      <c r="H172" s="291">
        <v>15000</v>
      </c>
      <c r="I172" s="291">
        <v>3000000</v>
      </c>
      <c r="J172" s="291"/>
    </row>
    <row r="173" spans="1:10" ht="16" x14ac:dyDescent="0.2">
      <c r="A173" s="230" t="s">
        <v>442</v>
      </c>
      <c r="B173" s="230" t="s">
        <v>443</v>
      </c>
      <c r="C173" s="231">
        <v>43252</v>
      </c>
      <c r="D173" s="230" t="s">
        <v>446</v>
      </c>
      <c r="E173" s="230" t="s">
        <v>445</v>
      </c>
      <c r="F173" s="230" t="s">
        <v>444</v>
      </c>
      <c r="G173" s="232">
        <v>200000</v>
      </c>
      <c r="H173" s="233">
        <v>1.4999999999999999E-2</v>
      </c>
      <c r="I173" s="230">
        <v>4000</v>
      </c>
      <c r="J173" s="230">
        <v>800000</v>
      </c>
    </row>
    <row r="174" spans="1:10" ht="16" x14ac:dyDescent="0.2">
      <c r="A174" s="245" t="s">
        <v>582</v>
      </c>
      <c r="B174" s="245" t="s">
        <v>578</v>
      </c>
      <c r="C174" s="296">
        <v>43252</v>
      </c>
      <c r="D174" s="245" t="s">
        <v>579</v>
      </c>
      <c r="E174" s="245" t="s">
        <v>581</v>
      </c>
      <c r="F174" s="245" t="s">
        <v>366</v>
      </c>
      <c r="G174" s="297">
        <v>200000</v>
      </c>
      <c r="H174" s="298">
        <v>0.01</v>
      </c>
      <c r="I174" s="297">
        <v>2000</v>
      </c>
      <c r="J174" s="297">
        <v>5000000</v>
      </c>
    </row>
    <row r="175" spans="1:10" ht="16" x14ac:dyDescent="0.2">
      <c r="A175" s="245" t="s">
        <v>118</v>
      </c>
      <c r="B175" s="245" t="s">
        <v>578</v>
      </c>
      <c r="C175" s="296">
        <v>43252</v>
      </c>
      <c r="D175" s="245" t="s">
        <v>579</v>
      </c>
      <c r="E175" s="299" t="s">
        <v>580</v>
      </c>
      <c r="F175" s="245" t="s">
        <v>366</v>
      </c>
      <c r="G175" s="297">
        <v>100000</v>
      </c>
      <c r="H175" s="298">
        <v>0.02</v>
      </c>
      <c r="I175" s="297">
        <v>2000</v>
      </c>
      <c r="J175" s="297">
        <v>5000000</v>
      </c>
    </row>
    <row r="176" spans="1:10" ht="16" x14ac:dyDescent="0.2">
      <c r="A176" s="245" t="s">
        <v>124</v>
      </c>
      <c r="B176" s="245" t="s">
        <v>578</v>
      </c>
      <c r="C176" s="296">
        <v>43252</v>
      </c>
      <c r="D176" s="245" t="s">
        <v>579</v>
      </c>
      <c r="E176" s="245" t="s">
        <v>581</v>
      </c>
      <c r="F176" s="245" t="s">
        <v>366</v>
      </c>
      <c r="G176" s="297">
        <v>200000</v>
      </c>
      <c r="H176" s="298">
        <v>8.0000000000000002E-3</v>
      </c>
      <c r="I176" s="297">
        <v>1600</v>
      </c>
      <c r="J176" s="297">
        <v>4000000</v>
      </c>
    </row>
    <row r="177" spans="1:10" ht="16" x14ac:dyDescent="0.25">
      <c r="A177" s="300" t="s">
        <v>118</v>
      </c>
      <c r="B177" s="300" t="s">
        <v>609</v>
      </c>
      <c r="C177" s="301">
        <v>43252</v>
      </c>
      <c r="D177" s="300" t="s">
        <v>506</v>
      </c>
      <c r="E177" s="300" t="s">
        <v>610</v>
      </c>
      <c r="F177" s="300" t="s">
        <v>366</v>
      </c>
      <c r="G177" s="300">
        <v>30000</v>
      </c>
      <c r="H177" s="302">
        <v>0.03</v>
      </c>
      <c r="I177" s="303">
        <v>900</v>
      </c>
      <c r="J177" s="300"/>
    </row>
    <row r="178" spans="1:10" ht="16" x14ac:dyDescent="0.25">
      <c r="A178" s="300" t="s">
        <v>118</v>
      </c>
      <c r="B178" s="300" t="s">
        <v>609</v>
      </c>
      <c r="C178" s="301">
        <v>43252</v>
      </c>
      <c r="D178" s="300" t="s">
        <v>611</v>
      </c>
      <c r="E178" s="300" t="s">
        <v>611</v>
      </c>
      <c r="F178" s="300" t="s">
        <v>366</v>
      </c>
      <c r="G178" s="300">
        <v>4000</v>
      </c>
      <c r="H178" s="302">
        <v>0.5</v>
      </c>
      <c r="I178" s="303">
        <v>2000</v>
      </c>
      <c r="J178" s="300"/>
    </row>
    <row r="179" spans="1:10" ht="16" x14ac:dyDescent="0.25">
      <c r="A179" s="300" t="s">
        <v>118</v>
      </c>
      <c r="B179" s="300" t="s">
        <v>609</v>
      </c>
      <c r="C179" s="301">
        <v>43252</v>
      </c>
      <c r="D179" s="300" t="s">
        <v>617</v>
      </c>
      <c r="E179" s="300" t="s">
        <v>617</v>
      </c>
      <c r="F179" s="300" t="s">
        <v>366</v>
      </c>
      <c r="G179" s="300">
        <v>4000</v>
      </c>
      <c r="H179" s="302">
        <v>0.15</v>
      </c>
      <c r="I179" s="303">
        <v>600</v>
      </c>
      <c r="J179" s="300"/>
    </row>
    <row r="180" spans="1:10" ht="16" x14ac:dyDescent="0.25">
      <c r="A180" s="300" t="s">
        <v>118</v>
      </c>
      <c r="B180" s="300" t="s">
        <v>609</v>
      </c>
      <c r="C180" s="301">
        <v>43252</v>
      </c>
      <c r="D180" s="300" t="s">
        <v>506</v>
      </c>
      <c r="E180" s="300" t="s">
        <v>612</v>
      </c>
      <c r="F180" s="300" t="s">
        <v>613</v>
      </c>
      <c r="G180" s="300">
        <v>300000</v>
      </c>
      <c r="H180" s="302">
        <v>0.01</v>
      </c>
      <c r="I180" s="303">
        <v>3000</v>
      </c>
      <c r="J180" s="300"/>
    </row>
    <row r="181" spans="1:10" ht="16" x14ac:dyDescent="0.25">
      <c r="A181" s="300" t="s">
        <v>386</v>
      </c>
      <c r="B181" s="300" t="s">
        <v>609</v>
      </c>
      <c r="C181" s="301">
        <v>43252</v>
      </c>
      <c r="D181" s="300" t="s">
        <v>506</v>
      </c>
      <c r="E181" s="300" t="s">
        <v>614</v>
      </c>
      <c r="F181" s="300" t="s">
        <v>613</v>
      </c>
      <c r="G181" s="300">
        <v>200000</v>
      </c>
      <c r="H181" s="302">
        <v>0.01</v>
      </c>
      <c r="I181" s="303">
        <v>2000</v>
      </c>
      <c r="J181" s="300"/>
    </row>
    <row r="182" spans="1:10" ht="16" x14ac:dyDescent="0.25">
      <c r="A182" s="300" t="s">
        <v>615</v>
      </c>
      <c r="B182" s="300" t="s">
        <v>609</v>
      </c>
      <c r="C182" s="301">
        <v>43252</v>
      </c>
      <c r="D182" s="300" t="s">
        <v>506</v>
      </c>
      <c r="E182" s="300" t="s">
        <v>614</v>
      </c>
      <c r="F182" s="300" t="s">
        <v>613</v>
      </c>
      <c r="G182" s="300">
        <v>200000</v>
      </c>
      <c r="H182" s="302">
        <v>5.0000000000000001E-3</v>
      </c>
      <c r="I182" s="303">
        <v>1000</v>
      </c>
      <c r="J182" s="300"/>
    </row>
    <row r="183" spans="1:10" ht="16" x14ac:dyDescent="0.25">
      <c r="A183" s="300" t="s">
        <v>124</v>
      </c>
      <c r="B183" s="300" t="s">
        <v>609</v>
      </c>
      <c r="C183" s="301">
        <v>43252</v>
      </c>
      <c r="D183" s="300" t="s">
        <v>506</v>
      </c>
      <c r="E183" s="300" t="s">
        <v>612</v>
      </c>
      <c r="F183" s="300" t="s">
        <v>613</v>
      </c>
      <c r="G183" s="300">
        <v>200000</v>
      </c>
      <c r="H183" s="302">
        <v>0.01</v>
      </c>
      <c r="I183" s="303">
        <v>2000</v>
      </c>
      <c r="J183" s="300"/>
    </row>
    <row r="184" spans="1:10" ht="16" x14ac:dyDescent="0.2">
      <c r="A184" s="304" t="s">
        <v>118</v>
      </c>
      <c r="B184" s="304" t="s">
        <v>758</v>
      </c>
      <c r="C184" s="305">
        <v>43252</v>
      </c>
      <c r="D184" s="306" t="s">
        <v>641</v>
      </c>
      <c r="E184" s="307" t="s">
        <v>759</v>
      </c>
      <c r="F184" s="308" t="s">
        <v>366</v>
      </c>
      <c r="G184" s="309">
        <v>30000</v>
      </c>
      <c r="H184" s="310">
        <v>0.05</v>
      </c>
      <c r="I184" s="311">
        <v>1500</v>
      </c>
      <c r="J184" s="309">
        <v>450000</v>
      </c>
    </row>
    <row r="185" spans="1:10" ht="16" x14ac:dyDescent="0.2">
      <c r="A185" s="304" t="s">
        <v>118</v>
      </c>
      <c r="B185" s="304" t="s">
        <v>758</v>
      </c>
      <c r="C185" s="305">
        <v>43252</v>
      </c>
      <c r="D185" s="306" t="s">
        <v>641</v>
      </c>
      <c r="E185" s="307" t="s">
        <v>760</v>
      </c>
      <c r="F185" s="308" t="s">
        <v>761</v>
      </c>
      <c r="G185" s="309">
        <v>100000</v>
      </c>
      <c r="H185" s="310">
        <v>0.05</v>
      </c>
      <c r="I185" s="311">
        <v>5000</v>
      </c>
      <c r="J185" s="309">
        <v>1500000</v>
      </c>
    </row>
    <row r="186" spans="1:10" ht="16" x14ac:dyDescent="0.2">
      <c r="A186" s="109" t="s">
        <v>118</v>
      </c>
      <c r="B186" s="109" t="s">
        <v>720</v>
      </c>
      <c r="C186" s="275">
        <v>43252</v>
      </c>
      <c r="D186" s="108" t="s">
        <v>721</v>
      </c>
      <c r="E186" s="108" t="s">
        <v>722</v>
      </c>
      <c r="F186" s="108" t="s">
        <v>366</v>
      </c>
      <c r="G186" s="236">
        <v>320000</v>
      </c>
      <c r="H186" s="237">
        <v>3.5000000000000003E-2</v>
      </c>
      <c r="I186" s="238">
        <v>1.1200000000000001</v>
      </c>
      <c r="J186" s="236">
        <v>2800.0000000000005</v>
      </c>
    </row>
    <row r="187" spans="1:10" ht="16" x14ac:dyDescent="0.2">
      <c r="A187" s="109" t="s">
        <v>749</v>
      </c>
      <c r="B187" s="109" t="s">
        <v>720</v>
      </c>
      <c r="C187" s="275">
        <v>43252</v>
      </c>
      <c r="D187" s="108" t="s">
        <v>721</v>
      </c>
      <c r="E187" s="108" t="s">
        <v>738</v>
      </c>
      <c r="F187" s="108" t="s">
        <v>444</v>
      </c>
      <c r="G187" s="236">
        <v>400000</v>
      </c>
      <c r="H187" s="237">
        <v>1.2999999999999999E-2</v>
      </c>
      <c r="I187" s="238">
        <v>0.52</v>
      </c>
      <c r="J187" s="236">
        <v>1300</v>
      </c>
    </row>
    <row r="188" spans="1:10" ht="16" x14ac:dyDescent="0.2">
      <c r="A188" s="136" t="s">
        <v>395</v>
      </c>
      <c r="B188" s="136" t="s">
        <v>470</v>
      </c>
      <c r="C188" s="276">
        <v>43252</v>
      </c>
      <c r="D188" s="135" t="s">
        <v>471</v>
      </c>
      <c r="E188" s="135" t="s">
        <v>473</v>
      </c>
      <c r="F188" s="135" t="s">
        <v>444</v>
      </c>
      <c r="G188" s="239">
        <v>600000</v>
      </c>
      <c r="H188" s="240">
        <v>2.9999999999999997E-4</v>
      </c>
      <c r="I188" s="241">
        <v>179.99999999999997</v>
      </c>
      <c r="J188" s="241">
        <v>53999.999999999993</v>
      </c>
    </row>
    <row r="189" spans="1:10" ht="16" x14ac:dyDescent="0.2">
      <c r="A189" s="136" t="s">
        <v>118</v>
      </c>
      <c r="B189" s="136" t="s">
        <v>470</v>
      </c>
      <c r="C189" s="276">
        <v>43252</v>
      </c>
      <c r="D189" s="135" t="s">
        <v>471</v>
      </c>
      <c r="E189" s="135" t="s">
        <v>472</v>
      </c>
      <c r="F189" s="135" t="s">
        <v>366</v>
      </c>
      <c r="G189" s="239">
        <v>20000</v>
      </c>
      <c r="H189" s="240">
        <v>1.7999999999999999E-2</v>
      </c>
      <c r="I189" s="241">
        <v>360</v>
      </c>
      <c r="J189" s="241">
        <v>108000</v>
      </c>
    </row>
    <row r="190" spans="1:10" ht="16" x14ac:dyDescent="0.2">
      <c r="A190" s="136" t="s">
        <v>124</v>
      </c>
      <c r="B190" s="136" t="s">
        <v>470</v>
      </c>
      <c r="C190" s="276">
        <v>43252</v>
      </c>
      <c r="D190" s="135" t="s">
        <v>471</v>
      </c>
      <c r="E190" s="135" t="s">
        <v>473</v>
      </c>
      <c r="F190" s="135" t="s">
        <v>444</v>
      </c>
      <c r="G190" s="239">
        <v>600000</v>
      </c>
      <c r="H190" s="240">
        <v>2.0000000000000001E-4</v>
      </c>
      <c r="I190" s="241">
        <v>120</v>
      </c>
      <c r="J190" s="241">
        <v>36000</v>
      </c>
    </row>
    <row r="191" spans="1:10" ht="32" x14ac:dyDescent="0.2">
      <c r="A191" s="312" t="s">
        <v>122</v>
      </c>
      <c r="B191" s="312" t="s">
        <v>802</v>
      </c>
      <c r="C191" s="313">
        <v>43252</v>
      </c>
      <c r="D191" s="312" t="s">
        <v>804</v>
      </c>
      <c r="E191" s="314" t="s">
        <v>805</v>
      </c>
      <c r="F191" s="244"/>
      <c r="G191" s="312">
        <v>50000</v>
      </c>
      <c r="H191" s="315">
        <v>0.02</v>
      </c>
      <c r="I191" s="316">
        <v>1000</v>
      </c>
      <c r="J191" s="317">
        <v>160000</v>
      </c>
    </row>
    <row r="192" spans="1:10" ht="16" x14ac:dyDescent="0.2">
      <c r="A192" s="312" t="s">
        <v>170</v>
      </c>
      <c r="B192" s="312" t="s">
        <v>802</v>
      </c>
      <c r="C192" s="313">
        <v>43252</v>
      </c>
      <c r="D192" s="312" t="s">
        <v>804</v>
      </c>
      <c r="E192" s="244"/>
      <c r="F192" s="244"/>
      <c r="G192" s="244"/>
      <c r="H192" s="315"/>
      <c r="I192" s="316"/>
      <c r="J192" s="317"/>
    </row>
    <row r="193" spans="1:10" ht="16" x14ac:dyDescent="0.2">
      <c r="A193" s="312" t="s">
        <v>118</v>
      </c>
      <c r="B193" s="312" t="s">
        <v>802</v>
      </c>
      <c r="C193" s="313">
        <v>43252</v>
      </c>
      <c r="D193" s="312" t="s">
        <v>804</v>
      </c>
      <c r="E193" s="312" t="s">
        <v>826</v>
      </c>
      <c r="F193" s="244"/>
      <c r="G193" s="312">
        <v>100000</v>
      </c>
      <c r="H193" s="318">
        <v>0.01</v>
      </c>
      <c r="I193" s="316">
        <v>1000</v>
      </c>
      <c r="J193" s="317">
        <v>160000</v>
      </c>
    </row>
    <row r="194" spans="1:10" ht="16" x14ac:dyDescent="0.2">
      <c r="A194" s="220" t="s">
        <v>918</v>
      </c>
      <c r="B194" s="220" t="s">
        <v>359</v>
      </c>
      <c r="C194" s="274">
        <v>43253</v>
      </c>
      <c r="D194" s="221" t="s">
        <v>364</v>
      </c>
      <c r="E194" s="216" t="s">
        <v>365</v>
      </c>
      <c r="F194" s="221" t="s">
        <v>366</v>
      </c>
      <c r="G194" s="219">
        <v>40000</v>
      </c>
      <c r="H194" s="222">
        <v>3.5000000000000003E-2</v>
      </c>
      <c r="I194" s="223">
        <v>1400.0000000000002</v>
      </c>
      <c r="J194" s="219">
        <v>1960000.0000000002</v>
      </c>
    </row>
    <row r="195" spans="1:10" ht="16" x14ac:dyDescent="0.2">
      <c r="A195" s="319" t="s">
        <v>409</v>
      </c>
      <c r="B195" s="281" t="s">
        <v>402</v>
      </c>
      <c r="C195" s="282">
        <v>43253</v>
      </c>
      <c r="D195" s="283" t="s">
        <v>407</v>
      </c>
      <c r="E195" s="284" t="s">
        <v>855</v>
      </c>
      <c r="F195" s="283" t="s">
        <v>408</v>
      </c>
      <c r="G195" s="285">
        <v>200000</v>
      </c>
      <c r="H195" s="320">
        <v>8.0000000000000002E-3</v>
      </c>
      <c r="I195" s="287">
        <v>1600</v>
      </c>
      <c r="J195" s="285">
        <v>560000</v>
      </c>
    </row>
    <row r="196" spans="1:10" ht="16" x14ac:dyDescent="0.2">
      <c r="A196" s="319" t="s">
        <v>118</v>
      </c>
      <c r="B196" s="281" t="s">
        <v>402</v>
      </c>
      <c r="C196" s="282">
        <v>43253</v>
      </c>
      <c r="D196" s="283" t="s">
        <v>407</v>
      </c>
      <c r="E196" s="284" t="s">
        <v>854</v>
      </c>
      <c r="F196" s="283" t="s">
        <v>408</v>
      </c>
      <c r="G196" s="285">
        <v>60000</v>
      </c>
      <c r="H196" s="320">
        <v>1.2E-2</v>
      </c>
      <c r="I196" s="287">
        <v>720</v>
      </c>
      <c r="J196" s="285">
        <v>252000</v>
      </c>
    </row>
    <row r="197" spans="1:10" ht="16" x14ac:dyDescent="0.2">
      <c r="A197" s="288" t="s">
        <v>275</v>
      </c>
      <c r="B197" s="292" t="s">
        <v>119</v>
      </c>
      <c r="C197" s="289">
        <v>43253</v>
      </c>
      <c r="D197" s="288" t="s">
        <v>301</v>
      </c>
      <c r="E197" s="288" t="s">
        <v>191</v>
      </c>
      <c r="G197" s="288">
        <v>200000</v>
      </c>
      <c r="H197" s="288" t="e">
        <f>G197*#REF!</f>
        <v>#REF!</v>
      </c>
      <c r="I197" s="288" t="e">
        <f>H197*180</f>
        <v>#REF!</v>
      </c>
      <c r="J197" s="291"/>
    </row>
    <row r="198" spans="1:10" ht="16" x14ac:dyDescent="0.2">
      <c r="A198" s="288" t="s">
        <v>275</v>
      </c>
      <c r="B198" s="288" t="s">
        <v>206</v>
      </c>
      <c r="C198" s="292">
        <v>43253</v>
      </c>
      <c r="D198" s="288" t="s">
        <v>351</v>
      </c>
      <c r="E198" s="288" t="s">
        <v>208</v>
      </c>
      <c r="G198" s="288">
        <v>200000</v>
      </c>
      <c r="H198" s="288" t="e">
        <f>G198*#REF!</f>
        <v>#REF!</v>
      </c>
      <c r="I198" s="288" t="e">
        <f>H198*180</f>
        <v>#REF!</v>
      </c>
      <c r="J198" s="291"/>
    </row>
    <row r="199" spans="1:10" ht="16" x14ac:dyDescent="0.2">
      <c r="A199" s="288" t="s">
        <v>118</v>
      </c>
      <c r="B199" s="288" t="s">
        <v>119</v>
      </c>
      <c r="C199" s="289">
        <v>43253</v>
      </c>
      <c r="D199" s="288" t="s">
        <v>143</v>
      </c>
      <c r="E199" s="288" t="s">
        <v>121</v>
      </c>
      <c r="G199" s="288">
        <v>200000</v>
      </c>
      <c r="H199" s="288" t="e">
        <f>G199*#REF!</f>
        <v>#REF!</v>
      </c>
      <c r="I199" s="288" t="e">
        <f>H199*180</f>
        <v>#REF!</v>
      </c>
      <c r="J199" s="291"/>
    </row>
    <row r="200" spans="1:10" ht="16" x14ac:dyDescent="0.2">
      <c r="A200" s="288" t="s">
        <v>118</v>
      </c>
      <c r="B200" s="292" t="s">
        <v>119</v>
      </c>
      <c r="C200" s="289">
        <v>43253</v>
      </c>
      <c r="D200" s="288" t="s">
        <v>285</v>
      </c>
      <c r="E200" s="288" t="s">
        <v>159</v>
      </c>
      <c r="G200" s="288">
        <v>200000</v>
      </c>
      <c r="H200" s="288" t="e">
        <f>G200*#REF!</f>
        <v>#REF!</v>
      </c>
      <c r="I200" s="288" t="e">
        <f>H200*180</f>
        <v>#REF!</v>
      </c>
      <c r="J200" s="291"/>
    </row>
    <row r="201" spans="1:10" ht="16" x14ac:dyDescent="0.2">
      <c r="A201" s="288" t="s">
        <v>118</v>
      </c>
      <c r="B201" s="288" t="s">
        <v>240</v>
      </c>
      <c r="C201" s="292">
        <v>43253</v>
      </c>
      <c r="D201" s="288" t="s">
        <v>328</v>
      </c>
      <c r="E201" s="288" t="s">
        <v>242</v>
      </c>
      <c r="G201" s="288">
        <v>500000</v>
      </c>
      <c r="H201" s="288" t="e">
        <f>G201*#REF!</f>
        <v>#REF!</v>
      </c>
      <c r="I201" s="288" t="e">
        <f>H201*200</f>
        <v>#REF!</v>
      </c>
      <c r="J201" s="291"/>
    </row>
    <row r="202" spans="1:10" ht="16" x14ac:dyDescent="0.2">
      <c r="A202" s="291" t="s">
        <v>122</v>
      </c>
      <c r="B202" s="291" t="s">
        <v>206</v>
      </c>
      <c r="C202" s="294">
        <v>43253</v>
      </c>
      <c r="D202" s="291" t="s">
        <v>425</v>
      </c>
      <c r="E202" s="291" t="s">
        <v>208</v>
      </c>
      <c r="G202" s="291">
        <v>200000</v>
      </c>
      <c r="H202" s="291">
        <v>5000</v>
      </c>
      <c r="I202" s="291">
        <v>900000</v>
      </c>
      <c r="J202" s="291"/>
    </row>
    <row r="203" spans="1:10" ht="16" x14ac:dyDescent="0.2">
      <c r="A203" s="245" t="s">
        <v>118</v>
      </c>
      <c r="B203" s="245" t="s">
        <v>578</v>
      </c>
      <c r="C203" s="296">
        <v>43253</v>
      </c>
      <c r="D203" s="245" t="s">
        <v>583</v>
      </c>
      <c r="E203" s="245" t="s">
        <v>584</v>
      </c>
      <c r="F203" s="245" t="s">
        <v>366</v>
      </c>
      <c r="G203" s="297">
        <v>30000</v>
      </c>
      <c r="H203" s="298">
        <v>0.02</v>
      </c>
      <c r="I203" s="297">
        <v>600</v>
      </c>
      <c r="J203" s="297">
        <v>1500000</v>
      </c>
    </row>
    <row r="204" spans="1:10" ht="16" x14ac:dyDescent="0.2">
      <c r="A204" s="245" t="s">
        <v>124</v>
      </c>
      <c r="B204" s="245" t="s">
        <v>578</v>
      </c>
      <c r="C204" s="296">
        <v>43253</v>
      </c>
      <c r="D204" s="245" t="s">
        <v>583</v>
      </c>
      <c r="E204" s="245" t="s">
        <v>585</v>
      </c>
      <c r="F204" s="245" t="s">
        <v>366</v>
      </c>
      <c r="G204" s="297">
        <v>100000</v>
      </c>
      <c r="H204" s="298">
        <v>8.0000000000000002E-3</v>
      </c>
      <c r="I204" s="297">
        <v>800</v>
      </c>
      <c r="J204" s="297">
        <v>2000000</v>
      </c>
    </row>
    <row r="205" spans="1:10" ht="16" x14ac:dyDescent="0.25">
      <c r="A205" s="300" t="s">
        <v>118</v>
      </c>
      <c r="B205" s="300" t="s">
        <v>609</v>
      </c>
      <c r="C205" s="301">
        <v>43253</v>
      </c>
      <c r="D205" s="300" t="s">
        <v>506</v>
      </c>
      <c r="E205" s="300" t="s">
        <v>610</v>
      </c>
      <c r="F205" s="300" t="s">
        <v>366</v>
      </c>
      <c r="G205" s="300">
        <v>30000</v>
      </c>
      <c r="H205" s="302">
        <v>0.03</v>
      </c>
      <c r="I205" s="303">
        <v>900</v>
      </c>
      <c r="J205" s="300"/>
    </row>
    <row r="206" spans="1:10" ht="16" x14ac:dyDescent="0.25">
      <c r="A206" s="300" t="s">
        <v>118</v>
      </c>
      <c r="B206" s="300" t="s">
        <v>609</v>
      </c>
      <c r="C206" s="301">
        <v>43253</v>
      </c>
      <c r="D206" s="300" t="s">
        <v>611</v>
      </c>
      <c r="E206" s="300" t="s">
        <v>611</v>
      </c>
      <c r="F206" s="300" t="s">
        <v>366</v>
      </c>
      <c r="G206" s="300">
        <v>4000</v>
      </c>
      <c r="H206" s="302">
        <v>0.4</v>
      </c>
      <c r="I206" s="303">
        <v>1600</v>
      </c>
      <c r="J206" s="300"/>
    </row>
    <row r="207" spans="1:10" ht="16" x14ac:dyDescent="0.25">
      <c r="A207" s="300" t="s">
        <v>118</v>
      </c>
      <c r="B207" s="300" t="s">
        <v>609</v>
      </c>
      <c r="C207" s="301">
        <v>43253</v>
      </c>
      <c r="D207" s="300" t="s">
        <v>617</v>
      </c>
      <c r="E207" s="300" t="s">
        <v>617</v>
      </c>
      <c r="F207" s="300" t="s">
        <v>366</v>
      </c>
      <c r="G207" s="300">
        <v>4000</v>
      </c>
      <c r="H207" s="302">
        <v>0.15</v>
      </c>
      <c r="I207" s="303">
        <v>600</v>
      </c>
      <c r="J207" s="300"/>
    </row>
    <row r="208" spans="1:10" ht="16" x14ac:dyDescent="0.25">
      <c r="A208" s="300" t="s">
        <v>386</v>
      </c>
      <c r="B208" s="300" t="s">
        <v>609</v>
      </c>
      <c r="C208" s="301">
        <v>43253</v>
      </c>
      <c r="D208" s="300" t="s">
        <v>506</v>
      </c>
      <c r="E208" s="300" t="s">
        <v>614</v>
      </c>
      <c r="F208" s="300" t="s">
        <v>613</v>
      </c>
      <c r="G208" s="300">
        <v>200000</v>
      </c>
      <c r="H208" s="302">
        <v>0.01</v>
      </c>
      <c r="I208" s="303">
        <v>2000</v>
      </c>
      <c r="J208" s="300"/>
    </row>
    <row r="209" spans="1:10" ht="16" x14ac:dyDescent="0.25">
      <c r="A209" s="300" t="s">
        <v>615</v>
      </c>
      <c r="B209" s="300" t="s">
        <v>609</v>
      </c>
      <c r="C209" s="301">
        <v>43253</v>
      </c>
      <c r="D209" s="300" t="s">
        <v>506</v>
      </c>
      <c r="E209" s="300" t="s">
        <v>614</v>
      </c>
      <c r="F209" s="300" t="s">
        <v>613</v>
      </c>
      <c r="G209" s="300">
        <v>200000</v>
      </c>
      <c r="H209" s="302">
        <v>5.0000000000000001E-3</v>
      </c>
      <c r="I209" s="303">
        <v>1000</v>
      </c>
      <c r="J209" s="300"/>
    </row>
    <row r="210" spans="1:10" ht="16" x14ac:dyDescent="0.2">
      <c r="A210" s="109" t="s">
        <v>118</v>
      </c>
      <c r="B210" s="109" t="s">
        <v>720</v>
      </c>
      <c r="C210" s="275">
        <v>43253</v>
      </c>
      <c r="D210" s="108" t="s">
        <v>723</v>
      </c>
      <c r="E210" s="108" t="s">
        <v>724</v>
      </c>
      <c r="F210" s="108" t="s">
        <v>444</v>
      </c>
      <c r="G210" s="236">
        <v>100000</v>
      </c>
      <c r="H210" s="237">
        <v>0.02</v>
      </c>
      <c r="I210" s="238">
        <v>0.2</v>
      </c>
      <c r="J210" s="236">
        <v>500</v>
      </c>
    </row>
    <row r="211" spans="1:10" ht="16" x14ac:dyDescent="0.2">
      <c r="A211" s="281" t="s">
        <v>409</v>
      </c>
      <c r="B211" s="281" t="s">
        <v>402</v>
      </c>
      <c r="C211" s="282">
        <v>43254</v>
      </c>
      <c r="D211" s="283" t="s">
        <v>407</v>
      </c>
      <c r="E211" s="284" t="s">
        <v>857</v>
      </c>
      <c r="F211" s="322" t="s">
        <v>408</v>
      </c>
      <c r="G211" s="285">
        <v>200000</v>
      </c>
      <c r="H211" s="286">
        <v>8.0000000000000002E-3</v>
      </c>
      <c r="I211" s="287">
        <v>1600</v>
      </c>
      <c r="J211" s="285">
        <v>560000</v>
      </c>
    </row>
    <row r="212" spans="1:10" ht="16" x14ac:dyDescent="0.2">
      <c r="A212" s="281" t="s">
        <v>405</v>
      </c>
      <c r="B212" s="281" t="s">
        <v>402</v>
      </c>
      <c r="C212" s="282">
        <v>43254</v>
      </c>
      <c r="D212" s="283" t="s">
        <v>407</v>
      </c>
      <c r="E212" s="284" t="s">
        <v>853</v>
      </c>
      <c r="F212" s="322" t="s">
        <v>404</v>
      </c>
      <c r="G212" s="285">
        <v>20000000</v>
      </c>
      <c r="H212" s="286" t="s">
        <v>406</v>
      </c>
      <c r="I212" s="287" t="s">
        <v>406</v>
      </c>
      <c r="J212" s="285" t="s">
        <v>406</v>
      </c>
    </row>
    <row r="213" spans="1:10" ht="16" x14ac:dyDescent="0.2">
      <c r="A213" s="281" t="s">
        <v>118</v>
      </c>
      <c r="B213" s="281" t="s">
        <v>402</v>
      </c>
      <c r="C213" s="282">
        <v>43254</v>
      </c>
      <c r="D213" s="283" t="s">
        <v>407</v>
      </c>
      <c r="E213" s="284" t="s">
        <v>856</v>
      </c>
      <c r="F213" s="322" t="s">
        <v>408</v>
      </c>
      <c r="G213" s="285">
        <v>60000</v>
      </c>
      <c r="H213" s="286">
        <v>1.2E-2</v>
      </c>
      <c r="I213" s="287">
        <v>720</v>
      </c>
      <c r="J213" s="285">
        <v>252000</v>
      </c>
    </row>
    <row r="214" spans="1:10" ht="16" x14ac:dyDescent="0.2">
      <c r="A214" s="281" t="s">
        <v>124</v>
      </c>
      <c r="B214" s="281" t="s">
        <v>402</v>
      </c>
      <c r="C214" s="282">
        <v>43254</v>
      </c>
      <c r="D214" s="283" t="s">
        <v>407</v>
      </c>
      <c r="E214" s="284" t="s">
        <v>857</v>
      </c>
      <c r="F214" s="322" t="s">
        <v>408</v>
      </c>
      <c r="G214" s="285">
        <v>100000</v>
      </c>
      <c r="H214" s="286">
        <v>5.0000000000000001E-3</v>
      </c>
      <c r="I214" s="287">
        <v>500</v>
      </c>
      <c r="J214" s="285">
        <v>175000</v>
      </c>
    </row>
    <row r="215" spans="1:10" ht="16" x14ac:dyDescent="0.2">
      <c r="A215" s="288" t="s">
        <v>122</v>
      </c>
      <c r="B215" s="288" t="s">
        <v>240</v>
      </c>
      <c r="C215" s="292">
        <v>43254</v>
      </c>
      <c r="D215" s="288" t="s">
        <v>328</v>
      </c>
      <c r="E215" s="288" t="s">
        <v>242</v>
      </c>
      <c r="G215" s="288">
        <v>200000</v>
      </c>
      <c r="H215" s="288" t="e">
        <f>G215*#REF!</f>
        <v>#REF!</v>
      </c>
      <c r="I215" s="288" t="e">
        <f>H215*180</f>
        <v>#REF!</v>
      </c>
      <c r="J215" s="291"/>
    </row>
    <row r="216" spans="1:10" ht="16" x14ac:dyDescent="0.2">
      <c r="A216" s="288" t="s">
        <v>118</v>
      </c>
      <c r="B216" s="288" t="s">
        <v>119</v>
      </c>
      <c r="C216" s="289">
        <v>43254</v>
      </c>
      <c r="D216" s="288" t="s">
        <v>144</v>
      </c>
      <c r="E216" s="288" t="s">
        <v>121</v>
      </c>
      <c r="G216" s="288">
        <v>200000</v>
      </c>
      <c r="H216" s="288" t="e">
        <f>G216*#REF!</f>
        <v>#REF!</v>
      </c>
      <c r="I216" s="288" t="e">
        <f>H216*180</f>
        <v>#REF!</v>
      </c>
      <c r="J216" s="291"/>
    </row>
    <row r="217" spans="1:10" ht="16" x14ac:dyDescent="0.2">
      <c r="A217" s="288" t="s">
        <v>118</v>
      </c>
      <c r="B217" s="292" t="s">
        <v>119</v>
      </c>
      <c r="C217" s="289">
        <v>43254</v>
      </c>
      <c r="D217" s="288" t="s">
        <v>283</v>
      </c>
      <c r="E217" s="288" t="s">
        <v>159</v>
      </c>
      <c r="G217" s="288">
        <v>200000</v>
      </c>
      <c r="H217" s="288" t="e">
        <f>G217*#REF!</f>
        <v>#REF!</v>
      </c>
      <c r="I217" s="288" t="e">
        <f>H217*180</f>
        <v>#REF!</v>
      </c>
      <c r="J217" s="291"/>
    </row>
    <row r="218" spans="1:10" ht="16" x14ac:dyDescent="0.2">
      <c r="A218" s="288" t="s">
        <v>124</v>
      </c>
      <c r="B218" s="292" t="s">
        <v>119</v>
      </c>
      <c r="C218" s="289">
        <v>43254</v>
      </c>
      <c r="D218" s="288" t="s">
        <v>301</v>
      </c>
      <c r="E218" s="288" t="s">
        <v>191</v>
      </c>
      <c r="G218" s="288">
        <v>200000</v>
      </c>
      <c r="H218" s="288" t="e">
        <f>G218*#REF!</f>
        <v>#REF!</v>
      </c>
      <c r="I218" s="288" t="e">
        <f>H218*180</f>
        <v>#REF!</v>
      </c>
      <c r="J218" s="291"/>
    </row>
    <row r="219" spans="1:10" ht="16" x14ac:dyDescent="0.2">
      <c r="A219" s="288" t="s">
        <v>124</v>
      </c>
      <c r="B219" s="288" t="s">
        <v>206</v>
      </c>
      <c r="C219" s="292">
        <v>43254</v>
      </c>
      <c r="D219" s="288" t="s">
        <v>351</v>
      </c>
      <c r="E219" s="288" t="s">
        <v>208</v>
      </c>
      <c r="G219" s="288">
        <v>200000</v>
      </c>
      <c r="H219" s="288" t="e">
        <f>G219*#REF!</f>
        <v>#REF!</v>
      </c>
      <c r="I219" s="288" t="e">
        <f>H219*180</f>
        <v>#REF!</v>
      </c>
      <c r="J219" s="291"/>
    </row>
    <row r="220" spans="1:10" ht="16" x14ac:dyDescent="0.2">
      <c r="A220" s="291" t="s">
        <v>124</v>
      </c>
      <c r="B220" s="291" t="s">
        <v>206</v>
      </c>
      <c r="C220" s="294">
        <v>43254</v>
      </c>
      <c r="D220" s="291" t="s">
        <v>425</v>
      </c>
      <c r="E220" s="291" t="s">
        <v>208</v>
      </c>
      <c r="G220" s="291">
        <v>200000</v>
      </c>
      <c r="H220" s="291">
        <v>5000</v>
      </c>
      <c r="I220" s="291">
        <v>900000</v>
      </c>
      <c r="J220" s="291"/>
    </row>
    <row r="221" spans="1:10" ht="16" x14ac:dyDescent="0.2">
      <c r="A221" s="245" t="s">
        <v>916</v>
      </c>
      <c r="B221" s="245" t="s">
        <v>578</v>
      </c>
      <c r="C221" s="296">
        <v>43254</v>
      </c>
      <c r="D221" s="245" t="s">
        <v>586</v>
      </c>
      <c r="E221" s="245" t="s">
        <v>585</v>
      </c>
      <c r="F221" s="245" t="s">
        <v>366</v>
      </c>
      <c r="G221" s="297">
        <v>100000</v>
      </c>
      <c r="H221" s="298">
        <v>0.01</v>
      </c>
      <c r="I221" s="297">
        <v>1000</v>
      </c>
      <c r="J221" s="297">
        <v>2500000</v>
      </c>
    </row>
    <row r="222" spans="1:10" ht="16" x14ac:dyDescent="0.2">
      <c r="A222" s="245" t="s">
        <v>118</v>
      </c>
      <c r="B222" s="245" t="s">
        <v>578</v>
      </c>
      <c r="C222" s="296">
        <v>43254</v>
      </c>
      <c r="D222" s="245" t="s">
        <v>586</v>
      </c>
      <c r="E222" s="245" t="s">
        <v>587</v>
      </c>
      <c r="F222" s="245" t="s">
        <v>366</v>
      </c>
      <c r="G222" s="297">
        <v>30000</v>
      </c>
      <c r="H222" s="298">
        <v>0.02</v>
      </c>
      <c r="I222" s="297">
        <v>600</v>
      </c>
      <c r="J222" s="297">
        <v>1500000</v>
      </c>
    </row>
    <row r="223" spans="1:10" ht="16" x14ac:dyDescent="0.25">
      <c r="A223" s="300" t="s">
        <v>118</v>
      </c>
      <c r="B223" s="300" t="s">
        <v>609</v>
      </c>
      <c r="C223" s="301">
        <v>43254</v>
      </c>
      <c r="D223" s="300" t="s">
        <v>506</v>
      </c>
      <c r="E223" s="300" t="s">
        <v>610</v>
      </c>
      <c r="F223" s="300" t="s">
        <v>366</v>
      </c>
      <c r="G223" s="300">
        <v>30000</v>
      </c>
      <c r="H223" s="302">
        <v>0.03</v>
      </c>
      <c r="I223" s="303">
        <v>900</v>
      </c>
      <c r="J223" s="300"/>
    </row>
    <row r="224" spans="1:10" ht="16" x14ac:dyDescent="0.25">
      <c r="A224" s="300" t="s">
        <v>118</v>
      </c>
      <c r="B224" s="300" t="s">
        <v>609</v>
      </c>
      <c r="C224" s="301">
        <v>43254</v>
      </c>
      <c r="D224" s="300" t="s">
        <v>611</v>
      </c>
      <c r="E224" s="300" t="s">
        <v>611</v>
      </c>
      <c r="F224" s="300" t="s">
        <v>366</v>
      </c>
      <c r="G224" s="300">
        <v>4000</v>
      </c>
      <c r="H224" s="302">
        <v>0.4</v>
      </c>
      <c r="I224" s="303">
        <v>1600</v>
      </c>
      <c r="J224" s="300"/>
    </row>
    <row r="225" spans="1:10" ht="16" x14ac:dyDescent="0.25">
      <c r="A225" s="300" t="s">
        <v>118</v>
      </c>
      <c r="B225" s="300" t="s">
        <v>609</v>
      </c>
      <c r="C225" s="301">
        <v>43254</v>
      </c>
      <c r="D225" s="300" t="s">
        <v>617</v>
      </c>
      <c r="E225" s="300" t="s">
        <v>617</v>
      </c>
      <c r="F225" s="300" t="s">
        <v>366</v>
      </c>
      <c r="G225" s="300">
        <v>4000</v>
      </c>
      <c r="H225" s="302">
        <v>0.15</v>
      </c>
      <c r="I225" s="303">
        <v>600</v>
      </c>
      <c r="J225" s="300"/>
    </row>
    <row r="226" spans="1:10" ht="16" x14ac:dyDescent="0.25">
      <c r="A226" s="300" t="s">
        <v>124</v>
      </c>
      <c r="B226" s="300" t="s">
        <v>609</v>
      </c>
      <c r="C226" s="301">
        <v>43254</v>
      </c>
      <c r="D226" s="300" t="s">
        <v>506</v>
      </c>
      <c r="E226" s="300" t="s">
        <v>616</v>
      </c>
      <c r="F226" s="300" t="s">
        <v>613</v>
      </c>
      <c r="G226" s="300">
        <v>200000</v>
      </c>
      <c r="H226" s="302">
        <v>5.0000000000000001E-3</v>
      </c>
      <c r="I226" s="303">
        <v>1000</v>
      </c>
      <c r="J226" s="300"/>
    </row>
    <row r="227" spans="1:10" ht="16" x14ac:dyDescent="0.25">
      <c r="A227" s="300" t="s">
        <v>386</v>
      </c>
      <c r="B227" s="300" t="s">
        <v>609</v>
      </c>
      <c r="C227" s="301">
        <v>43254</v>
      </c>
      <c r="D227" s="300" t="s">
        <v>506</v>
      </c>
      <c r="E227" s="300" t="s">
        <v>614</v>
      </c>
      <c r="F227" s="300" t="s">
        <v>613</v>
      </c>
      <c r="G227" s="300">
        <v>200000</v>
      </c>
      <c r="H227" s="302">
        <v>0.01</v>
      </c>
      <c r="I227" s="303">
        <v>2000</v>
      </c>
      <c r="J227" s="300"/>
    </row>
    <row r="228" spans="1:10" ht="16" x14ac:dyDescent="0.25">
      <c r="A228" s="300" t="s">
        <v>615</v>
      </c>
      <c r="B228" s="300" t="s">
        <v>609</v>
      </c>
      <c r="C228" s="301">
        <v>43254</v>
      </c>
      <c r="D228" s="300" t="s">
        <v>506</v>
      </c>
      <c r="E228" s="300" t="s">
        <v>614</v>
      </c>
      <c r="F228" s="300" t="s">
        <v>613</v>
      </c>
      <c r="G228" s="300">
        <v>200000</v>
      </c>
      <c r="H228" s="302">
        <v>5.0000000000000001E-3</v>
      </c>
      <c r="I228" s="303">
        <v>1000</v>
      </c>
      <c r="J228" s="300"/>
    </row>
    <row r="229" spans="1:10" ht="16" x14ac:dyDescent="0.25">
      <c r="A229" s="300" t="s">
        <v>124</v>
      </c>
      <c r="B229" s="300" t="s">
        <v>609</v>
      </c>
      <c r="C229" s="301">
        <v>43254</v>
      </c>
      <c r="D229" s="300" t="s">
        <v>506</v>
      </c>
      <c r="E229" s="300" t="s">
        <v>612</v>
      </c>
      <c r="F229" s="300" t="s">
        <v>613</v>
      </c>
      <c r="G229" s="300">
        <v>200000</v>
      </c>
      <c r="H229" s="302">
        <v>0.01</v>
      </c>
      <c r="I229" s="303">
        <v>2000</v>
      </c>
      <c r="J229" s="300"/>
    </row>
    <row r="230" spans="1:10" ht="16" x14ac:dyDescent="0.2">
      <c r="A230" s="109" t="s">
        <v>118</v>
      </c>
      <c r="B230" s="109" t="s">
        <v>720</v>
      </c>
      <c r="C230" s="275">
        <v>43254</v>
      </c>
      <c r="D230" s="108" t="s">
        <v>723</v>
      </c>
      <c r="E230" s="108" t="s">
        <v>725</v>
      </c>
      <c r="F230" s="108" t="s">
        <v>444</v>
      </c>
      <c r="G230" s="236">
        <v>120000</v>
      </c>
      <c r="H230" s="237">
        <v>1.7999999999999999E-2</v>
      </c>
      <c r="I230" s="238">
        <v>0.21599999999999997</v>
      </c>
      <c r="J230" s="236">
        <v>539.99999999999989</v>
      </c>
    </row>
    <row r="231" spans="1:10" ht="16" x14ac:dyDescent="0.2">
      <c r="A231" s="312" t="s">
        <v>122</v>
      </c>
      <c r="B231" s="312" t="s">
        <v>802</v>
      </c>
      <c r="C231" s="313">
        <v>43254</v>
      </c>
      <c r="D231" s="312" t="s">
        <v>806</v>
      </c>
      <c r="E231" s="312" t="s">
        <v>807</v>
      </c>
      <c r="F231" s="244"/>
      <c r="G231" s="312">
        <v>10000</v>
      </c>
      <c r="H231" s="315">
        <v>0.02</v>
      </c>
      <c r="I231" s="316">
        <v>200</v>
      </c>
      <c r="J231" s="317">
        <v>32000</v>
      </c>
    </row>
    <row r="232" spans="1:10" ht="16" x14ac:dyDescent="0.2">
      <c r="A232" s="220" t="s">
        <v>367</v>
      </c>
      <c r="B232" s="220" t="s">
        <v>359</v>
      </c>
      <c r="C232" s="274">
        <v>43255</v>
      </c>
      <c r="D232" s="221" t="s">
        <v>364</v>
      </c>
      <c r="E232" s="221" t="s">
        <v>368</v>
      </c>
      <c r="F232" s="221" t="s">
        <v>366</v>
      </c>
      <c r="G232" s="219">
        <v>20000</v>
      </c>
      <c r="H232" s="222">
        <v>3.5000000000000003E-2</v>
      </c>
      <c r="I232" s="223">
        <v>700.00000000000011</v>
      </c>
      <c r="J232" s="219">
        <v>980000.00000000012</v>
      </c>
    </row>
    <row r="233" spans="1:10" ht="16" x14ac:dyDescent="0.2">
      <c r="A233" s="319" t="s">
        <v>118</v>
      </c>
      <c r="B233" s="281" t="s">
        <v>402</v>
      </c>
      <c r="C233" s="282">
        <v>43255</v>
      </c>
      <c r="D233" s="283" t="s">
        <v>410</v>
      </c>
      <c r="E233" s="284" t="s">
        <v>858</v>
      </c>
      <c r="F233" s="322" t="s">
        <v>408</v>
      </c>
      <c r="G233" s="285">
        <v>60000</v>
      </c>
      <c r="H233" s="323">
        <v>1.2E-2</v>
      </c>
      <c r="I233" s="287">
        <v>720</v>
      </c>
      <c r="J233" s="285">
        <v>252000</v>
      </c>
    </row>
    <row r="234" spans="1:10" ht="16" x14ac:dyDescent="0.2">
      <c r="A234" s="319" t="s">
        <v>124</v>
      </c>
      <c r="B234" s="281" t="s">
        <v>402</v>
      </c>
      <c r="C234" s="282">
        <v>43255</v>
      </c>
      <c r="D234" s="283" t="s">
        <v>410</v>
      </c>
      <c r="E234" s="284" t="s">
        <v>859</v>
      </c>
      <c r="F234" s="322" t="s">
        <v>408</v>
      </c>
      <c r="G234" s="285">
        <v>100000</v>
      </c>
      <c r="H234" s="323">
        <v>5.0000000000000001E-3</v>
      </c>
      <c r="I234" s="287">
        <v>500</v>
      </c>
      <c r="J234" s="285">
        <v>175000</v>
      </c>
    </row>
    <row r="235" spans="1:10" ht="16" x14ac:dyDescent="0.2">
      <c r="A235" s="214" t="s">
        <v>118</v>
      </c>
      <c r="B235" s="214" t="s">
        <v>382</v>
      </c>
      <c r="C235" s="224">
        <v>43255</v>
      </c>
      <c r="D235" s="225" t="s">
        <v>387</v>
      </c>
      <c r="E235" s="214" t="s">
        <v>388</v>
      </c>
      <c r="F235" s="214" t="s">
        <v>366</v>
      </c>
      <c r="G235" s="217">
        <v>31802.120141342759</v>
      </c>
      <c r="H235" s="226">
        <v>2.8299999999999999E-2</v>
      </c>
      <c r="I235" s="227">
        <v>900</v>
      </c>
      <c r="J235" s="228">
        <v>2250000</v>
      </c>
    </row>
    <row r="236" spans="1:10" ht="16" x14ac:dyDescent="0.2">
      <c r="A236" s="214" t="s">
        <v>381</v>
      </c>
      <c r="B236" s="214" t="s">
        <v>382</v>
      </c>
      <c r="C236" s="224">
        <v>43255</v>
      </c>
      <c r="D236" s="225" t="s">
        <v>387</v>
      </c>
      <c r="E236" s="225" t="s">
        <v>388</v>
      </c>
      <c r="F236" s="214" t="s">
        <v>366</v>
      </c>
      <c r="G236" s="217">
        <v>84805.653710247352</v>
      </c>
      <c r="H236" s="226">
        <v>2.1999999999999999E-2</v>
      </c>
      <c r="I236" s="227">
        <v>1865.7243816254415</v>
      </c>
      <c r="J236" s="228">
        <v>4664310.9540636037</v>
      </c>
    </row>
    <row r="237" spans="1:10" ht="16" x14ac:dyDescent="0.2">
      <c r="A237" s="288" t="s">
        <v>118</v>
      </c>
      <c r="B237" s="292" t="s">
        <v>119</v>
      </c>
      <c r="C237" s="289">
        <v>43255</v>
      </c>
      <c r="D237" s="288" t="s">
        <v>286</v>
      </c>
      <c r="E237" s="288" t="s">
        <v>159</v>
      </c>
      <c r="G237" s="288">
        <v>200000</v>
      </c>
      <c r="H237" s="288" t="e">
        <f>G237*#REF!</f>
        <v>#REF!</v>
      </c>
      <c r="I237" s="288" t="e">
        <f>H237*180</f>
        <v>#REF!</v>
      </c>
      <c r="J237" s="291"/>
    </row>
    <row r="238" spans="1:10" ht="16" x14ac:dyDescent="0.2">
      <c r="A238" s="288" t="s">
        <v>118</v>
      </c>
      <c r="B238" s="292" t="s">
        <v>119</v>
      </c>
      <c r="C238" s="289">
        <v>43255</v>
      </c>
      <c r="D238" s="288" t="s">
        <v>302</v>
      </c>
      <c r="E238" s="288" t="s">
        <v>191</v>
      </c>
      <c r="G238" s="288">
        <v>500000</v>
      </c>
      <c r="H238" s="288" t="e">
        <f>G238*#REF!</f>
        <v>#REF!</v>
      </c>
      <c r="I238" s="288" t="e">
        <f>H238*200</f>
        <v>#REF!</v>
      </c>
      <c r="J238" s="291"/>
    </row>
    <row r="239" spans="1:10" ht="16" x14ac:dyDescent="0.2">
      <c r="A239" s="288" t="s">
        <v>118</v>
      </c>
      <c r="B239" s="288" t="s">
        <v>206</v>
      </c>
      <c r="C239" s="292">
        <v>43255</v>
      </c>
      <c r="D239" s="288" t="s">
        <v>315</v>
      </c>
      <c r="E239" s="288" t="s">
        <v>208</v>
      </c>
      <c r="G239" s="288">
        <v>200000</v>
      </c>
      <c r="H239" s="288" t="e">
        <f>G239*#REF!</f>
        <v>#REF!</v>
      </c>
      <c r="I239" s="288" t="e">
        <f>H239*180</f>
        <v>#REF!</v>
      </c>
      <c r="J239" s="291"/>
    </row>
    <row r="240" spans="1:10" ht="16" x14ac:dyDescent="0.2">
      <c r="A240" s="288" t="s">
        <v>118</v>
      </c>
      <c r="B240" s="288" t="s">
        <v>240</v>
      </c>
      <c r="C240" s="292">
        <v>43255</v>
      </c>
      <c r="D240" s="288" t="s">
        <v>329</v>
      </c>
      <c r="E240" s="288" t="s">
        <v>242</v>
      </c>
      <c r="G240" s="288">
        <v>200000</v>
      </c>
      <c r="H240" s="288" t="e">
        <f>G240*#REF!</f>
        <v>#REF!</v>
      </c>
      <c r="I240" s="288" t="e">
        <f>H240*180</f>
        <v>#REF!</v>
      </c>
      <c r="J240" s="291"/>
    </row>
    <row r="241" spans="1:10" ht="16" x14ac:dyDescent="0.2">
      <c r="A241" s="291" t="s">
        <v>118</v>
      </c>
      <c r="B241" s="291" t="s">
        <v>206</v>
      </c>
      <c r="C241" s="294">
        <v>43255</v>
      </c>
      <c r="D241" s="291" t="s">
        <v>426</v>
      </c>
      <c r="E241" s="291" t="s">
        <v>208</v>
      </c>
      <c r="G241" s="291">
        <v>200000</v>
      </c>
      <c r="H241" s="291">
        <v>5000</v>
      </c>
      <c r="I241" s="291">
        <v>900000</v>
      </c>
      <c r="J241" s="291"/>
    </row>
    <row r="242" spans="1:10" ht="16" x14ac:dyDescent="0.2">
      <c r="A242" s="230" t="s">
        <v>442</v>
      </c>
      <c r="B242" s="230" t="s">
        <v>443</v>
      </c>
      <c r="C242" s="231">
        <v>43255</v>
      </c>
      <c r="D242" s="230" t="s">
        <v>447</v>
      </c>
      <c r="E242" s="230" t="s">
        <v>445</v>
      </c>
      <c r="F242" s="230" t="s">
        <v>444</v>
      </c>
      <c r="G242" s="232">
        <v>200000</v>
      </c>
      <c r="H242" s="233">
        <v>0.02</v>
      </c>
      <c r="I242" s="230">
        <v>4000</v>
      </c>
      <c r="J242" s="230">
        <v>1000000</v>
      </c>
    </row>
    <row r="243" spans="1:10" ht="16" x14ac:dyDescent="0.2">
      <c r="A243" s="245" t="s">
        <v>118</v>
      </c>
      <c r="B243" s="245" t="s">
        <v>578</v>
      </c>
      <c r="C243" s="296">
        <v>43255</v>
      </c>
      <c r="D243" s="245" t="s">
        <v>588</v>
      </c>
      <c r="E243" s="245" t="s">
        <v>589</v>
      </c>
      <c r="F243" s="245" t="s">
        <v>366</v>
      </c>
      <c r="G243" s="297">
        <v>30000</v>
      </c>
      <c r="H243" s="298">
        <v>0.02</v>
      </c>
      <c r="I243" s="297">
        <v>600</v>
      </c>
      <c r="J243" s="297">
        <v>1500000</v>
      </c>
    </row>
    <row r="244" spans="1:10" ht="16" x14ac:dyDescent="0.2">
      <c r="A244" s="245" t="s">
        <v>124</v>
      </c>
      <c r="B244" s="245" t="s">
        <v>578</v>
      </c>
      <c r="C244" s="296">
        <v>43255</v>
      </c>
      <c r="D244" s="245" t="s">
        <v>588</v>
      </c>
      <c r="E244" s="245" t="s">
        <v>585</v>
      </c>
      <c r="F244" s="245" t="s">
        <v>366</v>
      </c>
      <c r="G244" s="297">
        <v>100000</v>
      </c>
      <c r="H244" s="298">
        <v>8.0000000000000002E-3</v>
      </c>
      <c r="I244" s="297">
        <v>800</v>
      </c>
      <c r="J244" s="297">
        <v>2000000</v>
      </c>
    </row>
    <row r="245" spans="1:10" ht="16" x14ac:dyDescent="0.25">
      <c r="A245" s="300" t="s">
        <v>118</v>
      </c>
      <c r="B245" s="300" t="s">
        <v>609</v>
      </c>
      <c r="C245" s="301">
        <v>43255</v>
      </c>
      <c r="D245" s="300" t="s">
        <v>611</v>
      </c>
      <c r="E245" s="300" t="s">
        <v>611</v>
      </c>
      <c r="F245" s="300" t="s">
        <v>366</v>
      </c>
      <c r="G245" s="300">
        <v>3000</v>
      </c>
      <c r="H245" s="302">
        <v>0.3</v>
      </c>
      <c r="I245" s="303">
        <v>900</v>
      </c>
      <c r="J245" s="300"/>
    </row>
    <row r="246" spans="1:10" ht="16" x14ac:dyDescent="0.25">
      <c r="A246" s="300" t="s">
        <v>118</v>
      </c>
      <c r="B246" s="300" t="s">
        <v>609</v>
      </c>
      <c r="C246" s="301">
        <v>43255</v>
      </c>
      <c r="D246" s="300" t="s">
        <v>617</v>
      </c>
      <c r="E246" s="300" t="s">
        <v>617</v>
      </c>
      <c r="F246" s="300" t="s">
        <v>366</v>
      </c>
      <c r="G246" s="300">
        <v>2000</v>
      </c>
      <c r="H246" s="302">
        <v>0.11</v>
      </c>
      <c r="I246" s="303">
        <v>220</v>
      </c>
      <c r="J246" s="300"/>
    </row>
    <row r="247" spans="1:10" ht="16" x14ac:dyDescent="0.2">
      <c r="A247" s="304" t="s">
        <v>118</v>
      </c>
      <c r="B247" s="304" t="s">
        <v>758</v>
      </c>
      <c r="C247" s="305">
        <v>43255</v>
      </c>
      <c r="D247" s="306" t="s">
        <v>762</v>
      </c>
      <c r="E247" s="307" t="s">
        <v>763</v>
      </c>
      <c r="F247" s="308" t="s">
        <v>764</v>
      </c>
      <c r="G247" s="309">
        <v>500000</v>
      </c>
      <c r="H247" s="310">
        <v>0.01</v>
      </c>
      <c r="I247" s="311">
        <v>5000</v>
      </c>
      <c r="J247" s="309">
        <v>1500000</v>
      </c>
    </row>
    <row r="248" spans="1:10" ht="16" x14ac:dyDescent="0.2">
      <c r="A248" s="304" t="s">
        <v>118</v>
      </c>
      <c r="B248" s="304" t="s">
        <v>758</v>
      </c>
      <c r="C248" s="305">
        <v>43255</v>
      </c>
      <c r="D248" s="306" t="s">
        <v>765</v>
      </c>
      <c r="E248" s="307" t="s">
        <v>766</v>
      </c>
      <c r="F248" s="308" t="s">
        <v>761</v>
      </c>
      <c r="G248" s="309">
        <v>500000</v>
      </c>
      <c r="H248" s="310">
        <v>0.03</v>
      </c>
      <c r="I248" s="311">
        <v>15000</v>
      </c>
      <c r="J248" s="309">
        <v>4500000</v>
      </c>
    </row>
    <row r="249" spans="1:10" ht="16" x14ac:dyDescent="0.2">
      <c r="A249" s="109" t="s">
        <v>118</v>
      </c>
      <c r="B249" s="109" t="s">
        <v>720</v>
      </c>
      <c r="C249" s="275">
        <v>43255</v>
      </c>
      <c r="D249" s="108" t="s">
        <v>723</v>
      </c>
      <c r="E249" s="108" t="s">
        <v>726</v>
      </c>
      <c r="F249" s="108" t="s">
        <v>444</v>
      </c>
      <c r="G249" s="236">
        <v>100000</v>
      </c>
      <c r="H249" s="237">
        <v>0.02</v>
      </c>
      <c r="I249" s="238">
        <v>0.2</v>
      </c>
      <c r="J249" s="236">
        <v>500</v>
      </c>
    </row>
    <row r="250" spans="1:10" ht="16" x14ac:dyDescent="0.2">
      <c r="A250" s="109" t="s">
        <v>749</v>
      </c>
      <c r="B250" s="109" t="s">
        <v>720</v>
      </c>
      <c r="C250" s="275">
        <v>43255</v>
      </c>
      <c r="D250" s="108" t="s">
        <v>723</v>
      </c>
      <c r="E250" s="108" t="s">
        <v>750</v>
      </c>
      <c r="F250" s="108" t="s">
        <v>366</v>
      </c>
      <c r="G250" s="236">
        <v>100000</v>
      </c>
      <c r="H250" s="237">
        <v>1.7999999999999999E-2</v>
      </c>
      <c r="I250" s="238">
        <v>0.18</v>
      </c>
      <c r="J250" s="236">
        <v>450</v>
      </c>
    </row>
    <row r="251" spans="1:10" ht="16" x14ac:dyDescent="0.2">
      <c r="A251" s="136" t="s">
        <v>475</v>
      </c>
      <c r="B251" s="136" t="s">
        <v>470</v>
      </c>
      <c r="C251" s="276">
        <v>43255</v>
      </c>
      <c r="D251" s="242" t="s">
        <v>474</v>
      </c>
      <c r="E251" s="135" t="s">
        <v>473</v>
      </c>
      <c r="F251" s="135" t="s">
        <v>444</v>
      </c>
      <c r="G251" s="239">
        <v>600000</v>
      </c>
      <c r="H251" s="240">
        <v>2.0000000000000001E-4</v>
      </c>
      <c r="I251" s="241">
        <v>120</v>
      </c>
      <c r="J251" s="241">
        <v>36000</v>
      </c>
    </row>
    <row r="252" spans="1:10" ht="16" x14ac:dyDescent="0.2">
      <c r="A252" s="136" t="s">
        <v>118</v>
      </c>
      <c r="B252" s="136" t="s">
        <v>470</v>
      </c>
      <c r="C252" s="276">
        <v>43255</v>
      </c>
      <c r="D252" s="242" t="s">
        <v>474</v>
      </c>
      <c r="E252" s="135" t="s">
        <v>472</v>
      </c>
      <c r="F252" s="135" t="s">
        <v>366</v>
      </c>
      <c r="G252" s="239">
        <v>20000</v>
      </c>
      <c r="H252" s="240">
        <v>1.7999999999999999E-2</v>
      </c>
      <c r="I252" s="241">
        <v>360</v>
      </c>
      <c r="J252" s="241">
        <v>108000</v>
      </c>
    </row>
    <row r="253" spans="1:10" ht="16" x14ac:dyDescent="0.2">
      <c r="A253" s="136" t="s">
        <v>124</v>
      </c>
      <c r="B253" s="136" t="s">
        <v>470</v>
      </c>
      <c r="C253" s="276">
        <v>43255</v>
      </c>
      <c r="D253" s="242" t="s">
        <v>474</v>
      </c>
      <c r="E253" s="135" t="s">
        <v>473</v>
      </c>
      <c r="F253" s="135" t="s">
        <v>444</v>
      </c>
      <c r="G253" s="239">
        <v>600000</v>
      </c>
      <c r="H253" s="240">
        <v>1E-4</v>
      </c>
      <c r="I253" s="241">
        <v>60</v>
      </c>
      <c r="J253" s="241">
        <v>18000</v>
      </c>
    </row>
    <row r="254" spans="1:10" ht="16" x14ac:dyDescent="0.2">
      <c r="A254" s="220" t="s">
        <v>118</v>
      </c>
      <c r="B254" s="220" t="s">
        <v>359</v>
      </c>
      <c r="C254" s="274">
        <v>43256</v>
      </c>
      <c r="D254" s="221" t="s">
        <v>364</v>
      </c>
      <c r="E254" s="221" t="s">
        <v>368</v>
      </c>
      <c r="F254" s="221" t="s">
        <v>366</v>
      </c>
      <c r="G254" s="219">
        <v>30000</v>
      </c>
      <c r="H254" s="222">
        <v>0.03</v>
      </c>
      <c r="I254" s="223">
        <v>900</v>
      </c>
      <c r="J254" s="219">
        <v>1260000</v>
      </c>
    </row>
    <row r="255" spans="1:10" ht="16" x14ac:dyDescent="0.2">
      <c r="A255" s="281" t="s">
        <v>409</v>
      </c>
      <c r="B255" s="281" t="s">
        <v>402</v>
      </c>
      <c r="C255" s="282">
        <v>43256</v>
      </c>
      <c r="D255" s="283" t="s">
        <v>410</v>
      </c>
      <c r="E255" s="284" t="s">
        <v>861</v>
      </c>
      <c r="F255" s="322" t="s">
        <v>408</v>
      </c>
      <c r="G255" s="285">
        <v>200000</v>
      </c>
      <c r="H255" s="324">
        <v>8.0000000000000002E-3</v>
      </c>
      <c r="I255" s="287">
        <v>1600</v>
      </c>
      <c r="J255" s="285">
        <v>560000</v>
      </c>
    </row>
    <row r="256" spans="1:10" ht="16" x14ac:dyDescent="0.2">
      <c r="A256" s="281" t="s">
        <v>118</v>
      </c>
      <c r="B256" s="281" t="s">
        <v>402</v>
      </c>
      <c r="C256" s="282">
        <v>43256</v>
      </c>
      <c r="D256" s="283" t="s">
        <v>410</v>
      </c>
      <c r="E256" s="284" t="s">
        <v>860</v>
      </c>
      <c r="F256" s="322" t="s">
        <v>408</v>
      </c>
      <c r="G256" s="285">
        <v>60000</v>
      </c>
      <c r="H256" s="324">
        <v>1.2E-2</v>
      </c>
      <c r="I256" s="287">
        <v>720</v>
      </c>
      <c r="J256" s="285">
        <v>252000</v>
      </c>
    </row>
    <row r="257" spans="1:10" ht="16" x14ac:dyDescent="0.2">
      <c r="A257" s="281" t="s">
        <v>173</v>
      </c>
      <c r="B257" s="281" t="s">
        <v>402</v>
      </c>
      <c r="C257" s="282">
        <v>43256</v>
      </c>
      <c r="D257" s="283" t="s">
        <v>410</v>
      </c>
      <c r="E257" s="284" t="s">
        <v>861</v>
      </c>
      <c r="F257" s="322" t="s">
        <v>408</v>
      </c>
      <c r="G257" s="285">
        <v>120000</v>
      </c>
      <c r="H257" s="324">
        <v>1.5E-3</v>
      </c>
      <c r="I257" s="287">
        <v>180</v>
      </c>
      <c r="J257" s="285">
        <v>63000</v>
      </c>
    </row>
    <row r="258" spans="1:10" ht="16" x14ac:dyDescent="0.2">
      <c r="A258" s="214" t="s">
        <v>118</v>
      </c>
      <c r="B258" s="214" t="s">
        <v>382</v>
      </c>
      <c r="C258" s="224">
        <v>43256</v>
      </c>
      <c r="D258" s="229" t="s">
        <v>390</v>
      </c>
      <c r="E258" s="214" t="s">
        <v>389</v>
      </c>
      <c r="F258" s="214" t="s">
        <v>366</v>
      </c>
      <c r="G258" s="217">
        <v>18727.915194346289</v>
      </c>
      <c r="H258" s="226">
        <v>2.8299999999999999E-2</v>
      </c>
      <c r="I258" s="227">
        <v>530</v>
      </c>
      <c r="J258" s="228">
        <v>1325000</v>
      </c>
    </row>
    <row r="259" spans="1:10" ht="16" x14ac:dyDescent="0.2">
      <c r="A259" s="288" t="s">
        <v>118</v>
      </c>
      <c r="B259" s="292" t="s">
        <v>119</v>
      </c>
      <c r="C259" s="289">
        <v>43256</v>
      </c>
      <c r="D259" s="288" t="s">
        <v>348</v>
      </c>
      <c r="E259" s="288" t="s">
        <v>159</v>
      </c>
      <c r="G259" s="288">
        <v>200000</v>
      </c>
      <c r="H259" s="288" t="e">
        <f>G259*#REF!</f>
        <v>#REF!</v>
      </c>
      <c r="I259" s="288" t="e">
        <f>H259*180</f>
        <v>#REF!</v>
      </c>
      <c r="J259" s="291"/>
    </row>
    <row r="260" spans="1:10" ht="16" x14ac:dyDescent="0.2">
      <c r="A260" s="288" t="s">
        <v>118</v>
      </c>
      <c r="B260" s="288" t="s">
        <v>206</v>
      </c>
      <c r="C260" s="292">
        <v>43256</v>
      </c>
      <c r="D260" s="288" t="s">
        <v>316</v>
      </c>
      <c r="E260" s="288" t="s">
        <v>208</v>
      </c>
      <c r="G260" s="288">
        <v>500000</v>
      </c>
      <c r="H260" s="288" t="e">
        <f>G260*#REF!</f>
        <v>#REF!</v>
      </c>
      <c r="I260" s="288" t="e">
        <f>H260*200</f>
        <v>#REF!</v>
      </c>
      <c r="J260" s="291"/>
    </row>
    <row r="261" spans="1:10" ht="16" x14ac:dyDescent="0.2">
      <c r="A261" s="288" t="s">
        <v>118</v>
      </c>
      <c r="B261" s="288" t="s">
        <v>240</v>
      </c>
      <c r="C261" s="292">
        <v>43256</v>
      </c>
      <c r="D261" s="288" t="s">
        <v>330</v>
      </c>
      <c r="E261" s="288" t="s">
        <v>242</v>
      </c>
      <c r="G261" s="288">
        <v>200000</v>
      </c>
      <c r="H261" s="288" t="e">
        <f>G261*#REF!</f>
        <v>#REF!</v>
      </c>
      <c r="I261" s="288" t="e">
        <f>H261*180</f>
        <v>#REF!</v>
      </c>
      <c r="J261" s="291"/>
    </row>
    <row r="262" spans="1:10" ht="16" x14ac:dyDescent="0.2">
      <c r="A262" s="288" t="s">
        <v>124</v>
      </c>
      <c r="B262" s="288" t="s">
        <v>119</v>
      </c>
      <c r="C262" s="289">
        <v>43256</v>
      </c>
      <c r="D262" s="288" t="s">
        <v>268</v>
      </c>
      <c r="E262" s="288" t="s">
        <v>121</v>
      </c>
      <c r="G262" s="288">
        <v>500000</v>
      </c>
      <c r="H262" s="288" t="e">
        <f>G262*#REF!</f>
        <v>#REF!</v>
      </c>
      <c r="I262" s="288" t="e">
        <f>H262*200</f>
        <v>#REF!</v>
      </c>
      <c r="J262" s="291"/>
    </row>
    <row r="263" spans="1:10" ht="16" x14ac:dyDescent="0.2">
      <c r="A263" s="291" t="s">
        <v>118</v>
      </c>
      <c r="B263" s="291" t="s">
        <v>206</v>
      </c>
      <c r="C263" s="294">
        <v>43256</v>
      </c>
      <c r="D263" s="291" t="s">
        <v>427</v>
      </c>
      <c r="E263" s="291" t="s">
        <v>208</v>
      </c>
      <c r="G263" s="291">
        <v>500000</v>
      </c>
      <c r="H263" s="291">
        <v>15000</v>
      </c>
      <c r="I263" s="291">
        <v>3000000</v>
      </c>
      <c r="J263" s="291"/>
    </row>
    <row r="264" spans="1:10" ht="32" x14ac:dyDescent="0.2">
      <c r="A264" s="230" t="s">
        <v>442</v>
      </c>
      <c r="B264" s="230" t="s">
        <v>443</v>
      </c>
      <c r="C264" s="231">
        <v>43256</v>
      </c>
      <c r="D264" s="234" t="s">
        <v>448</v>
      </c>
      <c r="E264" s="230" t="s">
        <v>449</v>
      </c>
      <c r="F264" s="230" t="s">
        <v>444</v>
      </c>
      <c r="G264" s="232">
        <v>200000</v>
      </c>
      <c r="H264" s="233">
        <v>1.7999999999999999E-2</v>
      </c>
      <c r="I264" s="230">
        <v>4000</v>
      </c>
      <c r="J264" s="230">
        <v>1000000</v>
      </c>
    </row>
    <row r="265" spans="1:10" ht="16" x14ac:dyDescent="0.2">
      <c r="A265" s="245" t="s">
        <v>118</v>
      </c>
      <c r="B265" s="245" t="s">
        <v>578</v>
      </c>
      <c r="C265" s="296">
        <v>43256</v>
      </c>
      <c r="D265" s="245" t="s">
        <v>590</v>
      </c>
      <c r="E265" s="245" t="s">
        <v>591</v>
      </c>
      <c r="F265" s="245" t="s">
        <v>366</v>
      </c>
      <c r="G265" s="297">
        <v>30000</v>
      </c>
      <c r="H265" s="298">
        <v>0.02</v>
      </c>
      <c r="I265" s="297">
        <v>600</v>
      </c>
      <c r="J265" s="297">
        <v>1500000</v>
      </c>
    </row>
    <row r="266" spans="1:10" ht="16" x14ac:dyDescent="0.2">
      <c r="A266" s="245" t="s">
        <v>124</v>
      </c>
      <c r="B266" s="245" t="s">
        <v>578</v>
      </c>
      <c r="C266" s="296">
        <v>43256</v>
      </c>
      <c r="D266" s="245" t="s">
        <v>590</v>
      </c>
      <c r="E266" s="245" t="s">
        <v>585</v>
      </c>
      <c r="F266" s="245" t="s">
        <v>366</v>
      </c>
      <c r="G266" s="297">
        <v>100000</v>
      </c>
      <c r="H266" s="298">
        <v>8.0000000000000002E-3</v>
      </c>
      <c r="I266" s="297">
        <v>800</v>
      </c>
      <c r="J266" s="297">
        <v>2000000</v>
      </c>
    </row>
    <row r="267" spans="1:10" ht="16" x14ac:dyDescent="0.25">
      <c r="A267" s="300" t="s">
        <v>118</v>
      </c>
      <c r="B267" s="300" t="s">
        <v>609</v>
      </c>
      <c r="C267" s="301">
        <v>43256</v>
      </c>
      <c r="D267" s="300" t="s">
        <v>611</v>
      </c>
      <c r="E267" s="300" t="s">
        <v>611</v>
      </c>
      <c r="F267" s="300" t="s">
        <v>366</v>
      </c>
      <c r="G267" s="300">
        <v>2000</v>
      </c>
      <c r="H267" s="302">
        <v>0.3</v>
      </c>
      <c r="I267" s="303">
        <v>600</v>
      </c>
      <c r="J267" s="300"/>
    </row>
    <row r="268" spans="1:10" ht="16" x14ac:dyDescent="0.25">
      <c r="A268" s="300" t="s">
        <v>118</v>
      </c>
      <c r="B268" s="300" t="s">
        <v>609</v>
      </c>
      <c r="C268" s="301">
        <v>43256</v>
      </c>
      <c r="D268" s="300" t="s">
        <v>617</v>
      </c>
      <c r="E268" s="300" t="s">
        <v>617</v>
      </c>
      <c r="F268" s="300" t="s">
        <v>366</v>
      </c>
      <c r="G268" s="300">
        <v>2000</v>
      </c>
      <c r="H268" s="302">
        <v>0.11</v>
      </c>
      <c r="I268" s="303">
        <v>220</v>
      </c>
      <c r="J268" s="300"/>
    </row>
    <row r="269" spans="1:10" ht="16" x14ac:dyDescent="0.25">
      <c r="A269" s="300" t="s">
        <v>386</v>
      </c>
      <c r="B269" s="300" t="s">
        <v>609</v>
      </c>
      <c r="C269" s="301">
        <v>43256</v>
      </c>
      <c r="D269" s="300" t="s">
        <v>558</v>
      </c>
      <c r="E269" s="300" t="s">
        <v>618</v>
      </c>
      <c r="F269" s="300" t="s">
        <v>613</v>
      </c>
      <c r="G269" s="300">
        <v>200000</v>
      </c>
      <c r="H269" s="302">
        <v>5.0000000000000001E-3</v>
      </c>
      <c r="I269" s="303">
        <v>1000</v>
      </c>
      <c r="J269" s="300"/>
    </row>
    <row r="270" spans="1:10" ht="16" x14ac:dyDescent="0.25">
      <c r="A270" s="300" t="s">
        <v>615</v>
      </c>
      <c r="B270" s="300" t="s">
        <v>609</v>
      </c>
      <c r="C270" s="301">
        <v>43256</v>
      </c>
      <c r="D270" s="300" t="s">
        <v>558</v>
      </c>
      <c r="E270" s="300" t="s">
        <v>618</v>
      </c>
      <c r="F270" s="300" t="s">
        <v>613</v>
      </c>
      <c r="G270" s="300">
        <v>200000</v>
      </c>
      <c r="H270" s="302">
        <v>5.0000000000000001E-3</v>
      </c>
      <c r="I270" s="303">
        <v>1000</v>
      </c>
      <c r="J270" s="300"/>
    </row>
    <row r="271" spans="1:10" ht="16" x14ac:dyDescent="0.2">
      <c r="A271" s="304" t="s">
        <v>118</v>
      </c>
      <c r="B271" s="304" t="s">
        <v>758</v>
      </c>
      <c r="C271" s="305">
        <v>43256</v>
      </c>
      <c r="D271" s="325" t="s">
        <v>767</v>
      </c>
      <c r="E271" s="307" t="s">
        <v>768</v>
      </c>
      <c r="F271" s="308" t="s">
        <v>366</v>
      </c>
      <c r="G271" s="309">
        <v>100000</v>
      </c>
      <c r="H271" s="310">
        <v>0.05</v>
      </c>
      <c r="I271" s="311">
        <v>5000</v>
      </c>
      <c r="J271" s="309">
        <v>1500000</v>
      </c>
    </row>
    <row r="272" spans="1:10" ht="16" x14ac:dyDescent="0.2">
      <c r="A272" s="304" t="s">
        <v>118</v>
      </c>
      <c r="B272" s="304" t="s">
        <v>758</v>
      </c>
      <c r="C272" s="305">
        <v>43256</v>
      </c>
      <c r="D272" s="325" t="s">
        <v>767</v>
      </c>
      <c r="E272" s="307" t="s">
        <v>769</v>
      </c>
      <c r="F272" s="308" t="s">
        <v>761</v>
      </c>
      <c r="G272" s="309">
        <v>100000</v>
      </c>
      <c r="H272" s="310">
        <v>0.04</v>
      </c>
      <c r="I272" s="311">
        <v>4000</v>
      </c>
      <c r="J272" s="309">
        <v>1200000</v>
      </c>
    </row>
    <row r="273" spans="1:10" ht="16" x14ac:dyDescent="0.2">
      <c r="A273" s="304" t="s">
        <v>118</v>
      </c>
      <c r="B273" s="304" t="s">
        <v>758</v>
      </c>
      <c r="C273" s="305">
        <v>43256</v>
      </c>
      <c r="D273" s="325" t="s">
        <v>770</v>
      </c>
      <c r="E273" s="307" t="s">
        <v>771</v>
      </c>
      <c r="F273" s="308" t="s">
        <v>466</v>
      </c>
      <c r="G273" s="309">
        <v>50000</v>
      </c>
      <c r="H273" s="310">
        <v>0.08</v>
      </c>
      <c r="I273" s="311">
        <v>4000</v>
      </c>
      <c r="J273" s="309">
        <v>1200000</v>
      </c>
    </row>
    <row r="274" spans="1:10" ht="16" x14ac:dyDescent="0.2">
      <c r="A274" s="109" t="s">
        <v>118</v>
      </c>
      <c r="B274" s="109" t="s">
        <v>720</v>
      </c>
      <c r="C274" s="275">
        <v>43256</v>
      </c>
      <c r="D274" s="108" t="s">
        <v>727</v>
      </c>
      <c r="E274" s="108" t="s">
        <v>724</v>
      </c>
      <c r="F274" s="108" t="s">
        <v>444</v>
      </c>
      <c r="G274" s="236">
        <v>280000</v>
      </c>
      <c r="H274" s="237">
        <v>0.03</v>
      </c>
      <c r="I274" s="238">
        <v>0.84</v>
      </c>
      <c r="J274" s="236">
        <v>2100</v>
      </c>
    </row>
    <row r="275" spans="1:10" ht="16" x14ac:dyDescent="0.2">
      <c r="A275" s="109" t="s">
        <v>749</v>
      </c>
      <c r="B275" s="109" t="s">
        <v>720</v>
      </c>
      <c r="C275" s="275">
        <v>43256</v>
      </c>
      <c r="D275" s="108" t="s">
        <v>727</v>
      </c>
      <c r="E275" s="108" t="s">
        <v>741</v>
      </c>
      <c r="F275" s="109" t="s">
        <v>444</v>
      </c>
      <c r="G275" s="236">
        <v>350000</v>
      </c>
      <c r="H275" s="237">
        <v>2.1000000000000001E-2</v>
      </c>
      <c r="I275" s="238">
        <v>0.7350000000000001</v>
      </c>
      <c r="J275" s="236">
        <v>1837.5000000000002</v>
      </c>
    </row>
    <row r="276" spans="1:10" ht="16" x14ac:dyDescent="0.2">
      <c r="A276" s="136" t="s">
        <v>118</v>
      </c>
      <c r="B276" s="136" t="s">
        <v>470</v>
      </c>
      <c r="C276" s="276">
        <v>43256</v>
      </c>
      <c r="D276" s="242" t="s">
        <v>476</v>
      </c>
      <c r="E276" s="135" t="s">
        <v>477</v>
      </c>
      <c r="F276" s="135" t="s">
        <v>444</v>
      </c>
      <c r="G276" s="239">
        <v>10000</v>
      </c>
      <c r="H276" s="240">
        <v>1.7999999999999999E-2</v>
      </c>
      <c r="I276" s="241">
        <v>180</v>
      </c>
      <c r="J276" s="241">
        <v>54000</v>
      </c>
    </row>
    <row r="277" spans="1:10" ht="16" x14ac:dyDescent="0.2">
      <c r="A277" s="136" t="s">
        <v>124</v>
      </c>
      <c r="B277" s="136" t="s">
        <v>470</v>
      </c>
      <c r="C277" s="276">
        <v>43256</v>
      </c>
      <c r="D277" s="242" t="s">
        <v>476</v>
      </c>
      <c r="E277" s="135" t="s">
        <v>472</v>
      </c>
      <c r="F277" s="135" t="s">
        <v>366</v>
      </c>
      <c r="G277" s="239">
        <v>600000</v>
      </c>
      <c r="H277" s="240">
        <v>1E-4</v>
      </c>
      <c r="I277" s="241">
        <v>60</v>
      </c>
      <c r="J277" s="241">
        <v>18000</v>
      </c>
    </row>
    <row r="278" spans="1:10" ht="16" x14ac:dyDescent="0.2">
      <c r="A278" s="312" t="s">
        <v>170</v>
      </c>
      <c r="B278" s="312" t="s">
        <v>802</v>
      </c>
      <c r="C278" s="313">
        <v>43256</v>
      </c>
      <c r="D278" s="312" t="s">
        <v>806</v>
      </c>
      <c r="E278" s="244"/>
      <c r="F278" s="244"/>
      <c r="G278" s="244"/>
      <c r="H278" s="318"/>
      <c r="I278" s="244"/>
      <c r="J278" s="244"/>
    </row>
    <row r="279" spans="1:10" ht="16" x14ac:dyDescent="0.2">
      <c r="A279" s="220" t="s">
        <v>367</v>
      </c>
      <c r="B279" s="220" t="s">
        <v>359</v>
      </c>
      <c r="C279" s="274">
        <v>43257</v>
      </c>
      <c r="D279" s="221" t="s">
        <v>369</v>
      </c>
      <c r="E279" s="221" t="s">
        <v>370</v>
      </c>
      <c r="F279" s="221" t="s">
        <v>366</v>
      </c>
      <c r="G279" s="219">
        <v>40000</v>
      </c>
      <c r="H279" s="222">
        <v>0.03</v>
      </c>
      <c r="I279" s="223">
        <v>1200</v>
      </c>
      <c r="J279" s="219">
        <v>1680000</v>
      </c>
    </row>
    <row r="280" spans="1:10" ht="16" x14ac:dyDescent="0.2">
      <c r="A280" s="281" t="s">
        <v>409</v>
      </c>
      <c r="B280" s="281" t="s">
        <v>402</v>
      </c>
      <c r="C280" s="282">
        <v>43257</v>
      </c>
      <c r="D280" s="283" t="s">
        <v>411</v>
      </c>
      <c r="E280" s="284" t="s">
        <v>863</v>
      </c>
      <c r="F280" s="283" t="s">
        <v>408</v>
      </c>
      <c r="G280" s="285">
        <v>200000</v>
      </c>
      <c r="H280" s="286">
        <v>8.0000000000000002E-3</v>
      </c>
      <c r="I280" s="287">
        <v>1600</v>
      </c>
      <c r="J280" s="285">
        <v>560000</v>
      </c>
    </row>
    <row r="281" spans="1:10" ht="16" x14ac:dyDescent="0.2">
      <c r="A281" s="281" t="s">
        <v>118</v>
      </c>
      <c r="B281" s="281" t="s">
        <v>402</v>
      </c>
      <c r="C281" s="282">
        <v>43257</v>
      </c>
      <c r="D281" s="283" t="s">
        <v>411</v>
      </c>
      <c r="E281" s="284" t="s">
        <v>862</v>
      </c>
      <c r="F281" s="283" t="s">
        <v>408</v>
      </c>
      <c r="G281" s="285">
        <v>60000</v>
      </c>
      <c r="H281" s="286">
        <v>1.4999999999999999E-2</v>
      </c>
      <c r="I281" s="287">
        <v>900</v>
      </c>
      <c r="J281" s="285">
        <v>315000</v>
      </c>
    </row>
    <row r="282" spans="1:10" ht="16" x14ac:dyDescent="0.2">
      <c r="A282" s="281" t="s">
        <v>124</v>
      </c>
      <c r="B282" s="281" t="s">
        <v>402</v>
      </c>
      <c r="C282" s="282">
        <v>43257</v>
      </c>
      <c r="D282" s="283" t="s">
        <v>411</v>
      </c>
      <c r="E282" s="284" t="s">
        <v>863</v>
      </c>
      <c r="F282" s="283" t="s">
        <v>408</v>
      </c>
      <c r="G282" s="285">
        <v>100000</v>
      </c>
      <c r="H282" s="286">
        <v>5.0000000000000001E-3</v>
      </c>
      <c r="I282" s="287">
        <v>500</v>
      </c>
      <c r="J282" s="285">
        <v>175000</v>
      </c>
    </row>
    <row r="283" spans="1:10" ht="16" x14ac:dyDescent="0.2">
      <c r="A283" s="214" t="s">
        <v>118</v>
      </c>
      <c r="B283" s="214" t="s">
        <v>382</v>
      </c>
      <c r="C283" s="224">
        <v>43257</v>
      </c>
      <c r="D283" s="229" t="s">
        <v>391</v>
      </c>
      <c r="E283" s="214" t="s">
        <v>392</v>
      </c>
      <c r="F283" s="214" t="s">
        <v>385</v>
      </c>
      <c r="G283" s="217">
        <v>18727.915194346289</v>
      </c>
      <c r="H283" s="226">
        <v>0.03</v>
      </c>
      <c r="I283" s="227">
        <v>561.83745583038865</v>
      </c>
      <c r="J283" s="228">
        <v>1404593.6395759715</v>
      </c>
    </row>
    <row r="284" spans="1:10" ht="16" x14ac:dyDescent="0.2">
      <c r="A284" s="288" t="s">
        <v>118</v>
      </c>
      <c r="B284" s="292" t="s">
        <v>119</v>
      </c>
      <c r="C284" s="289">
        <v>43257</v>
      </c>
      <c r="D284" s="288" t="s">
        <v>303</v>
      </c>
      <c r="E284" s="288" t="s">
        <v>191</v>
      </c>
      <c r="G284" s="288">
        <v>200000</v>
      </c>
      <c r="H284" s="288" t="e">
        <f>G284*#REF!</f>
        <v>#REF!</v>
      </c>
      <c r="I284" s="288" t="e">
        <f>H284*180</f>
        <v>#REF!</v>
      </c>
      <c r="J284" s="291"/>
    </row>
    <row r="285" spans="1:10" ht="16" x14ac:dyDescent="0.2">
      <c r="A285" s="288" t="s">
        <v>118</v>
      </c>
      <c r="B285" s="288" t="s">
        <v>206</v>
      </c>
      <c r="C285" s="292">
        <v>43257</v>
      </c>
      <c r="D285" s="288" t="s">
        <v>317</v>
      </c>
      <c r="E285" s="288" t="s">
        <v>208</v>
      </c>
      <c r="G285" s="288">
        <v>200000</v>
      </c>
      <c r="H285" s="288" t="e">
        <f>G285*#REF!</f>
        <v>#REF!</v>
      </c>
      <c r="I285" s="288" t="e">
        <f>H285*180</f>
        <v>#REF!</v>
      </c>
      <c r="J285" s="291"/>
    </row>
    <row r="286" spans="1:10" ht="16" x14ac:dyDescent="0.2">
      <c r="A286" s="288" t="s">
        <v>118</v>
      </c>
      <c r="B286" s="288" t="s">
        <v>240</v>
      </c>
      <c r="C286" s="292">
        <v>43257</v>
      </c>
      <c r="D286" s="288" t="s">
        <v>331</v>
      </c>
      <c r="E286" s="288" t="s">
        <v>242</v>
      </c>
      <c r="G286" s="288">
        <v>500000</v>
      </c>
      <c r="H286" s="288" t="e">
        <f>G286*#REF!</f>
        <v>#REF!</v>
      </c>
      <c r="I286" s="288" t="e">
        <f>H286*200</f>
        <v>#REF!</v>
      </c>
      <c r="J286" s="291"/>
    </row>
    <row r="287" spans="1:10" ht="16" x14ac:dyDescent="0.2">
      <c r="A287" s="288" t="s">
        <v>124</v>
      </c>
      <c r="B287" s="292" t="s">
        <v>119</v>
      </c>
      <c r="C287" s="289">
        <v>43257</v>
      </c>
      <c r="D287" s="288" t="s">
        <v>291</v>
      </c>
      <c r="E287" s="288" t="s">
        <v>293</v>
      </c>
      <c r="G287" s="288">
        <v>500000</v>
      </c>
      <c r="H287" s="288" t="e">
        <f>G287*#REF!</f>
        <v>#REF!</v>
      </c>
      <c r="I287" s="288" t="e">
        <f>H287*200</f>
        <v>#REF!</v>
      </c>
      <c r="J287" s="291"/>
    </row>
    <row r="288" spans="1:10" ht="16" x14ac:dyDescent="0.2">
      <c r="A288" s="291" t="s">
        <v>118</v>
      </c>
      <c r="B288" s="291" t="s">
        <v>206</v>
      </c>
      <c r="C288" s="294">
        <v>43257</v>
      </c>
      <c r="D288" s="291" t="s">
        <v>428</v>
      </c>
      <c r="E288" s="291" t="s">
        <v>208</v>
      </c>
      <c r="G288" s="291">
        <v>200000</v>
      </c>
      <c r="H288" s="291">
        <v>5000</v>
      </c>
      <c r="I288" s="291">
        <v>900000</v>
      </c>
      <c r="J288" s="291"/>
    </row>
    <row r="289" spans="1:10" ht="16" x14ac:dyDescent="0.2">
      <c r="A289" s="230" t="s">
        <v>442</v>
      </c>
      <c r="B289" s="230" t="s">
        <v>443</v>
      </c>
      <c r="C289" s="231">
        <v>43257</v>
      </c>
      <c r="D289" s="230" t="s">
        <v>450</v>
      </c>
      <c r="E289" s="230" t="s">
        <v>451</v>
      </c>
      <c r="F289" s="230" t="s">
        <v>444</v>
      </c>
      <c r="G289" s="232">
        <v>300000</v>
      </c>
      <c r="H289" s="233">
        <v>1.7000000000000001E-2</v>
      </c>
      <c r="I289" s="230">
        <v>6000</v>
      </c>
      <c r="J289" s="230">
        <v>1500000</v>
      </c>
    </row>
    <row r="290" spans="1:10" ht="16" x14ac:dyDescent="0.2">
      <c r="A290" s="245" t="s">
        <v>118</v>
      </c>
      <c r="B290" s="245" t="s">
        <v>578</v>
      </c>
      <c r="C290" s="296">
        <v>43257</v>
      </c>
      <c r="D290" s="245" t="s">
        <v>592</v>
      </c>
      <c r="E290" s="245" t="s">
        <v>593</v>
      </c>
      <c r="F290" s="245" t="s">
        <v>366</v>
      </c>
      <c r="G290" s="297">
        <v>30000</v>
      </c>
      <c r="H290" s="298">
        <v>0.02</v>
      </c>
      <c r="I290" s="297">
        <v>600</v>
      </c>
      <c r="J290" s="297">
        <v>1500000</v>
      </c>
    </row>
    <row r="291" spans="1:10" ht="16" x14ac:dyDescent="0.2">
      <c r="A291" s="245" t="s">
        <v>124</v>
      </c>
      <c r="B291" s="245" t="s">
        <v>578</v>
      </c>
      <c r="C291" s="296">
        <v>43257</v>
      </c>
      <c r="D291" s="245" t="s">
        <v>592</v>
      </c>
      <c r="E291" s="245" t="s">
        <v>585</v>
      </c>
      <c r="F291" s="245" t="s">
        <v>366</v>
      </c>
      <c r="G291" s="297">
        <v>100000</v>
      </c>
      <c r="H291" s="298">
        <v>8.0000000000000002E-3</v>
      </c>
      <c r="I291" s="297">
        <v>800</v>
      </c>
      <c r="J291" s="297">
        <v>2000000</v>
      </c>
    </row>
    <row r="292" spans="1:10" ht="16" x14ac:dyDescent="0.25">
      <c r="A292" s="300" t="s">
        <v>118</v>
      </c>
      <c r="B292" s="300" t="s">
        <v>609</v>
      </c>
      <c r="C292" s="301">
        <v>43257</v>
      </c>
      <c r="D292" s="300" t="s">
        <v>619</v>
      </c>
      <c r="E292" s="300" t="s">
        <v>620</v>
      </c>
      <c r="F292" s="300" t="s">
        <v>366</v>
      </c>
      <c r="G292" s="300">
        <v>15000</v>
      </c>
      <c r="H292" s="302">
        <v>0.03</v>
      </c>
      <c r="I292" s="303">
        <v>450</v>
      </c>
      <c r="J292" s="300"/>
    </row>
    <row r="293" spans="1:10" ht="16" x14ac:dyDescent="0.25">
      <c r="A293" s="300" t="s">
        <v>124</v>
      </c>
      <c r="B293" s="300" t="s">
        <v>609</v>
      </c>
      <c r="C293" s="301">
        <v>43257</v>
      </c>
      <c r="D293" s="300" t="s">
        <v>619</v>
      </c>
      <c r="E293" s="300" t="s">
        <v>616</v>
      </c>
      <c r="F293" s="300" t="s">
        <v>613</v>
      </c>
      <c r="G293" s="300">
        <v>200000</v>
      </c>
      <c r="H293" s="302">
        <v>5.0000000000000001E-3</v>
      </c>
      <c r="I293" s="303">
        <v>1000</v>
      </c>
      <c r="J293" s="300"/>
    </row>
    <row r="294" spans="1:10" ht="16" x14ac:dyDescent="0.25">
      <c r="A294" s="300" t="s">
        <v>118</v>
      </c>
      <c r="B294" s="300" t="s">
        <v>609</v>
      </c>
      <c r="C294" s="301">
        <v>43257</v>
      </c>
      <c r="D294" s="300" t="s">
        <v>611</v>
      </c>
      <c r="E294" s="300" t="s">
        <v>611</v>
      </c>
      <c r="F294" s="300" t="s">
        <v>366</v>
      </c>
      <c r="G294" s="300">
        <v>2000</v>
      </c>
      <c r="H294" s="302">
        <v>0.3</v>
      </c>
      <c r="I294" s="303">
        <v>600</v>
      </c>
      <c r="J294" s="300"/>
    </row>
    <row r="295" spans="1:10" ht="16" x14ac:dyDescent="0.25">
      <c r="A295" s="300" t="s">
        <v>118</v>
      </c>
      <c r="B295" s="300" t="s">
        <v>609</v>
      </c>
      <c r="C295" s="301">
        <v>43257</v>
      </c>
      <c r="D295" s="300" t="s">
        <v>617</v>
      </c>
      <c r="E295" s="300" t="s">
        <v>617</v>
      </c>
      <c r="F295" s="300" t="s">
        <v>366</v>
      </c>
      <c r="G295" s="300">
        <v>2000</v>
      </c>
      <c r="H295" s="302">
        <v>0.11</v>
      </c>
      <c r="I295" s="303">
        <v>220</v>
      </c>
      <c r="J295" s="300"/>
    </row>
    <row r="296" spans="1:10" ht="16" x14ac:dyDescent="0.25">
      <c r="A296" s="300" t="s">
        <v>386</v>
      </c>
      <c r="B296" s="300" t="s">
        <v>609</v>
      </c>
      <c r="C296" s="301">
        <v>43257</v>
      </c>
      <c r="D296" s="300" t="s">
        <v>619</v>
      </c>
      <c r="E296" s="300" t="s">
        <v>621</v>
      </c>
      <c r="F296" s="300" t="s">
        <v>613</v>
      </c>
      <c r="G296" s="300">
        <v>200000</v>
      </c>
      <c r="H296" s="302">
        <v>5.0000000000000001E-3</v>
      </c>
      <c r="I296" s="303">
        <v>1000</v>
      </c>
      <c r="J296" s="300"/>
    </row>
    <row r="297" spans="1:10" ht="16" x14ac:dyDescent="0.25">
      <c r="A297" s="300" t="s">
        <v>615</v>
      </c>
      <c r="B297" s="300" t="s">
        <v>609</v>
      </c>
      <c r="C297" s="301">
        <v>43257</v>
      </c>
      <c r="D297" s="300" t="s">
        <v>619</v>
      </c>
      <c r="E297" s="300" t="s">
        <v>621</v>
      </c>
      <c r="F297" s="300" t="s">
        <v>613</v>
      </c>
      <c r="G297" s="300">
        <v>200000</v>
      </c>
      <c r="H297" s="302">
        <v>5.0000000000000001E-3</v>
      </c>
      <c r="I297" s="303">
        <v>1000</v>
      </c>
      <c r="J297" s="300"/>
    </row>
    <row r="298" spans="1:10" ht="16" x14ac:dyDescent="0.2">
      <c r="A298" s="304" t="s">
        <v>118</v>
      </c>
      <c r="B298" s="304" t="s">
        <v>758</v>
      </c>
      <c r="C298" s="305">
        <v>43257</v>
      </c>
      <c r="D298" s="325" t="s">
        <v>772</v>
      </c>
      <c r="E298" s="307" t="s">
        <v>773</v>
      </c>
      <c r="F298" s="308" t="s">
        <v>761</v>
      </c>
      <c r="G298" s="309">
        <v>100000</v>
      </c>
      <c r="H298" s="310">
        <v>0.03</v>
      </c>
      <c r="I298" s="311">
        <v>3000</v>
      </c>
      <c r="J298" s="309">
        <v>900000</v>
      </c>
    </row>
    <row r="299" spans="1:10" ht="16" x14ac:dyDescent="0.2">
      <c r="A299" s="109" t="s">
        <v>118</v>
      </c>
      <c r="B299" s="109" t="s">
        <v>720</v>
      </c>
      <c r="C299" s="275">
        <v>43257</v>
      </c>
      <c r="D299" s="108" t="s">
        <v>728</v>
      </c>
      <c r="E299" s="108" t="s">
        <v>724</v>
      </c>
      <c r="F299" s="108" t="s">
        <v>366</v>
      </c>
      <c r="G299" s="236">
        <v>150000</v>
      </c>
      <c r="H299" s="237">
        <v>2.5000000000000001E-2</v>
      </c>
      <c r="I299" s="238">
        <v>0.375</v>
      </c>
      <c r="J299" s="236">
        <v>937.5</v>
      </c>
    </row>
    <row r="300" spans="1:10" ht="16" x14ac:dyDescent="0.2">
      <c r="A300" s="136" t="s">
        <v>475</v>
      </c>
      <c r="B300" s="136" t="s">
        <v>470</v>
      </c>
      <c r="C300" s="276">
        <v>43257</v>
      </c>
      <c r="D300" s="135" t="s">
        <v>471</v>
      </c>
      <c r="E300" s="135" t="s">
        <v>473</v>
      </c>
      <c r="F300" s="135" t="s">
        <v>444</v>
      </c>
      <c r="G300" s="239">
        <v>600000</v>
      </c>
      <c r="H300" s="240">
        <v>2.0000000000000001E-4</v>
      </c>
      <c r="I300" s="241">
        <v>120</v>
      </c>
      <c r="J300" s="241">
        <v>36000</v>
      </c>
    </row>
    <row r="301" spans="1:10" ht="16" x14ac:dyDescent="0.2">
      <c r="A301" s="136" t="s">
        <v>118</v>
      </c>
      <c r="B301" s="136" t="s">
        <v>470</v>
      </c>
      <c r="C301" s="276">
        <v>43257</v>
      </c>
      <c r="D301" s="135" t="s">
        <v>471</v>
      </c>
      <c r="E301" s="135" t="s">
        <v>473</v>
      </c>
      <c r="F301" s="135" t="s">
        <v>444</v>
      </c>
      <c r="G301" s="239">
        <v>20000</v>
      </c>
      <c r="H301" s="240">
        <v>1.7999999999999999E-2</v>
      </c>
      <c r="I301" s="241">
        <v>360</v>
      </c>
      <c r="J301" s="241">
        <v>108000</v>
      </c>
    </row>
    <row r="302" spans="1:10" ht="16" x14ac:dyDescent="0.2">
      <c r="A302" s="136" t="s">
        <v>124</v>
      </c>
      <c r="B302" s="136" t="s">
        <v>470</v>
      </c>
      <c r="C302" s="276">
        <v>43257</v>
      </c>
      <c r="D302" s="135" t="s">
        <v>471</v>
      </c>
      <c r="E302" s="135" t="s">
        <v>472</v>
      </c>
      <c r="F302" s="135" t="s">
        <v>444</v>
      </c>
      <c r="G302" s="239">
        <v>600000</v>
      </c>
      <c r="H302" s="240">
        <v>2.0000000000000001E-4</v>
      </c>
      <c r="I302" s="241">
        <v>120</v>
      </c>
      <c r="J302" s="241">
        <v>36000</v>
      </c>
    </row>
    <row r="303" spans="1:10" ht="16" x14ac:dyDescent="0.2">
      <c r="A303" s="312" t="s">
        <v>122</v>
      </c>
      <c r="B303" s="312" t="s">
        <v>802</v>
      </c>
      <c r="C303" s="313">
        <v>43257</v>
      </c>
      <c r="D303" s="312" t="s">
        <v>806</v>
      </c>
      <c r="E303" s="243" t="s">
        <v>808</v>
      </c>
      <c r="F303" s="244"/>
      <c r="G303" s="312">
        <v>10000</v>
      </c>
      <c r="H303" s="315">
        <v>0.02</v>
      </c>
      <c r="I303" s="316">
        <v>200</v>
      </c>
      <c r="J303" s="317">
        <v>32000</v>
      </c>
    </row>
    <row r="304" spans="1:10" ht="16" x14ac:dyDescent="0.2">
      <c r="A304" s="220" t="s">
        <v>363</v>
      </c>
      <c r="B304" s="220" t="s">
        <v>359</v>
      </c>
      <c r="C304" s="274">
        <v>43258</v>
      </c>
      <c r="D304" s="221" t="s">
        <v>369</v>
      </c>
      <c r="E304" s="221" t="s">
        <v>371</v>
      </c>
      <c r="F304" s="221" t="s">
        <v>366</v>
      </c>
      <c r="G304" s="219">
        <v>30000</v>
      </c>
      <c r="H304" s="222">
        <v>0.03</v>
      </c>
      <c r="I304" s="223">
        <v>900</v>
      </c>
      <c r="J304" s="219">
        <v>1260000</v>
      </c>
    </row>
    <row r="305" spans="1:10" ht="16" x14ac:dyDescent="0.2">
      <c r="A305" s="319" t="s">
        <v>118</v>
      </c>
      <c r="B305" s="281" t="s">
        <v>402</v>
      </c>
      <c r="C305" s="282">
        <v>43258</v>
      </c>
      <c r="D305" s="283" t="s">
        <v>412</v>
      </c>
      <c r="E305" s="284" t="s">
        <v>864</v>
      </c>
      <c r="F305" s="283" t="s">
        <v>408</v>
      </c>
      <c r="G305" s="285">
        <v>60000</v>
      </c>
      <c r="H305" s="326">
        <v>1.4999999999999999E-2</v>
      </c>
      <c r="I305" s="287">
        <v>900</v>
      </c>
      <c r="J305" s="285">
        <v>315000</v>
      </c>
    </row>
    <row r="306" spans="1:10" ht="16" x14ac:dyDescent="0.2">
      <c r="A306" s="214" t="s">
        <v>118</v>
      </c>
      <c r="B306" s="214" t="s">
        <v>382</v>
      </c>
      <c r="C306" s="224">
        <v>43258</v>
      </c>
      <c r="D306" s="225" t="s">
        <v>387</v>
      </c>
      <c r="E306" s="214" t="s">
        <v>389</v>
      </c>
      <c r="F306" s="214" t="s">
        <v>366</v>
      </c>
      <c r="G306" s="217">
        <v>31802.120141342759</v>
      </c>
      <c r="H306" s="226">
        <v>2.5000000000000001E-2</v>
      </c>
      <c r="I306" s="227">
        <v>795.05300353356904</v>
      </c>
      <c r="J306" s="228">
        <v>1987632.5088339227</v>
      </c>
    </row>
    <row r="307" spans="1:10" ht="16" x14ac:dyDescent="0.2">
      <c r="A307" s="288" t="s">
        <v>275</v>
      </c>
      <c r="B307" s="292" t="s">
        <v>119</v>
      </c>
      <c r="C307" s="289">
        <v>43258</v>
      </c>
      <c r="D307" s="288" t="s">
        <v>292</v>
      </c>
      <c r="E307" s="288" t="s">
        <v>183</v>
      </c>
      <c r="G307" s="288">
        <v>200000</v>
      </c>
      <c r="H307" s="288" t="e">
        <f>G307*#REF!</f>
        <v>#REF!</v>
      </c>
      <c r="I307" s="288" t="e">
        <f>H307*180</f>
        <v>#REF!</v>
      </c>
      <c r="J307" s="291"/>
    </row>
    <row r="308" spans="1:10" ht="16" x14ac:dyDescent="0.2">
      <c r="A308" s="288" t="s">
        <v>118</v>
      </c>
      <c r="B308" s="288">
        <v>3</v>
      </c>
      <c r="C308" s="289">
        <v>43258</v>
      </c>
      <c r="D308" s="288" t="s">
        <v>269</v>
      </c>
      <c r="E308" s="288" t="s">
        <v>121</v>
      </c>
      <c r="G308" s="288">
        <v>200000</v>
      </c>
      <c r="H308" s="288" t="e">
        <f>G308*#REF!</f>
        <v>#REF!</v>
      </c>
      <c r="I308" s="288" t="e">
        <f>H308*180</f>
        <v>#REF!</v>
      </c>
      <c r="J308" s="291"/>
    </row>
    <row r="309" spans="1:10" ht="16" x14ac:dyDescent="0.2">
      <c r="A309" s="288" t="s">
        <v>118</v>
      </c>
      <c r="B309" s="288" t="s">
        <v>206</v>
      </c>
      <c r="C309" s="292">
        <v>43258</v>
      </c>
      <c r="D309" s="288" t="s">
        <v>319</v>
      </c>
      <c r="E309" s="288" t="s">
        <v>208</v>
      </c>
      <c r="G309" s="288">
        <v>500000</v>
      </c>
      <c r="H309" s="288" t="e">
        <f>G309*#REF!</f>
        <v>#REF!</v>
      </c>
      <c r="I309" s="288" t="e">
        <f>H309*200</f>
        <v>#REF!</v>
      </c>
      <c r="J309" s="291"/>
    </row>
    <row r="310" spans="1:10" ht="16" x14ac:dyDescent="0.2">
      <c r="A310" s="288" t="s">
        <v>276</v>
      </c>
      <c r="B310" s="288" t="s">
        <v>240</v>
      </c>
      <c r="C310" s="292">
        <v>43258</v>
      </c>
      <c r="D310" s="288" t="s">
        <v>331</v>
      </c>
      <c r="E310" s="288" t="s">
        <v>242</v>
      </c>
      <c r="G310" s="288">
        <v>500000</v>
      </c>
      <c r="H310" s="288" t="e">
        <f>G310*#REF!</f>
        <v>#REF!</v>
      </c>
      <c r="I310" s="288" t="e">
        <f>H310*200</f>
        <v>#REF!</v>
      </c>
      <c r="J310" s="291"/>
    </row>
    <row r="311" spans="1:10" ht="16" x14ac:dyDescent="0.2">
      <c r="A311" s="291" t="s">
        <v>118</v>
      </c>
      <c r="B311" s="291" t="s">
        <v>206</v>
      </c>
      <c r="C311" s="294">
        <v>43258</v>
      </c>
      <c r="D311" s="291" t="s">
        <v>429</v>
      </c>
      <c r="E311" s="291" t="s">
        <v>208</v>
      </c>
      <c r="G311" s="291">
        <v>500000</v>
      </c>
      <c r="H311" s="291">
        <v>15000</v>
      </c>
      <c r="I311" s="291">
        <v>3000000</v>
      </c>
      <c r="J311" s="291"/>
    </row>
    <row r="312" spans="1:10" ht="16" x14ac:dyDescent="0.2">
      <c r="A312" s="230" t="s">
        <v>442</v>
      </c>
      <c r="B312" s="230" t="s">
        <v>443</v>
      </c>
      <c r="C312" s="231">
        <v>43258</v>
      </c>
      <c r="D312" s="230" t="s">
        <v>452</v>
      </c>
      <c r="E312" s="230" t="s">
        <v>453</v>
      </c>
      <c r="F312" s="230" t="s">
        <v>444</v>
      </c>
      <c r="G312" s="232">
        <v>300000</v>
      </c>
      <c r="H312" s="233">
        <v>1.6E-2</v>
      </c>
      <c r="I312" s="230">
        <v>6000</v>
      </c>
      <c r="J312" s="230">
        <v>1200000</v>
      </c>
    </row>
    <row r="313" spans="1:10" ht="16" x14ac:dyDescent="0.2">
      <c r="A313" s="245" t="s">
        <v>582</v>
      </c>
      <c r="B313" s="245" t="s">
        <v>578</v>
      </c>
      <c r="C313" s="296">
        <v>43258</v>
      </c>
      <c r="D313" s="245" t="s">
        <v>594</v>
      </c>
      <c r="E313" s="245" t="s">
        <v>581</v>
      </c>
      <c r="F313" s="245" t="s">
        <v>366</v>
      </c>
      <c r="G313" s="297">
        <v>200000</v>
      </c>
      <c r="H313" s="298">
        <v>0.01</v>
      </c>
      <c r="I313" s="297">
        <v>2000</v>
      </c>
      <c r="J313" s="297">
        <v>5000000</v>
      </c>
    </row>
    <row r="314" spans="1:10" ht="16" x14ac:dyDescent="0.2">
      <c r="A314" s="245" t="s">
        <v>118</v>
      </c>
      <c r="B314" s="245" t="s">
        <v>578</v>
      </c>
      <c r="C314" s="296">
        <v>43258</v>
      </c>
      <c r="D314" s="245" t="s">
        <v>594</v>
      </c>
      <c r="E314" s="299" t="s">
        <v>580</v>
      </c>
      <c r="F314" s="245" t="s">
        <v>366</v>
      </c>
      <c r="G314" s="297">
        <v>50000</v>
      </c>
      <c r="H314" s="298">
        <v>0.02</v>
      </c>
      <c r="I314" s="297">
        <v>1000</v>
      </c>
      <c r="J314" s="297">
        <v>2500000</v>
      </c>
    </row>
    <row r="315" spans="1:10" ht="16" x14ac:dyDescent="0.2">
      <c r="A315" s="245" t="s">
        <v>124</v>
      </c>
      <c r="B315" s="245" t="s">
        <v>578</v>
      </c>
      <c r="C315" s="296">
        <v>43258</v>
      </c>
      <c r="D315" s="245" t="s">
        <v>594</v>
      </c>
      <c r="E315" s="245" t="s">
        <v>581</v>
      </c>
      <c r="F315" s="245" t="s">
        <v>366</v>
      </c>
      <c r="G315" s="297">
        <v>200000</v>
      </c>
      <c r="H315" s="298">
        <v>8.0000000000000002E-3</v>
      </c>
      <c r="I315" s="297">
        <v>1600</v>
      </c>
      <c r="J315" s="297">
        <v>4000000</v>
      </c>
    </row>
    <row r="316" spans="1:10" ht="16" x14ac:dyDescent="0.25">
      <c r="A316" s="300" t="s">
        <v>118</v>
      </c>
      <c r="B316" s="300" t="s">
        <v>609</v>
      </c>
      <c r="C316" s="301">
        <v>43258</v>
      </c>
      <c r="D316" s="300" t="s">
        <v>611</v>
      </c>
      <c r="E316" s="300" t="s">
        <v>611</v>
      </c>
      <c r="F316" s="300" t="s">
        <v>366</v>
      </c>
      <c r="G316" s="300">
        <v>2000</v>
      </c>
      <c r="H316" s="302">
        <v>0.3</v>
      </c>
      <c r="I316" s="303">
        <v>600</v>
      </c>
      <c r="J316" s="300"/>
    </row>
    <row r="317" spans="1:10" ht="16" x14ac:dyDescent="0.25">
      <c r="A317" s="300" t="s">
        <v>118</v>
      </c>
      <c r="B317" s="300" t="s">
        <v>609</v>
      </c>
      <c r="C317" s="301">
        <v>43258</v>
      </c>
      <c r="D317" s="300" t="s">
        <v>617</v>
      </c>
      <c r="E317" s="300" t="s">
        <v>617</v>
      </c>
      <c r="F317" s="300" t="s">
        <v>366</v>
      </c>
      <c r="G317" s="300">
        <v>2000</v>
      </c>
      <c r="H317" s="302">
        <v>0.11</v>
      </c>
      <c r="I317" s="303">
        <v>220</v>
      </c>
      <c r="J317" s="300"/>
    </row>
    <row r="318" spans="1:10" ht="16" x14ac:dyDescent="0.25">
      <c r="A318" s="300" t="s">
        <v>386</v>
      </c>
      <c r="B318" s="300" t="s">
        <v>609</v>
      </c>
      <c r="C318" s="301">
        <v>43258</v>
      </c>
      <c r="D318" s="300" t="s">
        <v>623</v>
      </c>
      <c r="E318" s="300" t="s">
        <v>622</v>
      </c>
      <c r="F318" s="300" t="s">
        <v>613</v>
      </c>
      <c r="G318" s="300">
        <v>200000</v>
      </c>
      <c r="H318" s="302">
        <v>5.0000000000000001E-3</v>
      </c>
      <c r="I318" s="303">
        <v>1000</v>
      </c>
      <c r="J318" s="300"/>
    </row>
    <row r="319" spans="1:10" ht="16" x14ac:dyDescent="0.25">
      <c r="A319" s="300" t="s">
        <v>615</v>
      </c>
      <c r="B319" s="300" t="s">
        <v>609</v>
      </c>
      <c r="C319" s="301">
        <v>43258</v>
      </c>
      <c r="D319" s="300" t="s">
        <v>623</v>
      </c>
      <c r="E319" s="300" t="s">
        <v>622</v>
      </c>
      <c r="F319" s="300" t="s">
        <v>613</v>
      </c>
      <c r="G319" s="300">
        <v>200000</v>
      </c>
      <c r="H319" s="302">
        <v>5.0000000000000001E-3</v>
      </c>
      <c r="I319" s="303">
        <v>1000</v>
      </c>
      <c r="J319" s="300"/>
    </row>
    <row r="320" spans="1:10" ht="16" x14ac:dyDescent="0.2">
      <c r="A320" s="304" t="s">
        <v>118</v>
      </c>
      <c r="B320" s="304" t="s">
        <v>758</v>
      </c>
      <c r="C320" s="305">
        <v>43258</v>
      </c>
      <c r="D320" s="325" t="s">
        <v>774</v>
      </c>
      <c r="E320" s="307" t="s">
        <v>775</v>
      </c>
      <c r="F320" s="308" t="s">
        <v>764</v>
      </c>
      <c r="G320" s="309">
        <v>500000</v>
      </c>
      <c r="H320" s="310">
        <v>0.01</v>
      </c>
      <c r="I320" s="311">
        <v>5000</v>
      </c>
      <c r="J320" s="309">
        <v>1500000</v>
      </c>
    </row>
    <row r="321" spans="1:10" ht="16" x14ac:dyDescent="0.2">
      <c r="A321" s="109" t="s">
        <v>118</v>
      </c>
      <c r="B321" s="109" t="s">
        <v>720</v>
      </c>
      <c r="C321" s="275">
        <v>43258</v>
      </c>
      <c r="D321" s="108" t="s">
        <v>728</v>
      </c>
      <c r="E321" s="108" t="s">
        <v>729</v>
      </c>
      <c r="F321" s="108" t="s">
        <v>444</v>
      </c>
      <c r="G321" s="236">
        <v>160000</v>
      </c>
      <c r="H321" s="237">
        <v>2.1999999999999999E-2</v>
      </c>
      <c r="I321" s="238">
        <v>0.35199999999999998</v>
      </c>
      <c r="J321" s="236">
        <v>880</v>
      </c>
    </row>
    <row r="322" spans="1:10" ht="16" x14ac:dyDescent="0.2">
      <c r="A322" s="109" t="s">
        <v>749</v>
      </c>
      <c r="B322" s="109" t="s">
        <v>720</v>
      </c>
      <c r="C322" s="275">
        <v>43258</v>
      </c>
      <c r="D322" s="108" t="s">
        <v>728</v>
      </c>
      <c r="E322" s="108" t="s">
        <v>742</v>
      </c>
      <c r="F322" s="109" t="s">
        <v>444</v>
      </c>
      <c r="G322" s="236">
        <v>150000</v>
      </c>
      <c r="H322" s="237">
        <v>2.5000000000000001E-2</v>
      </c>
      <c r="I322" s="238">
        <v>0.375</v>
      </c>
      <c r="J322" s="236">
        <v>937.5</v>
      </c>
    </row>
    <row r="323" spans="1:10" ht="16" x14ac:dyDescent="0.2">
      <c r="A323" s="136" t="s">
        <v>475</v>
      </c>
      <c r="B323" s="136" t="s">
        <v>470</v>
      </c>
      <c r="C323" s="276">
        <v>43258</v>
      </c>
      <c r="D323" s="242" t="s">
        <v>478</v>
      </c>
      <c r="E323" s="135" t="s">
        <v>473</v>
      </c>
      <c r="F323" s="135" t="s">
        <v>444</v>
      </c>
      <c r="G323" s="239">
        <v>600000</v>
      </c>
      <c r="H323" s="240">
        <v>2.0000000000000001E-4</v>
      </c>
      <c r="I323" s="241">
        <v>120</v>
      </c>
      <c r="J323" s="241">
        <v>36000</v>
      </c>
    </row>
    <row r="324" spans="1:10" ht="16" x14ac:dyDescent="0.2">
      <c r="A324" s="136" t="s">
        <v>118</v>
      </c>
      <c r="B324" s="136" t="s">
        <v>470</v>
      </c>
      <c r="C324" s="276">
        <v>43258</v>
      </c>
      <c r="D324" s="242" t="s">
        <v>478</v>
      </c>
      <c r="E324" s="135" t="s">
        <v>473</v>
      </c>
      <c r="F324" s="135" t="s">
        <v>444</v>
      </c>
      <c r="G324" s="239">
        <v>10000</v>
      </c>
      <c r="H324" s="240">
        <v>1.7999999999999999E-2</v>
      </c>
      <c r="I324" s="241">
        <v>180</v>
      </c>
      <c r="J324" s="241">
        <v>54000</v>
      </c>
    </row>
    <row r="325" spans="1:10" ht="16" x14ac:dyDescent="0.2">
      <c r="A325" s="136" t="s">
        <v>124</v>
      </c>
      <c r="B325" s="136" t="s">
        <v>470</v>
      </c>
      <c r="C325" s="276">
        <v>43258</v>
      </c>
      <c r="D325" s="242" t="s">
        <v>478</v>
      </c>
      <c r="E325" s="135" t="s">
        <v>472</v>
      </c>
      <c r="F325" s="135" t="s">
        <v>366</v>
      </c>
      <c r="G325" s="239">
        <v>600000</v>
      </c>
      <c r="H325" s="240">
        <v>1E-4</v>
      </c>
      <c r="I325" s="241">
        <v>60</v>
      </c>
      <c r="J325" s="241">
        <v>18000</v>
      </c>
    </row>
    <row r="326" spans="1:10" ht="16" x14ac:dyDescent="0.2">
      <c r="A326" s="220" t="s">
        <v>367</v>
      </c>
      <c r="B326" s="220" t="s">
        <v>359</v>
      </c>
      <c r="C326" s="274">
        <v>43259</v>
      </c>
      <c r="D326" s="221" t="s">
        <v>369</v>
      </c>
      <c r="E326" s="221" t="s">
        <v>370</v>
      </c>
      <c r="F326" s="221" t="s">
        <v>366</v>
      </c>
      <c r="G326" s="219">
        <v>60000</v>
      </c>
      <c r="H326" s="222">
        <v>3.5000000000000003E-2</v>
      </c>
      <c r="I326" s="223">
        <v>2100</v>
      </c>
      <c r="J326" s="219">
        <v>2940000</v>
      </c>
    </row>
    <row r="327" spans="1:10" ht="16" x14ac:dyDescent="0.2">
      <c r="A327" s="281" t="s">
        <v>409</v>
      </c>
      <c r="B327" s="281" t="s">
        <v>402</v>
      </c>
      <c r="C327" s="282">
        <v>43259</v>
      </c>
      <c r="D327" s="283" t="s">
        <v>372</v>
      </c>
      <c r="E327" s="327" t="s">
        <v>865</v>
      </c>
      <c r="F327" s="283" t="s">
        <v>408</v>
      </c>
      <c r="G327" s="285">
        <v>200000</v>
      </c>
      <c r="H327" s="328">
        <v>8.0000000000000002E-3</v>
      </c>
      <c r="I327" s="287">
        <v>1600</v>
      </c>
      <c r="J327" s="285">
        <v>560000</v>
      </c>
    </row>
    <row r="328" spans="1:10" ht="16" x14ac:dyDescent="0.2">
      <c r="A328" s="281" t="s">
        <v>118</v>
      </c>
      <c r="B328" s="281" t="s">
        <v>402</v>
      </c>
      <c r="C328" s="282">
        <v>43259</v>
      </c>
      <c r="D328" s="283" t="s">
        <v>372</v>
      </c>
      <c r="E328" s="327" t="s">
        <v>865</v>
      </c>
      <c r="F328" s="283" t="s">
        <v>408</v>
      </c>
      <c r="G328" s="285">
        <v>60000</v>
      </c>
      <c r="H328" s="328">
        <v>1.2E-2</v>
      </c>
      <c r="I328" s="287">
        <v>720</v>
      </c>
      <c r="J328" s="285">
        <v>252000</v>
      </c>
    </row>
    <row r="329" spans="1:10" ht="16" x14ac:dyDescent="0.2">
      <c r="A329" s="214" t="s">
        <v>381</v>
      </c>
      <c r="B329" s="214" t="s">
        <v>382</v>
      </c>
      <c r="C329" s="224">
        <v>43259</v>
      </c>
      <c r="D329" s="229" t="s">
        <v>391</v>
      </c>
      <c r="E329" s="214" t="s">
        <v>394</v>
      </c>
      <c r="F329" s="214" t="s">
        <v>366</v>
      </c>
      <c r="G329" s="217">
        <v>123674.91166077739</v>
      </c>
      <c r="H329" s="226">
        <v>0.03</v>
      </c>
      <c r="I329" s="227">
        <v>3710.2473498233217</v>
      </c>
      <c r="J329" s="228">
        <v>9275618.3745583035</v>
      </c>
    </row>
    <row r="330" spans="1:10" ht="16" x14ac:dyDescent="0.2">
      <c r="A330" s="288" t="s">
        <v>118</v>
      </c>
      <c r="B330" s="288">
        <v>16</v>
      </c>
      <c r="C330" s="289">
        <v>43259</v>
      </c>
      <c r="D330" s="288" t="s">
        <v>270</v>
      </c>
      <c r="E330" s="288" t="s">
        <v>121</v>
      </c>
      <c r="G330" s="288">
        <v>200000</v>
      </c>
      <c r="H330" s="288" t="e">
        <f>G330*#REF!</f>
        <v>#REF!</v>
      </c>
      <c r="I330" s="288" t="e">
        <f>H330*180</f>
        <v>#REF!</v>
      </c>
      <c r="J330" s="291"/>
    </row>
    <row r="331" spans="1:10" ht="16" x14ac:dyDescent="0.2">
      <c r="A331" s="288" t="s">
        <v>118</v>
      </c>
      <c r="B331" s="292" t="s">
        <v>119</v>
      </c>
      <c r="C331" s="289">
        <v>43259</v>
      </c>
      <c r="D331" s="288" t="s">
        <v>349</v>
      </c>
      <c r="E331" s="288" t="s">
        <v>183</v>
      </c>
      <c r="G331" s="288">
        <v>200000</v>
      </c>
      <c r="H331" s="288" t="e">
        <f>G331*#REF!</f>
        <v>#REF!</v>
      </c>
      <c r="I331" s="288" t="e">
        <f>H331*180</f>
        <v>#REF!</v>
      </c>
      <c r="J331" s="291"/>
    </row>
    <row r="332" spans="1:10" ht="16" x14ac:dyDescent="0.2">
      <c r="A332" s="288" t="s">
        <v>118</v>
      </c>
      <c r="B332" s="292" t="s">
        <v>119</v>
      </c>
      <c r="C332" s="289">
        <v>43259</v>
      </c>
      <c r="D332" s="288" t="s">
        <v>304</v>
      </c>
      <c r="E332" s="288" t="s">
        <v>191</v>
      </c>
      <c r="G332" s="288">
        <v>500000</v>
      </c>
      <c r="H332" s="288" t="e">
        <f>G332*#REF!</f>
        <v>#REF!</v>
      </c>
      <c r="I332" s="288" t="e">
        <f>H332*200</f>
        <v>#REF!</v>
      </c>
      <c r="J332" s="291"/>
    </row>
    <row r="333" spans="1:10" ht="16" x14ac:dyDescent="0.2">
      <c r="A333" s="288" t="s">
        <v>118</v>
      </c>
      <c r="B333" s="288" t="s">
        <v>206</v>
      </c>
      <c r="C333" s="292">
        <v>43259</v>
      </c>
      <c r="D333" s="288" t="s">
        <v>318</v>
      </c>
      <c r="E333" s="288" t="s">
        <v>208</v>
      </c>
      <c r="G333" s="288">
        <v>200000</v>
      </c>
      <c r="H333" s="288" t="e">
        <f>G333*#REF!</f>
        <v>#REF!</v>
      </c>
      <c r="I333" s="288" t="e">
        <f>H333*180</f>
        <v>#REF!</v>
      </c>
      <c r="J333" s="291"/>
    </row>
    <row r="334" spans="1:10" ht="16" x14ac:dyDescent="0.2">
      <c r="A334" s="288" t="s">
        <v>118</v>
      </c>
      <c r="B334" s="288" t="s">
        <v>240</v>
      </c>
      <c r="C334" s="292">
        <v>43259</v>
      </c>
      <c r="D334" s="288" t="s">
        <v>332</v>
      </c>
      <c r="E334" s="288" t="s">
        <v>242</v>
      </c>
      <c r="G334" s="288">
        <v>1000000</v>
      </c>
      <c r="H334" s="288" t="e">
        <f>G334*#REF!</f>
        <v>#REF!</v>
      </c>
      <c r="I334" s="288" t="e">
        <f>H334*220</f>
        <v>#REF!</v>
      </c>
      <c r="J334" s="291"/>
    </row>
    <row r="335" spans="1:10" ht="16" x14ac:dyDescent="0.2">
      <c r="A335" s="291" t="s">
        <v>118</v>
      </c>
      <c r="B335" s="291" t="s">
        <v>206</v>
      </c>
      <c r="C335" s="294">
        <v>43259</v>
      </c>
      <c r="D335" s="291" t="s">
        <v>430</v>
      </c>
      <c r="E335" s="291" t="s">
        <v>208</v>
      </c>
      <c r="G335" s="291">
        <v>200000</v>
      </c>
      <c r="H335" s="291">
        <v>5000</v>
      </c>
      <c r="I335" s="291">
        <v>900000</v>
      </c>
      <c r="J335" s="291"/>
    </row>
    <row r="336" spans="1:10" ht="16" x14ac:dyDescent="0.2">
      <c r="A336" s="230" t="s">
        <v>442</v>
      </c>
      <c r="B336" s="230" t="s">
        <v>443</v>
      </c>
      <c r="C336" s="231">
        <v>43259</v>
      </c>
      <c r="D336" s="230" t="s">
        <v>454</v>
      </c>
      <c r="E336" s="230" t="s">
        <v>455</v>
      </c>
      <c r="F336" s="230" t="s">
        <v>444</v>
      </c>
      <c r="G336" s="232">
        <v>300000</v>
      </c>
      <c r="H336" s="233">
        <v>1.4999999999999999E-2</v>
      </c>
      <c r="I336" s="230">
        <v>6000</v>
      </c>
      <c r="J336" s="230">
        <v>1200000</v>
      </c>
    </row>
    <row r="337" spans="1:10" ht="16" x14ac:dyDescent="0.2">
      <c r="A337" s="245" t="s">
        <v>118</v>
      </c>
      <c r="B337" s="245" t="s">
        <v>578</v>
      </c>
      <c r="C337" s="296">
        <v>43259</v>
      </c>
      <c r="D337" s="245" t="s">
        <v>595</v>
      </c>
      <c r="E337" s="245" t="s">
        <v>584</v>
      </c>
      <c r="F337" s="245" t="s">
        <v>366</v>
      </c>
      <c r="G337" s="297">
        <v>30000</v>
      </c>
      <c r="H337" s="298">
        <v>0.02</v>
      </c>
      <c r="I337" s="297">
        <v>600</v>
      </c>
      <c r="J337" s="297">
        <v>1500000</v>
      </c>
    </row>
    <row r="338" spans="1:10" ht="16" x14ac:dyDescent="0.2">
      <c r="A338" s="245" t="s">
        <v>124</v>
      </c>
      <c r="B338" s="245" t="s">
        <v>578</v>
      </c>
      <c r="C338" s="296">
        <v>43259</v>
      </c>
      <c r="D338" s="245" t="s">
        <v>595</v>
      </c>
      <c r="E338" s="245" t="s">
        <v>585</v>
      </c>
      <c r="F338" s="245" t="s">
        <v>366</v>
      </c>
      <c r="G338" s="297">
        <v>100000</v>
      </c>
      <c r="H338" s="298">
        <v>8.0000000000000002E-3</v>
      </c>
      <c r="I338" s="297">
        <v>800</v>
      </c>
      <c r="J338" s="297">
        <v>2000000</v>
      </c>
    </row>
    <row r="339" spans="1:10" ht="16" x14ac:dyDescent="0.25">
      <c r="A339" s="300" t="s">
        <v>118</v>
      </c>
      <c r="B339" s="300" t="s">
        <v>609</v>
      </c>
      <c r="C339" s="301">
        <v>43259</v>
      </c>
      <c r="D339" s="300" t="s">
        <v>611</v>
      </c>
      <c r="E339" s="300" t="s">
        <v>611</v>
      </c>
      <c r="F339" s="300" t="s">
        <v>366</v>
      </c>
      <c r="G339" s="300">
        <v>2000</v>
      </c>
      <c r="H339" s="302">
        <v>0.3</v>
      </c>
      <c r="I339" s="303">
        <v>600</v>
      </c>
      <c r="J339" s="300"/>
    </row>
    <row r="340" spans="1:10" ht="16" x14ac:dyDescent="0.25">
      <c r="A340" s="300" t="s">
        <v>118</v>
      </c>
      <c r="B340" s="300" t="s">
        <v>609</v>
      </c>
      <c r="C340" s="301">
        <v>43259</v>
      </c>
      <c r="D340" s="300" t="s">
        <v>617</v>
      </c>
      <c r="E340" s="300" t="s">
        <v>617</v>
      </c>
      <c r="F340" s="300" t="s">
        <v>366</v>
      </c>
      <c r="G340" s="300">
        <v>2000</v>
      </c>
      <c r="H340" s="302">
        <v>0.11</v>
      </c>
      <c r="I340" s="303">
        <v>220</v>
      </c>
      <c r="J340" s="300"/>
    </row>
    <row r="341" spans="1:10" ht="16" x14ac:dyDescent="0.2">
      <c r="A341" s="304" t="s">
        <v>118</v>
      </c>
      <c r="B341" s="304" t="s">
        <v>758</v>
      </c>
      <c r="C341" s="305">
        <v>43259</v>
      </c>
      <c r="D341" s="325" t="s">
        <v>776</v>
      </c>
      <c r="E341" s="307" t="s">
        <v>777</v>
      </c>
      <c r="F341" s="308" t="s">
        <v>366</v>
      </c>
      <c r="G341" s="309">
        <v>200000</v>
      </c>
      <c r="H341" s="310">
        <v>0.05</v>
      </c>
      <c r="I341" s="311">
        <v>10000</v>
      </c>
      <c r="J341" s="309">
        <v>3000000</v>
      </c>
    </row>
    <row r="342" spans="1:10" ht="16" x14ac:dyDescent="0.2">
      <c r="A342" s="304" t="s">
        <v>118</v>
      </c>
      <c r="B342" s="304" t="s">
        <v>758</v>
      </c>
      <c r="C342" s="305">
        <v>43259</v>
      </c>
      <c r="D342" s="325" t="s">
        <v>776</v>
      </c>
      <c r="E342" s="307" t="s">
        <v>760</v>
      </c>
      <c r="F342" s="308" t="s">
        <v>761</v>
      </c>
      <c r="G342" s="309">
        <v>200000</v>
      </c>
      <c r="H342" s="310">
        <v>0.05</v>
      </c>
      <c r="I342" s="311">
        <v>10000</v>
      </c>
      <c r="J342" s="309">
        <v>3000000</v>
      </c>
    </row>
    <row r="343" spans="1:10" ht="16" x14ac:dyDescent="0.2">
      <c r="A343" s="109" t="s">
        <v>118</v>
      </c>
      <c r="B343" s="109" t="s">
        <v>720</v>
      </c>
      <c r="C343" s="275">
        <v>43259</v>
      </c>
      <c r="D343" s="108" t="s">
        <v>730</v>
      </c>
      <c r="E343" s="108" t="s">
        <v>724</v>
      </c>
      <c r="F343" s="108" t="s">
        <v>444</v>
      </c>
      <c r="G343" s="236">
        <v>350000</v>
      </c>
      <c r="H343" s="237">
        <v>0.03</v>
      </c>
      <c r="I343" s="238">
        <v>1.05</v>
      </c>
      <c r="J343" s="236">
        <v>2625</v>
      </c>
    </row>
    <row r="344" spans="1:10" ht="16" x14ac:dyDescent="0.2">
      <c r="A344" s="109" t="s">
        <v>749</v>
      </c>
      <c r="B344" s="109" t="s">
        <v>720</v>
      </c>
      <c r="C344" s="275">
        <v>43259</v>
      </c>
      <c r="D344" s="108" t="s">
        <v>730</v>
      </c>
      <c r="E344" s="108" t="s">
        <v>724</v>
      </c>
      <c r="F344" s="109" t="s">
        <v>444</v>
      </c>
      <c r="G344" s="236">
        <v>280000</v>
      </c>
      <c r="H344" s="237">
        <v>1.9E-2</v>
      </c>
      <c r="I344" s="238">
        <v>0.53200000000000003</v>
      </c>
      <c r="J344" s="236">
        <v>1330</v>
      </c>
    </row>
    <row r="345" spans="1:10" ht="16" x14ac:dyDescent="0.2">
      <c r="A345" s="136" t="s">
        <v>395</v>
      </c>
      <c r="B345" s="136" t="s">
        <v>470</v>
      </c>
      <c r="C345" s="276">
        <v>43259</v>
      </c>
      <c r="D345" s="242" t="s">
        <v>478</v>
      </c>
      <c r="E345" s="135" t="s">
        <v>479</v>
      </c>
      <c r="F345" s="135" t="s">
        <v>444</v>
      </c>
      <c r="G345" s="239">
        <v>800000</v>
      </c>
      <c r="H345" s="240">
        <v>5.0000000000000001E-4</v>
      </c>
      <c r="I345" s="241">
        <v>400</v>
      </c>
      <c r="J345" s="241">
        <v>120000</v>
      </c>
    </row>
    <row r="346" spans="1:10" ht="16" x14ac:dyDescent="0.2">
      <c r="A346" s="136" t="s">
        <v>118</v>
      </c>
      <c r="B346" s="136" t="s">
        <v>470</v>
      </c>
      <c r="C346" s="276">
        <v>43259</v>
      </c>
      <c r="D346" s="242" t="s">
        <v>478</v>
      </c>
      <c r="E346" s="135" t="s">
        <v>473</v>
      </c>
      <c r="F346" s="135" t="s">
        <v>444</v>
      </c>
      <c r="G346" s="239">
        <v>20000</v>
      </c>
      <c r="H346" s="240">
        <v>1.7999999999999999E-2</v>
      </c>
      <c r="I346" s="241">
        <v>360</v>
      </c>
      <c r="J346" s="241">
        <v>108000</v>
      </c>
    </row>
    <row r="347" spans="1:10" ht="16" x14ac:dyDescent="0.2">
      <c r="A347" s="136" t="s">
        <v>124</v>
      </c>
      <c r="B347" s="136" t="s">
        <v>470</v>
      </c>
      <c r="C347" s="276">
        <v>43259</v>
      </c>
      <c r="D347" s="242" t="s">
        <v>478</v>
      </c>
      <c r="E347" s="135" t="s">
        <v>472</v>
      </c>
      <c r="F347" s="135" t="s">
        <v>366</v>
      </c>
      <c r="G347" s="239">
        <v>800000</v>
      </c>
      <c r="H347" s="240">
        <v>1E-4</v>
      </c>
      <c r="I347" s="241">
        <v>80</v>
      </c>
      <c r="J347" s="241">
        <v>24000</v>
      </c>
    </row>
    <row r="348" spans="1:10" ht="32" x14ac:dyDescent="0.2">
      <c r="A348" s="312" t="s">
        <v>122</v>
      </c>
      <c r="B348" s="312" t="s">
        <v>802</v>
      </c>
      <c r="C348" s="313">
        <v>43259</v>
      </c>
      <c r="D348" s="312" t="s">
        <v>809</v>
      </c>
      <c r="E348" s="314" t="s">
        <v>810</v>
      </c>
      <c r="F348" s="244"/>
      <c r="G348" s="312">
        <v>50000</v>
      </c>
      <c r="H348" s="315">
        <v>0.02</v>
      </c>
      <c r="I348" s="316">
        <v>1000</v>
      </c>
      <c r="J348" s="317">
        <v>160000</v>
      </c>
    </row>
    <row r="349" spans="1:10" ht="16" x14ac:dyDescent="0.2">
      <c r="A349" s="312" t="s">
        <v>170</v>
      </c>
      <c r="B349" s="312" t="s">
        <v>802</v>
      </c>
      <c r="C349" s="313">
        <v>43259</v>
      </c>
      <c r="D349" s="312" t="s">
        <v>809</v>
      </c>
      <c r="E349" s="244"/>
      <c r="F349" s="244"/>
      <c r="G349" s="244"/>
      <c r="H349" s="318"/>
      <c r="I349" s="244"/>
      <c r="J349" s="244"/>
    </row>
    <row r="350" spans="1:10" ht="16" x14ac:dyDescent="0.2">
      <c r="A350" s="312" t="s">
        <v>118</v>
      </c>
      <c r="B350" s="312" t="s">
        <v>802</v>
      </c>
      <c r="C350" s="313">
        <v>43259</v>
      </c>
      <c r="D350" s="312" t="s">
        <v>809</v>
      </c>
      <c r="E350" s="312" t="s">
        <v>827</v>
      </c>
      <c r="F350" s="244"/>
      <c r="G350" s="312">
        <v>30000</v>
      </c>
      <c r="H350" s="318">
        <v>0.01</v>
      </c>
      <c r="I350" s="316">
        <v>300</v>
      </c>
      <c r="J350" s="317">
        <v>48000</v>
      </c>
    </row>
    <row r="351" spans="1:10" ht="16" x14ac:dyDescent="0.2">
      <c r="A351" s="220"/>
      <c r="B351" s="220" t="s">
        <v>359</v>
      </c>
      <c r="C351" s="277">
        <v>43260</v>
      </c>
      <c r="D351" s="221" t="s">
        <v>369</v>
      </c>
      <c r="E351" s="221" t="s">
        <v>371</v>
      </c>
      <c r="F351" s="221" t="s">
        <v>366</v>
      </c>
      <c r="G351" s="219">
        <v>30000</v>
      </c>
      <c r="H351" s="222">
        <v>3.5000000000000003E-2</v>
      </c>
      <c r="I351" s="223">
        <v>1050</v>
      </c>
      <c r="J351" s="219">
        <v>1470000</v>
      </c>
    </row>
    <row r="352" spans="1:10" ht="16" x14ac:dyDescent="0.2">
      <c r="A352" s="281" t="s">
        <v>409</v>
      </c>
      <c r="B352" s="281" t="s">
        <v>402</v>
      </c>
      <c r="C352" s="282">
        <v>43260</v>
      </c>
      <c r="D352" s="283" t="s">
        <v>413</v>
      </c>
      <c r="E352" s="327" t="s">
        <v>866</v>
      </c>
      <c r="F352" s="283" t="s">
        <v>408</v>
      </c>
      <c r="G352" s="285">
        <v>300000</v>
      </c>
      <c r="H352" s="286">
        <v>8.0000000000000002E-3</v>
      </c>
      <c r="I352" s="287">
        <v>2400</v>
      </c>
      <c r="J352" s="285">
        <v>840000</v>
      </c>
    </row>
    <row r="353" spans="1:10" ht="16" x14ac:dyDescent="0.2">
      <c r="A353" s="281" t="s">
        <v>405</v>
      </c>
      <c r="B353" s="281" t="s">
        <v>402</v>
      </c>
      <c r="C353" s="282">
        <v>43260</v>
      </c>
      <c r="D353" s="283" t="s">
        <v>413</v>
      </c>
      <c r="E353" s="327" t="s">
        <v>853</v>
      </c>
      <c r="F353" s="283" t="s">
        <v>404</v>
      </c>
      <c r="G353" s="285">
        <v>20000000</v>
      </c>
      <c r="H353" s="286" t="s">
        <v>406</v>
      </c>
      <c r="I353" s="287" t="s">
        <v>406</v>
      </c>
      <c r="J353" s="285" t="s">
        <v>406</v>
      </c>
    </row>
    <row r="354" spans="1:10" ht="16" x14ac:dyDescent="0.2">
      <c r="A354" s="281" t="s">
        <v>118</v>
      </c>
      <c r="B354" s="281" t="s">
        <v>402</v>
      </c>
      <c r="C354" s="282">
        <v>43260</v>
      </c>
      <c r="D354" s="283" t="s">
        <v>413</v>
      </c>
      <c r="E354" s="327" t="s">
        <v>866</v>
      </c>
      <c r="F354" s="283" t="s">
        <v>408</v>
      </c>
      <c r="G354" s="285">
        <v>70000</v>
      </c>
      <c r="H354" s="286">
        <v>1.2E-2</v>
      </c>
      <c r="I354" s="287">
        <v>840</v>
      </c>
      <c r="J354" s="285">
        <v>294000</v>
      </c>
    </row>
    <row r="355" spans="1:10" ht="16" x14ac:dyDescent="0.2">
      <c r="A355" s="281" t="s">
        <v>124</v>
      </c>
      <c r="B355" s="281" t="s">
        <v>402</v>
      </c>
      <c r="C355" s="282">
        <v>43260</v>
      </c>
      <c r="D355" s="283" t="s">
        <v>413</v>
      </c>
      <c r="E355" s="327" t="s">
        <v>866</v>
      </c>
      <c r="F355" s="283" t="s">
        <v>408</v>
      </c>
      <c r="G355" s="285">
        <v>100000</v>
      </c>
      <c r="H355" s="286">
        <v>5.0000000000000001E-3</v>
      </c>
      <c r="I355" s="287">
        <v>500</v>
      </c>
      <c r="J355" s="285">
        <v>175000</v>
      </c>
    </row>
    <row r="356" spans="1:10" ht="16" x14ac:dyDescent="0.2">
      <c r="A356" s="214" t="s">
        <v>381</v>
      </c>
      <c r="B356" s="214" t="s">
        <v>382</v>
      </c>
      <c r="C356" s="224">
        <v>43260</v>
      </c>
      <c r="D356" s="229" t="s">
        <v>391</v>
      </c>
      <c r="E356" s="214" t="s">
        <v>394</v>
      </c>
      <c r="F356" s="214" t="s">
        <v>385</v>
      </c>
      <c r="G356" s="217">
        <v>77738.515901060076</v>
      </c>
      <c r="H356" s="226">
        <v>2.5999999999999999E-2</v>
      </c>
      <c r="I356" s="227">
        <v>2021.2014134275619</v>
      </c>
      <c r="J356" s="228">
        <v>5053003.5335689047</v>
      </c>
    </row>
    <row r="357" spans="1:10" ht="16" x14ac:dyDescent="0.2">
      <c r="A357" s="288" t="s">
        <v>122</v>
      </c>
      <c r="B357" s="288" t="s">
        <v>119</v>
      </c>
      <c r="C357" s="289">
        <v>43260</v>
      </c>
      <c r="D357" s="288" t="s">
        <v>271</v>
      </c>
      <c r="E357" s="288" t="s">
        <v>121</v>
      </c>
      <c r="G357" s="288">
        <v>500000</v>
      </c>
      <c r="H357" s="288" t="e">
        <f>G357*#REF!</f>
        <v>#REF!</v>
      </c>
      <c r="I357" s="288" t="e">
        <f>H357*200</f>
        <v>#REF!</v>
      </c>
      <c r="J357" s="291"/>
    </row>
    <row r="358" spans="1:10" ht="16" x14ac:dyDescent="0.2">
      <c r="A358" s="288" t="s">
        <v>118</v>
      </c>
      <c r="B358" s="292" t="s">
        <v>119</v>
      </c>
      <c r="C358" s="289">
        <v>43260</v>
      </c>
      <c r="D358" s="288" t="s">
        <v>287</v>
      </c>
      <c r="E358" s="288" t="s">
        <v>183</v>
      </c>
      <c r="G358" s="288">
        <v>200000</v>
      </c>
      <c r="H358" s="288" t="e">
        <f>G358*#REF!</f>
        <v>#REF!</v>
      </c>
      <c r="I358" s="288" t="e">
        <f>H358*180</f>
        <v>#REF!</v>
      </c>
      <c r="J358" s="291"/>
    </row>
    <row r="359" spans="1:10" ht="16" x14ac:dyDescent="0.2">
      <c r="A359" s="288" t="s">
        <v>274</v>
      </c>
      <c r="B359" s="292" t="s">
        <v>119</v>
      </c>
      <c r="C359" s="289">
        <v>43260</v>
      </c>
      <c r="D359" s="288" t="s">
        <v>305</v>
      </c>
      <c r="E359" s="288" t="s">
        <v>191</v>
      </c>
      <c r="G359" s="288">
        <v>200000</v>
      </c>
      <c r="H359" s="288" t="e">
        <f>G359*#REF!</f>
        <v>#REF!</v>
      </c>
      <c r="I359" s="288" t="e">
        <f>H359*180</f>
        <v>#REF!</v>
      </c>
      <c r="J359" s="291"/>
    </row>
    <row r="360" spans="1:10" ht="16" x14ac:dyDescent="0.2">
      <c r="A360" s="288" t="s">
        <v>118</v>
      </c>
      <c r="B360" s="288" t="s">
        <v>206</v>
      </c>
      <c r="C360" s="292">
        <v>43260</v>
      </c>
      <c r="D360" s="288" t="s">
        <v>320</v>
      </c>
      <c r="E360" s="288" t="s">
        <v>208</v>
      </c>
      <c r="G360" s="288">
        <v>200000</v>
      </c>
      <c r="H360" s="288" t="e">
        <f>G360*#REF!</f>
        <v>#REF!</v>
      </c>
      <c r="I360" s="288" t="e">
        <f>H360*180</f>
        <v>#REF!</v>
      </c>
      <c r="J360" s="291"/>
    </row>
    <row r="361" spans="1:10" ht="16" x14ac:dyDescent="0.2">
      <c r="A361" s="288" t="s">
        <v>118</v>
      </c>
      <c r="B361" s="288" t="s">
        <v>240</v>
      </c>
      <c r="C361" s="292">
        <v>43260</v>
      </c>
      <c r="D361" s="288" t="s">
        <v>333</v>
      </c>
      <c r="E361" s="288" t="s">
        <v>242</v>
      </c>
      <c r="G361" s="288">
        <v>200000</v>
      </c>
      <c r="H361" s="288" t="e">
        <f>G361*#REF!</f>
        <v>#REF!</v>
      </c>
      <c r="I361" s="288" t="e">
        <f>H361*180</f>
        <v>#REF!</v>
      </c>
      <c r="J361" s="291"/>
    </row>
    <row r="362" spans="1:10" ht="16" x14ac:dyDescent="0.2">
      <c r="A362" s="291" t="s">
        <v>118</v>
      </c>
      <c r="B362" s="291" t="s">
        <v>206</v>
      </c>
      <c r="C362" s="294">
        <v>43260</v>
      </c>
      <c r="D362" s="291" t="s">
        <v>431</v>
      </c>
      <c r="E362" s="291" t="s">
        <v>208</v>
      </c>
      <c r="G362" s="291">
        <v>200000</v>
      </c>
      <c r="H362" s="291">
        <v>5000</v>
      </c>
      <c r="I362" s="291">
        <v>900000</v>
      </c>
      <c r="J362" s="291"/>
    </row>
    <row r="363" spans="1:10" ht="16" x14ac:dyDescent="0.2">
      <c r="A363" s="245" t="s">
        <v>118</v>
      </c>
      <c r="B363" s="245" t="s">
        <v>578</v>
      </c>
      <c r="C363" s="296">
        <v>43260</v>
      </c>
      <c r="D363" s="245" t="s">
        <v>558</v>
      </c>
      <c r="E363" s="245" t="s">
        <v>587</v>
      </c>
      <c r="F363" s="245" t="s">
        <v>366</v>
      </c>
      <c r="G363" s="297">
        <v>30000</v>
      </c>
      <c r="H363" s="298">
        <v>0.02</v>
      </c>
      <c r="I363" s="297">
        <v>600</v>
      </c>
      <c r="J363" s="297">
        <v>1500000</v>
      </c>
    </row>
    <row r="364" spans="1:10" ht="16" x14ac:dyDescent="0.2">
      <c r="A364" s="245" t="s">
        <v>124</v>
      </c>
      <c r="B364" s="245" t="s">
        <v>578</v>
      </c>
      <c r="C364" s="296">
        <v>43260</v>
      </c>
      <c r="D364" s="245" t="s">
        <v>558</v>
      </c>
      <c r="E364" s="245" t="s">
        <v>585</v>
      </c>
      <c r="F364" s="245" t="s">
        <v>366</v>
      </c>
      <c r="G364" s="297">
        <v>100000</v>
      </c>
      <c r="H364" s="298">
        <v>8.0000000000000002E-3</v>
      </c>
      <c r="I364" s="297">
        <v>800</v>
      </c>
      <c r="J364" s="297">
        <v>2000000</v>
      </c>
    </row>
    <row r="365" spans="1:10" ht="16" x14ac:dyDescent="0.25">
      <c r="A365" s="300" t="s">
        <v>118</v>
      </c>
      <c r="B365" s="300" t="s">
        <v>609</v>
      </c>
      <c r="C365" s="301">
        <v>43260</v>
      </c>
      <c r="D365" s="300" t="s">
        <v>611</v>
      </c>
      <c r="E365" s="300" t="s">
        <v>611</v>
      </c>
      <c r="F365" s="300" t="s">
        <v>366</v>
      </c>
      <c r="G365" s="300">
        <v>2000</v>
      </c>
      <c r="H365" s="302">
        <v>0.3</v>
      </c>
      <c r="I365" s="303">
        <v>600</v>
      </c>
      <c r="J365" s="300"/>
    </row>
    <row r="366" spans="1:10" ht="16" x14ac:dyDescent="0.25">
      <c r="A366" s="300" t="s">
        <v>118</v>
      </c>
      <c r="B366" s="300" t="s">
        <v>609</v>
      </c>
      <c r="C366" s="301">
        <v>43260</v>
      </c>
      <c r="D366" s="300" t="s">
        <v>617</v>
      </c>
      <c r="E366" s="300" t="s">
        <v>617</v>
      </c>
      <c r="F366" s="300" t="s">
        <v>366</v>
      </c>
      <c r="G366" s="300">
        <v>2000</v>
      </c>
      <c r="H366" s="302">
        <v>0.11</v>
      </c>
      <c r="I366" s="303">
        <v>220</v>
      </c>
      <c r="J366" s="300"/>
    </row>
    <row r="367" spans="1:10" ht="16" x14ac:dyDescent="0.2">
      <c r="A367" s="109" t="s">
        <v>118</v>
      </c>
      <c r="B367" s="109" t="s">
        <v>720</v>
      </c>
      <c r="C367" s="275">
        <v>43260</v>
      </c>
      <c r="D367" s="108" t="s">
        <v>731</v>
      </c>
      <c r="E367" s="108" t="s">
        <v>732</v>
      </c>
      <c r="F367" s="108" t="s">
        <v>366</v>
      </c>
      <c r="G367" s="236">
        <v>120000</v>
      </c>
      <c r="H367" s="237">
        <v>0.02</v>
      </c>
      <c r="I367" s="238">
        <v>0.24</v>
      </c>
      <c r="J367" s="236">
        <v>600</v>
      </c>
    </row>
    <row r="368" spans="1:10" ht="32" x14ac:dyDescent="0.2">
      <c r="A368" s="281" t="s">
        <v>409</v>
      </c>
      <c r="B368" s="281" t="s">
        <v>402</v>
      </c>
      <c r="C368" s="282">
        <v>43261</v>
      </c>
      <c r="D368" s="329" t="s">
        <v>414</v>
      </c>
      <c r="E368" s="284" t="s">
        <v>868</v>
      </c>
      <c r="F368" s="283" t="s">
        <v>404</v>
      </c>
      <c r="G368" s="285">
        <v>400000</v>
      </c>
      <c r="H368" s="330">
        <v>8.0000000000000002E-3</v>
      </c>
      <c r="I368" s="287">
        <v>3200</v>
      </c>
      <c r="J368" s="285">
        <v>1120000</v>
      </c>
    </row>
    <row r="369" spans="1:10" ht="16" x14ac:dyDescent="0.2">
      <c r="A369" s="281" t="s">
        <v>405</v>
      </c>
      <c r="B369" s="281" t="s">
        <v>402</v>
      </c>
      <c r="C369" s="282">
        <v>43261</v>
      </c>
      <c r="D369" s="329" t="s">
        <v>414</v>
      </c>
      <c r="E369" s="284" t="s">
        <v>853</v>
      </c>
      <c r="F369" s="283" t="s">
        <v>404</v>
      </c>
      <c r="G369" s="285">
        <v>20000000</v>
      </c>
      <c r="H369" s="330" t="s">
        <v>406</v>
      </c>
      <c r="I369" s="287" t="s">
        <v>406</v>
      </c>
      <c r="J369" s="285" t="s">
        <v>406</v>
      </c>
    </row>
    <row r="370" spans="1:10" ht="32" x14ac:dyDescent="0.2">
      <c r="A370" s="281" t="s">
        <v>118</v>
      </c>
      <c r="B370" s="281" t="s">
        <v>402</v>
      </c>
      <c r="C370" s="282">
        <v>43261</v>
      </c>
      <c r="D370" s="329" t="s">
        <v>414</v>
      </c>
      <c r="E370" s="284" t="s">
        <v>867</v>
      </c>
      <c r="F370" s="283" t="s">
        <v>404</v>
      </c>
      <c r="G370" s="285">
        <v>200000</v>
      </c>
      <c r="H370" s="330">
        <v>1.7999999999999999E-2</v>
      </c>
      <c r="I370" s="287">
        <v>3599.9999999999995</v>
      </c>
      <c r="J370" s="285">
        <v>1259999.9999999998</v>
      </c>
    </row>
    <row r="371" spans="1:10" ht="32" x14ac:dyDescent="0.2">
      <c r="A371" s="281" t="s">
        <v>124</v>
      </c>
      <c r="B371" s="281" t="s">
        <v>402</v>
      </c>
      <c r="C371" s="282">
        <v>43261</v>
      </c>
      <c r="D371" s="329" t="s">
        <v>414</v>
      </c>
      <c r="E371" s="284" t="s">
        <v>868</v>
      </c>
      <c r="F371" s="283" t="s">
        <v>404</v>
      </c>
      <c r="G371" s="285">
        <v>200000</v>
      </c>
      <c r="H371" s="330">
        <v>6.0000000000000001E-3</v>
      </c>
      <c r="I371" s="287">
        <v>1200</v>
      </c>
      <c r="J371" s="285">
        <v>420000</v>
      </c>
    </row>
    <row r="372" spans="1:10" ht="16" x14ac:dyDescent="0.2">
      <c r="A372" s="288" t="s">
        <v>118</v>
      </c>
      <c r="B372" s="292" t="s">
        <v>119</v>
      </c>
      <c r="C372" s="289">
        <v>43261</v>
      </c>
      <c r="D372" s="288" t="s">
        <v>288</v>
      </c>
      <c r="E372" s="288" t="s">
        <v>183</v>
      </c>
      <c r="G372" s="288">
        <v>200000</v>
      </c>
      <c r="H372" s="288" t="e">
        <f>G372*#REF!</f>
        <v>#REF!</v>
      </c>
      <c r="I372" s="288" t="e">
        <f>H372*180</f>
        <v>#REF!</v>
      </c>
      <c r="J372" s="291"/>
    </row>
    <row r="373" spans="1:10" ht="16" x14ac:dyDescent="0.2">
      <c r="A373" s="288" t="s">
        <v>274</v>
      </c>
      <c r="B373" s="292" t="s">
        <v>119</v>
      </c>
      <c r="C373" s="289">
        <v>43261</v>
      </c>
      <c r="D373" s="288" t="s">
        <v>306</v>
      </c>
      <c r="E373" s="288" t="s">
        <v>191</v>
      </c>
      <c r="G373" s="288">
        <v>500000</v>
      </c>
      <c r="H373" s="288" t="e">
        <f>G373*#REF!</f>
        <v>#REF!</v>
      </c>
      <c r="I373" s="288" t="e">
        <f>H373*200</f>
        <v>#REF!</v>
      </c>
      <c r="J373" s="291"/>
    </row>
    <row r="374" spans="1:10" ht="16" x14ac:dyDescent="0.2">
      <c r="A374" s="288" t="s">
        <v>118</v>
      </c>
      <c r="B374" s="288" t="s">
        <v>206</v>
      </c>
      <c r="C374" s="292">
        <v>43261</v>
      </c>
      <c r="D374" s="288" t="s">
        <v>321</v>
      </c>
      <c r="E374" s="288" t="s">
        <v>208</v>
      </c>
      <c r="G374" s="288">
        <v>200000</v>
      </c>
      <c r="H374" s="288" t="e">
        <f>G374*#REF!</f>
        <v>#REF!</v>
      </c>
      <c r="I374" s="288" t="e">
        <f>H374*180</f>
        <v>#REF!</v>
      </c>
      <c r="J374" s="291"/>
    </row>
    <row r="375" spans="1:10" ht="16" x14ac:dyDescent="0.2">
      <c r="A375" s="288" t="s">
        <v>118</v>
      </c>
      <c r="B375" s="288" t="s">
        <v>240</v>
      </c>
      <c r="C375" s="292">
        <v>43261</v>
      </c>
      <c r="D375" s="288" t="s">
        <v>335</v>
      </c>
      <c r="E375" s="288" t="s">
        <v>242</v>
      </c>
      <c r="G375" s="288">
        <v>200000</v>
      </c>
      <c r="H375" s="288" t="e">
        <f>G375*#REF!</f>
        <v>#REF!</v>
      </c>
      <c r="I375" s="288" t="e">
        <f>H375*180</f>
        <v>#REF!</v>
      </c>
      <c r="J375" s="291"/>
    </row>
    <row r="376" spans="1:10" ht="16" x14ac:dyDescent="0.2">
      <c r="A376" s="291" t="s">
        <v>118</v>
      </c>
      <c r="B376" s="291" t="s">
        <v>206</v>
      </c>
      <c r="C376" s="294">
        <v>43261</v>
      </c>
      <c r="D376" s="291" t="s">
        <v>432</v>
      </c>
      <c r="E376" s="291" t="s">
        <v>208</v>
      </c>
      <c r="G376" s="291">
        <v>200000</v>
      </c>
      <c r="H376" s="291">
        <v>5000</v>
      </c>
      <c r="I376" s="291">
        <v>900000</v>
      </c>
      <c r="J376" s="291"/>
    </row>
    <row r="377" spans="1:10" ht="16" x14ac:dyDescent="0.2">
      <c r="A377" s="245" t="s">
        <v>118</v>
      </c>
      <c r="B377" s="245" t="s">
        <v>578</v>
      </c>
      <c r="C377" s="296">
        <v>43261</v>
      </c>
      <c r="D377" s="245" t="s">
        <v>596</v>
      </c>
      <c r="E377" s="245" t="s">
        <v>589</v>
      </c>
      <c r="F377" s="245" t="s">
        <v>366</v>
      </c>
      <c r="G377" s="297">
        <v>30000</v>
      </c>
      <c r="H377" s="298">
        <v>0.02</v>
      </c>
      <c r="I377" s="297">
        <v>600</v>
      </c>
      <c r="J377" s="297">
        <v>1500000</v>
      </c>
    </row>
    <row r="378" spans="1:10" ht="16" x14ac:dyDescent="0.2">
      <c r="A378" s="245" t="s">
        <v>124</v>
      </c>
      <c r="B378" s="245" t="s">
        <v>578</v>
      </c>
      <c r="C378" s="296">
        <v>43261</v>
      </c>
      <c r="D378" s="245" t="s">
        <v>596</v>
      </c>
      <c r="E378" s="245" t="s">
        <v>585</v>
      </c>
      <c r="F378" s="245" t="s">
        <v>366</v>
      </c>
      <c r="G378" s="297">
        <v>100000</v>
      </c>
      <c r="H378" s="298">
        <v>8.0000000000000002E-3</v>
      </c>
      <c r="I378" s="297">
        <v>800</v>
      </c>
      <c r="J378" s="297">
        <v>2000000</v>
      </c>
    </row>
    <row r="379" spans="1:10" ht="16" x14ac:dyDescent="0.25">
      <c r="A379" s="300" t="s">
        <v>118</v>
      </c>
      <c r="B379" s="300" t="s">
        <v>609</v>
      </c>
      <c r="C379" s="301">
        <v>43261</v>
      </c>
      <c r="D379" s="300" t="s">
        <v>611</v>
      </c>
      <c r="E379" s="300" t="s">
        <v>611</v>
      </c>
      <c r="F379" s="300" t="s">
        <v>366</v>
      </c>
      <c r="G379" s="300">
        <v>2000</v>
      </c>
      <c r="H379" s="302">
        <v>0.3</v>
      </c>
      <c r="I379" s="303">
        <v>600</v>
      </c>
      <c r="J379" s="300"/>
    </row>
    <row r="380" spans="1:10" ht="16" x14ac:dyDescent="0.25">
      <c r="A380" s="300" t="s">
        <v>118</v>
      </c>
      <c r="B380" s="300" t="s">
        <v>609</v>
      </c>
      <c r="C380" s="301">
        <v>43261</v>
      </c>
      <c r="D380" s="300" t="s">
        <v>617</v>
      </c>
      <c r="E380" s="300" t="s">
        <v>617</v>
      </c>
      <c r="F380" s="300" t="s">
        <v>366</v>
      </c>
      <c r="G380" s="300">
        <v>2000</v>
      </c>
      <c r="H380" s="302">
        <v>0.11</v>
      </c>
      <c r="I380" s="303">
        <v>220</v>
      </c>
      <c r="J380" s="300"/>
    </row>
    <row r="381" spans="1:10" ht="16" x14ac:dyDescent="0.2">
      <c r="A381" s="109" t="s">
        <v>118</v>
      </c>
      <c r="B381" s="109" t="s">
        <v>720</v>
      </c>
      <c r="C381" s="275">
        <v>43261</v>
      </c>
      <c r="D381" s="108" t="s">
        <v>731</v>
      </c>
      <c r="E381" s="108" t="s">
        <v>733</v>
      </c>
      <c r="F381" s="109" t="s">
        <v>444</v>
      </c>
      <c r="G381" s="236">
        <v>140000</v>
      </c>
      <c r="H381" s="237">
        <v>0.02</v>
      </c>
      <c r="I381" s="238">
        <v>0.28000000000000003</v>
      </c>
      <c r="J381" s="236">
        <v>700.00000000000011</v>
      </c>
    </row>
    <row r="382" spans="1:10" ht="16" x14ac:dyDescent="0.2">
      <c r="A382" s="109" t="s">
        <v>749</v>
      </c>
      <c r="B382" s="109" t="s">
        <v>720</v>
      </c>
      <c r="C382" s="275">
        <v>43261</v>
      </c>
      <c r="D382" s="108" t="s">
        <v>731</v>
      </c>
      <c r="E382" s="108" t="s">
        <v>751</v>
      </c>
      <c r="F382" s="109" t="s">
        <v>444</v>
      </c>
      <c r="G382" s="236">
        <v>130000</v>
      </c>
      <c r="H382" s="237">
        <v>2.5000000000000001E-2</v>
      </c>
      <c r="I382" s="238">
        <v>0.32500000000000001</v>
      </c>
      <c r="J382" s="236">
        <v>812.5</v>
      </c>
    </row>
    <row r="383" spans="1:10" ht="16" x14ac:dyDescent="0.2">
      <c r="A383" s="312" t="s">
        <v>122</v>
      </c>
      <c r="B383" s="312" t="s">
        <v>802</v>
      </c>
      <c r="C383" s="313">
        <v>43261</v>
      </c>
      <c r="D383" s="312" t="s">
        <v>809</v>
      </c>
      <c r="E383" s="312" t="s">
        <v>811</v>
      </c>
      <c r="F383" s="244"/>
      <c r="G383" s="312">
        <v>50000</v>
      </c>
      <c r="H383" s="315">
        <v>0.02</v>
      </c>
      <c r="I383" s="316">
        <v>1000</v>
      </c>
      <c r="J383" s="317">
        <v>160000</v>
      </c>
    </row>
    <row r="384" spans="1:10" ht="16" x14ac:dyDescent="0.2">
      <c r="A384" s="220" t="s">
        <v>367</v>
      </c>
      <c r="B384" s="220" t="s">
        <v>359</v>
      </c>
      <c r="C384" s="277">
        <v>43262</v>
      </c>
      <c r="D384" s="221" t="s">
        <v>372</v>
      </c>
      <c r="E384" s="221" t="s">
        <v>371</v>
      </c>
      <c r="F384" s="221" t="s">
        <v>366</v>
      </c>
      <c r="G384" s="219">
        <v>30000</v>
      </c>
      <c r="H384" s="222">
        <v>0.03</v>
      </c>
      <c r="I384" s="223">
        <v>900</v>
      </c>
      <c r="J384" s="219">
        <v>1260000</v>
      </c>
    </row>
    <row r="385" spans="1:10" ht="16" x14ac:dyDescent="0.2">
      <c r="A385" s="281" t="s">
        <v>118</v>
      </c>
      <c r="B385" s="281" t="s">
        <v>402</v>
      </c>
      <c r="C385" s="282">
        <v>43262</v>
      </c>
      <c r="D385" s="329" t="s">
        <v>415</v>
      </c>
      <c r="E385" s="284" t="s">
        <v>869</v>
      </c>
      <c r="F385" s="283" t="s">
        <v>408</v>
      </c>
      <c r="G385" s="285">
        <v>70000</v>
      </c>
      <c r="H385" s="330">
        <v>1.0999999999999999E-2</v>
      </c>
      <c r="I385" s="287">
        <v>770</v>
      </c>
      <c r="J385" s="285">
        <v>269500</v>
      </c>
    </row>
    <row r="386" spans="1:10" ht="16" x14ac:dyDescent="0.2">
      <c r="A386" s="281" t="s">
        <v>124</v>
      </c>
      <c r="B386" s="281" t="s">
        <v>402</v>
      </c>
      <c r="C386" s="282">
        <v>43262</v>
      </c>
      <c r="D386" s="329" t="s">
        <v>415</v>
      </c>
      <c r="E386" s="284" t="s">
        <v>870</v>
      </c>
      <c r="F386" s="283" t="s">
        <v>408</v>
      </c>
      <c r="G386" s="285">
        <v>100000</v>
      </c>
      <c r="H386" s="330">
        <v>5.0000000000000001E-3</v>
      </c>
      <c r="I386" s="287">
        <v>500</v>
      </c>
      <c r="J386" s="285">
        <v>175000</v>
      </c>
    </row>
    <row r="387" spans="1:10" ht="16" x14ac:dyDescent="0.2">
      <c r="A387" s="214" t="s">
        <v>118</v>
      </c>
      <c r="B387" s="214" t="s">
        <v>382</v>
      </c>
      <c r="C387" s="224">
        <v>43262</v>
      </c>
      <c r="D387" s="229" t="s">
        <v>396</v>
      </c>
      <c r="E387" s="214" t="s">
        <v>389</v>
      </c>
      <c r="F387" s="214" t="s">
        <v>366</v>
      </c>
      <c r="G387" s="217">
        <v>38869.257950530038</v>
      </c>
      <c r="H387" s="226">
        <v>2.5999999999999999E-2</v>
      </c>
      <c r="I387" s="227">
        <v>1010.6007067137809</v>
      </c>
      <c r="J387" s="228">
        <v>2526501.7667844524</v>
      </c>
    </row>
    <row r="388" spans="1:10" ht="16" x14ac:dyDescent="0.2">
      <c r="A388" s="288" t="s">
        <v>122</v>
      </c>
      <c r="B388" s="292" t="s">
        <v>119</v>
      </c>
      <c r="C388" s="289">
        <v>43262</v>
      </c>
      <c r="D388" s="288" t="s">
        <v>307</v>
      </c>
      <c r="E388" s="288" t="s">
        <v>191</v>
      </c>
      <c r="G388" s="288">
        <v>500000</v>
      </c>
      <c r="H388" s="288" t="e">
        <f>G388*#REF!</f>
        <v>#REF!</v>
      </c>
      <c r="I388" s="288" t="e">
        <f>H388*200</f>
        <v>#REF!</v>
      </c>
      <c r="J388" s="291"/>
    </row>
    <row r="389" spans="1:10" ht="16" x14ac:dyDescent="0.2">
      <c r="A389" s="288" t="s">
        <v>275</v>
      </c>
      <c r="B389" s="288" t="s">
        <v>206</v>
      </c>
      <c r="C389" s="292">
        <v>43262</v>
      </c>
      <c r="D389" s="288" t="s">
        <v>324</v>
      </c>
      <c r="E389" s="288" t="s">
        <v>208</v>
      </c>
      <c r="G389" s="288">
        <v>200000</v>
      </c>
      <c r="H389" s="288" t="e">
        <f>G389*#REF!</f>
        <v>#REF!</v>
      </c>
      <c r="I389" s="288" t="e">
        <f>H389*180</f>
        <v>#REF!</v>
      </c>
      <c r="J389" s="291"/>
    </row>
    <row r="390" spans="1:10" ht="16" x14ac:dyDescent="0.2">
      <c r="A390" s="288" t="s">
        <v>118</v>
      </c>
      <c r="B390" s="288">
        <v>2</v>
      </c>
      <c r="C390" s="289">
        <v>43262</v>
      </c>
      <c r="D390" s="288" t="s">
        <v>347</v>
      </c>
      <c r="E390" s="288" t="s">
        <v>121</v>
      </c>
      <c r="G390" s="288">
        <v>200000</v>
      </c>
      <c r="H390" s="288" t="e">
        <f>G390*#REF!</f>
        <v>#REF!</v>
      </c>
      <c r="I390" s="288" t="e">
        <f>H390*180</f>
        <v>#REF!</v>
      </c>
      <c r="J390" s="291"/>
    </row>
    <row r="391" spans="1:10" ht="16" x14ac:dyDescent="0.2">
      <c r="A391" s="288" t="s">
        <v>118</v>
      </c>
      <c r="B391" s="292" t="s">
        <v>119</v>
      </c>
      <c r="C391" s="289">
        <v>43262</v>
      </c>
      <c r="D391" s="288" t="s">
        <v>289</v>
      </c>
      <c r="E391" s="288" t="s">
        <v>159</v>
      </c>
      <c r="G391" s="288">
        <v>200000</v>
      </c>
      <c r="H391" s="288" t="e">
        <f>G391*#REF!</f>
        <v>#REF!</v>
      </c>
      <c r="I391" s="288" t="e">
        <f>H391*180</f>
        <v>#REF!</v>
      </c>
      <c r="J391" s="291"/>
    </row>
    <row r="392" spans="1:10" ht="16" x14ac:dyDescent="0.2">
      <c r="A392" s="288" t="s">
        <v>118</v>
      </c>
      <c r="B392" s="288" t="s">
        <v>240</v>
      </c>
      <c r="C392" s="292">
        <v>43262</v>
      </c>
      <c r="D392" s="288" t="s">
        <v>336</v>
      </c>
      <c r="E392" s="288" t="s">
        <v>242</v>
      </c>
      <c r="G392" s="288">
        <v>500000</v>
      </c>
      <c r="H392" s="288" t="e">
        <f>G392*#REF!</f>
        <v>#REF!</v>
      </c>
      <c r="I392" s="288" t="e">
        <f>H392*200</f>
        <v>#REF!</v>
      </c>
      <c r="J392" s="291"/>
    </row>
    <row r="393" spans="1:10" ht="16" x14ac:dyDescent="0.2">
      <c r="A393" s="291" t="s">
        <v>122</v>
      </c>
      <c r="B393" s="291" t="s">
        <v>206</v>
      </c>
      <c r="C393" s="294">
        <v>43262</v>
      </c>
      <c r="D393" s="291" t="s">
        <v>433</v>
      </c>
      <c r="E393" s="291" t="s">
        <v>208</v>
      </c>
      <c r="G393" s="291">
        <v>200000</v>
      </c>
      <c r="H393" s="291">
        <v>5000</v>
      </c>
      <c r="I393" s="291">
        <v>900000</v>
      </c>
      <c r="J393" s="291"/>
    </row>
    <row r="394" spans="1:10" ht="16" x14ac:dyDescent="0.2">
      <c r="A394" s="230" t="s">
        <v>442</v>
      </c>
      <c r="B394" s="230" t="s">
        <v>443</v>
      </c>
      <c r="C394" s="231">
        <v>43262</v>
      </c>
      <c r="D394" s="230" t="s">
        <v>456</v>
      </c>
      <c r="E394" s="230" t="s">
        <v>445</v>
      </c>
      <c r="F394" s="230" t="s">
        <v>444</v>
      </c>
      <c r="G394" s="232">
        <v>400000</v>
      </c>
      <c r="H394" s="233">
        <v>1.9E-2</v>
      </c>
      <c r="I394" s="230">
        <v>8000</v>
      </c>
      <c r="J394" s="230">
        <v>1600000</v>
      </c>
    </row>
    <row r="395" spans="1:10" ht="16" x14ac:dyDescent="0.2">
      <c r="A395" s="245" t="s">
        <v>118</v>
      </c>
      <c r="B395" s="245" t="s">
        <v>578</v>
      </c>
      <c r="C395" s="296">
        <v>43262</v>
      </c>
      <c r="D395" s="245" t="s">
        <v>597</v>
      </c>
      <c r="E395" s="245" t="s">
        <v>584</v>
      </c>
      <c r="F395" s="245" t="s">
        <v>366</v>
      </c>
      <c r="G395" s="297">
        <v>30000</v>
      </c>
      <c r="H395" s="298">
        <v>0.02</v>
      </c>
      <c r="I395" s="297">
        <v>600</v>
      </c>
      <c r="J395" s="297">
        <v>1500000</v>
      </c>
    </row>
    <row r="396" spans="1:10" ht="16" x14ac:dyDescent="0.2">
      <c r="A396" s="245" t="s">
        <v>124</v>
      </c>
      <c r="B396" s="245" t="s">
        <v>578</v>
      </c>
      <c r="C396" s="296">
        <v>43262</v>
      </c>
      <c r="D396" s="245" t="s">
        <v>597</v>
      </c>
      <c r="E396" s="245" t="s">
        <v>585</v>
      </c>
      <c r="F396" s="245" t="s">
        <v>366</v>
      </c>
      <c r="G396" s="297">
        <v>100000</v>
      </c>
      <c r="H396" s="298">
        <v>8.0000000000000002E-3</v>
      </c>
      <c r="I396" s="297">
        <v>800</v>
      </c>
      <c r="J396" s="297">
        <v>2000000</v>
      </c>
    </row>
    <row r="397" spans="1:10" ht="16" x14ac:dyDescent="0.25">
      <c r="A397" s="300" t="s">
        <v>118</v>
      </c>
      <c r="B397" s="300" t="s">
        <v>609</v>
      </c>
      <c r="C397" s="301">
        <v>43262</v>
      </c>
      <c r="D397" s="300" t="s">
        <v>624</v>
      </c>
      <c r="E397" s="300" t="s">
        <v>610</v>
      </c>
      <c r="F397" s="300" t="s">
        <v>366</v>
      </c>
      <c r="G397" s="300">
        <v>30000</v>
      </c>
      <c r="H397" s="302">
        <v>0.03</v>
      </c>
      <c r="I397" s="303">
        <v>900</v>
      </c>
      <c r="J397" s="300"/>
    </row>
    <row r="398" spans="1:10" ht="16" x14ac:dyDescent="0.25">
      <c r="A398" s="300" t="s">
        <v>118</v>
      </c>
      <c r="B398" s="300" t="s">
        <v>609</v>
      </c>
      <c r="C398" s="301">
        <v>43262</v>
      </c>
      <c r="D398" s="300" t="s">
        <v>611</v>
      </c>
      <c r="E398" s="300" t="s">
        <v>611</v>
      </c>
      <c r="F398" s="300" t="s">
        <v>366</v>
      </c>
      <c r="G398" s="300">
        <v>4000</v>
      </c>
      <c r="H398" s="302">
        <v>0.5</v>
      </c>
      <c r="I398" s="303">
        <v>2000</v>
      </c>
      <c r="J398" s="300"/>
    </row>
    <row r="399" spans="1:10" ht="16" x14ac:dyDescent="0.25">
      <c r="A399" s="300" t="s">
        <v>118</v>
      </c>
      <c r="B399" s="300" t="s">
        <v>609</v>
      </c>
      <c r="C399" s="301">
        <v>43262</v>
      </c>
      <c r="D399" s="300" t="s">
        <v>617</v>
      </c>
      <c r="E399" s="300" t="s">
        <v>617</v>
      </c>
      <c r="F399" s="300" t="s">
        <v>366</v>
      </c>
      <c r="G399" s="300">
        <v>4000</v>
      </c>
      <c r="H399" s="302">
        <v>0.11</v>
      </c>
      <c r="I399" s="303">
        <v>440</v>
      </c>
      <c r="J399" s="300"/>
    </row>
    <row r="400" spans="1:10" ht="16" x14ac:dyDescent="0.25">
      <c r="A400" s="300" t="s">
        <v>124</v>
      </c>
      <c r="B400" s="300" t="s">
        <v>609</v>
      </c>
      <c r="C400" s="301">
        <v>43262</v>
      </c>
      <c r="D400" s="300" t="s">
        <v>624</v>
      </c>
      <c r="E400" s="300" t="s">
        <v>616</v>
      </c>
      <c r="F400" s="300" t="s">
        <v>613</v>
      </c>
      <c r="G400" s="300">
        <v>200000</v>
      </c>
      <c r="H400" s="302">
        <v>0.01</v>
      </c>
      <c r="I400" s="303">
        <v>2000</v>
      </c>
      <c r="J400" s="300"/>
    </row>
    <row r="401" spans="1:10" ht="16" x14ac:dyDescent="0.25">
      <c r="A401" s="300" t="s">
        <v>386</v>
      </c>
      <c r="B401" s="300" t="s">
        <v>609</v>
      </c>
      <c r="C401" s="301">
        <v>43262</v>
      </c>
      <c r="D401" s="300" t="s">
        <v>624</v>
      </c>
      <c r="E401" s="300" t="s">
        <v>614</v>
      </c>
      <c r="F401" s="300" t="s">
        <v>613</v>
      </c>
      <c r="G401" s="300">
        <v>200000</v>
      </c>
      <c r="H401" s="302">
        <v>0.01</v>
      </c>
      <c r="I401" s="303">
        <v>2000</v>
      </c>
      <c r="J401" s="300"/>
    </row>
    <row r="402" spans="1:10" ht="16" x14ac:dyDescent="0.25">
      <c r="A402" s="300" t="s">
        <v>615</v>
      </c>
      <c r="B402" s="300" t="s">
        <v>609</v>
      </c>
      <c r="C402" s="301">
        <v>43262</v>
      </c>
      <c r="D402" s="300" t="s">
        <v>624</v>
      </c>
      <c r="E402" s="300" t="s">
        <v>614</v>
      </c>
      <c r="F402" s="300" t="s">
        <v>613</v>
      </c>
      <c r="G402" s="300">
        <v>200000</v>
      </c>
      <c r="H402" s="302">
        <v>5.0000000000000001E-3</v>
      </c>
      <c r="I402" s="303">
        <v>1000</v>
      </c>
      <c r="J402" s="300"/>
    </row>
    <row r="403" spans="1:10" ht="16" x14ac:dyDescent="0.2">
      <c r="A403" s="304" t="s">
        <v>118</v>
      </c>
      <c r="B403" s="304" t="s">
        <v>758</v>
      </c>
      <c r="C403" s="305">
        <v>43262</v>
      </c>
      <c r="D403" s="325" t="s">
        <v>778</v>
      </c>
      <c r="E403" s="307" t="s">
        <v>779</v>
      </c>
      <c r="F403" s="308" t="s">
        <v>366</v>
      </c>
      <c r="G403" s="309">
        <v>50000</v>
      </c>
      <c r="H403" s="310">
        <v>0.05</v>
      </c>
      <c r="I403" s="311">
        <v>2500</v>
      </c>
      <c r="J403" s="309">
        <v>750000</v>
      </c>
    </row>
    <row r="404" spans="1:10" ht="16" x14ac:dyDescent="0.2">
      <c r="A404" s="109" t="s">
        <v>118</v>
      </c>
      <c r="B404" s="109" t="s">
        <v>720</v>
      </c>
      <c r="C404" s="275">
        <v>43262</v>
      </c>
      <c r="D404" s="108" t="s">
        <v>734</v>
      </c>
      <c r="E404" s="108" t="s">
        <v>725</v>
      </c>
      <c r="F404" s="109" t="s">
        <v>444</v>
      </c>
      <c r="G404" s="236">
        <v>400000</v>
      </c>
      <c r="H404" s="237">
        <v>0.03</v>
      </c>
      <c r="I404" s="238">
        <v>1.2</v>
      </c>
      <c r="J404" s="236">
        <v>3000</v>
      </c>
    </row>
    <row r="405" spans="1:10" ht="16" x14ac:dyDescent="0.2">
      <c r="A405" s="109" t="s">
        <v>749</v>
      </c>
      <c r="B405" s="109" t="s">
        <v>720</v>
      </c>
      <c r="C405" s="275">
        <v>43262</v>
      </c>
      <c r="D405" s="108" t="s">
        <v>734</v>
      </c>
      <c r="E405" s="108" t="s">
        <v>738</v>
      </c>
      <c r="F405" s="109" t="s">
        <v>444</v>
      </c>
      <c r="G405" s="236">
        <v>300000</v>
      </c>
      <c r="H405" s="237">
        <v>0.02</v>
      </c>
      <c r="I405" s="238">
        <v>0.6</v>
      </c>
      <c r="J405" s="236">
        <v>1500</v>
      </c>
    </row>
    <row r="406" spans="1:10" ht="16" x14ac:dyDescent="0.2">
      <c r="A406" s="136" t="s">
        <v>475</v>
      </c>
      <c r="B406" s="136" t="s">
        <v>470</v>
      </c>
      <c r="C406" s="276">
        <v>43262</v>
      </c>
      <c r="D406" s="135" t="s">
        <v>480</v>
      </c>
      <c r="E406" s="135" t="s">
        <v>473</v>
      </c>
      <c r="F406" s="135" t="s">
        <v>444</v>
      </c>
      <c r="G406" s="239">
        <v>400000</v>
      </c>
      <c r="H406" s="240">
        <v>2.0000000000000001E-4</v>
      </c>
      <c r="I406" s="241">
        <v>80</v>
      </c>
      <c r="J406" s="241">
        <v>24000</v>
      </c>
    </row>
    <row r="407" spans="1:10" ht="16" x14ac:dyDescent="0.2">
      <c r="A407" s="136" t="s">
        <v>118</v>
      </c>
      <c r="B407" s="136" t="s">
        <v>470</v>
      </c>
      <c r="C407" s="276">
        <v>43262</v>
      </c>
      <c r="D407" s="135" t="s">
        <v>480</v>
      </c>
      <c r="E407" s="135" t="s">
        <v>473</v>
      </c>
      <c r="F407" s="135" t="s">
        <v>444</v>
      </c>
      <c r="G407" s="239">
        <v>20000</v>
      </c>
      <c r="H407" s="240">
        <v>1.7999999999999999E-2</v>
      </c>
      <c r="I407" s="241">
        <v>360</v>
      </c>
      <c r="J407" s="241">
        <v>108000</v>
      </c>
    </row>
    <row r="408" spans="1:10" ht="16" x14ac:dyDescent="0.2">
      <c r="A408" s="136" t="s">
        <v>124</v>
      </c>
      <c r="B408" s="136" t="s">
        <v>470</v>
      </c>
      <c r="C408" s="276">
        <v>43262</v>
      </c>
      <c r="D408" s="135" t="s">
        <v>480</v>
      </c>
      <c r="E408" s="135" t="s">
        <v>473</v>
      </c>
      <c r="F408" s="135" t="s">
        <v>444</v>
      </c>
      <c r="G408" s="239">
        <v>400000</v>
      </c>
      <c r="H408" s="240">
        <v>1E-4</v>
      </c>
      <c r="I408" s="241">
        <v>40</v>
      </c>
      <c r="J408" s="241">
        <v>12000</v>
      </c>
    </row>
    <row r="409" spans="1:10" ht="16" x14ac:dyDescent="0.2">
      <c r="A409" s="312" t="s">
        <v>118</v>
      </c>
      <c r="B409" s="312" t="s">
        <v>802</v>
      </c>
      <c r="C409" s="313">
        <v>43262</v>
      </c>
      <c r="D409" s="312" t="s">
        <v>812</v>
      </c>
      <c r="E409" s="312" t="s">
        <v>828</v>
      </c>
      <c r="F409" s="244"/>
      <c r="G409" s="312">
        <v>10000</v>
      </c>
      <c r="H409" s="318">
        <v>0.01</v>
      </c>
      <c r="I409" s="316">
        <v>100</v>
      </c>
      <c r="J409" s="317">
        <v>16000</v>
      </c>
    </row>
    <row r="410" spans="1:10" ht="16" x14ac:dyDescent="0.2">
      <c r="A410" s="220" t="s">
        <v>118</v>
      </c>
      <c r="B410" s="220" t="s">
        <v>359</v>
      </c>
      <c r="C410" s="277">
        <v>43263</v>
      </c>
      <c r="D410" s="221" t="s">
        <v>372</v>
      </c>
      <c r="E410" s="221" t="s">
        <v>371</v>
      </c>
      <c r="F410" s="221" t="s">
        <v>366</v>
      </c>
      <c r="G410" s="219">
        <v>25000</v>
      </c>
      <c r="H410" s="222">
        <v>3.5000000000000003E-2</v>
      </c>
      <c r="I410" s="223">
        <v>875.00000000000011</v>
      </c>
      <c r="J410" s="219">
        <v>1225000.0000000002</v>
      </c>
    </row>
    <row r="411" spans="1:10" ht="16" x14ac:dyDescent="0.2">
      <c r="A411" s="281" t="s">
        <v>118</v>
      </c>
      <c r="B411" s="281" t="s">
        <v>402</v>
      </c>
      <c r="C411" s="282">
        <v>43263</v>
      </c>
      <c r="D411" s="329" t="s">
        <v>415</v>
      </c>
      <c r="E411" s="284" t="s">
        <v>869</v>
      </c>
      <c r="F411" s="283" t="s">
        <v>408</v>
      </c>
      <c r="G411" s="285">
        <v>70000</v>
      </c>
      <c r="H411" s="330">
        <v>1.0999999999999999E-2</v>
      </c>
      <c r="I411" s="287">
        <v>770</v>
      </c>
      <c r="J411" s="285">
        <v>269500</v>
      </c>
    </row>
    <row r="412" spans="1:10" ht="16" x14ac:dyDescent="0.2">
      <c r="A412" s="214" t="s">
        <v>118</v>
      </c>
      <c r="B412" s="214" t="s">
        <v>382</v>
      </c>
      <c r="C412" s="224">
        <v>43263</v>
      </c>
      <c r="D412" s="229" t="s">
        <v>396</v>
      </c>
      <c r="E412" s="214" t="s">
        <v>389</v>
      </c>
      <c r="F412" s="214" t="s">
        <v>366</v>
      </c>
      <c r="G412" s="217">
        <v>18727.915194346289</v>
      </c>
      <c r="H412" s="226">
        <v>2.8299999999999999E-2</v>
      </c>
      <c r="I412" s="227">
        <v>530</v>
      </c>
      <c r="J412" s="228">
        <v>1325000</v>
      </c>
    </row>
    <row r="413" spans="1:10" ht="16" x14ac:dyDescent="0.2">
      <c r="A413" s="288" t="s">
        <v>118</v>
      </c>
      <c r="B413" s="288" t="s">
        <v>119</v>
      </c>
      <c r="C413" s="289">
        <v>43263</v>
      </c>
      <c r="D413" s="288" t="s">
        <v>272</v>
      </c>
      <c r="E413" s="288" t="s">
        <v>154</v>
      </c>
      <c r="G413" s="288">
        <v>200000</v>
      </c>
      <c r="H413" s="288" t="e">
        <f>G413*#REF!</f>
        <v>#REF!</v>
      </c>
      <c r="I413" s="288" t="e">
        <f>H413*180</f>
        <v>#REF!</v>
      </c>
      <c r="J413" s="291"/>
    </row>
    <row r="414" spans="1:10" ht="16" x14ac:dyDescent="0.2">
      <c r="A414" s="288" t="s">
        <v>118</v>
      </c>
      <c r="B414" s="292" t="s">
        <v>119</v>
      </c>
      <c r="C414" s="289">
        <v>43263</v>
      </c>
      <c r="D414" s="288" t="s">
        <v>290</v>
      </c>
      <c r="E414" s="288" t="s">
        <v>159</v>
      </c>
      <c r="G414" s="288">
        <v>200000</v>
      </c>
      <c r="H414" s="288" t="e">
        <f>G414*#REF!</f>
        <v>#REF!</v>
      </c>
      <c r="I414" s="288" t="e">
        <f>H414*180</f>
        <v>#REF!</v>
      </c>
      <c r="J414" s="291"/>
    </row>
    <row r="415" spans="1:10" ht="16" x14ac:dyDescent="0.2">
      <c r="A415" s="288" t="s">
        <v>118</v>
      </c>
      <c r="B415" s="292" t="s">
        <v>119</v>
      </c>
      <c r="C415" s="289">
        <v>43263</v>
      </c>
      <c r="D415" s="288" t="s">
        <v>308</v>
      </c>
      <c r="E415" s="288" t="s">
        <v>191</v>
      </c>
      <c r="G415" s="288">
        <v>200000</v>
      </c>
      <c r="H415" s="288" t="e">
        <f>G415*#REF!</f>
        <v>#REF!</v>
      </c>
      <c r="I415" s="288" t="e">
        <f>H415*180</f>
        <v>#REF!</v>
      </c>
      <c r="J415" s="291"/>
    </row>
    <row r="416" spans="1:10" ht="16" x14ac:dyDescent="0.2">
      <c r="A416" s="288" t="s">
        <v>118</v>
      </c>
      <c r="B416" s="288" t="s">
        <v>206</v>
      </c>
      <c r="C416" s="292">
        <v>43263</v>
      </c>
      <c r="D416" s="288" t="s">
        <v>322</v>
      </c>
      <c r="E416" s="288" t="s">
        <v>208</v>
      </c>
      <c r="G416" s="288">
        <v>200000</v>
      </c>
      <c r="H416" s="288" t="e">
        <f>G416*#REF!</f>
        <v>#REF!</v>
      </c>
      <c r="I416" s="288" t="e">
        <f>H416*180</f>
        <v>#REF!</v>
      </c>
      <c r="J416" s="291"/>
    </row>
    <row r="417" spans="1:10" ht="16" x14ac:dyDescent="0.2">
      <c r="A417" s="288" t="s">
        <v>276</v>
      </c>
      <c r="B417" s="288" t="s">
        <v>240</v>
      </c>
      <c r="C417" s="292">
        <v>43263</v>
      </c>
      <c r="D417" s="288" t="s">
        <v>337</v>
      </c>
      <c r="E417" s="288" t="s">
        <v>242</v>
      </c>
      <c r="G417" s="288">
        <v>500000</v>
      </c>
      <c r="H417" s="288" t="e">
        <f>G417*#REF!</f>
        <v>#REF!</v>
      </c>
      <c r="I417" s="288" t="e">
        <f>H417*200</f>
        <v>#REF!</v>
      </c>
      <c r="J417" s="291"/>
    </row>
    <row r="418" spans="1:10" ht="16" x14ac:dyDescent="0.2">
      <c r="A418" s="291" t="s">
        <v>118</v>
      </c>
      <c r="B418" s="291" t="s">
        <v>206</v>
      </c>
      <c r="C418" s="294">
        <v>43263</v>
      </c>
      <c r="D418" s="291" t="s">
        <v>434</v>
      </c>
      <c r="E418" s="291" t="s">
        <v>208</v>
      </c>
      <c r="G418" s="291">
        <v>200000</v>
      </c>
      <c r="H418" s="291">
        <v>5000</v>
      </c>
      <c r="I418" s="291">
        <v>900000</v>
      </c>
      <c r="J418" s="291"/>
    </row>
    <row r="419" spans="1:10" ht="16" x14ac:dyDescent="0.2">
      <c r="A419" s="230" t="s">
        <v>442</v>
      </c>
      <c r="B419" s="230" t="s">
        <v>443</v>
      </c>
      <c r="C419" s="231">
        <v>43263</v>
      </c>
      <c r="D419" s="230" t="s">
        <v>936</v>
      </c>
      <c r="E419" s="230" t="s">
        <v>445</v>
      </c>
      <c r="F419" s="230" t="s">
        <v>444</v>
      </c>
      <c r="G419" s="232">
        <v>200000</v>
      </c>
      <c r="H419" s="233">
        <v>1.4E-2</v>
      </c>
      <c r="I419" s="230">
        <v>4000</v>
      </c>
      <c r="J419" s="230">
        <v>1000000</v>
      </c>
    </row>
    <row r="420" spans="1:10" ht="16" x14ac:dyDescent="0.2">
      <c r="A420" s="245" t="s">
        <v>118</v>
      </c>
      <c r="B420" s="245" t="s">
        <v>578</v>
      </c>
      <c r="C420" s="296">
        <v>43263</v>
      </c>
      <c r="D420" s="245" t="s">
        <v>598</v>
      </c>
      <c r="E420" s="245" t="s">
        <v>593</v>
      </c>
      <c r="F420" s="245" t="s">
        <v>366</v>
      </c>
      <c r="G420" s="297">
        <v>30000</v>
      </c>
      <c r="H420" s="298">
        <v>0.02</v>
      </c>
      <c r="I420" s="297">
        <v>600</v>
      </c>
      <c r="J420" s="297">
        <v>1500000</v>
      </c>
    </row>
    <row r="421" spans="1:10" ht="16" x14ac:dyDescent="0.2">
      <c r="A421" s="245" t="s">
        <v>124</v>
      </c>
      <c r="B421" s="245" t="s">
        <v>578</v>
      </c>
      <c r="C421" s="296">
        <v>43263</v>
      </c>
      <c r="D421" s="245" t="s">
        <v>598</v>
      </c>
      <c r="E421" s="245" t="s">
        <v>585</v>
      </c>
      <c r="F421" s="245" t="s">
        <v>366</v>
      </c>
      <c r="G421" s="297">
        <v>100000</v>
      </c>
      <c r="H421" s="298">
        <v>8.0000000000000002E-3</v>
      </c>
      <c r="I421" s="297">
        <v>800</v>
      </c>
      <c r="J421" s="297">
        <v>2000000</v>
      </c>
    </row>
    <row r="422" spans="1:10" ht="16" x14ac:dyDescent="0.25">
      <c r="A422" s="300" t="s">
        <v>118</v>
      </c>
      <c r="B422" s="300" t="s">
        <v>609</v>
      </c>
      <c r="C422" s="301">
        <v>43263</v>
      </c>
      <c r="D422" s="300" t="s">
        <v>611</v>
      </c>
      <c r="E422" s="300" t="s">
        <v>611</v>
      </c>
      <c r="F422" s="300" t="s">
        <v>366</v>
      </c>
      <c r="G422" s="300">
        <v>2000</v>
      </c>
      <c r="H422" s="302">
        <v>0.3</v>
      </c>
      <c r="I422" s="303">
        <v>600</v>
      </c>
      <c r="J422" s="300"/>
    </row>
    <row r="423" spans="1:10" ht="16" x14ac:dyDescent="0.25">
      <c r="A423" s="300" t="s">
        <v>118</v>
      </c>
      <c r="B423" s="300" t="s">
        <v>609</v>
      </c>
      <c r="C423" s="301">
        <v>43263</v>
      </c>
      <c r="D423" s="300" t="s">
        <v>617</v>
      </c>
      <c r="E423" s="300" t="s">
        <v>617</v>
      </c>
      <c r="F423" s="300" t="s">
        <v>366</v>
      </c>
      <c r="G423" s="300">
        <v>2000</v>
      </c>
      <c r="H423" s="302">
        <v>0.11</v>
      </c>
      <c r="I423" s="303">
        <v>220</v>
      </c>
      <c r="J423" s="300"/>
    </row>
    <row r="424" spans="1:10" ht="16" x14ac:dyDescent="0.2">
      <c r="A424" s="304" t="s">
        <v>118</v>
      </c>
      <c r="B424" s="304" t="s">
        <v>758</v>
      </c>
      <c r="C424" s="305">
        <v>43263</v>
      </c>
      <c r="D424" s="325" t="s">
        <v>780</v>
      </c>
      <c r="E424" s="307" t="s">
        <v>781</v>
      </c>
      <c r="F424" s="308" t="s">
        <v>761</v>
      </c>
      <c r="G424" s="309">
        <v>100000</v>
      </c>
      <c r="H424" s="310">
        <v>0.05</v>
      </c>
      <c r="I424" s="311">
        <v>5000</v>
      </c>
      <c r="J424" s="309">
        <v>1500000</v>
      </c>
    </row>
    <row r="425" spans="1:10" ht="16" x14ac:dyDescent="0.2">
      <c r="A425" s="304" t="s">
        <v>118</v>
      </c>
      <c r="B425" s="304" t="s">
        <v>758</v>
      </c>
      <c r="C425" s="305">
        <v>43263</v>
      </c>
      <c r="D425" s="325" t="s">
        <v>782</v>
      </c>
      <c r="E425" s="307" t="s">
        <v>783</v>
      </c>
      <c r="F425" s="308" t="s">
        <v>466</v>
      </c>
      <c r="G425" s="309">
        <v>30000</v>
      </c>
      <c r="H425" s="310">
        <v>0.05</v>
      </c>
      <c r="I425" s="311">
        <v>1500</v>
      </c>
      <c r="J425" s="309">
        <v>450000</v>
      </c>
    </row>
    <row r="426" spans="1:10" ht="16" x14ac:dyDescent="0.2">
      <c r="A426" s="109" t="s">
        <v>118</v>
      </c>
      <c r="B426" s="109" t="s">
        <v>720</v>
      </c>
      <c r="C426" s="275">
        <v>43263</v>
      </c>
      <c r="D426" s="108" t="s">
        <v>735</v>
      </c>
      <c r="E426" s="108" t="s">
        <v>724</v>
      </c>
      <c r="F426" s="109" t="s">
        <v>444</v>
      </c>
      <c r="G426" s="236">
        <v>90000</v>
      </c>
      <c r="H426" s="237">
        <v>0.02</v>
      </c>
      <c r="I426" s="238">
        <v>0.18</v>
      </c>
      <c r="J426" s="236">
        <v>450</v>
      </c>
    </row>
    <row r="427" spans="1:10" ht="16" x14ac:dyDescent="0.2">
      <c r="A427" s="136" t="s">
        <v>475</v>
      </c>
      <c r="B427" s="136" t="s">
        <v>470</v>
      </c>
      <c r="C427" s="276">
        <v>43263</v>
      </c>
      <c r="D427" s="242" t="s">
        <v>481</v>
      </c>
      <c r="E427" s="135" t="s">
        <v>479</v>
      </c>
      <c r="F427" s="135" t="s">
        <v>444</v>
      </c>
      <c r="G427" s="239">
        <v>400000</v>
      </c>
      <c r="H427" s="240">
        <v>2.0000000000000001E-4</v>
      </c>
      <c r="I427" s="241">
        <v>80</v>
      </c>
      <c r="J427" s="241">
        <v>24000</v>
      </c>
    </row>
    <row r="428" spans="1:10" ht="16" x14ac:dyDescent="0.2">
      <c r="A428" s="136" t="s">
        <v>118</v>
      </c>
      <c r="B428" s="136" t="s">
        <v>470</v>
      </c>
      <c r="C428" s="276">
        <v>43263</v>
      </c>
      <c r="D428" s="242" t="s">
        <v>481</v>
      </c>
      <c r="E428" s="135" t="s">
        <v>472</v>
      </c>
      <c r="F428" s="135" t="s">
        <v>366</v>
      </c>
      <c r="G428" s="239">
        <v>10000</v>
      </c>
      <c r="H428" s="240">
        <v>1.7999999999999999E-2</v>
      </c>
      <c r="I428" s="241">
        <v>180</v>
      </c>
      <c r="J428" s="241">
        <v>54000</v>
      </c>
    </row>
    <row r="429" spans="1:10" ht="16" x14ac:dyDescent="0.2">
      <c r="A429" s="136" t="s">
        <v>124</v>
      </c>
      <c r="B429" s="136" t="s">
        <v>470</v>
      </c>
      <c r="C429" s="276">
        <v>43263</v>
      </c>
      <c r="D429" s="242" t="s">
        <v>481</v>
      </c>
      <c r="E429" s="135" t="s">
        <v>479</v>
      </c>
      <c r="F429" s="135" t="s">
        <v>444</v>
      </c>
      <c r="G429" s="239">
        <v>400000</v>
      </c>
      <c r="H429" s="240">
        <v>1E-4</v>
      </c>
      <c r="I429" s="241">
        <v>40</v>
      </c>
      <c r="J429" s="241">
        <v>12000</v>
      </c>
    </row>
    <row r="430" spans="1:10" ht="16" x14ac:dyDescent="0.2">
      <c r="A430" s="312" t="s">
        <v>170</v>
      </c>
      <c r="B430" s="312" t="s">
        <v>802</v>
      </c>
      <c r="C430" s="313">
        <v>43263</v>
      </c>
      <c r="D430" s="312" t="s">
        <v>812</v>
      </c>
      <c r="E430" s="244"/>
      <c r="F430" s="244"/>
      <c r="G430" s="244"/>
      <c r="H430" s="318"/>
      <c r="I430" s="244"/>
      <c r="J430" s="244"/>
    </row>
    <row r="431" spans="1:10" ht="16" x14ac:dyDescent="0.2">
      <c r="A431" s="220" t="s">
        <v>118</v>
      </c>
      <c r="B431" s="220" t="s">
        <v>359</v>
      </c>
      <c r="C431" s="277">
        <v>43264</v>
      </c>
      <c r="D431" s="221" t="s">
        <v>372</v>
      </c>
      <c r="E431" s="221" t="s">
        <v>371</v>
      </c>
      <c r="F431" s="221" t="s">
        <v>366</v>
      </c>
      <c r="G431" s="219">
        <v>25000</v>
      </c>
      <c r="H431" s="222">
        <v>3.5000000000000003E-2</v>
      </c>
      <c r="I431" s="223">
        <v>875.00000000000011</v>
      </c>
      <c r="J431" s="219">
        <v>1225000.0000000002</v>
      </c>
    </row>
    <row r="432" spans="1:10" ht="16" x14ac:dyDescent="0.2">
      <c r="A432" s="281" t="s">
        <v>409</v>
      </c>
      <c r="B432" s="281" t="s">
        <v>402</v>
      </c>
      <c r="C432" s="282">
        <v>43264</v>
      </c>
      <c r="D432" s="329" t="s">
        <v>416</v>
      </c>
      <c r="E432" s="284" t="s">
        <v>872</v>
      </c>
      <c r="F432" s="283" t="s">
        <v>408</v>
      </c>
      <c r="G432" s="285">
        <v>400000</v>
      </c>
      <c r="H432" s="330">
        <v>8.0000000000000002E-3</v>
      </c>
      <c r="I432" s="287">
        <v>3200</v>
      </c>
      <c r="J432" s="285">
        <v>1120000</v>
      </c>
    </row>
    <row r="433" spans="1:10" ht="16" x14ac:dyDescent="0.2">
      <c r="A433" s="281" t="s">
        <v>405</v>
      </c>
      <c r="B433" s="281" t="s">
        <v>402</v>
      </c>
      <c r="C433" s="282">
        <v>43264</v>
      </c>
      <c r="D433" s="329" t="s">
        <v>416</v>
      </c>
      <c r="E433" s="327" t="s">
        <v>853</v>
      </c>
      <c r="F433" s="283" t="s">
        <v>404</v>
      </c>
      <c r="G433" s="285">
        <v>20000000</v>
      </c>
      <c r="H433" s="330" t="s">
        <v>406</v>
      </c>
      <c r="I433" s="287" t="s">
        <v>406</v>
      </c>
      <c r="J433" s="285" t="s">
        <v>406</v>
      </c>
    </row>
    <row r="434" spans="1:10" ht="32" x14ac:dyDescent="0.2">
      <c r="A434" s="281" t="s">
        <v>118</v>
      </c>
      <c r="B434" s="281" t="s">
        <v>402</v>
      </c>
      <c r="C434" s="282">
        <v>43264</v>
      </c>
      <c r="D434" s="329" t="s">
        <v>416</v>
      </c>
      <c r="E434" s="284" t="s">
        <v>871</v>
      </c>
      <c r="F434" s="283" t="s">
        <v>404</v>
      </c>
      <c r="G434" s="285">
        <v>80000</v>
      </c>
      <c r="H434" s="330">
        <v>0.02</v>
      </c>
      <c r="I434" s="287">
        <v>1600</v>
      </c>
      <c r="J434" s="285">
        <v>560000</v>
      </c>
    </row>
    <row r="435" spans="1:10" ht="16" x14ac:dyDescent="0.2">
      <c r="A435" s="281" t="s">
        <v>124</v>
      </c>
      <c r="B435" s="281" t="s">
        <v>402</v>
      </c>
      <c r="C435" s="282">
        <v>43264</v>
      </c>
      <c r="D435" s="329" t="s">
        <v>416</v>
      </c>
      <c r="E435" s="284" t="s">
        <v>872</v>
      </c>
      <c r="F435" s="283" t="s">
        <v>408</v>
      </c>
      <c r="G435" s="285">
        <v>200000</v>
      </c>
      <c r="H435" s="330">
        <v>6.0000000000000001E-3</v>
      </c>
      <c r="I435" s="287">
        <v>1200</v>
      </c>
      <c r="J435" s="285">
        <v>420000</v>
      </c>
    </row>
    <row r="436" spans="1:10" ht="16" x14ac:dyDescent="0.2">
      <c r="A436" s="288" t="s">
        <v>118</v>
      </c>
      <c r="B436" s="292" t="s">
        <v>119</v>
      </c>
      <c r="C436" s="289">
        <v>43264</v>
      </c>
      <c r="D436" s="288" t="s">
        <v>309</v>
      </c>
      <c r="E436" s="288" t="s">
        <v>191</v>
      </c>
      <c r="G436" s="288">
        <v>200000</v>
      </c>
      <c r="H436" s="288" t="e">
        <f>G436*#REF!</f>
        <v>#REF!</v>
      </c>
      <c r="I436" s="288" t="e">
        <f>H436*180</f>
        <v>#REF!</v>
      </c>
      <c r="J436" s="291"/>
    </row>
    <row r="437" spans="1:10" ht="16" x14ac:dyDescent="0.2">
      <c r="A437" s="288" t="s">
        <v>118</v>
      </c>
      <c r="B437" s="292" t="s">
        <v>119</v>
      </c>
      <c r="C437" s="289">
        <v>43264</v>
      </c>
      <c r="D437" s="288" t="s">
        <v>310</v>
      </c>
      <c r="E437" s="288" t="s">
        <v>191</v>
      </c>
      <c r="G437" s="288">
        <v>500000</v>
      </c>
      <c r="H437" s="288" t="e">
        <f>G437*#REF!</f>
        <v>#REF!</v>
      </c>
      <c r="I437" s="288" t="e">
        <f>H437*200</f>
        <v>#REF!</v>
      </c>
      <c r="J437" s="291"/>
    </row>
    <row r="438" spans="1:10" ht="16" x14ac:dyDescent="0.2">
      <c r="A438" s="288" t="s">
        <v>118</v>
      </c>
      <c r="B438" s="288" t="s">
        <v>206</v>
      </c>
      <c r="C438" s="292">
        <v>43264</v>
      </c>
      <c r="D438" s="288" t="s">
        <v>323</v>
      </c>
      <c r="E438" s="288" t="s">
        <v>208</v>
      </c>
      <c r="G438" s="288">
        <v>200000</v>
      </c>
      <c r="H438" s="288" t="e">
        <f>G438*#REF!</f>
        <v>#REF!</v>
      </c>
      <c r="I438" s="288" t="e">
        <f>H438*180</f>
        <v>#REF!</v>
      </c>
      <c r="J438" s="291"/>
    </row>
    <row r="439" spans="1:10" ht="16" x14ac:dyDescent="0.2">
      <c r="A439" s="288" t="s">
        <v>118</v>
      </c>
      <c r="B439" s="288" t="s">
        <v>240</v>
      </c>
      <c r="C439" s="292">
        <v>43264</v>
      </c>
      <c r="D439" s="288" t="s">
        <v>338</v>
      </c>
      <c r="E439" s="288" t="s">
        <v>242</v>
      </c>
      <c r="G439" s="288">
        <v>200000</v>
      </c>
      <c r="H439" s="288" t="e">
        <f>G439*#REF!</f>
        <v>#REF!</v>
      </c>
      <c r="I439" s="288" t="e">
        <f>H439*180</f>
        <v>#REF!</v>
      </c>
      <c r="J439" s="291"/>
    </row>
    <row r="440" spans="1:10" ht="16" x14ac:dyDescent="0.2">
      <c r="A440" s="288" t="s">
        <v>124</v>
      </c>
      <c r="B440" s="288" t="s">
        <v>119</v>
      </c>
      <c r="C440" s="289">
        <v>43264</v>
      </c>
      <c r="D440" s="288" t="s">
        <v>273</v>
      </c>
      <c r="E440" s="288" t="s">
        <v>154</v>
      </c>
      <c r="G440" s="288">
        <v>500000</v>
      </c>
      <c r="H440" s="288" t="e">
        <f>G440*#REF!</f>
        <v>#REF!</v>
      </c>
      <c r="I440" s="288" t="e">
        <f>H440*200</f>
        <v>#REF!</v>
      </c>
      <c r="J440" s="291"/>
    </row>
    <row r="441" spans="1:10" ht="16" x14ac:dyDescent="0.2">
      <c r="A441" s="288" t="s">
        <v>124</v>
      </c>
      <c r="B441" s="292" t="s">
        <v>119</v>
      </c>
      <c r="C441" s="289">
        <v>43264</v>
      </c>
      <c r="D441" s="288" t="s">
        <v>350</v>
      </c>
      <c r="E441" s="288" t="s">
        <v>159</v>
      </c>
      <c r="G441" s="288">
        <v>500000</v>
      </c>
      <c r="H441" s="288" t="e">
        <f>G441*#REF!</f>
        <v>#REF!</v>
      </c>
      <c r="I441" s="288" t="e">
        <f>H441*200</f>
        <v>#REF!</v>
      </c>
      <c r="J441" s="291"/>
    </row>
    <row r="442" spans="1:10" ht="16" x14ac:dyDescent="0.2">
      <c r="A442" s="291" t="s">
        <v>118</v>
      </c>
      <c r="B442" s="291" t="s">
        <v>206</v>
      </c>
      <c r="C442" s="294">
        <v>43264</v>
      </c>
      <c r="D442" s="291" t="s">
        <v>435</v>
      </c>
      <c r="E442" s="291" t="s">
        <v>208</v>
      </c>
      <c r="G442" s="291">
        <v>200000</v>
      </c>
      <c r="H442" s="291">
        <v>5000</v>
      </c>
      <c r="I442" s="291">
        <v>900000</v>
      </c>
      <c r="J442" s="291"/>
    </row>
    <row r="443" spans="1:10" ht="16" x14ac:dyDescent="0.2">
      <c r="A443" s="230" t="s">
        <v>442</v>
      </c>
      <c r="B443" s="230" t="s">
        <v>443</v>
      </c>
      <c r="C443" s="231">
        <v>43264</v>
      </c>
      <c r="D443" s="230" t="s">
        <v>458</v>
      </c>
      <c r="E443" s="230" t="s">
        <v>451</v>
      </c>
      <c r="F443" s="230" t="s">
        <v>444</v>
      </c>
      <c r="G443" s="232">
        <v>200000</v>
      </c>
      <c r="H443" s="233">
        <v>1.9E-2</v>
      </c>
      <c r="I443" s="230">
        <v>4000</v>
      </c>
      <c r="J443" s="230">
        <v>1000000</v>
      </c>
    </row>
    <row r="444" spans="1:10" ht="16" x14ac:dyDescent="0.2">
      <c r="A444" s="245" t="s">
        <v>582</v>
      </c>
      <c r="B444" s="245" t="s">
        <v>578</v>
      </c>
      <c r="C444" s="296">
        <v>43264</v>
      </c>
      <c r="D444" s="245" t="s">
        <v>599</v>
      </c>
      <c r="E444" s="245" t="s">
        <v>585</v>
      </c>
      <c r="F444" s="245" t="s">
        <v>366</v>
      </c>
      <c r="G444" s="297">
        <v>100000</v>
      </c>
      <c r="H444" s="298">
        <v>0.01</v>
      </c>
      <c r="I444" s="297">
        <v>1000</v>
      </c>
      <c r="J444" s="297">
        <v>2500000</v>
      </c>
    </row>
    <row r="445" spans="1:10" ht="16" x14ac:dyDescent="0.2">
      <c r="A445" s="245" t="s">
        <v>118</v>
      </c>
      <c r="B445" s="245" t="s">
        <v>578</v>
      </c>
      <c r="C445" s="296">
        <v>43264</v>
      </c>
      <c r="D445" s="245" t="s">
        <v>599</v>
      </c>
      <c r="E445" s="245" t="s">
        <v>584</v>
      </c>
      <c r="F445" s="245" t="s">
        <v>366</v>
      </c>
      <c r="G445" s="297">
        <v>50000</v>
      </c>
      <c r="H445" s="298">
        <v>0.02</v>
      </c>
      <c r="I445" s="297">
        <v>1000</v>
      </c>
      <c r="J445" s="297">
        <v>2500000</v>
      </c>
    </row>
    <row r="446" spans="1:10" ht="16" x14ac:dyDescent="0.2">
      <c r="A446" s="245" t="s">
        <v>124</v>
      </c>
      <c r="B446" s="245" t="s">
        <v>578</v>
      </c>
      <c r="C446" s="296">
        <v>43264</v>
      </c>
      <c r="D446" s="245" t="s">
        <v>599</v>
      </c>
      <c r="E446" s="245" t="s">
        <v>585</v>
      </c>
      <c r="F446" s="245" t="s">
        <v>366</v>
      </c>
      <c r="G446" s="297">
        <v>100000</v>
      </c>
      <c r="H446" s="298">
        <v>8.0000000000000002E-3</v>
      </c>
      <c r="I446" s="297">
        <v>800</v>
      </c>
      <c r="J446" s="297">
        <v>2000000</v>
      </c>
    </row>
    <row r="447" spans="1:10" ht="16" x14ac:dyDescent="0.25">
      <c r="A447" s="300" t="s">
        <v>118</v>
      </c>
      <c r="B447" s="300" t="s">
        <v>609</v>
      </c>
      <c r="C447" s="301">
        <v>43264</v>
      </c>
      <c r="D447" s="300" t="s">
        <v>611</v>
      </c>
      <c r="E447" s="300" t="s">
        <v>611</v>
      </c>
      <c r="F447" s="300" t="s">
        <v>366</v>
      </c>
      <c r="G447" s="300">
        <v>2000</v>
      </c>
      <c r="H447" s="302">
        <v>0.3</v>
      </c>
      <c r="I447" s="303">
        <v>600</v>
      </c>
      <c r="J447" s="300"/>
    </row>
    <row r="448" spans="1:10" ht="16" x14ac:dyDescent="0.25">
      <c r="A448" s="300" t="s">
        <v>118</v>
      </c>
      <c r="B448" s="300" t="s">
        <v>609</v>
      </c>
      <c r="C448" s="301">
        <v>43264</v>
      </c>
      <c r="D448" s="300" t="s">
        <v>617</v>
      </c>
      <c r="E448" s="300" t="s">
        <v>617</v>
      </c>
      <c r="F448" s="300" t="s">
        <v>366</v>
      </c>
      <c r="G448" s="300">
        <v>2000</v>
      </c>
      <c r="H448" s="302">
        <v>0.11</v>
      </c>
      <c r="I448" s="303">
        <v>220</v>
      </c>
      <c r="J448" s="300"/>
    </row>
    <row r="449" spans="1:10" ht="16" x14ac:dyDescent="0.25">
      <c r="A449" s="300" t="s">
        <v>386</v>
      </c>
      <c r="B449" s="300" t="s">
        <v>609</v>
      </c>
      <c r="C449" s="301">
        <v>43264</v>
      </c>
      <c r="D449" s="300" t="s">
        <v>625</v>
      </c>
      <c r="E449" s="300" t="s">
        <v>626</v>
      </c>
      <c r="F449" s="300" t="s">
        <v>613</v>
      </c>
      <c r="G449" s="300">
        <v>200000</v>
      </c>
      <c r="H449" s="302">
        <v>5.0000000000000001E-3</v>
      </c>
      <c r="I449" s="303">
        <v>1000</v>
      </c>
      <c r="J449" s="300"/>
    </row>
    <row r="450" spans="1:10" ht="16" x14ac:dyDescent="0.25">
      <c r="A450" s="300" t="s">
        <v>615</v>
      </c>
      <c r="B450" s="300" t="s">
        <v>609</v>
      </c>
      <c r="C450" s="301">
        <v>43264</v>
      </c>
      <c r="D450" s="300" t="s">
        <v>625</v>
      </c>
      <c r="E450" s="300" t="s">
        <v>626</v>
      </c>
      <c r="F450" s="300" t="s">
        <v>613</v>
      </c>
      <c r="G450" s="300">
        <v>200000</v>
      </c>
      <c r="H450" s="302">
        <v>5.0000000000000001E-3</v>
      </c>
      <c r="I450" s="303">
        <v>1000</v>
      </c>
      <c r="J450" s="300"/>
    </row>
    <row r="451" spans="1:10" ht="16" x14ac:dyDescent="0.2">
      <c r="A451" s="109" t="s">
        <v>118</v>
      </c>
      <c r="B451" s="109" t="s">
        <v>720</v>
      </c>
      <c r="C451" s="275">
        <v>43264</v>
      </c>
      <c r="D451" s="108" t="s">
        <v>735</v>
      </c>
      <c r="E451" s="108" t="s">
        <v>736</v>
      </c>
      <c r="F451" s="109" t="s">
        <v>444</v>
      </c>
      <c r="G451" s="236">
        <v>80000</v>
      </c>
      <c r="H451" s="237">
        <v>1.7999999999999999E-2</v>
      </c>
      <c r="I451" s="238">
        <v>0.14399999999999999</v>
      </c>
      <c r="J451" s="236">
        <v>360</v>
      </c>
    </row>
    <row r="452" spans="1:10" ht="16" x14ac:dyDescent="0.2">
      <c r="A452" s="136" t="s">
        <v>475</v>
      </c>
      <c r="B452" s="136" t="s">
        <v>470</v>
      </c>
      <c r="C452" s="276">
        <v>43264</v>
      </c>
      <c r="D452" s="242" t="s">
        <v>482</v>
      </c>
      <c r="E452" s="135" t="s">
        <v>479</v>
      </c>
      <c r="F452" s="135" t="s">
        <v>444</v>
      </c>
      <c r="G452" s="239">
        <v>400000</v>
      </c>
      <c r="H452" s="240">
        <v>2.0000000000000001E-4</v>
      </c>
      <c r="I452" s="241">
        <v>80</v>
      </c>
      <c r="J452" s="241">
        <v>24000</v>
      </c>
    </row>
    <row r="453" spans="1:10" ht="16" x14ac:dyDescent="0.2">
      <c r="A453" s="136" t="s">
        <v>118</v>
      </c>
      <c r="B453" s="136" t="s">
        <v>470</v>
      </c>
      <c r="C453" s="276">
        <v>43264</v>
      </c>
      <c r="D453" s="242" t="s">
        <v>482</v>
      </c>
      <c r="E453" s="135" t="s">
        <v>472</v>
      </c>
      <c r="F453" s="135" t="s">
        <v>366</v>
      </c>
      <c r="G453" s="239">
        <v>20000</v>
      </c>
      <c r="H453" s="240">
        <v>1.7999999999999999E-2</v>
      </c>
      <c r="I453" s="241">
        <v>360</v>
      </c>
      <c r="J453" s="241">
        <v>108000</v>
      </c>
    </row>
    <row r="454" spans="1:10" ht="16" x14ac:dyDescent="0.2">
      <c r="A454" s="136" t="s">
        <v>124</v>
      </c>
      <c r="B454" s="136" t="s">
        <v>470</v>
      </c>
      <c r="C454" s="276">
        <v>43264</v>
      </c>
      <c r="D454" s="242" t="s">
        <v>482</v>
      </c>
      <c r="E454" s="135" t="s">
        <v>479</v>
      </c>
      <c r="F454" s="135" t="s">
        <v>444</v>
      </c>
      <c r="G454" s="239">
        <v>400000</v>
      </c>
      <c r="H454" s="240">
        <v>1E-4</v>
      </c>
      <c r="I454" s="241">
        <v>40</v>
      </c>
      <c r="J454" s="241">
        <v>12000</v>
      </c>
    </row>
    <row r="455" spans="1:10" ht="16" x14ac:dyDescent="0.2">
      <c r="A455" s="312" t="s">
        <v>122</v>
      </c>
      <c r="B455" s="312" t="s">
        <v>802</v>
      </c>
      <c r="C455" s="313">
        <v>43264</v>
      </c>
      <c r="D455" s="312" t="s">
        <v>812</v>
      </c>
      <c r="E455" s="243" t="s">
        <v>813</v>
      </c>
      <c r="F455" s="244"/>
      <c r="G455" s="312">
        <v>10000</v>
      </c>
      <c r="H455" s="315">
        <v>0.02</v>
      </c>
      <c r="I455" s="316">
        <v>200</v>
      </c>
      <c r="J455" s="317">
        <v>32000</v>
      </c>
    </row>
    <row r="456" spans="1:10" ht="16" x14ac:dyDescent="0.2">
      <c r="A456" s="312" t="s">
        <v>118</v>
      </c>
      <c r="B456" s="312" t="s">
        <v>802</v>
      </c>
      <c r="C456" s="313">
        <v>43264</v>
      </c>
      <c r="D456" s="312" t="s">
        <v>812</v>
      </c>
      <c r="E456" s="312" t="s">
        <v>829</v>
      </c>
      <c r="F456" s="244"/>
      <c r="G456" s="312">
        <v>10000</v>
      </c>
      <c r="H456" s="318">
        <v>0.01</v>
      </c>
      <c r="I456" s="316">
        <v>100</v>
      </c>
      <c r="J456" s="317">
        <v>16000</v>
      </c>
    </row>
    <row r="457" spans="1:10" ht="16" x14ac:dyDescent="0.2">
      <c r="A457" s="220" t="s">
        <v>363</v>
      </c>
      <c r="B457" s="220" t="s">
        <v>359</v>
      </c>
      <c r="C457" s="277">
        <v>43265</v>
      </c>
      <c r="D457" s="221" t="s">
        <v>372</v>
      </c>
      <c r="E457" s="221" t="s">
        <v>371</v>
      </c>
      <c r="F457" s="221" t="s">
        <v>366</v>
      </c>
      <c r="G457" s="219">
        <v>30000</v>
      </c>
      <c r="H457" s="222">
        <v>3.5000000000000003E-2</v>
      </c>
      <c r="I457" s="223">
        <v>1050</v>
      </c>
      <c r="J457" s="219">
        <v>1470000</v>
      </c>
    </row>
    <row r="458" spans="1:10" ht="16" x14ac:dyDescent="0.2">
      <c r="A458" s="281" t="s">
        <v>409</v>
      </c>
      <c r="B458" s="281" t="s">
        <v>402</v>
      </c>
      <c r="C458" s="282">
        <v>43265</v>
      </c>
      <c r="D458" s="329" t="s">
        <v>417</v>
      </c>
      <c r="E458" s="327" t="s">
        <v>874</v>
      </c>
      <c r="F458" s="283" t="s">
        <v>408</v>
      </c>
      <c r="G458" s="285">
        <v>200000</v>
      </c>
      <c r="H458" s="323">
        <v>8.0000000000000002E-3</v>
      </c>
      <c r="I458" s="287">
        <v>1600</v>
      </c>
      <c r="J458" s="285">
        <v>560000</v>
      </c>
    </row>
    <row r="459" spans="1:10" ht="16" x14ac:dyDescent="0.2">
      <c r="A459" s="281" t="s">
        <v>118</v>
      </c>
      <c r="B459" s="281" t="s">
        <v>402</v>
      </c>
      <c r="C459" s="282">
        <v>43265</v>
      </c>
      <c r="D459" s="329" t="s">
        <v>417</v>
      </c>
      <c r="E459" s="327" t="s">
        <v>873</v>
      </c>
      <c r="F459" s="283" t="s">
        <v>408</v>
      </c>
      <c r="G459" s="285">
        <v>70000</v>
      </c>
      <c r="H459" s="323">
        <v>1.2999999999999999E-2</v>
      </c>
      <c r="I459" s="287">
        <v>910</v>
      </c>
      <c r="J459" s="285">
        <v>318500</v>
      </c>
    </row>
    <row r="460" spans="1:10" ht="16" x14ac:dyDescent="0.2">
      <c r="A460" s="281" t="s">
        <v>173</v>
      </c>
      <c r="B460" s="281" t="s">
        <v>402</v>
      </c>
      <c r="C460" s="282">
        <v>43265</v>
      </c>
      <c r="D460" s="329" t="s">
        <v>417</v>
      </c>
      <c r="E460" s="327" t="s">
        <v>874</v>
      </c>
      <c r="F460" s="283" t="s">
        <v>408</v>
      </c>
      <c r="G460" s="285">
        <v>120000</v>
      </c>
      <c r="H460" s="323">
        <v>2E-3</v>
      </c>
      <c r="I460" s="287">
        <v>240</v>
      </c>
      <c r="J460" s="285">
        <v>84000</v>
      </c>
    </row>
    <row r="461" spans="1:10" ht="16" x14ac:dyDescent="0.2">
      <c r="A461" s="281" t="s">
        <v>124</v>
      </c>
      <c r="B461" s="281" t="s">
        <v>402</v>
      </c>
      <c r="C461" s="282">
        <v>43265</v>
      </c>
      <c r="D461" s="329" t="s">
        <v>417</v>
      </c>
      <c r="E461" s="327" t="s">
        <v>874</v>
      </c>
      <c r="F461" s="283" t="s">
        <v>408</v>
      </c>
      <c r="G461" s="285">
        <v>100000</v>
      </c>
      <c r="H461" s="323">
        <v>5.0000000000000001E-3</v>
      </c>
      <c r="I461" s="287">
        <v>500</v>
      </c>
      <c r="J461" s="285">
        <v>175000</v>
      </c>
    </row>
    <row r="462" spans="1:10" ht="16" x14ac:dyDescent="0.2">
      <c r="A462" s="214" t="s">
        <v>118</v>
      </c>
      <c r="B462" s="214" t="s">
        <v>382</v>
      </c>
      <c r="C462" s="224">
        <v>43265</v>
      </c>
      <c r="D462" s="229" t="s">
        <v>396</v>
      </c>
      <c r="E462" s="214" t="s">
        <v>389</v>
      </c>
      <c r="F462" s="214" t="s">
        <v>366</v>
      </c>
      <c r="G462" s="217">
        <v>123674.91166077739</v>
      </c>
      <c r="H462" s="226">
        <v>0.02</v>
      </c>
      <c r="I462" s="227">
        <v>2473.4982332155478</v>
      </c>
      <c r="J462" s="228">
        <v>6183745.5830388693</v>
      </c>
    </row>
    <row r="463" spans="1:10" ht="16" x14ac:dyDescent="0.2">
      <c r="A463" s="214" t="s">
        <v>381</v>
      </c>
      <c r="B463" s="214" t="s">
        <v>382</v>
      </c>
      <c r="C463" s="224">
        <v>43265</v>
      </c>
      <c r="D463" s="229" t="s">
        <v>396</v>
      </c>
      <c r="E463" s="214" t="s">
        <v>394</v>
      </c>
      <c r="F463" s="214" t="s">
        <v>385</v>
      </c>
      <c r="G463" s="217">
        <v>31802.120141342759</v>
      </c>
      <c r="H463" s="226">
        <v>0.03</v>
      </c>
      <c r="I463" s="227">
        <v>954.06360424028276</v>
      </c>
      <c r="J463" s="228">
        <v>2385159.010600707</v>
      </c>
    </row>
    <row r="464" spans="1:10" ht="16" x14ac:dyDescent="0.2">
      <c r="A464" s="288" t="s">
        <v>275</v>
      </c>
      <c r="B464" s="292" t="s">
        <v>119</v>
      </c>
      <c r="C464" s="289">
        <v>43265</v>
      </c>
      <c r="D464" s="288" t="s">
        <v>350</v>
      </c>
      <c r="E464" s="288" t="s">
        <v>159</v>
      </c>
      <c r="G464" s="288">
        <v>200000</v>
      </c>
      <c r="H464" s="288" t="e">
        <f>G464*#REF!</f>
        <v>#REF!</v>
      </c>
      <c r="I464" s="288" t="e">
        <f>H464*180</f>
        <v>#REF!</v>
      </c>
      <c r="J464" s="291"/>
    </row>
    <row r="465" spans="1:10" ht="16" x14ac:dyDescent="0.2">
      <c r="A465" s="288" t="s">
        <v>275</v>
      </c>
      <c r="B465" s="292" t="s">
        <v>119</v>
      </c>
      <c r="C465" s="289">
        <v>43265</v>
      </c>
      <c r="D465" s="288" t="s">
        <v>309</v>
      </c>
      <c r="E465" s="288" t="s">
        <v>191</v>
      </c>
      <c r="G465" s="288">
        <v>200000</v>
      </c>
      <c r="H465" s="288" t="e">
        <f>G465*#REF!</f>
        <v>#REF!</v>
      </c>
      <c r="I465" s="288" t="e">
        <f>H465*180</f>
        <v>#REF!</v>
      </c>
      <c r="J465" s="291"/>
    </row>
    <row r="466" spans="1:10" ht="16" x14ac:dyDescent="0.2">
      <c r="A466" s="288" t="s">
        <v>275</v>
      </c>
      <c r="B466" s="288" t="s">
        <v>240</v>
      </c>
      <c r="C466" s="292">
        <v>43265</v>
      </c>
      <c r="D466" s="288" t="s">
        <v>339</v>
      </c>
      <c r="E466" s="288" t="s">
        <v>242</v>
      </c>
      <c r="G466" s="288">
        <v>200000</v>
      </c>
      <c r="H466" s="288" t="e">
        <f>G466*#REF!</f>
        <v>#REF!</v>
      </c>
      <c r="I466" s="288" t="e">
        <f>H466*180</f>
        <v>#REF!</v>
      </c>
      <c r="J466" s="291"/>
    </row>
    <row r="467" spans="1:10" ht="16" x14ac:dyDescent="0.2">
      <c r="A467" s="288" t="s">
        <v>118</v>
      </c>
      <c r="B467" s="288" t="s">
        <v>119</v>
      </c>
      <c r="C467" s="289">
        <v>43265</v>
      </c>
      <c r="D467" s="288" t="s">
        <v>282</v>
      </c>
      <c r="E467" s="288" t="s">
        <v>154</v>
      </c>
      <c r="G467" s="288">
        <v>200000</v>
      </c>
      <c r="H467" s="288" t="e">
        <f>G467*#REF!</f>
        <v>#REF!</v>
      </c>
      <c r="I467" s="288" t="e">
        <f>H467*180</f>
        <v>#REF!</v>
      </c>
      <c r="J467" s="291"/>
    </row>
    <row r="468" spans="1:10" ht="16" x14ac:dyDescent="0.2">
      <c r="A468" s="288" t="s">
        <v>118</v>
      </c>
      <c r="B468" s="292" t="s">
        <v>119</v>
      </c>
      <c r="C468" s="289">
        <v>43265</v>
      </c>
      <c r="D468" s="288" t="s">
        <v>311</v>
      </c>
      <c r="E468" s="288" t="s">
        <v>191</v>
      </c>
      <c r="G468" s="288">
        <v>200000</v>
      </c>
      <c r="H468" s="288" t="e">
        <f>G468*#REF!</f>
        <v>#REF!</v>
      </c>
      <c r="I468" s="288" t="e">
        <f>H468*180</f>
        <v>#REF!</v>
      </c>
      <c r="J468" s="291"/>
    </row>
    <row r="469" spans="1:10" ht="16" x14ac:dyDescent="0.2">
      <c r="A469" s="288" t="s">
        <v>118</v>
      </c>
      <c r="B469" s="288" t="s">
        <v>206</v>
      </c>
      <c r="C469" s="292">
        <v>43265</v>
      </c>
      <c r="D469" s="288" t="s">
        <v>325</v>
      </c>
      <c r="E469" s="288" t="s">
        <v>208</v>
      </c>
      <c r="G469" s="288">
        <v>200000</v>
      </c>
      <c r="H469" s="288" t="e">
        <f>G469*#REF!</f>
        <v>#REF!</v>
      </c>
      <c r="I469" s="288" t="e">
        <f>H469*180</f>
        <v>#REF!</v>
      </c>
      <c r="J469" s="291"/>
    </row>
    <row r="470" spans="1:10" ht="16" x14ac:dyDescent="0.2">
      <c r="A470" s="291" t="s">
        <v>118</v>
      </c>
      <c r="B470" s="291" t="s">
        <v>206</v>
      </c>
      <c r="C470" s="294">
        <v>43265</v>
      </c>
      <c r="D470" s="291" t="s">
        <v>436</v>
      </c>
      <c r="E470" s="291" t="s">
        <v>208</v>
      </c>
      <c r="G470" s="291">
        <v>200000</v>
      </c>
      <c r="H470" s="291">
        <v>5000</v>
      </c>
      <c r="I470" s="291">
        <v>900000</v>
      </c>
      <c r="J470" s="291"/>
    </row>
    <row r="471" spans="1:10" ht="16" x14ac:dyDescent="0.2">
      <c r="A471" s="230" t="s">
        <v>442</v>
      </c>
      <c r="B471" s="230" t="s">
        <v>443</v>
      </c>
      <c r="C471" s="231">
        <v>43265</v>
      </c>
      <c r="D471" s="230" t="s">
        <v>459</v>
      </c>
      <c r="E471" s="230" t="s">
        <v>449</v>
      </c>
      <c r="F471" s="230" t="s">
        <v>444</v>
      </c>
      <c r="G471" s="232">
        <v>200000</v>
      </c>
      <c r="H471" s="233">
        <v>1.4999999999999999E-2</v>
      </c>
      <c r="I471" s="230">
        <v>4000</v>
      </c>
      <c r="J471" s="230">
        <v>1000000</v>
      </c>
    </row>
    <row r="472" spans="1:10" ht="16" x14ac:dyDescent="0.2">
      <c r="A472" s="245" t="s">
        <v>118</v>
      </c>
      <c r="B472" s="245" t="s">
        <v>578</v>
      </c>
      <c r="C472" s="296">
        <v>43265</v>
      </c>
      <c r="D472" s="245" t="s">
        <v>600</v>
      </c>
      <c r="E472" s="245" t="s">
        <v>591</v>
      </c>
      <c r="F472" s="245" t="s">
        <v>366</v>
      </c>
      <c r="G472" s="297">
        <v>30000</v>
      </c>
      <c r="H472" s="298">
        <v>0.02</v>
      </c>
      <c r="I472" s="297">
        <v>600</v>
      </c>
      <c r="J472" s="297">
        <v>1500000</v>
      </c>
    </row>
    <row r="473" spans="1:10" ht="16" x14ac:dyDescent="0.2">
      <c r="A473" s="245" t="s">
        <v>124</v>
      </c>
      <c r="B473" s="245" t="s">
        <v>578</v>
      </c>
      <c r="C473" s="296">
        <v>43265</v>
      </c>
      <c r="D473" s="245" t="s">
        <v>600</v>
      </c>
      <c r="E473" s="245" t="s">
        <v>585</v>
      </c>
      <c r="F473" s="245" t="s">
        <v>366</v>
      </c>
      <c r="G473" s="297">
        <v>100000</v>
      </c>
      <c r="H473" s="298">
        <v>8.0000000000000002E-3</v>
      </c>
      <c r="I473" s="297">
        <v>800</v>
      </c>
      <c r="J473" s="297">
        <v>2000000</v>
      </c>
    </row>
    <row r="474" spans="1:10" ht="16" x14ac:dyDescent="0.25">
      <c r="A474" s="300" t="s">
        <v>118</v>
      </c>
      <c r="B474" s="300" t="s">
        <v>609</v>
      </c>
      <c r="C474" s="301">
        <v>43265</v>
      </c>
      <c r="D474" s="300" t="s">
        <v>611</v>
      </c>
      <c r="E474" s="300" t="s">
        <v>611</v>
      </c>
      <c r="F474" s="300" t="s">
        <v>366</v>
      </c>
      <c r="G474" s="300">
        <v>2000</v>
      </c>
      <c r="H474" s="302">
        <v>0.3</v>
      </c>
      <c r="I474" s="303">
        <v>600</v>
      </c>
      <c r="J474" s="300"/>
    </row>
    <row r="475" spans="1:10" ht="16" x14ac:dyDescent="0.25">
      <c r="A475" s="300" t="s">
        <v>118</v>
      </c>
      <c r="B475" s="300" t="s">
        <v>609</v>
      </c>
      <c r="C475" s="301">
        <v>43265</v>
      </c>
      <c r="D475" s="300" t="s">
        <v>617</v>
      </c>
      <c r="E475" s="300" t="s">
        <v>617</v>
      </c>
      <c r="F475" s="300" t="s">
        <v>366</v>
      </c>
      <c r="G475" s="300">
        <v>2000</v>
      </c>
      <c r="H475" s="302">
        <v>0.11</v>
      </c>
      <c r="I475" s="303">
        <v>220</v>
      </c>
      <c r="J475" s="300"/>
    </row>
    <row r="476" spans="1:10" ht="16" x14ac:dyDescent="0.25">
      <c r="A476" s="300" t="s">
        <v>386</v>
      </c>
      <c r="B476" s="300" t="s">
        <v>609</v>
      </c>
      <c r="C476" s="301">
        <v>43265</v>
      </c>
      <c r="D476" s="300" t="s">
        <v>625</v>
      </c>
      <c r="E476" s="300" t="s">
        <v>627</v>
      </c>
      <c r="F476" s="300" t="s">
        <v>613</v>
      </c>
      <c r="G476" s="300">
        <v>5000</v>
      </c>
      <c r="H476" s="302">
        <v>0.03</v>
      </c>
      <c r="I476" s="303">
        <v>150</v>
      </c>
      <c r="J476" s="300"/>
    </row>
    <row r="477" spans="1:10" ht="16" x14ac:dyDescent="0.25">
      <c r="A477" s="300" t="s">
        <v>615</v>
      </c>
      <c r="B477" s="300" t="s">
        <v>609</v>
      </c>
      <c r="C477" s="301">
        <v>43265</v>
      </c>
      <c r="D477" s="300" t="s">
        <v>625</v>
      </c>
      <c r="E477" s="300" t="s">
        <v>627</v>
      </c>
      <c r="F477" s="300" t="s">
        <v>613</v>
      </c>
      <c r="G477" s="300">
        <v>5000</v>
      </c>
      <c r="H477" s="302">
        <v>0.03</v>
      </c>
      <c r="I477" s="303">
        <v>150</v>
      </c>
      <c r="J477" s="300"/>
    </row>
    <row r="478" spans="1:10" ht="16" x14ac:dyDescent="0.2">
      <c r="A478" s="304" t="s">
        <v>118</v>
      </c>
      <c r="B478" s="304" t="s">
        <v>758</v>
      </c>
      <c r="C478" s="305">
        <v>43265</v>
      </c>
      <c r="D478" s="325" t="s">
        <v>784</v>
      </c>
      <c r="E478" s="307" t="s">
        <v>777</v>
      </c>
      <c r="F478" s="308" t="s">
        <v>761</v>
      </c>
      <c r="G478" s="309">
        <v>200000</v>
      </c>
      <c r="H478" s="310">
        <v>0.05</v>
      </c>
      <c r="I478" s="311">
        <v>10000</v>
      </c>
      <c r="J478" s="309">
        <v>3000000</v>
      </c>
    </row>
    <row r="479" spans="1:10" ht="16" x14ac:dyDescent="0.2">
      <c r="A479" s="304" t="s">
        <v>118</v>
      </c>
      <c r="B479" s="304" t="s">
        <v>758</v>
      </c>
      <c r="C479" s="305">
        <v>43265</v>
      </c>
      <c r="D479" s="325" t="s">
        <v>784</v>
      </c>
      <c r="E479" s="307" t="s">
        <v>785</v>
      </c>
      <c r="F479" s="308" t="s">
        <v>466</v>
      </c>
      <c r="G479" s="309">
        <v>200000</v>
      </c>
      <c r="H479" s="310">
        <v>0.05</v>
      </c>
      <c r="I479" s="311">
        <v>10000</v>
      </c>
      <c r="J479" s="309">
        <v>3000000</v>
      </c>
    </row>
    <row r="480" spans="1:10" ht="16" x14ac:dyDescent="0.2">
      <c r="A480" s="109" t="s">
        <v>118</v>
      </c>
      <c r="B480" s="109" t="s">
        <v>720</v>
      </c>
      <c r="C480" s="275">
        <v>43265</v>
      </c>
      <c r="D480" s="108" t="s">
        <v>735</v>
      </c>
      <c r="E480" s="108" t="s">
        <v>724</v>
      </c>
      <c r="F480" s="109" t="s">
        <v>444</v>
      </c>
      <c r="G480" s="236">
        <v>100000</v>
      </c>
      <c r="H480" s="237">
        <v>0.02</v>
      </c>
      <c r="I480" s="238">
        <v>0.2</v>
      </c>
      <c r="J480" s="236">
        <v>500</v>
      </c>
    </row>
    <row r="481" spans="1:10" ht="16" x14ac:dyDescent="0.2">
      <c r="A481" s="109" t="s">
        <v>749</v>
      </c>
      <c r="B481" s="109" t="s">
        <v>720</v>
      </c>
      <c r="C481" s="275">
        <v>43265</v>
      </c>
      <c r="D481" s="108" t="s">
        <v>735</v>
      </c>
      <c r="E481" s="108" t="s">
        <v>752</v>
      </c>
      <c r="F481" s="109" t="s">
        <v>444</v>
      </c>
      <c r="G481" s="236">
        <v>180000</v>
      </c>
      <c r="H481" s="237">
        <v>2.5000000000000001E-2</v>
      </c>
      <c r="I481" s="238">
        <v>0.45</v>
      </c>
      <c r="J481" s="236">
        <v>1125</v>
      </c>
    </row>
    <row r="482" spans="1:10" ht="16" x14ac:dyDescent="0.2">
      <c r="A482" s="136" t="s">
        <v>395</v>
      </c>
      <c r="B482" s="136" t="s">
        <v>470</v>
      </c>
      <c r="C482" s="276">
        <v>43265</v>
      </c>
      <c r="D482" s="242" t="s">
        <v>482</v>
      </c>
      <c r="E482" s="135" t="s">
        <v>473</v>
      </c>
      <c r="F482" s="135" t="s">
        <v>444</v>
      </c>
      <c r="G482" s="239">
        <v>800000</v>
      </c>
      <c r="H482" s="240">
        <v>5.0000000000000001E-3</v>
      </c>
      <c r="I482" s="241">
        <v>4000</v>
      </c>
      <c r="J482" s="241">
        <v>1200000</v>
      </c>
    </row>
    <row r="483" spans="1:10" ht="16" x14ac:dyDescent="0.2">
      <c r="A483" s="136" t="s">
        <v>118</v>
      </c>
      <c r="B483" s="136" t="s">
        <v>470</v>
      </c>
      <c r="C483" s="276">
        <v>43265</v>
      </c>
      <c r="D483" s="242" t="s">
        <v>482</v>
      </c>
      <c r="E483" s="135" t="s">
        <v>472</v>
      </c>
      <c r="F483" s="135" t="s">
        <v>366</v>
      </c>
      <c r="G483" s="239">
        <v>10000</v>
      </c>
      <c r="H483" s="240">
        <v>1.7999999999999999E-2</v>
      </c>
      <c r="I483" s="241">
        <v>180</v>
      </c>
      <c r="J483" s="241">
        <v>54000</v>
      </c>
    </row>
    <row r="484" spans="1:10" ht="16" x14ac:dyDescent="0.2">
      <c r="A484" s="136" t="s">
        <v>124</v>
      </c>
      <c r="B484" s="136" t="s">
        <v>470</v>
      </c>
      <c r="C484" s="276">
        <v>43265</v>
      </c>
      <c r="D484" s="242" t="s">
        <v>482</v>
      </c>
      <c r="E484" s="135" t="s">
        <v>473</v>
      </c>
      <c r="F484" s="135" t="s">
        <v>444</v>
      </c>
      <c r="G484" s="239">
        <v>800000</v>
      </c>
      <c r="H484" s="240">
        <v>1E-4</v>
      </c>
      <c r="I484" s="241">
        <v>80</v>
      </c>
      <c r="J484" s="241">
        <v>24000</v>
      </c>
    </row>
    <row r="485" spans="1:10" ht="16" x14ac:dyDescent="0.2">
      <c r="A485" s="220" t="s">
        <v>367</v>
      </c>
      <c r="B485" s="220" t="s">
        <v>359</v>
      </c>
      <c r="C485" s="277">
        <v>43266</v>
      </c>
      <c r="D485" s="216" t="s">
        <v>373</v>
      </c>
      <c r="E485" s="221" t="s">
        <v>365</v>
      </c>
      <c r="F485" s="221" t="s">
        <v>366</v>
      </c>
      <c r="G485" s="219">
        <v>50000</v>
      </c>
      <c r="H485" s="222">
        <v>3.5000000000000003E-2</v>
      </c>
      <c r="I485" s="223">
        <v>1750.0000000000002</v>
      </c>
      <c r="J485" s="219">
        <v>2450000.0000000005</v>
      </c>
    </row>
    <row r="486" spans="1:10" ht="16" x14ac:dyDescent="0.2">
      <c r="A486" s="281" t="s">
        <v>409</v>
      </c>
      <c r="B486" s="281" t="s">
        <v>402</v>
      </c>
      <c r="C486" s="282">
        <v>43266</v>
      </c>
      <c r="D486" s="329" t="s">
        <v>418</v>
      </c>
      <c r="E486" s="327" t="s">
        <v>875</v>
      </c>
      <c r="F486" s="283" t="s">
        <v>408</v>
      </c>
      <c r="G486" s="285">
        <v>200000</v>
      </c>
      <c r="H486" s="323">
        <v>8.0000000000000002E-3</v>
      </c>
      <c r="I486" s="287">
        <v>1600</v>
      </c>
      <c r="J486" s="285">
        <v>560000</v>
      </c>
    </row>
    <row r="487" spans="1:10" ht="16" x14ac:dyDescent="0.2">
      <c r="A487" s="281" t="s">
        <v>118</v>
      </c>
      <c r="B487" s="281" t="s">
        <v>402</v>
      </c>
      <c r="C487" s="282">
        <v>43266</v>
      </c>
      <c r="D487" s="329" t="s">
        <v>418</v>
      </c>
      <c r="E487" s="327" t="s">
        <v>875</v>
      </c>
      <c r="F487" s="283" t="s">
        <v>408</v>
      </c>
      <c r="G487" s="285">
        <v>90000</v>
      </c>
      <c r="H487" s="323">
        <v>1.2999999999999999E-2</v>
      </c>
      <c r="I487" s="287">
        <v>1170</v>
      </c>
      <c r="J487" s="285">
        <v>409500</v>
      </c>
    </row>
    <row r="488" spans="1:10" ht="16" x14ac:dyDescent="0.2">
      <c r="A488" s="281" t="s">
        <v>124</v>
      </c>
      <c r="B488" s="281" t="s">
        <v>402</v>
      </c>
      <c r="C488" s="282">
        <v>43266</v>
      </c>
      <c r="D488" s="329" t="s">
        <v>418</v>
      </c>
      <c r="E488" s="327" t="s">
        <v>875</v>
      </c>
      <c r="F488" s="283" t="s">
        <v>408</v>
      </c>
      <c r="G488" s="285">
        <v>100000</v>
      </c>
      <c r="H488" s="323">
        <v>5.0000000000000001E-3</v>
      </c>
      <c r="I488" s="287">
        <v>500</v>
      </c>
      <c r="J488" s="285">
        <v>175000</v>
      </c>
    </row>
    <row r="489" spans="1:10" ht="16" x14ac:dyDescent="0.2">
      <c r="A489" s="214" t="s">
        <v>118</v>
      </c>
      <c r="B489" s="214" t="s">
        <v>382</v>
      </c>
      <c r="C489" s="224">
        <v>43266</v>
      </c>
      <c r="D489" s="229" t="s">
        <v>397</v>
      </c>
      <c r="E489" s="214" t="s">
        <v>389</v>
      </c>
      <c r="F489" s="214" t="s">
        <v>366</v>
      </c>
      <c r="G489" s="217">
        <v>38869.257950530038</v>
      </c>
      <c r="H489" s="226">
        <v>0.03</v>
      </c>
      <c r="I489" s="227">
        <v>1166.077738515901</v>
      </c>
      <c r="J489" s="228">
        <v>2915194.3462897525</v>
      </c>
    </row>
    <row r="490" spans="1:10" ht="16" x14ac:dyDescent="0.2">
      <c r="A490" s="288" t="s">
        <v>122</v>
      </c>
      <c r="B490" s="288" t="s">
        <v>119</v>
      </c>
      <c r="C490" s="289">
        <v>43266</v>
      </c>
      <c r="D490" s="288" t="s">
        <v>279</v>
      </c>
      <c r="E490" s="288" t="s">
        <v>154</v>
      </c>
      <c r="G490" s="288">
        <v>500000</v>
      </c>
      <c r="H490" s="288" t="e">
        <f>G490*#REF!</f>
        <v>#REF!</v>
      </c>
      <c r="I490" s="288" t="e">
        <f>H490*200</f>
        <v>#REF!</v>
      </c>
      <c r="J490" s="291"/>
    </row>
    <row r="491" spans="1:10" ht="16" x14ac:dyDescent="0.2">
      <c r="A491" s="288" t="s">
        <v>118</v>
      </c>
      <c r="B491" s="292" t="s">
        <v>119</v>
      </c>
      <c r="C491" s="289">
        <v>43266</v>
      </c>
      <c r="D491" s="288" t="s">
        <v>350</v>
      </c>
      <c r="E491" s="288" t="s">
        <v>159</v>
      </c>
      <c r="G491" s="288">
        <v>200000</v>
      </c>
      <c r="H491" s="288" t="e">
        <f>G491*#REF!</f>
        <v>#REF!</v>
      </c>
      <c r="I491" s="288" t="e">
        <f>H491*180</f>
        <v>#REF!</v>
      </c>
      <c r="J491" s="291"/>
    </row>
    <row r="492" spans="1:10" ht="16" x14ac:dyDescent="0.2">
      <c r="A492" s="288" t="s">
        <v>118</v>
      </c>
      <c r="B492" s="292" t="s">
        <v>119</v>
      </c>
      <c r="C492" s="289">
        <v>43266</v>
      </c>
      <c r="D492" s="288" t="s">
        <v>203</v>
      </c>
      <c r="E492" s="288" t="s">
        <v>191</v>
      </c>
      <c r="G492" s="288">
        <v>500000</v>
      </c>
      <c r="H492" s="288" t="e">
        <f>G492*#REF!</f>
        <v>#REF!</v>
      </c>
      <c r="I492" s="288" t="e">
        <f>H492*200</f>
        <v>#REF!</v>
      </c>
      <c r="J492" s="291"/>
    </row>
    <row r="493" spans="1:10" ht="16" x14ac:dyDescent="0.2">
      <c r="A493" s="288" t="s">
        <v>118</v>
      </c>
      <c r="B493" s="288" t="s">
        <v>206</v>
      </c>
      <c r="C493" s="292">
        <v>43266</v>
      </c>
      <c r="D493" s="288" t="s">
        <v>326</v>
      </c>
      <c r="E493" s="288" t="s">
        <v>208</v>
      </c>
      <c r="G493" s="288">
        <v>200000</v>
      </c>
      <c r="H493" s="288" t="e">
        <f>G493*#REF!</f>
        <v>#REF!</v>
      </c>
      <c r="I493" s="288" t="e">
        <f>H493*180</f>
        <v>#REF!</v>
      </c>
      <c r="J493" s="291"/>
    </row>
    <row r="494" spans="1:10" ht="16" x14ac:dyDescent="0.2">
      <c r="A494" s="288" t="s">
        <v>118</v>
      </c>
      <c r="B494" s="288" t="s">
        <v>240</v>
      </c>
      <c r="C494" s="292">
        <v>43266</v>
      </c>
      <c r="D494" s="288" t="s">
        <v>340</v>
      </c>
      <c r="E494" s="288" t="s">
        <v>242</v>
      </c>
      <c r="G494" s="288">
        <v>200000</v>
      </c>
      <c r="H494" s="288" t="e">
        <f>G494*#REF!</f>
        <v>#REF!</v>
      </c>
      <c r="I494" s="288" t="e">
        <f>H494*180</f>
        <v>#REF!</v>
      </c>
      <c r="J494" s="291"/>
    </row>
    <row r="495" spans="1:10" ht="16" x14ac:dyDescent="0.2">
      <c r="A495" s="288" t="s">
        <v>124</v>
      </c>
      <c r="B495" s="292" t="s">
        <v>119</v>
      </c>
      <c r="C495" s="289">
        <v>43266</v>
      </c>
      <c r="D495" s="288" t="s">
        <v>309</v>
      </c>
      <c r="E495" s="288" t="s">
        <v>191</v>
      </c>
      <c r="G495" s="288">
        <v>500000</v>
      </c>
      <c r="H495" s="288" t="e">
        <f>G495*#REF!</f>
        <v>#REF!</v>
      </c>
      <c r="I495" s="288" t="e">
        <f>H495*200</f>
        <v>#REF!</v>
      </c>
      <c r="J495" s="291"/>
    </row>
    <row r="496" spans="1:10" ht="16" x14ac:dyDescent="0.2">
      <c r="A496" s="291" t="s">
        <v>118</v>
      </c>
      <c r="B496" s="291" t="s">
        <v>206</v>
      </c>
      <c r="C496" s="294">
        <v>43266</v>
      </c>
      <c r="D496" s="291" t="s">
        <v>437</v>
      </c>
      <c r="E496" s="291" t="s">
        <v>208</v>
      </c>
      <c r="G496" s="291">
        <v>200000</v>
      </c>
      <c r="H496" s="291">
        <v>5000</v>
      </c>
      <c r="I496" s="291">
        <v>900000</v>
      </c>
      <c r="J496" s="291"/>
    </row>
    <row r="497" spans="1:10" ht="16" x14ac:dyDescent="0.25">
      <c r="A497" s="230" t="s">
        <v>442</v>
      </c>
      <c r="B497" s="230" t="s">
        <v>443</v>
      </c>
      <c r="C497" s="231">
        <v>43266</v>
      </c>
      <c r="D497" s="235" t="s">
        <v>460</v>
      </c>
      <c r="E497" s="230" t="s">
        <v>449</v>
      </c>
      <c r="F497" s="230" t="s">
        <v>444</v>
      </c>
      <c r="G497" s="232">
        <v>400000</v>
      </c>
      <c r="H497" s="233">
        <v>0.01</v>
      </c>
      <c r="I497" s="230">
        <v>8000</v>
      </c>
      <c r="J497" s="230">
        <v>1600000</v>
      </c>
    </row>
    <row r="498" spans="1:10" ht="16" x14ac:dyDescent="0.2">
      <c r="A498" s="245" t="s">
        <v>582</v>
      </c>
      <c r="B498" s="245" t="s">
        <v>578</v>
      </c>
      <c r="C498" s="296">
        <v>43266</v>
      </c>
      <c r="D498" s="245" t="s">
        <v>601</v>
      </c>
      <c r="E498" s="245" t="s">
        <v>581</v>
      </c>
      <c r="F498" s="245" t="s">
        <v>366</v>
      </c>
      <c r="G498" s="297">
        <v>200000</v>
      </c>
      <c r="H498" s="298">
        <v>0.01</v>
      </c>
      <c r="I498" s="297">
        <v>2000</v>
      </c>
      <c r="J498" s="297">
        <v>5000000</v>
      </c>
    </row>
    <row r="499" spans="1:10" ht="16" x14ac:dyDescent="0.2">
      <c r="A499" s="245" t="s">
        <v>118</v>
      </c>
      <c r="B499" s="245" t="s">
        <v>578</v>
      </c>
      <c r="C499" s="296">
        <v>43266</v>
      </c>
      <c r="D499" s="245" t="s">
        <v>601</v>
      </c>
      <c r="E499" s="299" t="s">
        <v>580</v>
      </c>
      <c r="F499" s="245" t="s">
        <v>366</v>
      </c>
      <c r="G499" s="297">
        <v>80000</v>
      </c>
      <c r="H499" s="298">
        <v>0.02</v>
      </c>
      <c r="I499" s="297">
        <v>1600</v>
      </c>
      <c r="J499" s="297">
        <v>4000000</v>
      </c>
    </row>
    <row r="500" spans="1:10" ht="16" x14ac:dyDescent="0.2">
      <c r="A500" s="245" t="s">
        <v>124</v>
      </c>
      <c r="B500" s="245" t="s">
        <v>578</v>
      </c>
      <c r="C500" s="296">
        <v>43266</v>
      </c>
      <c r="D500" s="245" t="s">
        <v>601</v>
      </c>
      <c r="E500" s="245" t="s">
        <v>581</v>
      </c>
      <c r="F500" s="245" t="s">
        <v>366</v>
      </c>
      <c r="G500" s="297">
        <v>200000</v>
      </c>
      <c r="H500" s="298">
        <v>8.0000000000000002E-3</v>
      </c>
      <c r="I500" s="297">
        <v>1600</v>
      </c>
      <c r="J500" s="297">
        <v>4000000</v>
      </c>
    </row>
    <row r="501" spans="1:10" ht="16" x14ac:dyDescent="0.25">
      <c r="A501" s="300" t="s">
        <v>118</v>
      </c>
      <c r="B501" s="300" t="s">
        <v>609</v>
      </c>
      <c r="C501" s="301">
        <v>43266</v>
      </c>
      <c r="D501" s="300" t="s">
        <v>418</v>
      </c>
      <c r="E501" s="300" t="s">
        <v>610</v>
      </c>
      <c r="F501" s="300" t="s">
        <v>366</v>
      </c>
      <c r="G501" s="300">
        <v>30000</v>
      </c>
      <c r="H501" s="302">
        <v>0.04</v>
      </c>
      <c r="I501" s="303">
        <v>1200</v>
      </c>
      <c r="J501" s="300"/>
    </row>
    <row r="502" spans="1:10" ht="16" x14ac:dyDescent="0.25">
      <c r="A502" s="300" t="s">
        <v>118</v>
      </c>
      <c r="B502" s="300" t="s">
        <v>609</v>
      </c>
      <c r="C502" s="301">
        <v>43266</v>
      </c>
      <c r="D502" s="300" t="s">
        <v>611</v>
      </c>
      <c r="E502" s="300" t="s">
        <v>611</v>
      </c>
      <c r="F502" s="300" t="s">
        <v>366</v>
      </c>
      <c r="G502" s="300">
        <v>4000</v>
      </c>
      <c r="H502" s="302">
        <v>0.3</v>
      </c>
      <c r="I502" s="303">
        <v>1200</v>
      </c>
      <c r="J502" s="300"/>
    </row>
    <row r="503" spans="1:10" ht="16" x14ac:dyDescent="0.25">
      <c r="A503" s="300" t="s">
        <v>118</v>
      </c>
      <c r="B503" s="300" t="s">
        <v>609</v>
      </c>
      <c r="C503" s="301">
        <v>43266</v>
      </c>
      <c r="D503" s="300" t="s">
        <v>617</v>
      </c>
      <c r="E503" s="300" t="s">
        <v>617</v>
      </c>
      <c r="F503" s="300" t="s">
        <v>366</v>
      </c>
      <c r="G503" s="300">
        <v>3000</v>
      </c>
      <c r="H503" s="302">
        <v>0.15</v>
      </c>
      <c r="I503" s="303">
        <v>450</v>
      </c>
      <c r="J503" s="300"/>
    </row>
    <row r="504" spans="1:10" ht="16" x14ac:dyDescent="0.25">
      <c r="A504" s="300" t="s">
        <v>124</v>
      </c>
      <c r="B504" s="300" t="s">
        <v>609</v>
      </c>
      <c r="C504" s="301">
        <v>43266</v>
      </c>
      <c r="D504" s="300" t="s">
        <v>418</v>
      </c>
      <c r="E504" s="300" t="s">
        <v>628</v>
      </c>
      <c r="F504" s="300" t="s">
        <v>613</v>
      </c>
      <c r="G504" s="300">
        <v>200000</v>
      </c>
      <c r="H504" s="302">
        <v>5.0000000000000001E-3</v>
      </c>
      <c r="I504" s="303">
        <v>1000</v>
      </c>
      <c r="J504" s="300"/>
    </row>
    <row r="505" spans="1:10" ht="16" x14ac:dyDescent="0.25">
      <c r="A505" s="300" t="s">
        <v>386</v>
      </c>
      <c r="B505" s="300" t="s">
        <v>609</v>
      </c>
      <c r="C505" s="301">
        <v>43266</v>
      </c>
      <c r="D505" s="300" t="s">
        <v>418</v>
      </c>
      <c r="E505" s="300" t="s">
        <v>627</v>
      </c>
      <c r="F505" s="300" t="s">
        <v>613</v>
      </c>
      <c r="G505" s="300">
        <v>300000</v>
      </c>
      <c r="H505" s="302">
        <v>0.01</v>
      </c>
      <c r="I505" s="303">
        <v>3000</v>
      </c>
      <c r="J505" s="300"/>
    </row>
    <row r="506" spans="1:10" ht="16" x14ac:dyDescent="0.25">
      <c r="A506" s="300" t="s">
        <v>615</v>
      </c>
      <c r="B506" s="300" t="s">
        <v>609</v>
      </c>
      <c r="C506" s="301">
        <v>43266</v>
      </c>
      <c r="D506" s="300" t="s">
        <v>418</v>
      </c>
      <c r="E506" s="300" t="s">
        <v>627</v>
      </c>
      <c r="F506" s="300" t="s">
        <v>613</v>
      </c>
      <c r="G506" s="300">
        <v>300000</v>
      </c>
      <c r="H506" s="302">
        <v>5.0000000000000001E-3</v>
      </c>
      <c r="I506" s="303">
        <v>1500</v>
      </c>
      <c r="J506" s="300"/>
    </row>
    <row r="507" spans="1:10" ht="16" x14ac:dyDescent="0.2">
      <c r="A507" s="304" t="s">
        <v>118</v>
      </c>
      <c r="B507" s="304" t="s">
        <v>758</v>
      </c>
      <c r="C507" s="305">
        <v>43266</v>
      </c>
      <c r="D507" s="325" t="s">
        <v>786</v>
      </c>
      <c r="E507" s="307" t="s">
        <v>787</v>
      </c>
      <c r="F507" s="308" t="s">
        <v>466</v>
      </c>
      <c r="G507" s="309">
        <v>600000</v>
      </c>
      <c r="H507" s="310">
        <v>0.02</v>
      </c>
      <c r="I507" s="311">
        <v>12000</v>
      </c>
      <c r="J507" s="309">
        <v>3600000</v>
      </c>
    </row>
    <row r="508" spans="1:10" ht="16" x14ac:dyDescent="0.2">
      <c r="A508" s="109" t="s">
        <v>118</v>
      </c>
      <c r="B508" s="109" t="s">
        <v>720</v>
      </c>
      <c r="C508" s="275">
        <v>43266</v>
      </c>
      <c r="D508" s="109" t="s">
        <v>737</v>
      </c>
      <c r="E508" s="108" t="s">
        <v>725</v>
      </c>
      <c r="F508" s="109" t="s">
        <v>444</v>
      </c>
      <c r="G508" s="236">
        <v>250000</v>
      </c>
      <c r="H508" s="237">
        <v>0.03</v>
      </c>
      <c r="I508" s="238">
        <v>0.75</v>
      </c>
      <c r="J508" s="236">
        <v>1875</v>
      </c>
    </row>
    <row r="509" spans="1:10" ht="16" x14ac:dyDescent="0.2">
      <c r="A509" s="109" t="s">
        <v>749</v>
      </c>
      <c r="B509" s="109" t="s">
        <v>720</v>
      </c>
      <c r="C509" s="275">
        <v>43266</v>
      </c>
      <c r="D509" s="109" t="s">
        <v>737</v>
      </c>
      <c r="E509" s="108" t="s">
        <v>753</v>
      </c>
      <c r="F509" s="109" t="s">
        <v>444</v>
      </c>
      <c r="G509" s="236">
        <v>400000</v>
      </c>
      <c r="H509" s="237">
        <v>1.6E-2</v>
      </c>
      <c r="I509" s="238">
        <v>0.64</v>
      </c>
      <c r="J509" s="236">
        <v>1600</v>
      </c>
    </row>
    <row r="510" spans="1:10" ht="16" x14ac:dyDescent="0.2">
      <c r="A510" s="136" t="s">
        <v>475</v>
      </c>
      <c r="B510" s="136" t="s">
        <v>470</v>
      </c>
      <c r="C510" s="276">
        <v>43266</v>
      </c>
      <c r="D510" s="242" t="s">
        <v>483</v>
      </c>
      <c r="E510" s="135" t="s">
        <v>473</v>
      </c>
      <c r="F510" s="135" t="s">
        <v>444</v>
      </c>
      <c r="G510" s="239">
        <v>400000</v>
      </c>
      <c r="H510" s="240">
        <v>2.0000000000000001E-4</v>
      </c>
      <c r="I510" s="241">
        <v>80</v>
      </c>
      <c r="J510" s="241">
        <v>24000</v>
      </c>
    </row>
    <row r="511" spans="1:10" ht="16" x14ac:dyDescent="0.2">
      <c r="A511" s="136" t="s">
        <v>118</v>
      </c>
      <c r="B511" s="136" t="s">
        <v>470</v>
      </c>
      <c r="C511" s="276">
        <v>43266</v>
      </c>
      <c r="D511" s="242" t="s">
        <v>483</v>
      </c>
      <c r="E511" s="135" t="s">
        <v>472</v>
      </c>
      <c r="F511" s="135" t="s">
        <v>366</v>
      </c>
      <c r="G511" s="239">
        <v>20000</v>
      </c>
      <c r="H511" s="240">
        <v>1.7999999999999999E-2</v>
      </c>
      <c r="I511" s="241">
        <v>360</v>
      </c>
      <c r="J511" s="241">
        <v>108000</v>
      </c>
    </row>
    <row r="512" spans="1:10" ht="16" x14ac:dyDescent="0.2">
      <c r="A512" s="136" t="s">
        <v>124</v>
      </c>
      <c r="B512" s="136" t="s">
        <v>470</v>
      </c>
      <c r="C512" s="276">
        <v>43266</v>
      </c>
      <c r="D512" s="242" t="s">
        <v>483</v>
      </c>
      <c r="E512" s="135" t="s">
        <v>473</v>
      </c>
      <c r="F512" s="135" t="s">
        <v>444</v>
      </c>
      <c r="G512" s="239">
        <v>400000</v>
      </c>
      <c r="H512" s="240">
        <v>2.0000000000000001E-4</v>
      </c>
      <c r="I512" s="241">
        <v>80</v>
      </c>
      <c r="J512" s="241">
        <v>24000</v>
      </c>
    </row>
    <row r="513" spans="1:10" ht="16" x14ac:dyDescent="0.2">
      <c r="A513" s="312" t="s">
        <v>122</v>
      </c>
      <c r="B513" s="312" t="s">
        <v>802</v>
      </c>
      <c r="C513" s="313">
        <v>43266</v>
      </c>
      <c r="D513" s="312" t="s">
        <v>814</v>
      </c>
      <c r="E513" s="312" t="s">
        <v>815</v>
      </c>
      <c r="F513" s="244"/>
      <c r="G513" s="312">
        <v>10000</v>
      </c>
      <c r="H513" s="315">
        <v>0.02</v>
      </c>
      <c r="I513" s="316">
        <v>200</v>
      </c>
      <c r="J513" s="317">
        <v>32000</v>
      </c>
    </row>
    <row r="514" spans="1:10" ht="16" x14ac:dyDescent="0.2">
      <c r="A514" s="312" t="s">
        <v>118</v>
      </c>
      <c r="B514" s="312" t="s">
        <v>802</v>
      </c>
      <c r="C514" s="313">
        <v>43266</v>
      </c>
      <c r="D514" s="312" t="s">
        <v>814</v>
      </c>
      <c r="E514" s="312" t="s">
        <v>830</v>
      </c>
      <c r="F514" s="244"/>
      <c r="G514" s="312">
        <v>10000</v>
      </c>
      <c r="H514" s="318">
        <v>0.01</v>
      </c>
      <c r="I514" s="316">
        <v>100</v>
      </c>
      <c r="J514" s="317">
        <v>16000</v>
      </c>
    </row>
    <row r="515" spans="1:10" ht="16" x14ac:dyDescent="0.2">
      <c r="A515" s="220" t="s">
        <v>374</v>
      </c>
      <c r="B515" s="220" t="s">
        <v>359</v>
      </c>
      <c r="C515" s="277">
        <v>43267</v>
      </c>
      <c r="D515" s="216" t="s">
        <v>373</v>
      </c>
      <c r="E515" s="216" t="s">
        <v>365</v>
      </c>
      <c r="F515" s="221" t="s">
        <v>366</v>
      </c>
      <c r="G515" s="219">
        <v>50000</v>
      </c>
      <c r="H515" s="222">
        <v>0.03</v>
      </c>
      <c r="I515" s="223">
        <v>1500</v>
      </c>
      <c r="J515" s="219">
        <v>2100000</v>
      </c>
    </row>
    <row r="516" spans="1:10" ht="16" x14ac:dyDescent="0.2">
      <c r="A516" s="281" t="s">
        <v>409</v>
      </c>
      <c r="B516" s="281" t="s">
        <v>402</v>
      </c>
      <c r="C516" s="282">
        <v>43267</v>
      </c>
      <c r="D516" s="329" t="s">
        <v>419</v>
      </c>
      <c r="E516" s="327" t="s">
        <v>877</v>
      </c>
      <c r="F516" s="283" t="s">
        <v>408</v>
      </c>
      <c r="G516" s="285">
        <v>200000</v>
      </c>
      <c r="H516" s="323">
        <v>8.0000000000000002E-3</v>
      </c>
      <c r="I516" s="287">
        <v>1600</v>
      </c>
      <c r="J516" s="285">
        <v>560000</v>
      </c>
    </row>
    <row r="517" spans="1:10" ht="16" x14ac:dyDescent="0.2">
      <c r="A517" s="281" t="s">
        <v>118</v>
      </c>
      <c r="B517" s="281" t="s">
        <v>402</v>
      </c>
      <c r="C517" s="282">
        <v>43267</v>
      </c>
      <c r="D517" s="329" t="s">
        <v>419</v>
      </c>
      <c r="E517" s="327" t="s">
        <v>876</v>
      </c>
      <c r="F517" s="283" t="s">
        <v>408</v>
      </c>
      <c r="G517" s="285">
        <v>90000</v>
      </c>
      <c r="H517" s="323">
        <v>1.2999999999999999E-2</v>
      </c>
      <c r="I517" s="287">
        <v>1170</v>
      </c>
      <c r="J517" s="285">
        <v>409500</v>
      </c>
    </row>
    <row r="518" spans="1:10" ht="16" x14ac:dyDescent="0.2">
      <c r="A518" s="214" t="s">
        <v>118</v>
      </c>
      <c r="B518" s="214" t="s">
        <v>382</v>
      </c>
      <c r="C518" s="224">
        <v>43267</v>
      </c>
      <c r="D518" s="229" t="s">
        <v>397</v>
      </c>
      <c r="E518" s="214" t="s">
        <v>389</v>
      </c>
      <c r="F518" s="214" t="s">
        <v>366</v>
      </c>
      <c r="G518" s="217">
        <v>38869.257950530038</v>
      </c>
      <c r="H518" s="226">
        <v>0.04</v>
      </c>
      <c r="I518" s="227">
        <v>1554.7703180212015</v>
      </c>
      <c r="J518" s="228">
        <v>3886925.7950530038</v>
      </c>
    </row>
    <row r="519" spans="1:10" ht="16" x14ac:dyDescent="0.2">
      <c r="A519" s="288" t="s">
        <v>118</v>
      </c>
      <c r="B519" s="288" t="s">
        <v>119</v>
      </c>
      <c r="C519" s="289">
        <v>43267</v>
      </c>
      <c r="D519" s="288" t="s">
        <v>277</v>
      </c>
      <c r="E519" s="288" t="s">
        <v>121</v>
      </c>
      <c r="G519" s="288">
        <v>200000</v>
      </c>
      <c r="H519" s="288" t="e">
        <f>G519*#REF!</f>
        <v>#REF!</v>
      </c>
      <c r="I519" s="288" t="e">
        <f>H519*180</f>
        <v>#REF!</v>
      </c>
      <c r="J519" s="291"/>
    </row>
    <row r="520" spans="1:10" ht="16" x14ac:dyDescent="0.2">
      <c r="A520" s="288" t="s">
        <v>118</v>
      </c>
      <c r="B520" s="292" t="s">
        <v>119</v>
      </c>
      <c r="C520" s="289">
        <v>43267</v>
      </c>
      <c r="D520" s="288" t="s">
        <v>294</v>
      </c>
      <c r="E520" s="288" t="s">
        <v>183</v>
      </c>
      <c r="G520" s="288">
        <v>200000</v>
      </c>
      <c r="H520" s="288" t="e">
        <f>G520*#REF!</f>
        <v>#REF!</v>
      </c>
      <c r="I520" s="288" t="e">
        <f>H520*180</f>
        <v>#REF!</v>
      </c>
      <c r="J520" s="291"/>
    </row>
    <row r="521" spans="1:10" ht="16" x14ac:dyDescent="0.2">
      <c r="A521" s="288" t="s">
        <v>118</v>
      </c>
      <c r="B521" s="292" t="s">
        <v>119</v>
      </c>
      <c r="C521" s="289">
        <v>43267</v>
      </c>
      <c r="D521" s="288" t="s">
        <v>312</v>
      </c>
      <c r="E521" s="288" t="s">
        <v>191</v>
      </c>
      <c r="G521" s="288">
        <v>200000</v>
      </c>
      <c r="H521" s="288" t="e">
        <f>G521*#REF!</f>
        <v>#REF!</v>
      </c>
      <c r="I521" s="288" t="e">
        <f>H521*180</f>
        <v>#REF!</v>
      </c>
      <c r="J521" s="291"/>
    </row>
    <row r="522" spans="1:10" ht="16" x14ac:dyDescent="0.2">
      <c r="A522" s="288" t="s">
        <v>274</v>
      </c>
      <c r="B522" s="288" t="s">
        <v>206</v>
      </c>
      <c r="C522" s="292">
        <v>43267</v>
      </c>
      <c r="D522" s="288" t="s">
        <v>327</v>
      </c>
      <c r="E522" s="288" t="s">
        <v>208</v>
      </c>
      <c r="G522" s="288">
        <v>500000</v>
      </c>
      <c r="H522" s="288" t="e">
        <f>G522*#REF!</f>
        <v>#REF!</v>
      </c>
      <c r="I522" s="288" t="e">
        <f>H522*200</f>
        <v>#REF!</v>
      </c>
      <c r="J522" s="291"/>
    </row>
    <row r="523" spans="1:10" ht="16" x14ac:dyDescent="0.2">
      <c r="A523" s="288" t="s">
        <v>118</v>
      </c>
      <c r="B523" s="288" t="s">
        <v>240</v>
      </c>
      <c r="C523" s="292">
        <v>43267</v>
      </c>
      <c r="D523" s="288" t="s">
        <v>343</v>
      </c>
      <c r="E523" s="288" t="s">
        <v>242</v>
      </c>
      <c r="G523" s="288">
        <v>500000</v>
      </c>
      <c r="H523" s="288" t="e">
        <f>G523*#REF!</f>
        <v>#REF!</v>
      </c>
      <c r="I523" s="288" t="e">
        <f>H523*200</f>
        <v>#REF!</v>
      </c>
      <c r="J523" s="291"/>
    </row>
    <row r="524" spans="1:10" ht="16" x14ac:dyDescent="0.2">
      <c r="A524" s="291" t="s">
        <v>118</v>
      </c>
      <c r="B524" s="291" t="s">
        <v>206</v>
      </c>
      <c r="C524" s="294">
        <v>43267</v>
      </c>
      <c r="D524" s="291" t="s">
        <v>438</v>
      </c>
      <c r="E524" s="291" t="s">
        <v>208</v>
      </c>
      <c r="G524" s="291">
        <v>500000</v>
      </c>
      <c r="H524" s="291">
        <v>15000</v>
      </c>
      <c r="I524" s="291">
        <v>3000000</v>
      </c>
      <c r="J524" s="291"/>
    </row>
    <row r="525" spans="1:10" ht="16" x14ac:dyDescent="0.2">
      <c r="A525" s="245" t="s">
        <v>118</v>
      </c>
      <c r="B525" s="245" t="s">
        <v>578</v>
      </c>
      <c r="C525" s="296">
        <v>43267</v>
      </c>
      <c r="D525" s="245" t="s">
        <v>601</v>
      </c>
      <c r="E525" s="299" t="s">
        <v>584</v>
      </c>
      <c r="F525" s="245" t="s">
        <v>366</v>
      </c>
      <c r="G525" s="297">
        <v>80000</v>
      </c>
      <c r="H525" s="298">
        <v>0.02</v>
      </c>
      <c r="I525" s="297">
        <v>1600</v>
      </c>
      <c r="J525" s="297">
        <v>4000000</v>
      </c>
    </row>
    <row r="526" spans="1:10" ht="16" x14ac:dyDescent="0.2">
      <c r="A526" s="245" t="s">
        <v>124</v>
      </c>
      <c r="B526" s="245" t="s">
        <v>578</v>
      </c>
      <c r="C526" s="296">
        <v>43267</v>
      </c>
      <c r="D526" s="245" t="s">
        <v>601</v>
      </c>
      <c r="E526" s="245" t="s">
        <v>581</v>
      </c>
      <c r="F526" s="245" t="s">
        <v>366</v>
      </c>
      <c r="G526" s="297">
        <v>100000</v>
      </c>
      <c r="H526" s="298">
        <v>8.0000000000000002E-3</v>
      </c>
      <c r="I526" s="297">
        <v>800</v>
      </c>
      <c r="J526" s="297">
        <v>2000000</v>
      </c>
    </row>
    <row r="527" spans="1:10" ht="16" x14ac:dyDescent="0.25">
      <c r="A527" s="300" t="s">
        <v>118</v>
      </c>
      <c r="B527" s="300" t="s">
        <v>609</v>
      </c>
      <c r="C527" s="301">
        <v>43267</v>
      </c>
      <c r="D527" s="300" t="s">
        <v>418</v>
      </c>
      <c r="E527" s="300" t="s">
        <v>610</v>
      </c>
      <c r="F527" s="300" t="s">
        <v>366</v>
      </c>
      <c r="G527" s="300">
        <v>30000</v>
      </c>
      <c r="H527" s="302">
        <v>0.04</v>
      </c>
      <c r="I527" s="303">
        <v>1200</v>
      </c>
      <c r="J527" s="300"/>
    </row>
    <row r="528" spans="1:10" ht="16" x14ac:dyDescent="0.25">
      <c r="A528" s="300" t="s">
        <v>118</v>
      </c>
      <c r="B528" s="300" t="s">
        <v>609</v>
      </c>
      <c r="C528" s="301">
        <v>43267</v>
      </c>
      <c r="D528" s="300" t="s">
        <v>611</v>
      </c>
      <c r="E528" s="300" t="s">
        <v>611</v>
      </c>
      <c r="F528" s="300" t="s">
        <v>366</v>
      </c>
      <c r="G528" s="300">
        <v>4000</v>
      </c>
      <c r="H528" s="302">
        <v>0.3</v>
      </c>
      <c r="I528" s="303">
        <v>1200</v>
      </c>
      <c r="J528" s="300"/>
    </row>
    <row r="529" spans="1:10" ht="16" x14ac:dyDescent="0.25">
      <c r="A529" s="300" t="s">
        <v>118</v>
      </c>
      <c r="B529" s="300" t="s">
        <v>609</v>
      </c>
      <c r="C529" s="301">
        <v>43267</v>
      </c>
      <c r="D529" s="300" t="s">
        <v>617</v>
      </c>
      <c r="E529" s="300" t="s">
        <v>617</v>
      </c>
      <c r="F529" s="300" t="s">
        <v>366</v>
      </c>
      <c r="G529" s="300">
        <v>3000</v>
      </c>
      <c r="H529" s="302">
        <v>0.15</v>
      </c>
      <c r="I529" s="303">
        <v>450</v>
      </c>
      <c r="J529" s="300"/>
    </row>
    <row r="530" spans="1:10" ht="16" x14ac:dyDescent="0.25">
      <c r="A530" s="300" t="s">
        <v>386</v>
      </c>
      <c r="B530" s="300" t="s">
        <v>609</v>
      </c>
      <c r="C530" s="301">
        <v>43267</v>
      </c>
      <c r="D530" s="300" t="s">
        <v>418</v>
      </c>
      <c r="E530" s="300" t="s">
        <v>627</v>
      </c>
      <c r="F530" s="300" t="s">
        <v>613</v>
      </c>
      <c r="G530" s="300">
        <v>300000</v>
      </c>
      <c r="H530" s="302">
        <v>0.01</v>
      </c>
      <c r="I530" s="303">
        <v>3000</v>
      </c>
      <c r="J530" s="300"/>
    </row>
    <row r="531" spans="1:10" ht="16" x14ac:dyDescent="0.25">
      <c r="A531" s="300" t="s">
        <v>615</v>
      </c>
      <c r="B531" s="300" t="s">
        <v>609</v>
      </c>
      <c r="C531" s="301">
        <v>43267</v>
      </c>
      <c r="D531" s="300" t="s">
        <v>418</v>
      </c>
      <c r="E531" s="300" t="s">
        <v>627</v>
      </c>
      <c r="F531" s="300" t="s">
        <v>613</v>
      </c>
      <c r="G531" s="300">
        <v>300000</v>
      </c>
      <c r="H531" s="302">
        <v>5.0000000000000001E-3</v>
      </c>
      <c r="I531" s="303">
        <v>1500</v>
      </c>
      <c r="J531" s="300"/>
    </row>
    <row r="532" spans="1:10" ht="16" x14ac:dyDescent="0.2">
      <c r="A532" s="304" t="s">
        <v>118</v>
      </c>
      <c r="B532" s="304" t="s">
        <v>758</v>
      </c>
      <c r="C532" s="305">
        <v>43267</v>
      </c>
      <c r="D532" s="325" t="s">
        <v>788</v>
      </c>
      <c r="E532" s="307" t="s">
        <v>789</v>
      </c>
      <c r="F532" s="308" t="s">
        <v>366</v>
      </c>
      <c r="G532" s="309">
        <v>50000</v>
      </c>
      <c r="H532" s="310">
        <v>0.06</v>
      </c>
      <c r="I532" s="311">
        <v>3000</v>
      </c>
      <c r="J532" s="309">
        <v>900000</v>
      </c>
    </row>
    <row r="533" spans="1:10" ht="16" x14ac:dyDescent="0.2">
      <c r="A533" s="109" t="s">
        <v>118</v>
      </c>
      <c r="B533" s="109" t="s">
        <v>720</v>
      </c>
      <c r="C533" s="275">
        <v>43267</v>
      </c>
      <c r="D533" s="109" t="s">
        <v>737</v>
      </c>
      <c r="E533" s="108" t="s">
        <v>732</v>
      </c>
      <c r="F533" s="109" t="s">
        <v>444</v>
      </c>
      <c r="G533" s="236">
        <v>150000</v>
      </c>
      <c r="H533" s="237">
        <v>3.2000000000000001E-2</v>
      </c>
      <c r="I533" s="238">
        <v>0.48</v>
      </c>
      <c r="J533" s="236">
        <v>1200</v>
      </c>
    </row>
    <row r="534" spans="1:10" ht="16" x14ac:dyDescent="0.2">
      <c r="A534" s="136" t="s">
        <v>475</v>
      </c>
      <c r="B534" s="136" t="s">
        <v>470</v>
      </c>
      <c r="C534" s="276">
        <v>43267</v>
      </c>
      <c r="D534" s="242" t="s">
        <v>484</v>
      </c>
      <c r="E534" s="135" t="s">
        <v>473</v>
      </c>
      <c r="F534" s="135" t="s">
        <v>444</v>
      </c>
      <c r="G534" s="239">
        <v>400000</v>
      </c>
      <c r="H534" s="240">
        <v>2.0000000000000001E-4</v>
      </c>
      <c r="I534" s="241">
        <v>80</v>
      </c>
      <c r="J534" s="241">
        <v>24000</v>
      </c>
    </row>
    <row r="535" spans="1:10" ht="16" x14ac:dyDescent="0.2">
      <c r="A535" s="136" t="s">
        <v>118</v>
      </c>
      <c r="B535" s="136" t="s">
        <v>470</v>
      </c>
      <c r="C535" s="276">
        <v>43267</v>
      </c>
      <c r="D535" s="242" t="s">
        <v>484</v>
      </c>
      <c r="E535" s="135" t="s">
        <v>485</v>
      </c>
      <c r="F535" s="135" t="s">
        <v>366</v>
      </c>
      <c r="G535" s="239">
        <v>10000</v>
      </c>
      <c r="H535" s="240">
        <v>1.7999999999999999E-2</v>
      </c>
      <c r="I535" s="241">
        <v>180</v>
      </c>
      <c r="J535" s="241">
        <v>54000</v>
      </c>
    </row>
    <row r="536" spans="1:10" ht="16" x14ac:dyDescent="0.2">
      <c r="A536" s="136" t="s">
        <v>124</v>
      </c>
      <c r="B536" s="136" t="s">
        <v>470</v>
      </c>
      <c r="C536" s="276">
        <v>43267</v>
      </c>
      <c r="D536" s="242" t="s">
        <v>484</v>
      </c>
      <c r="E536" s="135" t="s">
        <v>473</v>
      </c>
      <c r="F536" s="135" t="s">
        <v>444</v>
      </c>
      <c r="G536" s="239">
        <v>400000</v>
      </c>
      <c r="H536" s="240">
        <v>1E-4</v>
      </c>
      <c r="I536" s="241">
        <v>40</v>
      </c>
      <c r="J536" s="241">
        <v>12000</v>
      </c>
    </row>
    <row r="537" spans="1:10" ht="16" x14ac:dyDescent="0.2">
      <c r="A537" s="312" t="s">
        <v>122</v>
      </c>
      <c r="B537" s="312" t="s">
        <v>802</v>
      </c>
      <c r="C537" s="313">
        <v>43267</v>
      </c>
      <c r="D537" s="312" t="s">
        <v>814</v>
      </c>
      <c r="E537" s="312" t="s">
        <v>816</v>
      </c>
      <c r="F537" s="244"/>
      <c r="G537" s="312">
        <v>10000</v>
      </c>
      <c r="H537" s="315">
        <v>0.02</v>
      </c>
      <c r="I537" s="316">
        <v>200</v>
      </c>
      <c r="J537" s="317">
        <v>32000</v>
      </c>
    </row>
    <row r="538" spans="1:10" ht="16" x14ac:dyDescent="0.2">
      <c r="A538" s="312" t="s">
        <v>170</v>
      </c>
      <c r="B538" s="312" t="s">
        <v>802</v>
      </c>
      <c r="C538" s="313">
        <v>43267</v>
      </c>
      <c r="D538" s="312" t="s">
        <v>814</v>
      </c>
      <c r="E538" s="244"/>
      <c r="F538" s="244"/>
      <c r="G538" s="244"/>
      <c r="H538" s="318"/>
      <c r="I538" s="244"/>
      <c r="J538" s="244"/>
    </row>
    <row r="539" spans="1:10" ht="16" x14ac:dyDescent="0.2">
      <c r="A539" s="220" t="s">
        <v>118</v>
      </c>
      <c r="B539" s="220" t="s">
        <v>359</v>
      </c>
      <c r="C539" s="277">
        <v>43268</v>
      </c>
      <c r="D539" s="216" t="s">
        <v>919</v>
      </c>
      <c r="E539" s="221" t="s">
        <v>370</v>
      </c>
      <c r="F539" s="221" t="s">
        <v>366</v>
      </c>
      <c r="G539" s="219">
        <v>80000</v>
      </c>
      <c r="H539" s="222">
        <v>3.5000000000000003E-2</v>
      </c>
      <c r="I539" s="223">
        <v>2800.0000000000005</v>
      </c>
      <c r="J539" s="219">
        <v>3920000.0000000005</v>
      </c>
    </row>
    <row r="540" spans="1:10" ht="16" x14ac:dyDescent="0.2">
      <c r="A540" s="281" t="s">
        <v>409</v>
      </c>
      <c r="B540" s="281" t="s">
        <v>402</v>
      </c>
      <c r="C540" s="282">
        <v>43268</v>
      </c>
      <c r="D540" s="329" t="s">
        <v>419</v>
      </c>
      <c r="E540" s="327" t="s">
        <v>879</v>
      </c>
      <c r="F540" s="283" t="s">
        <v>408</v>
      </c>
      <c r="G540" s="285">
        <v>200000</v>
      </c>
      <c r="H540" s="323">
        <v>8.0000000000000002E-3</v>
      </c>
      <c r="I540" s="287">
        <v>1600</v>
      </c>
      <c r="J540" s="285">
        <v>560000</v>
      </c>
    </row>
    <row r="541" spans="1:10" ht="16" x14ac:dyDescent="0.2">
      <c r="A541" s="281" t="s">
        <v>405</v>
      </c>
      <c r="B541" s="281" t="s">
        <v>402</v>
      </c>
      <c r="C541" s="282">
        <v>43268</v>
      </c>
      <c r="D541" s="329" t="s">
        <v>419</v>
      </c>
      <c r="E541" s="327" t="s">
        <v>853</v>
      </c>
      <c r="F541" s="283" t="s">
        <v>404</v>
      </c>
      <c r="G541" s="285">
        <v>20000000</v>
      </c>
      <c r="H541" s="323" t="s">
        <v>406</v>
      </c>
      <c r="I541" s="287" t="s">
        <v>406</v>
      </c>
      <c r="J541" s="285" t="s">
        <v>406</v>
      </c>
    </row>
    <row r="542" spans="1:10" ht="16" x14ac:dyDescent="0.2">
      <c r="A542" s="281" t="s">
        <v>118</v>
      </c>
      <c r="B542" s="281" t="s">
        <v>402</v>
      </c>
      <c r="C542" s="282">
        <v>43268</v>
      </c>
      <c r="D542" s="329" t="s">
        <v>419</v>
      </c>
      <c r="E542" s="327" t="s">
        <v>878</v>
      </c>
      <c r="F542" s="283" t="s">
        <v>408</v>
      </c>
      <c r="G542" s="285">
        <v>90000</v>
      </c>
      <c r="H542" s="323">
        <v>1.2999999999999999E-2</v>
      </c>
      <c r="I542" s="287">
        <v>1170</v>
      </c>
      <c r="J542" s="285">
        <v>409500</v>
      </c>
    </row>
    <row r="543" spans="1:10" ht="16" x14ac:dyDescent="0.2">
      <c r="A543" s="214" t="s">
        <v>118</v>
      </c>
      <c r="B543" s="214" t="s">
        <v>382</v>
      </c>
      <c r="C543" s="224">
        <v>43268</v>
      </c>
      <c r="D543" s="229" t="s">
        <v>397</v>
      </c>
      <c r="E543" s="214" t="s">
        <v>389</v>
      </c>
      <c r="F543" s="214" t="s">
        <v>366</v>
      </c>
      <c r="G543" s="217">
        <v>54416.961130742049</v>
      </c>
      <c r="H543" s="226">
        <v>2.8299999999999999E-2</v>
      </c>
      <c r="I543" s="227">
        <v>1540</v>
      </c>
      <c r="J543" s="228">
        <v>3850000</v>
      </c>
    </row>
    <row r="544" spans="1:10" ht="16" x14ac:dyDescent="0.2">
      <c r="A544" s="288" t="s">
        <v>118</v>
      </c>
      <c r="B544" s="288" t="s">
        <v>119</v>
      </c>
      <c r="C544" s="289">
        <v>43268</v>
      </c>
      <c r="D544" s="288" t="s">
        <v>280</v>
      </c>
      <c r="E544" s="288" t="s">
        <v>121</v>
      </c>
      <c r="G544" s="288">
        <v>200000</v>
      </c>
      <c r="H544" s="288" t="e">
        <f>G544*#REF!</f>
        <v>#REF!</v>
      </c>
      <c r="I544" s="288" t="e">
        <f>H544*180</f>
        <v>#REF!</v>
      </c>
      <c r="J544" s="291"/>
    </row>
    <row r="545" spans="1:10" ht="16" x14ac:dyDescent="0.2">
      <c r="A545" s="288" t="s">
        <v>118</v>
      </c>
      <c r="B545" s="292" t="s">
        <v>119</v>
      </c>
      <c r="C545" s="289">
        <v>43268</v>
      </c>
      <c r="D545" s="288" t="s">
        <v>295</v>
      </c>
      <c r="E545" s="288" t="s">
        <v>183</v>
      </c>
      <c r="G545" s="288">
        <v>200000</v>
      </c>
      <c r="H545" s="288" t="e">
        <f>G545*#REF!</f>
        <v>#REF!</v>
      </c>
      <c r="I545" s="288" t="e">
        <f>H545*180</f>
        <v>#REF!</v>
      </c>
      <c r="J545" s="291"/>
    </row>
    <row r="546" spans="1:10" ht="16" x14ac:dyDescent="0.2">
      <c r="A546" s="288" t="s">
        <v>118</v>
      </c>
      <c r="B546" s="292" t="s">
        <v>119</v>
      </c>
      <c r="C546" s="289">
        <v>43268</v>
      </c>
      <c r="D546" s="288" t="s">
        <v>313</v>
      </c>
      <c r="E546" s="288" t="s">
        <v>191</v>
      </c>
      <c r="G546" s="288">
        <v>500000</v>
      </c>
      <c r="H546" s="288" t="e">
        <f>G546*#REF!</f>
        <v>#REF!</v>
      </c>
      <c r="I546" s="288" t="e">
        <f>H546*200</f>
        <v>#REF!</v>
      </c>
      <c r="J546" s="291"/>
    </row>
    <row r="547" spans="1:10" ht="16" x14ac:dyDescent="0.2">
      <c r="A547" s="288" t="s">
        <v>274</v>
      </c>
      <c r="B547" s="288" t="s">
        <v>206</v>
      </c>
      <c r="C547" s="292">
        <v>43268</v>
      </c>
      <c r="D547" s="288" t="s">
        <v>352</v>
      </c>
      <c r="E547" s="288" t="s">
        <v>208</v>
      </c>
      <c r="G547" s="288">
        <v>200000</v>
      </c>
      <c r="H547" s="288" t="e">
        <f>G547*#REF!</f>
        <v>#REF!</v>
      </c>
      <c r="I547" s="288" t="e">
        <f>H547*180</f>
        <v>#REF!</v>
      </c>
      <c r="J547" s="291"/>
    </row>
    <row r="548" spans="1:10" ht="16" x14ac:dyDescent="0.2">
      <c r="A548" s="288" t="s">
        <v>118</v>
      </c>
      <c r="B548" s="288" t="s">
        <v>240</v>
      </c>
      <c r="C548" s="292">
        <v>43268</v>
      </c>
      <c r="D548" s="288" t="s">
        <v>345</v>
      </c>
      <c r="E548" s="288" t="s">
        <v>242</v>
      </c>
      <c r="G548" s="288">
        <v>200000</v>
      </c>
      <c r="H548" s="288" t="e">
        <f>G548*#REF!</f>
        <v>#REF!</v>
      </c>
      <c r="I548" s="288" t="e">
        <f>H548*180</f>
        <v>#REF!</v>
      </c>
      <c r="J548" s="291"/>
    </row>
    <row r="549" spans="1:10" ht="16" x14ac:dyDescent="0.2">
      <c r="A549" s="291" t="s">
        <v>118</v>
      </c>
      <c r="B549" s="291" t="s">
        <v>206</v>
      </c>
      <c r="C549" s="294">
        <v>43268</v>
      </c>
      <c r="D549" s="291" t="s">
        <v>439</v>
      </c>
      <c r="E549" s="291" t="s">
        <v>208</v>
      </c>
      <c r="G549" s="291">
        <v>200000</v>
      </c>
      <c r="H549" s="291">
        <v>5000</v>
      </c>
      <c r="I549" s="291">
        <v>900000</v>
      </c>
      <c r="J549" s="291"/>
    </row>
    <row r="550" spans="1:10" ht="16" x14ac:dyDescent="0.2">
      <c r="A550" s="245" t="s">
        <v>118</v>
      </c>
      <c r="B550" s="245" t="s">
        <v>578</v>
      </c>
      <c r="C550" s="296">
        <v>43268</v>
      </c>
      <c r="D550" s="245" t="s">
        <v>601</v>
      </c>
      <c r="E550" s="299" t="s">
        <v>584</v>
      </c>
      <c r="F550" s="245" t="s">
        <v>366</v>
      </c>
      <c r="G550" s="297">
        <v>100000</v>
      </c>
      <c r="H550" s="298">
        <v>0.02</v>
      </c>
      <c r="I550" s="297">
        <v>2000</v>
      </c>
      <c r="J550" s="297">
        <v>5000000</v>
      </c>
    </row>
    <row r="551" spans="1:10" ht="16" x14ac:dyDescent="0.2">
      <c r="A551" s="245" t="s">
        <v>124</v>
      </c>
      <c r="B551" s="245" t="s">
        <v>578</v>
      </c>
      <c r="C551" s="296">
        <v>43268</v>
      </c>
      <c r="D551" s="245" t="s">
        <v>601</v>
      </c>
      <c r="E551" s="245" t="s">
        <v>581</v>
      </c>
      <c r="F551" s="245" t="s">
        <v>366</v>
      </c>
      <c r="G551" s="297">
        <v>200000</v>
      </c>
      <c r="H551" s="298">
        <v>8.0000000000000002E-3</v>
      </c>
      <c r="I551" s="297">
        <v>1600</v>
      </c>
      <c r="J551" s="297">
        <v>4000000</v>
      </c>
    </row>
    <row r="552" spans="1:10" ht="16" x14ac:dyDescent="0.25">
      <c r="A552" s="300" t="s">
        <v>118</v>
      </c>
      <c r="B552" s="300" t="s">
        <v>609</v>
      </c>
      <c r="C552" s="301">
        <v>43268</v>
      </c>
      <c r="D552" s="300" t="s">
        <v>418</v>
      </c>
      <c r="E552" s="300" t="s">
        <v>610</v>
      </c>
      <c r="F552" s="300" t="s">
        <v>366</v>
      </c>
      <c r="G552" s="300">
        <v>30000</v>
      </c>
      <c r="H552" s="302">
        <v>0.03</v>
      </c>
      <c r="I552" s="303">
        <v>900</v>
      </c>
      <c r="J552" s="300"/>
    </row>
    <row r="553" spans="1:10" ht="16" x14ac:dyDescent="0.25">
      <c r="A553" s="300" t="s">
        <v>118</v>
      </c>
      <c r="B553" s="300" t="s">
        <v>609</v>
      </c>
      <c r="C553" s="301">
        <v>43268</v>
      </c>
      <c r="D553" s="300" t="s">
        <v>611</v>
      </c>
      <c r="E553" s="300" t="s">
        <v>611</v>
      </c>
      <c r="F553" s="300" t="s">
        <v>366</v>
      </c>
      <c r="G553" s="300">
        <v>4000</v>
      </c>
      <c r="H553" s="302">
        <v>0.3</v>
      </c>
      <c r="I553" s="303">
        <v>1200</v>
      </c>
      <c r="J553" s="300"/>
    </row>
    <row r="554" spans="1:10" ht="16" x14ac:dyDescent="0.25">
      <c r="A554" s="300" t="s">
        <v>118</v>
      </c>
      <c r="B554" s="300" t="s">
        <v>609</v>
      </c>
      <c r="C554" s="301">
        <v>43268</v>
      </c>
      <c r="D554" s="300" t="s">
        <v>617</v>
      </c>
      <c r="E554" s="300" t="s">
        <v>617</v>
      </c>
      <c r="F554" s="300" t="s">
        <v>366</v>
      </c>
      <c r="G554" s="300">
        <v>3000</v>
      </c>
      <c r="H554" s="302">
        <v>0.15</v>
      </c>
      <c r="I554" s="303">
        <v>450</v>
      </c>
      <c r="J554" s="300"/>
    </row>
    <row r="555" spans="1:10" ht="16" x14ac:dyDescent="0.25">
      <c r="A555" s="300" t="s">
        <v>386</v>
      </c>
      <c r="B555" s="300" t="s">
        <v>609</v>
      </c>
      <c r="C555" s="301">
        <v>43268</v>
      </c>
      <c r="D555" s="300" t="s">
        <v>418</v>
      </c>
      <c r="E555" s="300" t="s">
        <v>627</v>
      </c>
      <c r="F555" s="300" t="s">
        <v>613</v>
      </c>
      <c r="G555" s="300">
        <v>300000</v>
      </c>
      <c r="H555" s="302">
        <v>0.01</v>
      </c>
      <c r="I555" s="303">
        <v>3000</v>
      </c>
      <c r="J555" s="300"/>
    </row>
    <row r="556" spans="1:10" ht="16" x14ac:dyDescent="0.25">
      <c r="A556" s="300" t="s">
        <v>615</v>
      </c>
      <c r="B556" s="300" t="s">
        <v>609</v>
      </c>
      <c r="C556" s="301">
        <v>43268</v>
      </c>
      <c r="D556" s="300" t="s">
        <v>418</v>
      </c>
      <c r="E556" s="300" t="s">
        <v>627</v>
      </c>
      <c r="F556" s="300" t="s">
        <v>613</v>
      </c>
      <c r="G556" s="300">
        <v>300000</v>
      </c>
      <c r="H556" s="302">
        <v>5.0000000000000001E-3</v>
      </c>
      <c r="I556" s="303">
        <v>1500</v>
      </c>
      <c r="J556" s="300"/>
    </row>
    <row r="557" spans="1:10" ht="16" x14ac:dyDescent="0.2">
      <c r="A557" s="304" t="s">
        <v>118</v>
      </c>
      <c r="B557" s="304" t="s">
        <v>758</v>
      </c>
      <c r="C557" s="305">
        <v>43268</v>
      </c>
      <c r="D557" s="325" t="s">
        <v>788</v>
      </c>
      <c r="E557" s="307" t="s">
        <v>777</v>
      </c>
      <c r="F557" s="308" t="s">
        <v>366</v>
      </c>
      <c r="G557" s="309">
        <v>200000</v>
      </c>
      <c r="H557" s="310">
        <v>0.06</v>
      </c>
      <c r="I557" s="311">
        <v>12000</v>
      </c>
      <c r="J557" s="309">
        <v>3600000</v>
      </c>
    </row>
    <row r="558" spans="1:10" ht="16" x14ac:dyDescent="0.2">
      <c r="A558" s="304" t="s">
        <v>118</v>
      </c>
      <c r="B558" s="304" t="s">
        <v>758</v>
      </c>
      <c r="C558" s="305">
        <v>43268</v>
      </c>
      <c r="D558" s="325" t="s">
        <v>788</v>
      </c>
      <c r="E558" s="307" t="s">
        <v>790</v>
      </c>
      <c r="F558" s="308" t="s">
        <v>761</v>
      </c>
      <c r="G558" s="309">
        <v>300000</v>
      </c>
      <c r="H558" s="310">
        <v>0.05</v>
      </c>
      <c r="I558" s="311">
        <v>15000</v>
      </c>
      <c r="J558" s="309">
        <v>4500000</v>
      </c>
    </row>
    <row r="559" spans="1:10" ht="16" x14ac:dyDescent="0.2">
      <c r="A559" s="109" t="s">
        <v>118</v>
      </c>
      <c r="B559" s="109" t="s">
        <v>720</v>
      </c>
      <c r="C559" s="275">
        <v>43268</v>
      </c>
      <c r="D559" s="109" t="s">
        <v>737</v>
      </c>
      <c r="E559" s="108" t="s">
        <v>738</v>
      </c>
      <c r="F559" s="109" t="s">
        <v>444</v>
      </c>
      <c r="G559" s="236">
        <v>400000</v>
      </c>
      <c r="H559" s="237">
        <v>3.5000000000000003E-2</v>
      </c>
      <c r="I559" s="238">
        <v>1.4000000000000001</v>
      </c>
      <c r="J559" s="236">
        <v>3500.0000000000005</v>
      </c>
    </row>
    <row r="560" spans="1:10" ht="16" x14ac:dyDescent="0.2">
      <c r="A560" s="136" t="s">
        <v>475</v>
      </c>
      <c r="B560" s="136" t="s">
        <v>470</v>
      </c>
      <c r="C560" s="276">
        <v>43268</v>
      </c>
      <c r="D560" s="242" t="s">
        <v>486</v>
      </c>
      <c r="E560" s="135" t="s">
        <v>473</v>
      </c>
      <c r="F560" s="135" t="s">
        <v>444</v>
      </c>
      <c r="G560" s="239">
        <v>400000</v>
      </c>
      <c r="H560" s="240">
        <v>2.0000000000000001E-4</v>
      </c>
      <c r="I560" s="241">
        <v>80</v>
      </c>
      <c r="J560" s="241">
        <v>24000</v>
      </c>
    </row>
    <row r="561" spans="1:10" ht="16" x14ac:dyDescent="0.2">
      <c r="A561" s="136" t="s">
        <v>118</v>
      </c>
      <c r="B561" s="136" t="s">
        <v>470</v>
      </c>
      <c r="C561" s="276">
        <v>43268</v>
      </c>
      <c r="D561" s="242" t="s">
        <v>486</v>
      </c>
      <c r="E561" s="135" t="s">
        <v>487</v>
      </c>
      <c r="F561" s="135" t="s">
        <v>444</v>
      </c>
      <c r="G561" s="239">
        <v>15000</v>
      </c>
      <c r="H561" s="240">
        <v>1.7999999999999999E-2</v>
      </c>
      <c r="I561" s="241">
        <v>270</v>
      </c>
      <c r="J561" s="241">
        <v>81000</v>
      </c>
    </row>
    <row r="562" spans="1:10" ht="16" x14ac:dyDescent="0.2">
      <c r="A562" s="136" t="s">
        <v>124</v>
      </c>
      <c r="B562" s="136" t="s">
        <v>470</v>
      </c>
      <c r="C562" s="276">
        <v>43268</v>
      </c>
      <c r="D562" s="242" t="s">
        <v>486</v>
      </c>
      <c r="E562" s="135" t="s">
        <v>472</v>
      </c>
      <c r="F562" s="135" t="s">
        <v>366</v>
      </c>
      <c r="G562" s="239">
        <v>200000</v>
      </c>
      <c r="H562" s="240">
        <v>1E-4</v>
      </c>
      <c r="I562" s="241">
        <v>20</v>
      </c>
      <c r="J562" s="241">
        <v>6000</v>
      </c>
    </row>
    <row r="563" spans="1:10" ht="16" x14ac:dyDescent="0.2">
      <c r="A563" s="312" t="s">
        <v>122</v>
      </c>
      <c r="B563" s="312" t="s">
        <v>802</v>
      </c>
      <c r="C563" s="313">
        <v>43268</v>
      </c>
      <c r="D563" s="312" t="s">
        <v>814</v>
      </c>
      <c r="E563" s="312" t="s">
        <v>817</v>
      </c>
      <c r="F563" s="244"/>
      <c r="G563" s="312">
        <v>10000</v>
      </c>
      <c r="H563" s="315">
        <v>0.02</v>
      </c>
      <c r="I563" s="316">
        <v>200</v>
      </c>
      <c r="J563" s="317">
        <v>32000</v>
      </c>
    </row>
    <row r="564" spans="1:10" ht="16" x14ac:dyDescent="0.2">
      <c r="A564" s="220" t="s">
        <v>367</v>
      </c>
      <c r="B564" s="220" t="s">
        <v>359</v>
      </c>
      <c r="C564" s="277">
        <v>43269</v>
      </c>
      <c r="D564" s="216" t="s">
        <v>373</v>
      </c>
      <c r="E564" s="221" t="s">
        <v>375</v>
      </c>
      <c r="F564" s="221" t="s">
        <v>366</v>
      </c>
      <c r="G564" s="219">
        <v>100000</v>
      </c>
      <c r="H564" s="222">
        <v>0.03</v>
      </c>
      <c r="I564" s="223">
        <v>3000</v>
      </c>
      <c r="J564" s="219">
        <v>4200000</v>
      </c>
    </row>
    <row r="565" spans="1:10" ht="32" x14ac:dyDescent="0.2">
      <c r="A565" s="281" t="s">
        <v>118</v>
      </c>
      <c r="B565" s="281" t="s">
        <v>402</v>
      </c>
      <c r="C565" s="282">
        <v>43269</v>
      </c>
      <c r="D565" s="329" t="s">
        <v>418</v>
      </c>
      <c r="E565" s="284" t="s">
        <v>880</v>
      </c>
      <c r="F565" s="283" t="s">
        <v>404</v>
      </c>
      <c r="G565" s="285">
        <v>300000</v>
      </c>
      <c r="H565" s="323">
        <v>0.02</v>
      </c>
      <c r="I565" s="287">
        <v>6000</v>
      </c>
      <c r="J565" s="285">
        <v>2100000</v>
      </c>
    </row>
    <row r="566" spans="1:10" ht="32" x14ac:dyDescent="0.2">
      <c r="A566" s="281" t="s">
        <v>124</v>
      </c>
      <c r="B566" s="281" t="s">
        <v>402</v>
      </c>
      <c r="C566" s="282">
        <v>43269</v>
      </c>
      <c r="D566" s="329" t="s">
        <v>418</v>
      </c>
      <c r="E566" s="284" t="s">
        <v>881</v>
      </c>
      <c r="F566" s="283" t="s">
        <v>404</v>
      </c>
      <c r="G566" s="285">
        <v>300000</v>
      </c>
      <c r="H566" s="323">
        <v>7.0000000000000001E-3</v>
      </c>
      <c r="I566" s="287">
        <v>2100</v>
      </c>
      <c r="J566" s="285">
        <v>735000</v>
      </c>
    </row>
    <row r="567" spans="1:10" ht="16" x14ac:dyDescent="0.2">
      <c r="A567" s="214" t="s">
        <v>381</v>
      </c>
      <c r="B567" s="214" t="s">
        <v>382</v>
      </c>
      <c r="C567" s="224">
        <v>43269</v>
      </c>
      <c r="D567" s="229" t="s">
        <v>397</v>
      </c>
      <c r="E567" s="214" t="s">
        <v>394</v>
      </c>
      <c r="F567" s="214" t="s">
        <v>385</v>
      </c>
      <c r="G567" s="217">
        <v>464310.95406360424</v>
      </c>
      <c r="H567" s="226">
        <v>0.03</v>
      </c>
      <c r="I567" s="227">
        <v>13929.328621908127</v>
      </c>
      <c r="J567" s="228">
        <v>34823321.554770321</v>
      </c>
    </row>
    <row r="568" spans="1:10" ht="16" x14ac:dyDescent="0.2">
      <c r="A568" s="288" t="s">
        <v>275</v>
      </c>
      <c r="B568" s="292" t="s">
        <v>119</v>
      </c>
      <c r="C568" s="289">
        <v>43269</v>
      </c>
      <c r="D568" s="288" t="s">
        <v>279</v>
      </c>
      <c r="E568" s="288" t="s">
        <v>121</v>
      </c>
      <c r="G568" s="288">
        <v>500000</v>
      </c>
      <c r="H568" s="288" t="e">
        <f>G568*#REF!</f>
        <v>#REF!</v>
      </c>
      <c r="I568" s="288" t="e">
        <f>H568*200</f>
        <v>#REF!</v>
      </c>
      <c r="J568" s="291"/>
    </row>
    <row r="569" spans="1:10" ht="16" x14ac:dyDescent="0.2">
      <c r="A569" s="288" t="s">
        <v>275</v>
      </c>
      <c r="B569" s="288" t="s">
        <v>119</v>
      </c>
      <c r="C569" s="292">
        <v>43269</v>
      </c>
      <c r="D569" s="288" t="s">
        <v>314</v>
      </c>
      <c r="E569" s="288" t="s">
        <v>191</v>
      </c>
      <c r="G569" s="288">
        <v>200000</v>
      </c>
      <c r="H569" s="288" t="e">
        <f>G569*#REF!</f>
        <v>#REF!</v>
      </c>
      <c r="I569" s="288" t="e">
        <f>H569*180</f>
        <v>#REF!</v>
      </c>
      <c r="J569" s="291"/>
    </row>
    <row r="570" spans="1:10" ht="16" x14ac:dyDescent="0.2">
      <c r="A570" s="288" t="s">
        <v>275</v>
      </c>
      <c r="B570" s="288" t="s">
        <v>240</v>
      </c>
      <c r="C570" s="292">
        <v>43269</v>
      </c>
      <c r="D570" s="288" t="s">
        <v>343</v>
      </c>
      <c r="E570" s="288" t="s">
        <v>242</v>
      </c>
      <c r="G570" s="288">
        <v>500000</v>
      </c>
      <c r="H570" s="288" t="e">
        <f>G570*#REF!</f>
        <v>#REF!</v>
      </c>
      <c r="I570" s="288" t="e">
        <f>H570*200</f>
        <v>#REF!</v>
      </c>
      <c r="J570" s="291"/>
    </row>
    <row r="571" spans="1:10" ht="16" x14ac:dyDescent="0.2">
      <c r="A571" s="288" t="s">
        <v>274</v>
      </c>
      <c r="B571" s="292" t="s">
        <v>119</v>
      </c>
      <c r="C571" s="289">
        <v>43269</v>
      </c>
      <c r="D571" s="288" t="s">
        <v>278</v>
      </c>
      <c r="E571" s="288" t="s">
        <v>121</v>
      </c>
      <c r="G571" s="288">
        <v>200000</v>
      </c>
      <c r="H571" s="288" t="e">
        <f>G571*#REF!</f>
        <v>#REF!</v>
      </c>
      <c r="I571" s="288" t="e">
        <f>H571*180</f>
        <v>#REF!</v>
      </c>
      <c r="J571" s="291"/>
    </row>
    <row r="572" spans="1:10" ht="16" x14ac:dyDescent="0.2">
      <c r="A572" s="288" t="s">
        <v>118</v>
      </c>
      <c r="B572" s="292" t="s">
        <v>119</v>
      </c>
      <c r="C572" s="289">
        <v>43269</v>
      </c>
      <c r="D572" s="288" t="s">
        <v>297</v>
      </c>
      <c r="E572" s="288" t="s">
        <v>183</v>
      </c>
      <c r="G572" s="288">
        <v>200000</v>
      </c>
      <c r="H572" s="288" t="e">
        <f>G572*#REF!</f>
        <v>#REF!</v>
      </c>
      <c r="I572" s="288" t="e">
        <f>H572*180</f>
        <v>#REF!</v>
      </c>
      <c r="J572" s="291"/>
    </row>
    <row r="573" spans="1:10" ht="16" x14ac:dyDescent="0.2">
      <c r="A573" s="288" t="s">
        <v>118</v>
      </c>
      <c r="B573" s="288" t="s">
        <v>119</v>
      </c>
      <c r="C573" s="292">
        <v>43269</v>
      </c>
      <c r="D573" s="288" t="s">
        <v>314</v>
      </c>
      <c r="E573" s="288" t="s">
        <v>191</v>
      </c>
      <c r="G573" s="288">
        <v>200000</v>
      </c>
      <c r="H573" s="288" t="e">
        <f>G573*#REF!</f>
        <v>#REF!</v>
      </c>
      <c r="I573" s="288" t="e">
        <f>H573*180</f>
        <v>#REF!</v>
      </c>
      <c r="J573" s="291"/>
    </row>
    <row r="574" spans="1:10" ht="16" x14ac:dyDescent="0.2">
      <c r="A574" s="288" t="s">
        <v>274</v>
      </c>
      <c r="B574" s="288" t="s">
        <v>206</v>
      </c>
      <c r="C574" s="292">
        <v>43269</v>
      </c>
      <c r="D574" s="288" t="s">
        <v>353</v>
      </c>
      <c r="E574" s="288" t="s">
        <v>208</v>
      </c>
      <c r="G574" s="288">
        <v>200000</v>
      </c>
      <c r="H574" s="288" t="e">
        <f>G574*#REF!</f>
        <v>#REF!</v>
      </c>
      <c r="I574" s="288" t="e">
        <f>H574*180</f>
        <v>#REF!</v>
      </c>
      <c r="J574" s="291"/>
    </row>
    <row r="575" spans="1:10" ht="16" x14ac:dyDescent="0.2">
      <c r="A575" s="288" t="s">
        <v>118</v>
      </c>
      <c r="B575" s="288" t="s">
        <v>240</v>
      </c>
      <c r="C575" s="292">
        <v>43269</v>
      </c>
      <c r="D575" s="288" t="s">
        <v>344</v>
      </c>
      <c r="E575" s="288" t="s">
        <v>242</v>
      </c>
      <c r="G575" s="288">
        <v>200000</v>
      </c>
      <c r="H575" s="288" t="e">
        <f>G575*#REF!</f>
        <v>#REF!</v>
      </c>
      <c r="I575" s="288" t="e">
        <f>H575*180</f>
        <v>#REF!</v>
      </c>
      <c r="J575" s="291"/>
    </row>
    <row r="576" spans="1:10" ht="16" x14ac:dyDescent="0.2">
      <c r="A576" s="288" t="s">
        <v>170</v>
      </c>
      <c r="B576" s="292" t="s">
        <v>119</v>
      </c>
      <c r="C576" s="289">
        <v>43269</v>
      </c>
      <c r="D576" s="288" t="s">
        <v>278</v>
      </c>
      <c r="E576" s="288" t="s">
        <v>121</v>
      </c>
      <c r="G576" s="288">
        <v>1000000</v>
      </c>
      <c r="H576" s="288" t="e">
        <f>G576*#REF!</f>
        <v>#REF!</v>
      </c>
      <c r="I576" s="288" t="e">
        <f>H576*220</f>
        <v>#REF!</v>
      </c>
      <c r="J576" s="291"/>
    </row>
    <row r="577" spans="1:10" ht="16" x14ac:dyDescent="0.2">
      <c r="A577" s="288" t="s">
        <v>300</v>
      </c>
      <c r="B577" s="292" t="s">
        <v>119</v>
      </c>
      <c r="C577" s="292">
        <v>43269</v>
      </c>
      <c r="D577" s="288" t="s">
        <v>334</v>
      </c>
      <c r="E577" s="288" t="s">
        <v>346</v>
      </c>
      <c r="G577" s="288">
        <v>1000000</v>
      </c>
      <c r="H577" s="288" t="e">
        <f>G577*#REF!</f>
        <v>#REF!</v>
      </c>
      <c r="I577" s="288" t="e">
        <f>H577*220</f>
        <v>#REF!</v>
      </c>
      <c r="J577" s="291"/>
    </row>
    <row r="578" spans="1:10" ht="16" x14ac:dyDescent="0.2">
      <c r="A578" s="288" t="s">
        <v>276</v>
      </c>
      <c r="B578" s="292" t="s">
        <v>119</v>
      </c>
      <c r="C578" s="289">
        <v>43269</v>
      </c>
      <c r="D578" s="288" t="s">
        <v>279</v>
      </c>
      <c r="E578" s="288" t="s">
        <v>121</v>
      </c>
      <c r="G578" s="288">
        <v>500000</v>
      </c>
      <c r="H578" s="288" t="e">
        <f>G578*#REF!</f>
        <v>#REF!</v>
      </c>
      <c r="I578" s="288" t="e">
        <f>H578*200</f>
        <v>#REF!</v>
      </c>
      <c r="J578" s="291"/>
    </row>
    <row r="579" spans="1:10" ht="16" x14ac:dyDescent="0.2">
      <c r="A579" s="288" t="s">
        <v>124</v>
      </c>
      <c r="B579" s="288" t="s">
        <v>119</v>
      </c>
      <c r="C579" s="292">
        <v>43269</v>
      </c>
      <c r="D579" s="288" t="s">
        <v>314</v>
      </c>
      <c r="E579" s="288" t="s">
        <v>191</v>
      </c>
      <c r="G579" s="288">
        <v>500000</v>
      </c>
      <c r="H579" s="288" t="e">
        <f>G579*#REF!</f>
        <v>#REF!</v>
      </c>
      <c r="I579" s="288" t="e">
        <f>H579*200</f>
        <v>#REF!</v>
      </c>
      <c r="J579" s="291"/>
    </row>
    <row r="580" spans="1:10" ht="16" x14ac:dyDescent="0.2">
      <c r="A580" s="288" t="s">
        <v>276</v>
      </c>
      <c r="B580" s="288" t="s">
        <v>206</v>
      </c>
      <c r="C580" s="292">
        <v>43269</v>
      </c>
      <c r="D580" s="288" t="s">
        <v>327</v>
      </c>
      <c r="E580" s="288" t="s">
        <v>208</v>
      </c>
      <c r="G580" s="288">
        <v>500000</v>
      </c>
      <c r="H580" s="288" t="e">
        <f>G580*#REF!</f>
        <v>#REF!</v>
      </c>
      <c r="I580" s="288" t="e">
        <f>H580*200</f>
        <v>#REF!</v>
      </c>
      <c r="J580" s="291"/>
    </row>
    <row r="581" spans="1:10" ht="16" x14ac:dyDescent="0.2">
      <c r="A581" s="291" t="s">
        <v>118</v>
      </c>
      <c r="B581" s="291" t="s">
        <v>206</v>
      </c>
      <c r="C581" s="294">
        <v>43269</v>
      </c>
      <c r="D581" s="291" t="s">
        <v>440</v>
      </c>
      <c r="E581" s="291" t="s">
        <v>208</v>
      </c>
      <c r="G581" s="291">
        <v>200000</v>
      </c>
      <c r="H581" s="291">
        <v>5000</v>
      </c>
      <c r="I581" s="291">
        <v>900000</v>
      </c>
      <c r="J581" s="291"/>
    </row>
    <row r="582" spans="1:10" ht="16" x14ac:dyDescent="0.2">
      <c r="A582" s="291" t="s">
        <v>124</v>
      </c>
      <c r="B582" s="291" t="s">
        <v>206</v>
      </c>
      <c r="C582" s="294">
        <v>43269</v>
      </c>
      <c r="D582" s="291" t="s">
        <v>438</v>
      </c>
      <c r="E582" s="291" t="s">
        <v>208</v>
      </c>
      <c r="G582" s="291">
        <v>500000</v>
      </c>
      <c r="H582" s="291">
        <v>15000</v>
      </c>
      <c r="I582" s="291">
        <v>3000000</v>
      </c>
      <c r="J582" s="291"/>
    </row>
    <row r="583" spans="1:10" ht="16" x14ac:dyDescent="0.2">
      <c r="A583" s="230" t="s">
        <v>442</v>
      </c>
      <c r="B583" s="230" t="s">
        <v>443</v>
      </c>
      <c r="C583" s="231">
        <v>43269</v>
      </c>
      <c r="D583" s="230" t="s">
        <v>461</v>
      </c>
      <c r="E583" s="230" t="s">
        <v>462</v>
      </c>
      <c r="F583" s="230" t="s">
        <v>444</v>
      </c>
      <c r="G583" s="232">
        <v>500000</v>
      </c>
      <c r="H583" s="233">
        <v>1.2999999999999999E-2</v>
      </c>
      <c r="I583" s="230">
        <v>10000</v>
      </c>
      <c r="J583" s="230">
        <v>2500000</v>
      </c>
    </row>
    <row r="584" spans="1:10" ht="16" x14ac:dyDescent="0.2">
      <c r="A584" s="245" t="s">
        <v>582</v>
      </c>
      <c r="B584" s="245" t="s">
        <v>578</v>
      </c>
      <c r="C584" s="296">
        <v>43269</v>
      </c>
      <c r="D584" s="245" t="s">
        <v>602</v>
      </c>
      <c r="E584" s="245" t="s">
        <v>581</v>
      </c>
      <c r="F584" s="245" t="s">
        <v>366</v>
      </c>
      <c r="G584" s="297">
        <v>200000</v>
      </c>
      <c r="H584" s="298">
        <v>0.01</v>
      </c>
      <c r="I584" s="297">
        <v>2000</v>
      </c>
      <c r="J584" s="297">
        <v>5000000</v>
      </c>
    </row>
    <row r="585" spans="1:10" ht="16" x14ac:dyDescent="0.2">
      <c r="A585" s="245" t="s">
        <v>118</v>
      </c>
      <c r="B585" s="245" t="s">
        <v>578</v>
      </c>
      <c r="C585" s="296">
        <v>43269</v>
      </c>
      <c r="D585" s="245" t="s">
        <v>602</v>
      </c>
      <c r="E585" s="299" t="s">
        <v>580</v>
      </c>
      <c r="F585" s="245" t="s">
        <v>366</v>
      </c>
      <c r="G585" s="297">
        <v>300000</v>
      </c>
      <c r="H585" s="298">
        <v>0.02</v>
      </c>
      <c r="I585" s="297">
        <v>6000</v>
      </c>
      <c r="J585" s="297">
        <v>15000000</v>
      </c>
    </row>
    <row r="586" spans="1:10" ht="16" x14ac:dyDescent="0.2">
      <c r="A586" s="245" t="s">
        <v>124</v>
      </c>
      <c r="B586" s="245" t="s">
        <v>578</v>
      </c>
      <c r="C586" s="296">
        <v>43269</v>
      </c>
      <c r="D586" s="245" t="s">
        <v>602</v>
      </c>
      <c r="E586" s="245" t="s">
        <v>581</v>
      </c>
      <c r="F586" s="245" t="s">
        <v>366</v>
      </c>
      <c r="G586" s="297">
        <v>200000</v>
      </c>
      <c r="H586" s="298">
        <v>8.0000000000000002E-3</v>
      </c>
      <c r="I586" s="297">
        <v>1600</v>
      </c>
      <c r="J586" s="297">
        <v>4000000</v>
      </c>
    </row>
    <row r="587" spans="1:10" ht="16" x14ac:dyDescent="0.25">
      <c r="A587" s="300" t="s">
        <v>118</v>
      </c>
      <c r="B587" s="300" t="s">
        <v>609</v>
      </c>
      <c r="C587" s="301">
        <v>43269</v>
      </c>
      <c r="D587" s="300" t="s">
        <v>418</v>
      </c>
      <c r="E587" s="300" t="s">
        <v>610</v>
      </c>
      <c r="F587" s="300" t="s">
        <v>366</v>
      </c>
      <c r="G587" s="300">
        <v>60000</v>
      </c>
      <c r="H587" s="302">
        <v>0.05</v>
      </c>
      <c r="I587" s="303">
        <v>3000</v>
      </c>
      <c r="J587" s="300"/>
    </row>
    <row r="588" spans="1:10" ht="16" x14ac:dyDescent="0.25">
      <c r="A588" s="300" t="s">
        <v>118</v>
      </c>
      <c r="B588" s="300" t="s">
        <v>609</v>
      </c>
      <c r="C588" s="301">
        <v>43269</v>
      </c>
      <c r="D588" s="300" t="s">
        <v>611</v>
      </c>
      <c r="E588" s="300" t="s">
        <v>617</v>
      </c>
      <c r="F588" s="300" t="s">
        <v>366</v>
      </c>
      <c r="G588" s="300">
        <v>4000</v>
      </c>
      <c r="H588" s="302">
        <v>0.2</v>
      </c>
      <c r="I588" s="303">
        <v>800</v>
      </c>
      <c r="J588" s="300"/>
    </row>
    <row r="589" spans="1:10" ht="16" x14ac:dyDescent="0.25">
      <c r="A589" s="300" t="s">
        <v>118</v>
      </c>
      <c r="B589" s="300" t="s">
        <v>609</v>
      </c>
      <c r="C589" s="301">
        <v>43269</v>
      </c>
      <c r="D589" s="300" t="s">
        <v>617</v>
      </c>
      <c r="E589" s="300" t="s">
        <v>611</v>
      </c>
      <c r="F589" s="300" t="s">
        <v>366</v>
      </c>
      <c r="G589" s="300">
        <v>5000</v>
      </c>
      <c r="H589" s="302">
        <v>0.5</v>
      </c>
      <c r="I589" s="303">
        <v>2500</v>
      </c>
      <c r="J589" s="300"/>
    </row>
    <row r="590" spans="1:10" ht="16" x14ac:dyDescent="0.25">
      <c r="A590" s="300" t="s">
        <v>118</v>
      </c>
      <c r="B590" s="300" t="s">
        <v>609</v>
      </c>
      <c r="C590" s="301">
        <v>43269</v>
      </c>
      <c r="D590" s="300" t="s">
        <v>418</v>
      </c>
      <c r="E590" s="300" t="s">
        <v>616</v>
      </c>
      <c r="F590" s="300" t="s">
        <v>613</v>
      </c>
      <c r="G590" s="300">
        <v>300000</v>
      </c>
      <c r="H590" s="302">
        <v>1.4999999999999999E-2</v>
      </c>
      <c r="I590" s="303">
        <v>4500</v>
      </c>
      <c r="J590" s="300"/>
    </row>
    <row r="591" spans="1:10" ht="16" x14ac:dyDescent="0.25">
      <c r="A591" s="300" t="s">
        <v>386</v>
      </c>
      <c r="B591" s="300" t="s">
        <v>609</v>
      </c>
      <c r="C591" s="301">
        <v>43269</v>
      </c>
      <c r="D591" s="300" t="s">
        <v>418</v>
      </c>
      <c r="E591" s="300" t="s">
        <v>627</v>
      </c>
      <c r="F591" s="300" t="s">
        <v>613</v>
      </c>
      <c r="G591" s="300">
        <v>300000</v>
      </c>
      <c r="H591" s="302">
        <v>0.01</v>
      </c>
      <c r="I591" s="303">
        <v>3000</v>
      </c>
      <c r="J591" s="300"/>
    </row>
    <row r="592" spans="1:10" ht="16" x14ac:dyDescent="0.25">
      <c r="A592" s="300" t="s">
        <v>615</v>
      </c>
      <c r="B592" s="300" t="s">
        <v>609</v>
      </c>
      <c r="C592" s="301">
        <v>43269</v>
      </c>
      <c r="D592" s="300" t="s">
        <v>418</v>
      </c>
      <c r="E592" s="300" t="s">
        <v>627</v>
      </c>
      <c r="F592" s="300" t="s">
        <v>613</v>
      </c>
      <c r="G592" s="300">
        <v>300000</v>
      </c>
      <c r="H592" s="302">
        <v>5.0000000000000001E-3</v>
      </c>
      <c r="I592" s="303">
        <v>1500</v>
      </c>
      <c r="J592" s="300"/>
    </row>
    <row r="593" spans="1:10" ht="16" x14ac:dyDescent="0.25">
      <c r="A593" s="300" t="s">
        <v>124</v>
      </c>
      <c r="B593" s="300" t="s">
        <v>609</v>
      </c>
      <c r="C593" s="301">
        <v>43269</v>
      </c>
      <c r="D593" s="300" t="s">
        <v>418</v>
      </c>
      <c r="E593" s="300" t="s">
        <v>628</v>
      </c>
      <c r="F593" s="300" t="s">
        <v>613</v>
      </c>
      <c r="G593" s="300">
        <v>200000</v>
      </c>
      <c r="H593" s="302">
        <v>5.0000000000000001E-3</v>
      </c>
      <c r="I593" s="303">
        <v>1000</v>
      </c>
      <c r="J593" s="300"/>
    </row>
    <row r="594" spans="1:10" ht="16" x14ac:dyDescent="0.2">
      <c r="A594" s="304" t="s">
        <v>118</v>
      </c>
      <c r="B594" s="304" t="s">
        <v>758</v>
      </c>
      <c r="C594" s="305">
        <v>43269</v>
      </c>
      <c r="D594" s="325" t="s">
        <v>788</v>
      </c>
      <c r="E594" s="307" t="s">
        <v>791</v>
      </c>
      <c r="F594" s="308" t="s">
        <v>466</v>
      </c>
      <c r="G594" s="309">
        <v>100000</v>
      </c>
      <c r="H594" s="310">
        <v>0.05</v>
      </c>
      <c r="I594" s="311">
        <v>5000</v>
      </c>
      <c r="J594" s="309">
        <v>1500000</v>
      </c>
    </row>
    <row r="595" spans="1:10" ht="16" x14ac:dyDescent="0.2">
      <c r="A595" s="304" t="s">
        <v>118</v>
      </c>
      <c r="B595" s="304" t="s">
        <v>758</v>
      </c>
      <c r="C595" s="305">
        <v>43269</v>
      </c>
      <c r="D595" s="325" t="s">
        <v>788</v>
      </c>
      <c r="E595" s="307" t="s">
        <v>792</v>
      </c>
      <c r="F595" s="308" t="s">
        <v>761</v>
      </c>
      <c r="G595" s="309">
        <v>200000</v>
      </c>
      <c r="H595" s="310">
        <v>0.06</v>
      </c>
      <c r="I595" s="311">
        <v>12000</v>
      </c>
      <c r="J595" s="309">
        <v>3600000</v>
      </c>
    </row>
    <row r="596" spans="1:10" ht="16" x14ac:dyDescent="0.2">
      <c r="A596" s="109" t="s">
        <v>118</v>
      </c>
      <c r="B596" s="109" t="s">
        <v>720</v>
      </c>
      <c r="C596" s="275">
        <v>43269</v>
      </c>
      <c r="D596" s="109" t="s">
        <v>737</v>
      </c>
      <c r="E596" s="108" t="s">
        <v>739</v>
      </c>
      <c r="F596" s="109" t="s">
        <v>444</v>
      </c>
      <c r="G596" s="236">
        <v>150000</v>
      </c>
      <c r="H596" s="237">
        <v>3.7999999999999999E-2</v>
      </c>
      <c r="I596" s="238">
        <v>0.56999999999999995</v>
      </c>
      <c r="J596" s="236">
        <v>1424.9999999999998</v>
      </c>
    </row>
    <row r="597" spans="1:10" ht="16" x14ac:dyDescent="0.2">
      <c r="A597" s="109" t="s">
        <v>749</v>
      </c>
      <c r="B597" s="109" t="s">
        <v>720</v>
      </c>
      <c r="C597" s="275">
        <v>43269</v>
      </c>
      <c r="D597" s="109" t="s">
        <v>737</v>
      </c>
      <c r="E597" s="108" t="s">
        <v>742</v>
      </c>
      <c r="F597" s="109" t="s">
        <v>444</v>
      </c>
      <c r="G597" s="236">
        <v>340000</v>
      </c>
      <c r="H597" s="237">
        <v>2.5000000000000001E-2</v>
      </c>
      <c r="I597" s="238">
        <v>0.85000000000000009</v>
      </c>
      <c r="J597" s="236">
        <v>2125</v>
      </c>
    </row>
    <row r="598" spans="1:10" ht="16" x14ac:dyDescent="0.2">
      <c r="A598" s="136" t="s">
        <v>395</v>
      </c>
      <c r="B598" s="136" t="s">
        <v>470</v>
      </c>
      <c r="C598" s="276">
        <v>43269</v>
      </c>
      <c r="D598" s="242" t="s">
        <v>937</v>
      </c>
      <c r="E598" s="135" t="s">
        <v>473</v>
      </c>
      <c r="F598" s="135" t="s">
        <v>444</v>
      </c>
      <c r="G598" s="239">
        <v>800000</v>
      </c>
      <c r="H598" s="240">
        <v>5.0000000000000001E-4</v>
      </c>
      <c r="I598" s="241">
        <v>400</v>
      </c>
      <c r="J598" s="241">
        <v>120000</v>
      </c>
    </row>
    <row r="599" spans="1:10" ht="16" x14ac:dyDescent="0.2">
      <c r="A599" s="136" t="s">
        <v>118</v>
      </c>
      <c r="B599" s="136" t="s">
        <v>470</v>
      </c>
      <c r="C599" s="276">
        <v>43269</v>
      </c>
      <c r="D599" s="242" t="s">
        <v>937</v>
      </c>
      <c r="E599" s="135" t="s">
        <v>489</v>
      </c>
      <c r="F599" s="135" t="s">
        <v>444</v>
      </c>
      <c r="G599" s="239">
        <v>30000</v>
      </c>
      <c r="H599" s="240">
        <v>1.7999999999999999E-2</v>
      </c>
      <c r="I599" s="241">
        <v>540</v>
      </c>
      <c r="J599" s="241">
        <v>162000</v>
      </c>
    </row>
    <row r="600" spans="1:10" ht="16" x14ac:dyDescent="0.2">
      <c r="A600" s="136" t="s">
        <v>124</v>
      </c>
      <c r="B600" s="136" t="s">
        <v>470</v>
      </c>
      <c r="C600" s="276">
        <v>43269</v>
      </c>
      <c r="D600" s="242" t="s">
        <v>937</v>
      </c>
      <c r="E600" s="135" t="s">
        <v>472</v>
      </c>
      <c r="F600" s="135" t="s">
        <v>366</v>
      </c>
      <c r="G600" s="239">
        <v>800000</v>
      </c>
      <c r="H600" s="240">
        <v>2.0000000000000001E-4</v>
      </c>
      <c r="I600" s="241">
        <v>160</v>
      </c>
      <c r="J600" s="241">
        <v>48000</v>
      </c>
    </row>
    <row r="601" spans="1:10" ht="16" x14ac:dyDescent="0.2">
      <c r="A601" s="312" t="s">
        <v>122</v>
      </c>
      <c r="B601" s="312" t="s">
        <v>802</v>
      </c>
      <c r="C601" s="313">
        <v>43269</v>
      </c>
      <c r="D601" s="312" t="s">
        <v>814</v>
      </c>
      <c r="E601" s="312" t="s">
        <v>818</v>
      </c>
      <c r="F601" s="244"/>
      <c r="G601" s="312">
        <v>50000</v>
      </c>
      <c r="H601" s="315">
        <v>0.02</v>
      </c>
      <c r="I601" s="316">
        <v>1000</v>
      </c>
      <c r="J601" s="317">
        <v>160000</v>
      </c>
    </row>
    <row r="602" spans="1:10" ht="16" x14ac:dyDescent="0.2">
      <c r="A602" s="312" t="s">
        <v>170</v>
      </c>
      <c r="B602" s="312" t="s">
        <v>802</v>
      </c>
      <c r="C602" s="313">
        <v>43269</v>
      </c>
      <c r="D602" s="312" t="s">
        <v>814</v>
      </c>
      <c r="E602" s="244"/>
      <c r="F602" s="244"/>
      <c r="G602" s="244"/>
      <c r="H602" s="318"/>
      <c r="I602" s="244"/>
      <c r="J602" s="244"/>
    </row>
    <row r="603" spans="1:10" ht="16" x14ac:dyDescent="0.2">
      <c r="A603" s="312" t="s">
        <v>118</v>
      </c>
      <c r="B603" s="312" t="s">
        <v>802</v>
      </c>
      <c r="C603" s="313">
        <v>43269</v>
      </c>
      <c r="D603" s="312" t="s">
        <v>814</v>
      </c>
      <c r="E603" s="312" t="s">
        <v>831</v>
      </c>
      <c r="F603" s="244"/>
      <c r="G603" s="312">
        <v>50000</v>
      </c>
      <c r="H603" s="318">
        <v>0.01</v>
      </c>
      <c r="I603" s="316">
        <v>500</v>
      </c>
      <c r="J603" s="317">
        <v>80000</v>
      </c>
    </row>
    <row r="604" spans="1:10" ht="16" x14ac:dyDescent="0.2">
      <c r="A604" s="220" t="s">
        <v>363</v>
      </c>
      <c r="B604" s="220" t="s">
        <v>359</v>
      </c>
      <c r="C604" s="277">
        <v>43270</v>
      </c>
      <c r="D604" s="221" t="s">
        <v>376</v>
      </c>
      <c r="E604" s="216" t="s">
        <v>371</v>
      </c>
      <c r="F604" s="221" t="s">
        <v>366</v>
      </c>
      <c r="G604" s="219">
        <v>30000</v>
      </c>
      <c r="H604" s="222">
        <v>0.04</v>
      </c>
      <c r="I604" s="223">
        <v>1200</v>
      </c>
      <c r="J604" s="219">
        <v>1680000</v>
      </c>
    </row>
    <row r="605" spans="1:10" ht="32" x14ac:dyDescent="0.2">
      <c r="A605" s="281" t="s">
        <v>409</v>
      </c>
      <c r="B605" s="281" t="s">
        <v>402</v>
      </c>
      <c r="C605" s="282">
        <v>43270</v>
      </c>
      <c r="D605" s="329" t="s">
        <v>420</v>
      </c>
      <c r="E605" s="284" t="s">
        <v>883</v>
      </c>
      <c r="F605" s="283" t="s">
        <v>404</v>
      </c>
      <c r="G605" s="285">
        <v>400000</v>
      </c>
      <c r="H605" s="323">
        <v>8.0000000000000002E-3</v>
      </c>
      <c r="I605" s="287">
        <v>3200</v>
      </c>
      <c r="J605" s="285">
        <v>1120000</v>
      </c>
    </row>
    <row r="606" spans="1:10" ht="16" x14ac:dyDescent="0.2">
      <c r="A606" s="281" t="s">
        <v>405</v>
      </c>
      <c r="B606" s="281" t="s">
        <v>402</v>
      </c>
      <c r="C606" s="282">
        <v>43270</v>
      </c>
      <c r="D606" s="329" t="s">
        <v>420</v>
      </c>
      <c r="E606" s="284" t="s">
        <v>853</v>
      </c>
      <c r="F606" s="283" t="s">
        <v>404</v>
      </c>
      <c r="G606" s="285">
        <v>20000000</v>
      </c>
      <c r="H606" s="323" t="s">
        <v>406</v>
      </c>
      <c r="I606" s="287" t="s">
        <v>406</v>
      </c>
      <c r="J606" s="285" t="s">
        <v>406</v>
      </c>
    </row>
    <row r="607" spans="1:10" ht="32" x14ac:dyDescent="0.2">
      <c r="A607" s="281" t="s">
        <v>118</v>
      </c>
      <c r="B607" s="281" t="s">
        <v>402</v>
      </c>
      <c r="C607" s="282">
        <v>43270</v>
      </c>
      <c r="D607" s="329" t="s">
        <v>420</v>
      </c>
      <c r="E607" s="284" t="s">
        <v>882</v>
      </c>
      <c r="F607" s="283" t="s">
        <v>404</v>
      </c>
      <c r="G607" s="285">
        <v>150000</v>
      </c>
      <c r="H607" s="323">
        <v>1.4999999999999999E-2</v>
      </c>
      <c r="I607" s="287">
        <v>2250</v>
      </c>
      <c r="J607" s="285">
        <v>787500</v>
      </c>
    </row>
    <row r="608" spans="1:10" ht="16" x14ac:dyDescent="0.2">
      <c r="A608" s="214" t="s">
        <v>118</v>
      </c>
      <c r="B608" s="214" t="s">
        <v>382</v>
      </c>
      <c r="C608" s="224">
        <v>43270</v>
      </c>
      <c r="D608" s="229" t="s">
        <v>399</v>
      </c>
      <c r="E608" s="214" t="s">
        <v>389</v>
      </c>
      <c r="F608" s="214" t="s">
        <v>366</v>
      </c>
      <c r="G608" s="217">
        <v>54416.961130742049</v>
      </c>
      <c r="H608" s="226">
        <v>0.04</v>
      </c>
      <c r="I608" s="227">
        <v>2176.678445229682</v>
      </c>
      <c r="J608" s="228" t="s">
        <v>938</v>
      </c>
    </row>
    <row r="609" spans="1:10" ht="16" x14ac:dyDescent="0.2">
      <c r="A609" s="288" t="s">
        <v>118</v>
      </c>
      <c r="B609" s="292" t="s">
        <v>119</v>
      </c>
      <c r="C609" s="289">
        <v>43270</v>
      </c>
      <c r="D609" s="288" t="s">
        <v>281</v>
      </c>
      <c r="E609" s="288" t="s">
        <v>121</v>
      </c>
      <c r="G609" s="288">
        <v>200000</v>
      </c>
      <c r="H609" s="288" t="e">
        <f>G609*#REF!</f>
        <v>#REF!</v>
      </c>
      <c r="I609" s="288" t="e">
        <f>H609*180</f>
        <v>#REF!</v>
      </c>
      <c r="J609" s="291"/>
    </row>
    <row r="610" spans="1:10" ht="16" x14ac:dyDescent="0.2">
      <c r="A610" s="288" t="s">
        <v>118</v>
      </c>
      <c r="B610" s="292" t="s">
        <v>119</v>
      </c>
      <c r="C610" s="289">
        <v>43270</v>
      </c>
      <c r="D610" s="288" t="s">
        <v>296</v>
      </c>
      <c r="E610" s="288" t="s">
        <v>183</v>
      </c>
      <c r="G610" s="288">
        <v>200000</v>
      </c>
      <c r="H610" s="288" t="e">
        <f>G610*#REF!</f>
        <v>#REF!</v>
      </c>
      <c r="I610" s="288" t="e">
        <f>H610*180</f>
        <v>#REF!</v>
      </c>
      <c r="J610" s="291"/>
    </row>
    <row r="611" spans="1:10" ht="16" x14ac:dyDescent="0.2">
      <c r="A611" s="288" t="s">
        <v>274</v>
      </c>
      <c r="B611" s="288" t="s">
        <v>119</v>
      </c>
      <c r="C611" s="292">
        <v>43270</v>
      </c>
      <c r="D611" s="288" t="s">
        <v>313</v>
      </c>
      <c r="E611" s="288" t="s">
        <v>191</v>
      </c>
      <c r="G611" s="288">
        <v>200000</v>
      </c>
      <c r="H611" s="288" t="e">
        <f>G611*#REF!</f>
        <v>#REF!</v>
      </c>
      <c r="I611" s="288" t="e">
        <f>H611*180</f>
        <v>#REF!</v>
      </c>
      <c r="J611" s="291"/>
    </row>
    <row r="612" spans="1:10" ht="16" x14ac:dyDescent="0.2">
      <c r="A612" s="288" t="s">
        <v>274</v>
      </c>
      <c r="B612" s="288" t="s">
        <v>206</v>
      </c>
      <c r="C612" s="292">
        <v>43270</v>
      </c>
      <c r="D612" s="288" t="s">
        <v>327</v>
      </c>
      <c r="E612" s="288" t="s">
        <v>208</v>
      </c>
      <c r="G612" s="288">
        <v>500000</v>
      </c>
      <c r="H612" s="288" t="e">
        <f>G612*#REF!</f>
        <v>#REF!</v>
      </c>
      <c r="I612" s="288" t="e">
        <f>H612*200</f>
        <v>#REF!</v>
      </c>
      <c r="J612" s="291"/>
    </row>
    <row r="613" spans="1:10" ht="16" x14ac:dyDescent="0.2">
      <c r="A613" s="288" t="s">
        <v>118</v>
      </c>
      <c r="B613" s="288" t="s">
        <v>240</v>
      </c>
      <c r="C613" s="292">
        <v>43270</v>
      </c>
      <c r="D613" s="288" t="s">
        <v>341</v>
      </c>
      <c r="E613" s="288" t="s">
        <v>242</v>
      </c>
      <c r="G613" s="288">
        <v>200000</v>
      </c>
      <c r="H613" s="288" t="e">
        <f>G613*#REF!</f>
        <v>#REF!</v>
      </c>
      <c r="I613" s="288" t="e">
        <f>H613*180</f>
        <v>#REF!</v>
      </c>
      <c r="J613" s="291"/>
    </row>
    <row r="614" spans="1:10" ht="16" x14ac:dyDescent="0.2">
      <c r="A614" s="291" t="s">
        <v>118</v>
      </c>
      <c r="B614" s="291" t="s">
        <v>206</v>
      </c>
      <c r="C614" s="294">
        <v>43270</v>
      </c>
      <c r="D614" s="291" t="s">
        <v>438</v>
      </c>
      <c r="E614" s="291" t="s">
        <v>208</v>
      </c>
      <c r="G614" s="291">
        <v>500000</v>
      </c>
      <c r="H614" s="291">
        <v>15000</v>
      </c>
      <c r="I614" s="291">
        <v>3000000</v>
      </c>
      <c r="J614" s="291"/>
    </row>
    <row r="615" spans="1:10" ht="16" x14ac:dyDescent="0.2">
      <c r="A615" s="230" t="s">
        <v>442</v>
      </c>
      <c r="B615" s="230" t="s">
        <v>443</v>
      </c>
      <c r="C615" s="231">
        <v>43270</v>
      </c>
      <c r="D615" s="230" t="s">
        <v>936</v>
      </c>
      <c r="E615" s="230" t="s">
        <v>445</v>
      </c>
      <c r="F615" s="230" t="s">
        <v>444</v>
      </c>
      <c r="G615" s="232">
        <v>400000</v>
      </c>
      <c r="H615" s="233">
        <v>1.4999999999999999E-2</v>
      </c>
      <c r="I615" s="230">
        <v>8000</v>
      </c>
      <c r="J615" s="230">
        <v>1600000</v>
      </c>
    </row>
    <row r="616" spans="1:10" ht="16" x14ac:dyDescent="0.2">
      <c r="A616" s="245" t="s">
        <v>118</v>
      </c>
      <c r="B616" s="245" t="s">
        <v>578</v>
      </c>
      <c r="C616" s="296">
        <v>43270</v>
      </c>
      <c r="D616" s="245" t="s">
        <v>601</v>
      </c>
      <c r="E616" s="299" t="s">
        <v>580</v>
      </c>
      <c r="F616" s="245" t="s">
        <v>366</v>
      </c>
      <c r="G616" s="297">
        <v>200000</v>
      </c>
      <c r="H616" s="298">
        <v>0.02</v>
      </c>
      <c r="I616" s="297">
        <v>4000</v>
      </c>
      <c r="J616" s="297">
        <v>10000000</v>
      </c>
    </row>
    <row r="617" spans="1:10" ht="16" x14ac:dyDescent="0.2">
      <c r="A617" s="245" t="s">
        <v>124</v>
      </c>
      <c r="B617" s="245" t="s">
        <v>578</v>
      </c>
      <c r="C617" s="296">
        <v>43270</v>
      </c>
      <c r="D617" s="245" t="s">
        <v>601</v>
      </c>
      <c r="E617" s="245" t="s">
        <v>581</v>
      </c>
      <c r="F617" s="245" t="s">
        <v>366</v>
      </c>
      <c r="G617" s="297">
        <v>200000</v>
      </c>
      <c r="H617" s="298">
        <v>8.0000000000000002E-3</v>
      </c>
      <c r="I617" s="297">
        <v>1600</v>
      </c>
      <c r="J617" s="297">
        <v>4000000</v>
      </c>
    </row>
    <row r="618" spans="1:10" ht="16" x14ac:dyDescent="0.25">
      <c r="A618" s="300" t="s">
        <v>118</v>
      </c>
      <c r="B618" s="300" t="s">
        <v>609</v>
      </c>
      <c r="C618" s="301">
        <v>43270</v>
      </c>
      <c r="D618" s="300" t="s">
        <v>611</v>
      </c>
      <c r="E618" s="300" t="s">
        <v>611</v>
      </c>
      <c r="F618" s="300" t="s">
        <v>366</v>
      </c>
      <c r="G618" s="300">
        <v>4000</v>
      </c>
      <c r="H618" s="302">
        <v>0.3</v>
      </c>
      <c r="I618" s="303">
        <v>1200</v>
      </c>
      <c r="J618" s="300"/>
    </row>
    <row r="619" spans="1:10" ht="16" x14ac:dyDescent="0.25">
      <c r="A619" s="300" t="s">
        <v>118</v>
      </c>
      <c r="B619" s="300" t="s">
        <v>609</v>
      </c>
      <c r="C619" s="301">
        <v>43270</v>
      </c>
      <c r="D619" s="300" t="s">
        <v>617</v>
      </c>
      <c r="E619" s="300" t="s">
        <v>617</v>
      </c>
      <c r="F619" s="300" t="s">
        <v>366</v>
      </c>
      <c r="G619" s="300">
        <v>2000</v>
      </c>
      <c r="H619" s="302">
        <v>0.1</v>
      </c>
      <c r="I619" s="303">
        <v>200</v>
      </c>
      <c r="J619" s="300"/>
    </row>
    <row r="620" spans="1:10" ht="16" x14ac:dyDescent="0.2">
      <c r="A620" s="304" t="s">
        <v>118</v>
      </c>
      <c r="B620" s="304" t="s">
        <v>758</v>
      </c>
      <c r="C620" s="305">
        <v>43270</v>
      </c>
      <c r="D620" s="325" t="s">
        <v>603</v>
      </c>
      <c r="E620" s="307" t="s">
        <v>793</v>
      </c>
      <c r="F620" s="308" t="s">
        <v>764</v>
      </c>
      <c r="G620" s="309">
        <v>100000</v>
      </c>
      <c r="H620" s="310">
        <v>0.1</v>
      </c>
      <c r="I620" s="311">
        <v>10000</v>
      </c>
      <c r="J620" s="309">
        <v>3000000</v>
      </c>
    </row>
    <row r="621" spans="1:10" ht="16" x14ac:dyDescent="0.2">
      <c r="A621" s="109" t="s">
        <v>118</v>
      </c>
      <c r="B621" s="109" t="s">
        <v>720</v>
      </c>
      <c r="C621" s="275">
        <v>43270</v>
      </c>
      <c r="D621" s="109" t="s">
        <v>740</v>
      </c>
      <c r="E621" s="108" t="s">
        <v>741</v>
      </c>
      <c r="F621" s="109" t="s">
        <v>444</v>
      </c>
      <c r="G621" s="236">
        <v>320000</v>
      </c>
      <c r="H621" s="237">
        <v>3.5000000000000003E-2</v>
      </c>
      <c r="I621" s="238">
        <v>1.1200000000000001</v>
      </c>
      <c r="J621" s="236">
        <v>2800.0000000000005</v>
      </c>
    </row>
    <row r="622" spans="1:10" ht="16" x14ac:dyDescent="0.2">
      <c r="A622" s="109" t="s">
        <v>749</v>
      </c>
      <c r="B622" s="109" t="s">
        <v>720</v>
      </c>
      <c r="C622" s="275">
        <v>43270</v>
      </c>
      <c r="D622" s="109" t="s">
        <v>740</v>
      </c>
      <c r="E622" s="108" t="s">
        <v>724</v>
      </c>
      <c r="F622" s="109" t="s">
        <v>444</v>
      </c>
      <c r="G622" s="236">
        <v>280000</v>
      </c>
      <c r="H622" s="237">
        <v>1.7000000000000001E-2</v>
      </c>
      <c r="I622" s="238">
        <v>0.47600000000000003</v>
      </c>
      <c r="J622" s="236">
        <v>1190</v>
      </c>
    </row>
    <row r="623" spans="1:10" ht="16" x14ac:dyDescent="0.2">
      <c r="A623" s="136" t="s">
        <v>475</v>
      </c>
      <c r="B623" s="136" t="s">
        <v>470</v>
      </c>
      <c r="C623" s="276">
        <v>43270</v>
      </c>
      <c r="D623" s="242" t="s">
        <v>490</v>
      </c>
      <c r="E623" s="135" t="s">
        <v>473</v>
      </c>
      <c r="F623" s="135" t="s">
        <v>444</v>
      </c>
      <c r="G623" s="239">
        <v>400000</v>
      </c>
      <c r="H623" s="240">
        <v>2.0000000000000001E-4</v>
      </c>
      <c r="I623" s="241">
        <v>80</v>
      </c>
      <c r="J623" s="241">
        <v>24000</v>
      </c>
    </row>
    <row r="624" spans="1:10" ht="16" x14ac:dyDescent="0.2">
      <c r="A624" s="136" t="s">
        <v>118</v>
      </c>
      <c r="B624" s="136" t="s">
        <v>470</v>
      </c>
      <c r="C624" s="276">
        <v>43270</v>
      </c>
      <c r="D624" s="242" t="s">
        <v>490</v>
      </c>
      <c r="E624" s="135" t="s">
        <v>473</v>
      </c>
      <c r="F624" s="135" t="s">
        <v>444</v>
      </c>
      <c r="G624" s="239">
        <v>10000</v>
      </c>
      <c r="H624" s="240">
        <v>1.7999999999999999E-2</v>
      </c>
      <c r="I624" s="241">
        <v>180</v>
      </c>
      <c r="J624" s="241">
        <v>54000</v>
      </c>
    </row>
    <row r="625" spans="1:10" ht="16" x14ac:dyDescent="0.2">
      <c r="A625" s="136" t="s">
        <v>124</v>
      </c>
      <c r="B625" s="136" t="s">
        <v>470</v>
      </c>
      <c r="C625" s="276">
        <v>43270</v>
      </c>
      <c r="D625" s="242" t="s">
        <v>490</v>
      </c>
      <c r="E625" s="135" t="s">
        <v>473</v>
      </c>
      <c r="F625" s="135" t="s">
        <v>444</v>
      </c>
      <c r="G625" s="239">
        <v>400000</v>
      </c>
      <c r="H625" s="240">
        <v>1E-4</v>
      </c>
      <c r="I625" s="241">
        <v>40</v>
      </c>
      <c r="J625" s="241">
        <v>12000</v>
      </c>
    </row>
    <row r="626" spans="1:10" ht="16" x14ac:dyDescent="0.2">
      <c r="A626" s="220" t="s">
        <v>367</v>
      </c>
      <c r="B626" s="220" t="s">
        <v>359</v>
      </c>
      <c r="C626" s="277">
        <v>43271</v>
      </c>
      <c r="D626" s="221" t="s">
        <v>376</v>
      </c>
      <c r="E626" s="216" t="s">
        <v>371</v>
      </c>
      <c r="F626" s="221" t="s">
        <v>366</v>
      </c>
      <c r="G626" s="219">
        <v>30000</v>
      </c>
      <c r="H626" s="222">
        <v>0.04</v>
      </c>
      <c r="I626" s="223">
        <v>1200</v>
      </c>
      <c r="J626" s="219">
        <v>1680000</v>
      </c>
    </row>
    <row r="627" spans="1:10" ht="16" x14ac:dyDescent="0.2">
      <c r="A627" s="281" t="s">
        <v>409</v>
      </c>
      <c r="B627" s="281" t="s">
        <v>402</v>
      </c>
      <c r="C627" s="282">
        <v>43271</v>
      </c>
      <c r="D627" s="281" t="s">
        <v>421</v>
      </c>
      <c r="E627" s="327" t="s">
        <v>872</v>
      </c>
      <c r="F627" s="283" t="s">
        <v>404</v>
      </c>
      <c r="G627" s="285">
        <v>300000</v>
      </c>
      <c r="H627" s="323">
        <v>8.0000000000000002E-3</v>
      </c>
      <c r="I627" s="287">
        <v>2400</v>
      </c>
      <c r="J627" s="285">
        <v>840000</v>
      </c>
    </row>
    <row r="628" spans="1:10" ht="32" x14ac:dyDescent="0.2">
      <c r="A628" s="281" t="s">
        <v>118</v>
      </c>
      <c r="B628" s="281" t="s">
        <v>402</v>
      </c>
      <c r="C628" s="282">
        <v>43271</v>
      </c>
      <c r="D628" s="281" t="s">
        <v>421</v>
      </c>
      <c r="E628" s="327" t="s">
        <v>871</v>
      </c>
      <c r="F628" s="283" t="s">
        <v>404</v>
      </c>
      <c r="G628" s="285">
        <v>150000</v>
      </c>
      <c r="H628" s="323">
        <v>1.4999999999999999E-2</v>
      </c>
      <c r="I628" s="287">
        <v>2250</v>
      </c>
      <c r="J628" s="285">
        <v>787500</v>
      </c>
    </row>
    <row r="629" spans="1:10" ht="16" x14ac:dyDescent="0.2">
      <c r="A629" s="281" t="s">
        <v>124</v>
      </c>
      <c r="B629" s="281" t="s">
        <v>402</v>
      </c>
      <c r="C629" s="282">
        <v>43271</v>
      </c>
      <c r="D629" s="281" t="s">
        <v>421</v>
      </c>
      <c r="E629" s="327" t="s">
        <v>872</v>
      </c>
      <c r="F629" s="283" t="s">
        <v>404</v>
      </c>
      <c r="G629" s="285">
        <v>100000</v>
      </c>
      <c r="H629" s="323">
        <v>5.0000000000000001E-3</v>
      </c>
      <c r="I629" s="287">
        <v>500</v>
      </c>
      <c r="J629" s="285">
        <v>175000</v>
      </c>
    </row>
    <row r="630" spans="1:10" ht="16" x14ac:dyDescent="0.2">
      <c r="A630" s="214" t="s">
        <v>118</v>
      </c>
      <c r="B630" s="214" t="s">
        <v>382</v>
      </c>
      <c r="C630" s="224">
        <v>43271</v>
      </c>
      <c r="D630" s="229" t="s">
        <v>399</v>
      </c>
      <c r="E630" s="214" t="s">
        <v>389</v>
      </c>
      <c r="F630" s="214" t="s">
        <v>366</v>
      </c>
      <c r="G630" s="217">
        <v>31802.120141342759</v>
      </c>
      <c r="H630" s="226">
        <v>2.5000000000000001E-2</v>
      </c>
      <c r="I630" s="227">
        <v>795.05300353356904</v>
      </c>
      <c r="J630" s="228">
        <v>1987632.5088339227</v>
      </c>
    </row>
    <row r="631" spans="1:10" ht="16" x14ac:dyDescent="0.2">
      <c r="A631" s="288" t="s">
        <v>122</v>
      </c>
      <c r="B631" s="288" t="s">
        <v>206</v>
      </c>
      <c r="C631" s="292">
        <v>43271</v>
      </c>
      <c r="D631" s="288" t="s">
        <v>327</v>
      </c>
      <c r="E631" s="288" t="s">
        <v>208</v>
      </c>
      <c r="G631" s="288">
        <v>200000</v>
      </c>
      <c r="H631" s="288" t="e">
        <f>G631*#REF!</f>
        <v>#REF!</v>
      </c>
      <c r="I631" s="288" t="e">
        <f>H631*180</f>
        <v>#REF!</v>
      </c>
      <c r="J631" s="291"/>
    </row>
    <row r="632" spans="1:10" ht="16" x14ac:dyDescent="0.2">
      <c r="A632" s="288" t="s">
        <v>118</v>
      </c>
      <c r="B632" s="292" t="s">
        <v>119</v>
      </c>
      <c r="C632" s="289">
        <v>43271</v>
      </c>
      <c r="D632" s="288" t="s">
        <v>281</v>
      </c>
      <c r="E632" s="288" t="s">
        <v>121</v>
      </c>
      <c r="G632" s="288">
        <v>200000</v>
      </c>
      <c r="H632" s="288" t="e">
        <f>G632*#REF!</f>
        <v>#REF!</v>
      </c>
      <c r="I632" s="288" t="e">
        <f>H632*180</f>
        <v>#REF!</v>
      </c>
      <c r="J632" s="291"/>
    </row>
    <row r="633" spans="1:10" ht="16" x14ac:dyDescent="0.2">
      <c r="A633" s="288" t="s">
        <v>118</v>
      </c>
      <c r="B633" s="292" t="s">
        <v>119</v>
      </c>
      <c r="C633" s="289">
        <v>43271</v>
      </c>
      <c r="D633" s="288" t="s">
        <v>298</v>
      </c>
      <c r="E633" s="288" t="s">
        <v>183</v>
      </c>
      <c r="G633" s="288">
        <v>200000</v>
      </c>
      <c r="H633" s="288" t="e">
        <f>G633*#REF!</f>
        <v>#REF!</v>
      </c>
      <c r="I633" s="288" t="e">
        <f>H633*180</f>
        <v>#REF!</v>
      </c>
      <c r="J633" s="291"/>
    </row>
    <row r="634" spans="1:10" ht="16" x14ac:dyDescent="0.2">
      <c r="A634" s="288" t="s">
        <v>274</v>
      </c>
      <c r="B634" s="288" t="s">
        <v>119</v>
      </c>
      <c r="C634" s="292">
        <v>43271</v>
      </c>
      <c r="D634" s="288" t="s">
        <v>334</v>
      </c>
      <c r="E634" s="288" t="s">
        <v>191</v>
      </c>
      <c r="G634" s="288">
        <v>500000</v>
      </c>
      <c r="H634" s="288" t="e">
        <f>G634*#REF!</f>
        <v>#REF!</v>
      </c>
      <c r="I634" s="288" t="e">
        <f>H634*200</f>
        <v>#REF!</v>
      </c>
      <c r="J634" s="291"/>
    </row>
    <row r="635" spans="1:10" ht="16" x14ac:dyDescent="0.2">
      <c r="A635" s="288" t="s">
        <v>276</v>
      </c>
      <c r="B635" s="288" t="s">
        <v>240</v>
      </c>
      <c r="C635" s="292">
        <v>43271</v>
      </c>
      <c r="D635" s="288" t="s">
        <v>342</v>
      </c>
      <c r="E635" s="288" t="s">
        <v>242</v>
      </c>
      <c r="G635" s="288">
        <v>500000</v>
      </c>
      <c r="H635" s="288" t="e">
        <f>G635*#REF!</f>
        <v>#REF!</v>
      </c>
      <c r="I635" s="288" t="e">
        <f>H635*200</f>
        <v>#REF!</v>
      </c>
      <c r="J635" s="291"/>
    </row>
    <row r="636" spans="1:10" ht="16" x14ac:dyDescent="0.2">
      <c r="A636" s="291" t="s">
        <v>122</v>
      </c>
      <c r="B636" s="291" t="s">
        <v>206</v>
      </c>
      <c r="C636" s="294">
        <v>43271</v>
      </c>
      <c r="D636" s="291" t="s">
        <v>438</v>
      </c>
      <c r="E636" s="291" t="s">
        <v>208</v>
      </c>
      <c r="G636" s="291">
        <v>200000</v>
      </c>
      <c r="H636" s="291">
        <v>5000</v>
      </c>
      <c r="I636" s="291">
        <v>900000</v>
      </c>
      <c r="J636" s="291"/>
    </row>
    <row r="637" spans="1:10" ht="16" x14ac:dyDescent="0.2">
      <c r="A637" s="230" t="s">
        <v>442</v>
      </c>
      <c r="B637" s="230" t="s">
        <v>443</v>
      </c>
      <c r="C637" s="231">
        <v>43271</v>
      </c>
      <c r="D637" s="230" t="s">
        <v>463</v>
      </c>
      <c r="E637" s="230" t="s">
        <v>445</v>
      </c>
      <c r="F637" s="230" t="s">
        <v>444</v>
      </c>
      <c r="G637" s="232">
        <v>400000</v>
      </c>
      <c r="H637" s="233">
        <v>1.4E-2</v>
      </c>
      <c r="I637" s="230">
        <v>8000</v>
      </c>
      <c r="J637" s="230">
        <v>1600000</v>
      </c>
    </row>
    <row r="638" spans="1:10" ht="16" x14ac:dyDescent="0.2">
      <c r="A638" s="245" t="s">
        <v>118</v>
      </c>
      <c r="B638" s="245" t="s">
        <v>578</v>
      </c>
      <c r="C638" s="296">
        <v>43271</v>
      </c>
      <c r="D638" s="245" t="s">
        <v>603</v>
      </c>
      <c r="E638" s="245" t="s">
        <v>604</v>
      </c>
      <c r="F638" s="245" t="s">
        <v>366</v>
      </c>
      <c r="G638" s="297">
        <v>30000</v>
      </c>
      <c r="H638" s="298">
        <v>0.02</v>
      </c>
      <c r="I638" s="297">
        <v>600</v>
      </c>
      <c r="J638" s="297">
        <v>1500000</v>
      </c>
    </row>
    <row r="639" spans="1:10" ht="16" x14ac:dyDescent="0.25">
      <c r="A639" s="300" t="s">
        <v>118</v>
      </c>
      <c r="B639" s="300" t="s">
        <v>609</v>
      </c>
      <c r="C639" s="301">
        <v>43271</v>
      </c>
      <c r="D639" s="300" t="s">
        <v>611</v>
      </c>
      <c r="E639" s="300" t="s">
        <v>611</v>
      </c>
      <c r="F639" s="300" t="s">
        <v>366</v>
      </c>
      <c r="G639" s="300">
        <v>2000</v>
      </c>
      <c r="H639" s="302">
        <v>0.2</v>
      </c>
      <c r="I639" s="303">
        <v>400</v>
      </c>
      <c r="J639" s="300"/>
    </row>
    <row r="640" spans="1:10" ht="16" x14ac:dyDescent="0.25">
      <c r="A640" s="300" t="s">
        <v>118</v>
      </c>
      <c r="B640" s="300" t="s">
        <v>609</v>
      </c>
      <c r="C640" s="301">
        <v>43271</v>
      </c>
      <c r="D640" s="300" t="s">
        <v>617</v>
      </c>
      <c r="E640" s="300" t="s">
        <v>617</v>
      </c>
      <c r="F640" s="300" t="s">
        <v>366</v>
      </c>
      <c r="G640" s="300">
        <v>2000</v>
      </c>
      <c r="H640" s="302">
        <v>0.1</v>
      </c>
      <c r="I640" s="303">
        <v>200</v>
      </c>
      <c r="J640" s="300"/>
    </row>
    <row r="641" spans="1:10" ht="16" x14ac:dyDescent="0.2">
      <c r="A641" s="109" t="s">
        <v>118</v>
      </c>
      <c r="B641" s="109" t="s">
        <v>720</v>
      </c>
      <c r="C641" s="275">
        <v>43271</v>
      </c>
      <c r="D641" s="109" t="s">
        <v>740</v>
      </c>
      <c r="E641" s="108" t="s">
        <v>742</v>
      </c>
      <c r="F641" s="109" t="s">
        <v>444</v>
      </c>
      <c r="G641" s="236">
        <v>200000</v>
      </c>
      <c r="H641" s="237">
        <v>0.03</v>
      </c>
      <c r="I641" s="238">
        <v>0.6</v>
      </c>
      <c r="J641" s="236">
        <v>1500</v>
      </c>
    </row>
    <row r="642" spans="1:10" ht="16" x14ac:dyDescent="0.2">
      <c r="A642" s="312" t="s">
        <v>122</v>
      </c>
      <c r="B642" s="312" t="s">
        <v>802</v>
      </c>
      <c r="C642" s="313">
        <v>43271</v>
      </c>
      <c r="D642" s="312" t="s">
        <v>819</v>
      </c>
      <c r="E642" s="312" t="s">
        <v>820</v>
      </c>
      <c r="F642" s="244"/>
      <c r="G642" s="312">
        <v>50000</v>
      </c>
      <c r="H642" s="315">
        <v>0.02</v>
      </c>
      <c r="I642" s="316">
        <v>1000</v>
      </c>
      <c r="J642" s="317">
        <v>160000</v>
      </c>
    </row>
    <row r="643" spans="1:10" ht="16" x14ac:dyDescent="0.2">
      <c r="A643" s="312" t="s">
        <v>170</v>
      </c>
      <c r="B643" s="312" t="s">
        <v>802</v>
      </c>
      <c r="C643" s="313">
        <v>43271</v>
      </c>
      <c r="D643" s="312" t="s">
        <v>819</v>
      </c>
      <c r="E643" s="244"/>
      <c r="F643" s="244"/>
      <c r="G643" s="244"/>
      <c r="H643" s="318"/>
      <c r="I643" s="244"/>
      <c r="J643" s="244"/>
    </row>
    <row r="644" spans="1:10" ht="16" x14ac:dyDescent="0.2">
      <c r="A644" s="312" t="s">
        <v>118</v>
      </c>
      <c r="B644" s="312" t="s">
        <v>802</v>
      </c>
      <c r="C644" s="313">
        <v>43271</v>
      </c>
      <c r="D644" s="312" t="s">
        <v>819</v>
      </c>
      <c r="E644" s="312" t="s">
        <v>832</v>
      </c>
      <c r="F644" s="244"/>
      <c r="G644" s="312">
        <v>50000</v>
      </c>
      <c r="H644" s="318">
        <v>0.01</v>
      </c>
      <c r="I644" s="316">
        <v>500</v>
      </c>
      <c r="J644" s="317">
        <v>80000</v>
      </c>
    </row>
    <row r="645" spans="1:10" ht="16" x14ac:dyDescent="0.2">
      <c r="A645" s="220" t="s">
        <v>363</v>
      </c>
      <c r="B645" s="220" t="s">
        <v>359</v>
      </c>
      <c r="C645" s="277">
        <v>43272</v>
      </c>
      <c r="D645" s="221" t="s">
        <v>377</v>
      </c>
      <c r="E645" s="221" t="s">
        <v>368</v>
      </c>
      <c r="F645" s="221" t="s">
        <v>366</v>
      </c>
      <c r="G645" s="219">
        <v>30000</v>
      </c>
      <c r="H645" s="222">
        <v>0.03</v>
      </c>
      <c r="I645" s="223">
        <v>900</v>
      </c>
      <c r="J645" s="219">
        <v>1260000</v>
      </c>
    </row>
    <row r="646" spans="1:10" ht="16" x14ac:dyDescent="0.2">
      <c r="A646" s="281" t="s">
        <v>118</v>
      </c>
      <c r="B646" s="281" t="s">
        <v>402</v>
      </c>
      <c r="C646" s="282">
        <v>43272</v>
      </c>
      <c r="D646" s="281" t="s">
        <v>422</v>
      </c>
      <c r="E646" s="327" t="s">
        <v>884</v>
      </c>
      <c r="F646" s="283" t="s">
        <v>408</v>
      </c>
      <c r="G646" s="285">
        <v>60000</v>
      </c>
      <c r="H646" s="323">
        <v>1.2E-2</v>
      </c>
      <c r="I646" s="287">
        <v>720</v>
      </c>
      <c r="J646" s="285">
        <v>252000</v>
      </c>
    </row>
    <row r="647" spans="1:10" ht="16" x14ac:dyDescent="0.2">
      <c r="A647" s="281" t="s">
        <v>124</v>
      </c>
      <c r="B647" s="281" t="s">
        <v>402</v>
      </c>
      <c r="C647" s="282">
        <v>43272</v>
      </c>
      <c r="D647" s="281" t="s">
        <v>422</v>
      </c>
      <c r="E647" s="327" t="s">
        <v>885</v>
      </c>
      <c r="F647" s="283" t="s">
        <v>404</v>
      </c>
      <c r="G647" s="285">
        <v>100000</v>
      </c>
      <c r="H647" s="323">
        <v>5.0000000000000001E-3</v>
      </c>
      <c r="I647" s="287">
        <v>500</v>
      </c>
      <c r="J647" s="285">
        <v>175000</v>
      </c>
    </row>
    <row r="648" spans="1:10" ht="16" x14ac:dyDescent="0.2">
      <c r="A648" s="214" t="s">
        <v>381</v>
      </c>
      <c r="B648" s="214" t="s">
        <v>382</v>
      </c>
      <c r="C648" s="224">
        <v>43272</v>
      </c>
      <c r="D648" s="229" t="s">
        <v>400</v>
      </c>
      <c r="E648" s="214" t="s">
        <v>392</v>
      </c>
      <c r="F648" s="214" t="s">
        <v>385</v>
      </c>
      <c r="G648" s="217">
        <v>6183.7455830388699</v>
      </c>
      <c r="H648" s="226">
        <v>0.03</v>
      </c>
      <c r="I648" s="227">
        <v>185.51236749116609</v>
      </c>
      <c r="J648" s="228">
        <v>463780.91872791521</v>
      </c>
    </row>
    <row r="649" spans="1:10" ht="16" x14ac:dyDescent="0.2">
      <c r="A649" s="291" t="s">
        <v>122</v>
      </c>
      <c r="B649" s="291" t="s">
        <v>240</v>
      </c>
      <c r="C649" s="331">
        <v>43272</v>
      </c>
      <c r="D649" s="291" t="s">
        <v>835</v>
      </c>
      <c r="E649" s="291" t="s">
        <v>242</v>
      </c>
      <c r="G649" s="291">
        <v>200000</v>
      </c>
      <c r="H649" s="291">
        <v>5000</v>
      </c>
      <c r="I649" s="291">
        <v>900000</v>
      </c>
      <c r="J649" s="291"/>
    </row>
    <row r="650" spans="1:10" ht="16" x14ac:dyDescent="0.2">
      <c r="A650" s="288" t="s">
        <v>118</v>
      </c>
      <c r="B650" s="291" t="s">
        <v>206</v>
      </c>
      <c r="C650" s="331">
        <v>43272</v>
      </c>
      <c r="D650" s="288" t="s">
        <v>840</v>
      </c>
      <c r="E650" s="291" t="s">
        <v>208</v>
      </c>
      <c r="G650" s="291">
        <v>500000</v>
      </c>
      <c r="H650" s="291">
        <v>15000</v>
      </c>
      <c r="I650" s="291">
        <v>3000000</v>
      </c>
      <c r="J650" s="291"/>
    </row>
    <row r="651" spans="1:10" ht="16" x14ac:dyDescent="0.2">
      <c r="A651" s="288" t="s">
        <v>118</v>
      </c>
      <c r="B651" s="292" t="s">
        <v>119</v>
      </c>
      <c r="C651" s="331">
        <v>43272</v>
      </c>
      <c r="D651" s="288" t="s">
        <v>847</v>
      </c>
      <c r="E651" s="288" t="s">
        <v>121</v>
      </c>
      <c r="G651" s="291">
        <v>200000</v>
      </c>
      <c r="H651" s="291">
        <v>5000</v>
      </c>
      <c r="I651" s="291">
        <v>900000</v>
      </c>
      <c r="J651" s="291"/>
    </row>
    <row r="652" spans="1:10" ht="16" x14ac:dyDescent="0.2">
      <c r="A652" s="230" t="s">
        <v>442</v>
      </c>
      <c r="B652" s="230" t="s">
        <v>443</v>
      </c>
      <c r="C652" s="231">
        <v>43272</v>
      </c>
      <c r="D652" s="230" t="s">
        <v>464</v>
      </c>
      <c r="E652" s="230" t="s">
        <v>445</v>
      </c>
      <c r="F652" s="230" t="s">
        <v>444</v>
      </c>
      <c r="G652" s="232">
        <v>150000</v>
      </c>
      <c r="H652" s="233">
        <v>1.2999999999999999E-2</v>
      </c>
      <c r="I652" s="230">
        <v>3000</v>
      </c>
      <c r="J652" s="230">
        <v>750000</v>
      </c>
    </row>
    <row r="653" spans="1:10" ht="16" x14ac:dyDescent="0.2">
      <c r="A653" s="245" t="s">
        <v>582</v>
      </c>
      <c r="B653" s="245" t="s">
        <v>578</v>
      </c>
      <c r="C653" s="296">
        <v>43272</v>
      </c>
      <c r="D653" s="245" t="s">
        <v>605</v>
      </c>
      <c r="E653" s="245" t="s">
        <v>585</v>
      </c>
      <c r="F653" s="245" t="s">
        <v>366</v>
      </c>
      <c r="G653" s="297">
        <v>100000</v>
      </c>
      <c r="H653" s="298">
        <v>0.01</v>
      </c>
      <c r="I653" s="297">
        <v>1000</v>
      </c>
      <c r="J653" s="297">
        <v>2500000</v>
      </c>
    </row>
    <row r="654" spans="1:10" ht="16" x14ac:dyDescent="0.2">
      <c r="A654" s="245" t="s">
        <v>118</v>
      </c>
      <c r="B654" s="245" t="s">
        <v>578</v>
      </c>
      <c r="C654" s="296">
        <v>43272</v>
      </c>
      <c r="D654" s="245" t="s">
        <v>605</v>
      </c>
      <c r="E654" s="245" t="s">
        <v>584</v>
      </c>
      <c r="F654" s="245" t="s">
        <v>366</v>
      </c>
      <c r="G654" s="297">
        <v>50000</v>
      </c>
      <c r="H654" s="298">
        <v>0.02</v>
      </c>
      <c r="I654" s="297">
        <v>1000</v>
      </c>
      <c r="J654" s="297">
        <v>2500000</v>
      </c>
    </row>
    <row r="655" spans="1:10" ht="16" x14ac:dyDescent="0.2">
      <c r="A655" s="245" t="s">
        <v>124</v>
      </c>
      <c r="B655" s="245" t="s">
        <v>578</v>
      </c>
      <c r="C655" s="296">
        <v>43272</v>
      </c>
      <c r="D655" s="245" t="s">
        <v>605</v>
      </c>
      <c r="E655" s="245" t="s">
        <v>585</v>
      </c>
      <c r="F655" s="245" t="s">
        <v>366</v>
      </c>
      <c r="G655" s="297">
        <v>100000</v>
      </c>
      <c r="H655" s="298">
        <v>8.0000000000000002E-3</v>
      </c>
      <c r="I655" s="297">
        <v>800</v>
      </c>
      <c r="J655" s="297">
        <v>2000000</v>
      </c>
    </row>
    <row r="656" spans="1:10" ht="16" x14ac:dyDescent="0.25">
      <c r="A656" s="300" t="s">
        <v>118</v>
      </c>
      <c r="B656" s="300" t="s">
        <v>609</v>
      </c>
      <c r="C656" s="301">
        <v>43272</v>
      </c>
      <c r="D656" s="300" t="s">
        <v>611</v>
      </c>
      <c r="E656" s="300" t="s">
        <v>611</v>
      </c>
      <c r="F656" s="300" t="s">
        <v>366</v>
      </c>
      <c r="G656" s="300">
        <v>2000</v>
      </c>
      <c r="H656" s="302">
        <v>0.2</v>
      </c>
      <c r="I656" s="303">
        <v>400</v>
      </c>
      <c r="J656" s="300"/>
    </row>
    <row r="657" spans="1:10" ht="16" x14ac:dyDescent="0.25">
      <c r="A657" s="300" t="s">
        <v>118</v>
      </c>
      <c r="B657" s="300" t="s">
        <v>609</v>
      </c>
      <c r="C657" s="301">
        <v>43272</v>
      </c>
      <c r="D657" s="300" t="s">
        <v>617</v>
      </c>
      <c r="E657" s="300" t="s">
        <v>617</v>
      </c>
      <c r="F657" s="300" t="s">
        <v>366</v>
      </c>
      <c r="G657" s="300">
        <v>2000</v>
      </c>
      <c r="H657" s="302">
        <v>0.1</v>
      </c>
      <c r="I657" s="303">
        <v>200</v>
      </c>
      <c r="J657" s="300"/>
    </row>
    <row r="658" spans="1:10" ht="16" x14ac:dyDescent="0.25">
      <c r="A658" s="300" t="s">
        <v>386</v>
      </c>
      <c r="B658" s="300" t="s">
        <v>609</v>
      </c>
      <c r="C658" s="301">
        <v>43272</v>
      </c>
      <c r="D658" s="300" t="s">
        <v>629</v>
      </c>
      <c r="E658" s="300" t="s">
        <v>627</v>
      </c>
      <c r="F658" s="300" t="s">
        <v>613</v>
      </c>
      <c r="G658" s="300">
        <v>300000</v>
      </c>
      <c r="H658" s="302">
        <v>2E-3</v>
      </c>
      <c r="I658" s="303">
        <v>600</v>
      </c>
      <c r="J658" s="300"/>
    </row>
    <row r="659" spans="1:10" ht="16" x14ac:dyDescent="0.25">
      <c r="A659" s="300" t="s">
        <v>615</v>
      </c>
      <c r="B659" s="300" t="s">
        <v>609</v>
      </c>
      <c r="C659" s="301">
        <v>43272</v>
      </c>
      <c r="D659" s="300" t="s">
        <v>629</v>
      </c>
      <c r="E659" s="300" t="s">
        <v>627</v>
      </c>
      <c r="F659" s="300" t="s">
        <v>613</v>
      </c>
      <c r="G659" s="300">
        <v>300000</v>
      </c>
      <c r="H659" s="302">
        <v>2E-3</v>
      </c>
      <c r="I659" s="303">
        <v>600</v>
      </c>
      <c r="J659" s="300"/>
    </row>
    <row r="660" spans="1:10" ht="16" x14ac:dyDescent="0.25">
      <c r="A660" s="300" t="s">
        <v>124</v>
      </c>
      <c r="B660" s="300" t="s">
        <v>609</v>
      </c>
      <c r="C660" s="301">
        <v>43272</v>
      </c>
      <c r="D660" s="300" t="s">
        <v>629</v>
      </c>
      <c r="E660" s="300" t="s">
        <v>628</v>
      </c>
      <c r="F660" s="300" t="s">
        <v>613</v>
      </c>
      <c r="G660" s="300">
        <v>200000</v>
      </c>
      <c r="H660" s="302">
        <v>5.0000000000000001E-3</v>
      </c>
      <c r="I660" s="303">
        <v>1000</v>
      </c>
      <c r="J660" s="300"/>
    </row>
    <row r="661" spans="1:10" ht="16" x14ac:dyDescent="0.2">
      <c r="A661" s="109" t="s">
        <v>118</v>
      </c>
      <c r="B661" s="109" t="s">
        <v>720</v>
      </c>
      <c r="C661" s="275">
        <v>43272</v>
      </c>
      <c r="D661" s="109" t="s">
        <v>743</v>
      </c>
      <c r="E661" s="108" t="s">
        <v>744</v>
      </c>
      <c r="F661" s="109" t="s">
        <v>444</v>
      </c>
      <c r="G661" s="236">
        <v>200000</v>
      </c>
      <c r="H661" s="237">
        <v>2.1000000000000001E-2</v>
      </c>
      <c r="I661" s="238">
        <v>0.42000000000000004</v>
      </c>
      <c r="J661" s="236">
        <v>1050</v>
      </c>
    </row>
    <row r="662" spans="1:10" ht="16" x14ac:dyDescent="0.2">
      <c r="A662" s="136" t="s">
        <v>395</v>
      </c>
      <c r="B662" s="136" t="s">
        <v>470</v>
      </c>
      <c r="C662" s="276">
        <v>43272</v>
      </c>
      <c r="D662" s="242" t="s">
        <v>491</v>
      </c>
      <c r="E662" s="135" t="s">
        <v>473</v>
      </c>
      <c r="F662" s="135" t="s">
        <v>444</v>
      </c>
      <c r="G662" s="239">
        <v>400000</v>
      </c>
      <c r="H662" s="240">
        <v>5.0000000000000001E-4</v>
      </c>
      <c r="I662" s="241">
        <v>200</v>
      </c>
      <c r="J662" s="241">
        <v>60000</v>
      </c>
    </row>
    <row r="663" spans="1:10" ht="16" x14ac:dyDescent="0.2">
      <c r="A663" s="136" t="s">
        <v>118</v>
      </c>
      <c r="B663" s="136" t="s">
        <v>470</v>
      </c>
      <c r="C663" s="276">
        <v>43272</v>
      </c>
      <c r="D663" s="242" t="s">
        <v>491</v>
      </c>
      <c r="E663" s="135" t="s">
        <v>492</v>
      </c>
      <c r="F663" s="135" t="s">
        <v>366</v>
      </c>
      <c r="G663" s="239">
        <v>20000</v>
      </c>
      <c r="H663" s="240">
        <v>1.7999999999999999E-2</v>
      </c>
      <c r="I663" s="241">
        <v>360</v>
      </c>
      <c r="J663" s="241">
        <v>108000</v>
      </c>
    </row>
    <row r="664" spans="1:10" ht="16" x14ac:dyDescent="0.2">
      <c r="A664" s="136" t="s">
        <v>124</v>
      </c>
      <c r="B664" s="136" t="s">
        <v>470</v>
      </c>
      <c r="C664" s="276">
        <v>43272</v>
      </c>
      <c r="D664" s="242" t="s">
        <v>491</v>
      </c>
      <c r="E664" s="135" t="s">
        <v>473</v>
      </c>
      <c r="F664" s="135" t="s">
        <v>444</v>
      </c>
      <c r="G664" s="239">
        <v>400000</v>
      </c>
      <c r="H664" s="240">
        <v>1E-4</v>
      </c>
      <c r="I664" s="241">
        <v>40</v>
      </c>
      <c r="J664" s="241">
        <v>12000</v>
      </c>
    </row>
    <row r="665" spans="1:10" ht="16" x14ac:dyDescent="0.2">
      <c r="A665" s="220" t="s">
        <v>378</v>
      </c>
      <c r="B665" s="220" t="s">
        <v>359</v>
      </c>
      <c r="C665" s="277">
        <v>43273</v>
      </c>
      <c r="D665" s="221" t="s">
        <v>377</v>
      </c>
      <c r="E665" s="221" t="s">
        <v>379</v>
      </c>
      <c r="F665" s="221" t="s">
        <v>362</v>
      </c>
      <c r="G665" s="219">
        <v>150000</v>
      </c>
      <c r="H665" s="222">
        <v>4.4999999999999998E-2</v>
      </c>
      <c r="I665" s="223">
        <v>6750</v>
      </c>
      <c r="J665" s="219">
        <v>9450000</v>
      </c>
    </row>
    <row r="666" spans="1:10" ht="16" x14ac:dyDescent="0.2">
      <c r="A666" s="281" t="s">
        <v>118</v>
      </c>
      <c r="B666" s="281" t="s">
        <v>402</v>
      </c>
      <c r="C666" s="282">
        <v>43273</v>
      </c>
      <c r="D666" s="281" t="s">
        <v>422</v>
      </c>
      <c r="E666" s="327" t="s">
        <v>886</v>
      </c>
      <c r="F666" s="283" t="s">
        <v>408</v>
      </c>
      <c r="G666" s="285">
        <v>60000</v>
      </c>
      <c r="H666" s="323">
        <v>1.2E-2</v>
      </c>
      <c r="I666" s="287">
        <v>720</v>
      </c>
      <c r="J666" s="285">
        <v>252000</v>
      </c>
    </row>
    <row r="667" spans="1:10" ht="16" x14ac:dyDescent="0.2">
      <c r="A667" s="281" t="s">
        <v>173</v>
      </c>
      <c r="B667" s="281" t="s">
        <v>402</v>
      </c>
      <c r="C667" s="282">
        <v>43273</v>
      </c>
      <c r="D667" s="281" t="s">
        <v>422</v>
      </c>
      <c r="E667" s="327" t="s">
        <v>887</v>
      </c>
      <c r="F667" s="283" t="s">
        <v>408</v>
      </c>
      <c r="G667" s="285">
        <v>120000</v>
      </c>
      <c r="H667" s="323">
        <v>1.9E-3</v>
      </c>
      <c r="I667" s="287">
        <v>228</v>
      </c>
      <c r="J667" s="285">
        <v>79800</v>
      </c>
    </row>
    <row r="668" spans="1:10" ht="16" x14ac:dyDescent="0.2">
      <c r="A668" s="214" t="s">
        <v>118</v>
      </c>
      <c r="B668" s="214" t="s">
        <v>382</v>
      </c>
      <c r="C668" s="224">
        <v>43273</v>
      </c>
      <c r="D668" s="229" t="s">
        <v>400</v>
      </c>
      <c r="E668" s="214" t="s">
        <v>388</v>
      </c>
      <c r="F668" s="214" t="s">
        <v>366</v>
      </c>
      <c r="G668" s="217">
        <v>6183.7455830388699</v>
      </c>
      <c r="H668" s="226">
        <v>2.8299999999999999E-2</v>
      </c>
      <c r="I668" s="227">
        <v>175</v>
      </c>
      <c r="J668" s="228">
        <v>437500</v>
      </c>
    </row>
    <row r="669" spans="1:10" ht="16" x14ac:dyDescent="0.2">
      <c r="A669" s="291" t="s">
        <v>122</v>
      </c>
      <c r="B669" s="291" t="s">
        <v>206</v>
      </c>
      <c r="C669" s="331">
        <v>43273</v>
      </c>
      <c r="D669" s="288" t="s">
        <v>840</v>
      </c>
      <c r="E669" s="291" t="s">
        <v>208</v>
      </c>
      <c r="G669" s="291">
        <v>200000</v>
      </c>
      <c r="H669" s="291">
        <v>5000</v>
      </c>
      <c r="I669" s="291">
        <v>900000</v>
      </c>
      <c r="J669" s="291"/>
    </row>
    <row r="670" spans="1:10" ht="16" x14ac:dyDescent="0.2">
      <c r="A670" s="288" t="s">
        <v>118</v>
      </c>
      <c r="B670" s="292" t="s">
        <v>119</v>
      </c>
      <c r="C670" s="331">
        <v>43273</v>
      </c>
      <c r="D670" s="288" t="s">
        <v>844</v>
      </c>
      <c r="E670" s="288" t="s">
        <v>159</v>
      </c>
      <c r="G670" s="291">
        <v>200000</v>
      </c>
      <c r="H670" s="291">
        <v>5000</v>
      </c>
      <c r="I670" s="291">
        <v>900000</v>
      </c>
      <c r="J670" s="291"/>
    </row>
    <row r="671" spans="1:10" ht="16" x14ac:dyDescent="0.2">
      <c r="A671" s="288" t="s">
        <v>124</v>
      </c>
      <c r="B671" s="292" t="s">
        <v>119</v>
      </c>
      <c r="C671" s="331">
        <v>43273</v>
      </c>
      <c r="D671" s="288" t="s">
        <v>847</v>
      </c>
      <c r="E671" s="288" t="s">
        <v>121</v>
      </c>
      <c r="G671" s="291">
        <v>500000</v>
      </c>
      <c r="H671" s="291">
        <v>15000</v>
      </c>
      <c r="I671" s="291">
        <v>3000000</v>
      </c>
      <c r="J671" s="291"/>
    </row>
    <row r="672" spans="1:10" ht="16" x14ac:dyDescent="0.2">
      <c r="A672" s="230" t="s">
        <v>442</v>
      </c>
      <c r="B672" s="230" t="s">
        <v>443</v>
      </c>
      <c r="C672" s="231">
        <v>43273</v>
      </c>
      <c r="D672" s="230" t="s">
        <v>465</v>
      </c>
      <c r="E672" s="230" t="s">
        <v>449</v>
      </c>
      <c r="F672" s="230" t="s">
        <v>466</v>
      </c>
      <c r="G672" s="232">
        <v>150000</v>
      </c>
      <c r="H672" s="233">
        <v>1.9E-2</v>
      </c>
      <c r="I672" s="230">
        <v>3000</v>
      </c>
      <c r="J672" s="230">
        <v>750000</v>
      </c>
    </row>
    <row r="673" spans="1:10" ht="16" x14ac:dyDescent="0.2">
      <c r="A673" s="245" t="s">
        <v>118</v>
      </c>
      <c r="B673" s="245" t="s">
        <v>578</v>
      </c>
      <c r="C673" s="296">
        <v>43273</v>
      </c>
      <c r="D673" s="245" t="s">
        <v>605</v>
      </c>
      <c r="E673" s="245" t="s">
        <v>584</v>
      </c>
      <c r="F673" s="245" t="s">
        <v>366</v>
      </c>
      <c r="G673" s="297">
        <v>30000</v>
      </c>
      <c r="H673" s="298">
        <v>0.02</v>
      </c>
      <c r="I673" s="297">
        <v>600</v>
      </c>
      <c r="J673" s="297">
        <v>1500000</v>
      </c>
    </row>
    <row r="674" spans="1:10" ht="16" x14ac:dyDescent="0.25">
      <c r="A674" s="300" t="s">
        <v>118</v>
      </c>
      <c r="B674" s="300" t="s">
        <v>609</v>
      </c>
      <c r="C674" s="301">
        <v>43273</v>
      </c>
      <c r="D674" s="300" t="s">
        <v>611</v>
      </c>
      <c r="E674" s="300" t="s">
        <v>611</v>
      </c>
      <c r="F674" s="300" t="s">
        <v>366</v>
      </c>
      <c r="G674" s="300">
        <v>2000</v>
      </c>
      <c r="H674" s="302">
        <v>0.2</v>
      </c>
      <c r="I674" s="303">
        <v>400</v>
      </c>
      <c r="J674" s="300"/>
    </row>
    <row r="675" spans="1:10" ht="16" x14ac:dyDescent="0.25">
      <c r="A675" s="300" t="s">
        <v>118</v>
      </c>
      <c r="B675" s="300" t="s">
        <v>609</v>
      </c>
      <c r="C675" s="301">
        <v>43273</v>
      </c>
      <c r="D675" s="300" t="s">
        <v>617</v>
      </c>
      <c r="E675" s="300" t="s">
        <v>617</v>
      </c>
      <c r="F675" s="300" t="s">
        <v>366</v>
      </c>
      <c r="G675" s="300">
        <v>2000</v>
      </c>
      <c r="H675" s="302">
        <v>0.1</v>
      </c>
      <c r="I675" s="303">
        <v>200</v>
      </c>
      <c r="J675" s="300"/>
    </row>
    <row r="676" spans="1:10" ht="16" x14ac:dyDescent="0.25">
      <c r="A676" s="300" t="s">
        <v>124</v>
      </c>
      <c r="B676" s="300" t="s">
        <v>609</v>
      </c>
      <c r="C676" s="301">
        <v>43273</v>
      </c>
      <c r="D676" s="300" t="s">
        <v>629</v>
      </c>
      <c r="E676" s="300" t="s">
        <v>630</v>
      </c>
      <c r="F676" s="300" t="s">
        <v>613</v>
      </c>
      <c r="G676" s="300">
        <v>100000</v>
      </c>
      <c r="H676" s="302">
        <v>5.0000000000000001E-3</v>
      </c>
      <c r="I676" s="303">
        <v>500</v>
      </c>
      <c r="J676" s="300"/>
    </row>
    <row r="677" spans="1:10" ht="16" x14ac:dyDescent="0.2">
      <c r="A677" s="109" t="s">
        <v>118</v>
      </c>
      <c r="B677" s="109" t="s">
        <v>720</v>
      </c>
      <c r="C677" s="275">
        <v>43273</v>
      </c>
      <c r="D677" s="109" t="s">
        <v>743</v>
      </c>
      <c r="E677" s="108" t="s">
        <v>724</v>
      </c>
      <c r="F677" s="109" t="s">
        <v>444</v>
      </c>
      <c r="G677" s="236">
        <v>100000</v>
      </c>
      <c r="H677" s="237">
        <v>1.7999999999999999E-2</v>
      </c>
      <c r="I677" s="238">
        <v>0.18</v>
      </c>
      <c r="J677" s="236">
        <v>450</v>
      </c>
    </row>
    <row r="678" spans="1:10" ht="16" x14ac:dyDescent="0.2">
      <c r="A678" s="109" t="s">
        <v>749</v>
      </c>
      <c r="B678" s="109" t="s">
        <v>720</v>
      </c>
      <c r="C678" s="275">
        <v>43273</v>
      </c>
      <c r="D678" s="109" t="s">
        <v>743</v>
      </c>
      <c r="E678" s="108" t="s">
        <v>754</v>
      </c>
      <c r="F678" s="109" t="s">
        <v>444</v>
      </c>
      <c r="G678" s="236">
        <v>150000</v>
      </c>
      <c r="H678" s="237">
        <v>2.5000000000000001E-2</v>
      </c>
      <c r="I678" s="238">
        <v>0.375</v>
      </c>
      <c r="J678" s="236">
        <v>937.5</v>
      </c>
    </row>
    <row r="679" spans="1:10" ht="16" x14ac:dyDescent="0.2">
      <c r="A679" s="312" t="s">
        <v>122</v>
      </c>
      <c r="B679" s="312" t="s">
        <v>802</v>
      </c>
      <c r="C679" s="313">
        <v>43273</v>
      </c>
      <c r="D679" s="312" t="s">
        <v>821</v>
      </c>
      <c r="E679" s="312" t="s">
        <v>822</v>
      </c>
      <c r="F679" s="244"/>
      <c r="G679" s="312">
        <v>50000</v>
      </c>
      <c r="H679" s="315">
        <v>0.02</v>
      </c>
      <c r="I679" s="316">
        <v>1000</v>
      </c>
      <c r="J679" s="317">
        <v>160000</v>
      </c>
    </row>
    <row r="680" spans="1:10" ht="16" x14ac:dyDescent="0.2">
      <c r="A680" s="220" t="s">
        <v>118</v>
      </c>
      <c r="B680" s="220" t="s">
        <v>359</v>
      </c>
      <c r="C680" s="277">
        <v>43274</v>
      </c>
      <c r="D680" s="221" t="s">
        <v>377</v>
      </c>
      <c r="E680" s="221" t="s">
        <v>368</v>
      </c>
      <c r="F680" s="221" t="s">
        <v>366</v>
      </c>
      <c r="G680" s="219">
        <v>25000</v>
      </c>
      <c r="H680" s="222">
        <v>0.03</v>
      </c>
      <c r="I680" s="223">
        <v>750</v>
      </c>
      <c r="J680" s="219">
        <v>1050000</v>
      </c>
    </row>
    <row r="681" spans="1:10" ht="16" x14ac:dyDescent="0.2">
      <c r="A681" s="281" t="s">
        <v>409</v>
      </c>
      <c r="B681" s="281" t="s">
        <v>402</v>
      </c>
      <c r="C681" s="282">
        <v>43274</v>
      </c>
      <c r="D681" s="281" t="s">
        <v>423</v>
      </c>
      <c r="E681" s="327" t="s">
        <v>889</v>
      </c>
      <c r="F681" s="283" t="s">
        <v>408</v>
      </c>
      <c r="G681" s="285">
        <v>200000</v>
      </c>
      <c r="H681" s="323">
        <v>8.0000000000000002E-3</v>
      </c>
      <c r="I681" s="287">
        <v>1600</v>
      </c>
      <c r="J681" s="285">
        <v>560000</v>
      </c>
    </row>
    <row r="682" spans="1:10" ht="16" x14ac:dyDescent="0.2">
      <c r="A682" s="281" t="s">
        <v>118</v>
      </c>
      <c r="B682" s="281" t="s">
        <v>402</v>
      </c>
      <c r="C682" s="282">
        <v>43274</v>
      </c>
      <c r="D682" s="281" t="s">
        <v>423</v>
      </c>
      <c r="E682" s="327" t="s">
        <v>888</v>
      </c>
      <c r="F682" s="283" t="s">
        <v>408</v>
      </c>
      <c r="G682" s="285">
        <v>70000</v>
      </c>
      <c r="H682" s="323">
        <v>1.2E-2</v>
      </c>
      <c r="I682" s="287">
        <v>840</v>
      </c>
      <c r="J682" s="285">
        <v>294000</v>
      </c>
    </row>
    <row r="683" spans="1:10" ht="16" x14ac:dyDescent="0.2">
      <c r="A683" s="288" t="s">
        <v>122</v>
      </c>
      <c r="B683" s="292" t="s">
        <v>119</v>
      </c>
      <c r="C683" s="331">
        <v>43274</v>
      </c>
      <c r="D683" s="288" t="s">
        <v>847</v>
      </c>
      <c r="E683" s="288" t="s">
        <v>121</v>
      </c>
      <c r="G683" s="291">
        <v>500000</v>
      </c>
      <c r="H683" s="291">
        <v>30000</v>
      </c>
      <c r="I683" s="291">
        <v>6000000</v>
      </c>
      <c r="J683" s="291"/>
    </row>
    <row r="684" spans="1:10" ht="16" x14ac:dyDescent="0.2">
      <c r="A684" s="288" t="s">
        <v>118</v>
      </c>
      <c r="B684" s="291" t="s">
        <v>240</v>
      </c>
      <c r="C684" s="331">
        <v>43274</v>
      </c>
      <c r="D684" s="291" t="s">
        <v>836</v>
      </c>
      <c r="E684" s="291" t="s">
        <v>242</v>
      </c>
      <c r="G684" s="291">
        <v>200000</v>
      </c>
      <c r="H684" s="291">
        <v>5000</v>
      </c>
      <c r="I684" s="291">
        <v>900000</v>
      </c>
      <c r="J684" s="291"/>
    </row>
    <row r="685" spans="1:10" ht="16" x14ac:dyDescent="0.2">
      <c r="A685" s="288" t="s">
        <v>124</v>
      </c>
      <c r="B685" s="291" t="s">
        <v>206</v>
      </c>
      <c r="C685" s="331">
        <v>43274</v>
      </c>
      <c r="D685" s="288" t="s">
        <v>840</v>
      </c>
      <c r="E685" s="291" t="s">
        <v>208</v>
      </c>
      <c r="G685" s="291">
        <v>500000</v>
      </c>
      <c r="H685" s="291">
        <v>15000</v>
      </c>
      <c r="I685" s="291">
        <v>3000000</v>
      </c>
      <c r="J685" s="291"/>
    </row>
    <row r="686" spans="1:10" ht="16" x14ac:dyDescent="0.2">
      <c r="A686" s="245" t="s">
        <v>118</v>
      </c>
      <c r="B686" s="245" t="s">
        <v>578</v>
      </c>
      <c r="C686" s="296">
        <v>43274</v>
      </c>
      <c r="D686" s="245" t="s">
        <v>605</v>
      </c>
      <c r="E686" s="245" t="s">
        <v>584</v>
      </c>
      <c r="F686" s="245" t="s">
        <v>366</v>
      </c>
      <c r="G686" s="297">
        <v>30000</v>
      </c>
      <c r="H686" s="298">
        <v>0.02</v>
      </c>
      <c r="I686" s="297">
        <v>600</v>
      </c>
      <c r="J686" s="297">
        <v>1500000</v>
      </c>
    </row>
    <row r="687" spans="1:10" ht="16" x14ac:dyDescent="0.25">
      <c r="A687" s="300" t="s">
        <v>118</v>
      </c>
      <c r="B687" s="300" t="s">
        <v>609</v>
      </c>
      <c r="C687" s="301">
        <v>43274</v>
      </c>
      <c r="D687" s="300" t="s">
        <v>611</v>
      </c>
      <c r="E687" s="300" t="s">
        <v>611</v>
      </c>
      <c r="F687" s="300" t="s">
        <v>366</v>
      </c>
      <c r="G687" s="300">
        <v>2000</v>
      </c>
      <c r="H687" s="302">
        <v>0.2</v>
      </c>
      <c r="I687" s="303">
        <v>400</v>
      </c>
      <c r="J687" s="300"/>
    </row>
    <row r="688" spans="1:10" ht="16" x14ac:dyDescent="0.25">
      <c r="A688" s="300" t="s">
        <v>118</v>
      </c>
      <c r="B688" s="300" t="s">
        <v>609</v>
      </c>
      <c r="C688" s="301">
        <v>43274</v>
      </c>
      <c r="D688" s="300" t="s">
        <v>617</v>
      </c>
      <c r="E688" s="300" t="s">
        <v>617</v>
      </c>
      <c r="F688" s="300" t="s">
        <v>366</v>
      </c>
      <c r="G688" s="300">
        <v>2000</v>
      </c>
      <c r="H688" s="302">
        <v>0.1</v>
      </c>
      <c r="I688" s="303">
        <v>200</v>
      </c>
      <c r="J688" s="300"/>
    </row>
    <row r="689" spans="1:10" ht="16" x14ac:dyDescent="0.2">
      <c r="A689" s="304" t="s">
        <v>118</v>
      </c>
      <c r="B689" s="304" t="s">
        <v>758</v>
      </c>
      <c r="C689" s="305">
        <v>43274</v>
      </c>
      <c r="D689" s="325" t="s">
        <v>794</v>
      </c>
      <c r="E689" s="307" t="s">
        <v>795</v>
      </c>
      <c r="F689" s="308" t="s">
        <v>366</v>
      </c>
      <c r="G689" s="309">
        <v>50000</v>
      </c>
      <c r="H689" s="310">
        <v>0.05</v>
      </c>
      <c r="I689" s="311">
        <v>2500</v>
      </c>
      <c r="J689" s="309">
        <v>750000</v>
      </c>
    </row>
    <row r="690" spans="1:10" ht="16" x14ac:dyDescent="0.2">
      <c r="A690" s="109" t="s">
        <v>118</v>
      </c>
      <c r="B690" s="109" t="s">
        <v>720</v>
      </c>
      <c r="C690" s="275">
        <v>43274</v>
      </c>
      <c r="D690" s="109" t="s">
        <v>743</v>
      </c>
      <c r="E690" s="108" t="s">
        <v>742</v>
      </c>
      <c r="F690" s="109" t="s">
        <v>444</v>
      </c>
      <c r="G690" s="236">
        <v>170000</v>
      </c>
      <c r="H690" s="237">
        <v>1.7999999999999999E-2</v>
      </c>
      <c r="I690" s="238">
        <v>0.30599999999999999</v>
      </c>
      <c r="J690" s="236">
        <v>765</v>
      </c>
    </row>
    <row r="691" spans="1:10" ht="16" x14ac:dyDescent="0.2">
      <c r="A691" s="220" t="s">
        <v>378</v>
      </c>
      <c r="B691" s="220" t="s">
        <v>359</v>
      </c>
      <c r="C691" s="277">
        <v>43275</v>
      </c>
      <c r="D691" s="221" t="s">
        <v>377</v>
      </c>
      <c r="E691" s="221" t="s">
        <v>371</v>
      </c>
      <c r="F691" s="221" t="s">
        <v>366</v>
      </c>
      <c r="G691" s="219">
        <v>30000</v>
      </c>
      <c r="H691" s="222">
        <v>0.03</v>
      </c>
      <c r="I691" s="223">
        <v>900</v>
      </c>
      <c r="J691" s="219">
        <v>1260000</v>
      </c>
    </row>
    <row r="692" spans="1:10" ht="16" x14ac:dyDescent="0.2">
      <c r="A692" s="281" t="s">
        <v>405</v>
      </c>
      <c r="B692" s="281" t="s">
        <v>402</v>
      </c>
      <c r="C692" s="282">
        <v>43275</v>
      </c>
      <c r="D692" s="281" t="s">
        <v>423</v>
      </c>
      <c r="E692" s="327" t="s">
        <v>853</v>
      </c>
      <c r="F692" s="283" t="s">
        <v>404</v>
      </c>
      <c r="G692" s="285">
        <v>20000000</v>
      </c>
      <c r="H692" s="323" t="s">
        <v>406</v>
      </c>
      <c r="I692" s="287" t="s">
        <v>406</v>
      </c>
      <c r="J692" s="285" t="s">
        <v>406</v>
      </c>
    </row>
    <row r="693" spans="1:10" ht="16" x14ac:dyDescent="0.2">
      <c r="A693" s="281" t="s">
        <v>118</v>
      </c>
      <c r="B693" s="281" t="s">
        <v>402</v>
      </c>
      <c r="C693" s="282">
        <v>43275</v>
      </c>
      <c r="D693" s="281" t="s">
        <v>423</v>
      </c>
      <c r="E693" s="327" t="s">
        <v>890</v>
      </c>
      <c r="F693" s="283" t="s">
        <v>408</v>
      </c>
      <c r="G693" s="285">
        <v>70000</v>
      </c>
      <c r="H693" s="323">
        <v>1.2E-2</v>
      </c>
      <c r="I693" s="287">
        <v>840</v>
      </c>
      <c r="J693" s="285">
        <v>294000</v>
      </c>
    </row>
    <row r="694" spans="1:10" ht="16" x14ac:dyDescent="0.2">
      <c r="A694" s="281" t="s">
        <v>124</v>
      </c>
      <c r="B694" s="281" t="s">
        <v>402</v>
      </c>
      <c r="C694" s="282">
        <v>43275</v>
      </c>
      <c r="D694" s="281" t="s">
        <v>423</v>
      </c>
      <c r="E694" s="327" t="s">
        <v>890</v>
      </c>
      <c r="F694" s="283" t="s">
        <v>408</v>
      </c>
      <c r="G694" s="285">
        <v>100000</v>
      </c>
      <c r="H694" s="323">
        <v>5.0000000000000001E-3</v>
      </c>
      <c r="I694" s="287">
        <v>500</v>
      </c>
      <c r="J694" s="285">
        <v>175000</v>
      </c>
    </row>
    <row r="695" spans="1:10" ht="16" x14ac:dyDescent="0.2">
      <c r="A695" s="288" t="s">
        <v>124</v>
      </c>
      <c r="B695" s="292" t="s">
        <v>119</v>
      </c>
      <c r="C695" s="331">
        <v>43275</v>
      </c>
      <c r="D695" s="288" t="s">
        <v>844</v>
      </c>
      <c r="E695" s="288" t="s">
        <v>159</v>
      </c>
      <c r="F695" s="291">
        <v>500000</v>
      </c>
      <c r="G695" s="295">
        <v>0.03</v>
      </c>
      <c r="H695" s="291">
        <v>15000</v>
      </c>
      <c r="I695" s="291">
        <v>3000000</v>
      </c>
      <c r="J695" s="291"/>
    </row>
    <row r="696" spans="1:10" ht="16" x14ac:dyDescent="0.2">
      <c r="A696" s="245" t="s">
        <v>118</v>
      </c>
      <c r="B696" s="245" t="s">
        <v>578</v>
      </c>
      <c r="C696" s="296">
        <v>43275</v>
      </c>
      <c r="D696" s="245" t="s">
        <v>605</v>
      </c>
      <c r="E696" s="245" t="s">
        <v>584</v>
      </c>
      <c r="F696" s="245" t="s">
        <v>366</v>
      </c>
      <c r="G696" s="297">
        <v>30000</v>
      </c>
      <c r="H696" s="298">
        <v>0.02</v>
      </c>
      <c r="I696" s="297">
        <v>600</v>
      </c>
      <c r="J696" s="297">
        <v>1500000</v>
      </c>
    </row>
    <row r="697" spans="1:10" ht="16" x14ac:dyDescent="0.2">
      <c r="A697" s="245" t="s">
        <v>124</v>
      </c>
      <c r="B697" s="245" t="s">
        <v>578</v>
      </c>
      <c r="C697" s="296">
        <v>43275</v>
      </c>
      <c r="D697" s="245" t="s">
        <v>605</v>
      </c>
      <c r="E697" s="245" t="s">
        <v>585</v>
      </c>
      <c r="F697" s="245" t="s">
        <v>366</v>
      </c>
      <c r="G697" s="297">
        <v>100000</v>
      </c>
      <c r="H697" s="298">
        <v>8.0000000000000002E-3</v>
      </c>
      <c r="I697" s="297">
        <v>800</v>
      </c>
      <c r="J697" s="297">
        <v>2000000</v>
      </c>
    </row>
    <row r="698" spans="1:10" ht="16" x14ac:dyDescent="0.25">
      <c r="A698" s="300" t="s">
        <v>118</v>
      </c>
      <c r="B698" s="300" t="s">
        <v>609</v>
      </c>
      <c r="C698" s="301">
        <v>43275</v>
      </c>
      <c r="D698" s="300" t="s">
        <v>611</v>
      </c>
      <c r="E698" s="300" t="s">
        <v>611</v>
      </c>
      <c r="F698" s="300" t="s">
        <v>366</v>
      </c>
      <c r="G698" s="300">
        <v>2000</v>
      </c>
      <c r="H698" s="302">
        <v>0.2</v>
      </c>
      <c r="I698" s="303">
        <v>400</v>
      </c>
      <c r="J698" s="300"/>
    </row>
    <row r="699" spans="1:10" ht="16" x14ac:dyDescent="0.25">
      <c r="A699" s="300" t="s">
        <v>118</v>
      </c>
      <c r="B699" s="300" t="s">
        <v>609</v>
      </c>
      <c r="C699" s="301">
        <v>43275</v>
      </c>
      <c r="D699" s="300" t="s">
        <v>617</v>
      </c>
      <c r="E699" s="300" t="s">
        <v>617</v>
      </c>
      <c r="F699" s="300" t="s">
        <v>366</v>
      </c>
      <c r="G699" s="300">
        <v>2000</v>
      </c>
      <c r="H699" s="302">
        <v>0.1</v>
      </c>
      <c r="I699" s="303">
        <v>200</v>
      </c>
      <c r="J699" s="300"/>
    </row>
    <row r="700" spans="1:10" ht="16" x14ac:dyDescent="0.2">
      <c r="A700" s="109" t="s">
        <v>118</v>
      </c>
      <c r="B700" s="109" t="s">
        <v>720</v>
      </c>
      <c r="C700" s="275">
        <v>43275</v>
      </c>
      <c r="D700" s="109" t="s">
        <v>743</v>
      </c>
      <c r="E700" s="108" t="s">
        <v>726</v>
      </c>
      <c r="F700" s="109" t="s">
        <v>444</v>
      </c>
      <c r="G700" s="236">
        <v>160000</v>
      </c>
      <c r="H700" s="237">
        <v>1.9E-2</v>
      </c>
      <c r="I700" s="238">
        <v>0.30399999999999999</v>
      </c>
      <c r="J700" s="236">
        <v>760</v>
      </c>
    </row>
    <row r="701" spans="1:10" ht="16" x14ac:dyDescent="0.2">
      <c r="A701" s="109" t="s">
        <v>749</v>
      </c>
      <c r="B701" s="109" t="s">
        <v>720</v>
      </c>
      <c r="C701" s="275">
        <v>43275</v>
      </c>
      <c r="D701" s="109" t="s">
        <v>743</v>
      </c>
      <c r="E701" s="108" t="s">
        <v>757</v>
      </c>
      <c r="F701" s="109" t="s">
        <v>444</v>
      </c>
      <c r="G701" s="236">
        <v>150000</v>
      </c>
      <c r="H701" s="237">
        <v>0.02</v>
      </c>
      <c r="I701" s="238">
        <v>0.3</v>
      </c>
      <c r="J701" s="236">
        <v>750</v>
      </c>
    </row>
    <row r="702" spans="1:10" ht="16" x14ac:dyDescent="0.2">
      <c r="A702" s="312" t="s">
        <v>122</v>
      </c>
      <c r="B702" s="312" t="s">
        <v>802</v>
      </c>
      <c r="C702" s="313">
        <v>43275</v>
      </c>
      <c r="D702" s="312" t="s">
        <v>803</v>
      </c>
      <c r="E702" s="312" t="s">
        <v>817</v>
      </c>
      <c r="F702" s="244"/>
      <c r="G702" s="312">
        <v>10000</v>
      </c>
      <c r="H702" s="315">
        <v>0.02</v>
      </c>
      <c r="I702" s="316">
        <v>200</v>
      </c>
      <c r="J702" s="317">
        <v>32000</v>
      </c>
    </row>
    <row r="703" spans="1:10" ht="16" x14ac:dyDescent="0.2">
      <c r="A703" s="312" t="s">
        <v>170</v>
      </c>
      <c r="B703" s="312" t="s">
        <v>802</v>
      </c>
      <c r="C703" s="313">
        <v>43275</v>
      </c>
      <c r="D703" s="312" t="s">
        <v>825</v>
      </c>
      <c r="E703" s="244"/>
      <c r="F703" s="244"/>
      <c r="G703" s="244"/>
      <c r="H703" s="318"/>
      <c r="I703" s="244"/>
      <c r="J703" s="244"/>
    </row>
    <row r="704" spans="1:10" ht="16" x14ac:dyDescent="0.2">
      <c r="A704" s="220" t="s">
        <v>118</v>
      </c>
      <c r="B704" s="220" t="s">
        <v>359</v>
      </c>
      <c r="C704" s="277">
        <v>43276</v>
      </c>
      <c r="D704" s="216" t="s">
        <v>380</v>
      </c>
      <c r="E704" s="221" t="s">
        <v>371</v>
      </c>
      <c r="F704" s="221" t="s">
        <v>366</v>
      </c>
      <c r="G704" s="219">
        <v>30000</v>
      </c>
      <c r="H704" s="222">
        <v>3.5000000000000003E-2</v>
      </c>
      <c r="I704" s="223">
        <v>1050</v>
      </c>
      <c r="J704" s="219">
        <v>1470000</v>
      </c>
    </row>
    <row r="705" spans="1:10" ht="16" x14ac:dyDescent="0.2">
      <c r="A705" s="281" t="s">
        <v>409</v>
      </c>
      <c r="B705" s="281" t="s">
        <v>402</v>
      </c>
      <c r="C705" s="282">
        <v>43276</v>
      </c>
      <c r="D705" s="281" t="s">
        <v>422</v>
      </c>
      <c r="E705" s="327" t="s">
        <v>892</v>
      </c>
      <c r="F705" s="283" t="s">
        <v>408</v>
      </c>
      <c r="G705" s="285">
        <v>200000</v>
      </c>
      <c r="H705" s="323">
        <v>8.0000000000000002E-3</v>
      </c>
      <c r="I705" s="287">
        <v>1600</v>
      </c>
      <c r="J705" s="285">
        <v>560000</v>
      </c>
    </row>
    <row r="706" spans="1:10" ht="16" x14ac:dyDescent="0.2">
      <c r="A706" s="281" t="s">
        <v>118</v>
      </c>
      <c r="B706" s="281" t="s">
        <v>402</v>
      </c>
      <c r="C706" s="282">
        <v>43276</v>
      </c>
      <c r="D706" s="281" t="s">
        <v>422</v>
      </c>
      <c r="E706" s="327" t="s">
        <v>891</v>
      </c>
      <c r="F706" s="283" t="s">
        <v>408</v>
      </c>
      <c r="G706" s="285">
        <v>60000</v>
      </c>
      <c r="H706" s="323">
        <v>1.2999999999999999E-2</v>
      </c>
      <c r="I706" s="287">
        <v>780</v>
      </c>
      <c r="J706" s="285">
        <v>273000</v>
      </c>
    </row>
    <row r="707" spans="1:10" ht="16" x14ac:dyDescent="0.2">
      <c r="A707" s="214" t="s">
        <v>118</v>
      </c>
      <c r="B707" s="214" t="s">
        <v>382</v>
      </c>
      <c r="C707" s="224">
        <v>43276</v>
      </c>
      <c r="D707" s="229" t="s">
        <v>400</v>
      </c>
      <c r="E707" s="214" t="s">
        <v>388</v>
      </c>
      <c r="F707" s="214" t="s">
        <v>366</v>
      </c>
      <c r="G707" s="217">
        <v>6183.7455830388699</v>
      </c>
      <c r="H707" s="226">
        <v>2.8000000000000001E-2</v>
      </c>
      <c r="I707" s="227">
        <v>173.14487632508835</v>
      </c>
      <c r="J707" s="228">
        <v>432862.19081272086</v>
      </c>
    </row>
    <row r="708" spans="1:10" ht="16" x14ac:dyDescent="0.2">
      <c r="A708" s="288" t="s">
        <v>118</v>
      </c>
      <c r="B708" s="291" t="s">
        <v>240</v>
      </c>
      <c r="C708" s="331">
        <v>43276</v>
      </c>
      <c r="D708" s="291" t="s">
        <v>837</v>
      </c>
      <c r="E708" s="291" t="s">
        <v>242</v>
      </c>
      <c r="G708" s="291">
        <v>500000</v>
      </c>
      <c r="H708" s="291">
        <v>30000</v>
      </c>
      <c r="I708" s="291">
        <v>6000000</v>
      </c>
      <c r="J708" s="291"/>
    </row>
    <row r="709" spans="1:10" ht="16" x14ac:dyDescent="0.2">
      <c r="A709" s="288" t="s">
        <v>118</v>
      </c>
      <c r="B709" s="291" t="s">
        <v>206</v>
      </c>
      <c r="C709" s="331">
        <v>43276</v>
      </c>
      <c r="D709" s="288" t="s">
        <v>841</v>
      </c>
      <c r="E709" s="291" t="s">
        <v>208</v>
      </c>
      <c r="G709" s="291">
        <v>200000</v>
      </c>
      <c r="H709" s="291">
        <v>5000</v>
      </c>
      <c r="I709" s="291">
        <v>900000</v>
      </c>
      <c r="J709" s="291"/>
    </row>
    <row r="710" spans="1:10" ht="16" x14ac:dyDescent="0.2">
      <c r="A710" s="288" t="s">
        <v>118</v>
      </c>
      <c r="B710" s="292" t="s">
        <v>119</v>
      </c>
      <c r="C710" s="331">
        <v>43276</v>
      </c>
      <c r="D710" s="288" t="s">
        <v>848</v>
      </c>
      <c r="E710" s="288" t="s">
        <v>121</v>
      </c>
      <c r="G710" s="291">
        <v>500000</v>
      </c>
      <c r="H710" s="291">
        <v>15000</v>
      </c>
      <c r="I710" s="291">
        <v>3000000</v>
      </c>
      <c r="J710" s="291"/>
    </row>
    <row r="711" spans="1:10" ht="16" x14ac:dyDescent="0.2">
      <c r="A711" s="230" t="s">
        <v>442</v>
      </c>
      <c r="B711" s="230" t="s">
        <v>443</v>
      </c>
      <c r="C711" s="231">
        <v>43276</v>
      </c>
      <c r="D711" s="230" t="s">
        <v>467</v>
      </c>
      <c r="E711" s="230" t="s">
        <v>449</v>
      </c>
      <c r="F711" s="230" t="s">
        <v>444</v>
      </c>
      <c r="G711" s="232">
        <v>150000</v>
      </c>
      <c r="H711" s="233">
        <v>1.6E-2</v>
      </c>
      <c r="I711" s="230">
        <v>3000</v>
      </c>
      <c r="J711" s="230">
        <v>600000</v>
      </c>
    </row>
    <row r="712" spans="1:10" ht="16" x14ac:dyDescent="0.2">
      <c r="A712" s="245" t="s">
        <v>582</v>
      </c>
      <c r="B712" s="245" t="s">
        <v>578</v>
      </c>
      <c r="C712" s="296">
        <v>43276</v>
      </c>
      <c r="D712" s="245" t="s">
        <v>606</v>
      </c>
      <c r="E712" s="245" t="s">
        <v>585</v>
      </c>
      <c r="F712" s="245" t="s">
        <v>366</v>
      </c>
      <c r="G712" s="297">
        <v>100000</v>
      </c>
      <c r="H712" s="298">
        <v>0.01</v>
      </c>
      <c r="I712" s="297">
        <v>1000</v>
      </c>
      <c r="J712" s="297">
        <v>2500000</v>
      </c>
    </row>
    <row r="713" spans="1:10" ht="16" x14ac:dyDescent="0.2">
      <c r="A713" s="245" t="s">
        <v>118</v>
      </c>
      <c r="B713" s="245" t="s">
        <v>578</v>
      </c>
      <c r="C713" s="296">
        <v>43276</v>
      </c>
      <c r="D713" s="245" t="s">
        <v>606</v>
      </c>
      <c r="E713" s="245" t="s">
        <v>584</v>
      </c>
      <c r="F713" s="245" t="s">
        <v>366</v>
      </c>
      <c r="G713" s="297">
        <v>50000</v>
      </c>
      <c r="H713" s="298">
        <v>0.02</v>
      </c>
      <c r="I713" s="297">
        <v>1000</v>
      </c>
      <c r="J713" s="297">
        <v>2500000</v>
      </c>
    </row>
    <row r="714" spans="1:10" ht="16" x14ac:dyDescent="0.2">
      <c r="A714" s="245" t="s">
        <v>124</v>
      </c>
      <c r="B714" s="245" t="s">
        <v>578</v>
      </c>
      <c r="C714" s="296">
        <v>43276</v>
      </c>
      <c r="D714" s="245" t="s">
        <v>606</v>
      </c>
      <c r="E714" s="245" t="s">
        <v>585</v>
      </c>
      <c r="F714" s="245" t="s">
        <v>366</v>
      </c>
      <c r="G714" s="297">
        <v>100000</v>
      </c>
      <c r="H714" s="298">
        <v>8.0000000000000002E-3</v>
      </c>
      <c r="I714" s="297">
        <v>800</v>
      </c>
      <c r="J714" s="297">
        <v>2000000</v>
      </c>
    </row>
    <row r="715" spans="1:10" ht="16" x14ac:dyDescent="0.25">
      <c r="A715" s="300" t="s">
        <v>118</v>
      </c>
      <c r="B715" s="300" t="s">
        <v>609</v>
      </c>
      <c r="C715" s="301">
        <v>43276</v>
      </c>
      <c r="D715" s="300" t="s">
        <v>611</v>
      </c>
      <c r="E715" s="300" t="s">
        <v>611</v>
      </c>
      <c r="F715" s="300" t="s">
        <v>366</v>
      </c>
      <c r="G715" s="300">
        <v>2000</v>
      </c>
      <c r="H715" s="302">
        <v>0.2</v>
      </c>
      <c r="I715" s="303">
        <v>400</v>
      </c>
      <c r="J715" s="300"/>
    </row>
    <row r="716" spans="1:10" ht="16" x14ac:dyDescent="0.25">
      <c r="A716" s="300" t="s">
        <v>118</v>
      </c>
      <c r="B716" s="300" t="s">
        <v>609</v>
      </c>
      <c r="C716" s="301">
        <v>43276</v>
      </c>
      <c r="D716" s="300" t="s">
        <v>617</v>
      </c>
      <c r="E716" s="300" t="s">
        <v>617</v>
      </c>
      <c r="F716" s="300" t="s">
        <v>366</v>
      </c>
      <c r="G716" s="300">
        <v>2000</v>
      </c>
      <c r="H716" s="302">
        <v>0.1</v>
      </c>
      <c r="I716" s="303">
        <v>200</v>
      </c>
      <c r="J716" s="300"/>
    </row>
    <row r="717" spans="1:10" ht="16" x14ac:dyDescent="0.25">
      <c r="A717" s="300" t="s">
        <v>386</v>
      </c>
      <c r="B717" s="300" t="s">
        <v>609</v>
      </c>
      <c r="C717" s="301">
        <v>43276</v>
      </c>
      <c r="D717" s="300" t="s">
        <v>629</v>
      </c>
      <c r="E717" s="300" t="s">
        <v>627</v>
      </c>
      <c r="F717" s="300" t="s">
        <v>613</v>
      </c>
      <c r="G717" s="300">
        <v>300000</v>
      </c>
      <c r="H717" s="302">
        <v>2E-3</v>
      </c>
      <c r="I717" s="303">
        <v>600</v>
      </c>
      <c r="J717" s="300"/>
    </row>
    <row r="718" spans="1:10" ht="16" x14ac:dyDescent="0.25">
      <c r="A718" s="300" t="s">
        <v>615</v>
      </c>
      <c r="B718" s="300" t="s">
        <v>609</v>
      </c>
      <c r="C718" s="301">
        <v>43276</v>
      </c>
      <c r="D718" s="300" t="s">
        <v>629</v>
      </c>
      <c r="E718" s="300" t="s">
        <v>627</v>
      </c>
      <c r="F718" s="300" t="s">
        <v>613</v>
      </c>
      <c r="G718" s="300">
        <v>300000</v>
      </c>
      <c r="H718" s="302">
        <v>2E-3</v>
      </c>
      <c r="I718" s="303">
        <v>600</v>
      </c>
      <c r="J718" s="300"/>
    </row>
    <row r="719" spans="1:10" ht="16" x14ac:dyDescent="0.2">
      <c r="A719" s="109" t="s">
        <v>118</v>
      </c>
      <c r="B719" s="109" t="s">
        <v>720</v>
      </c>
      <c r="C719" s="275">
        <v>43276</v>
      </c>
      <c r="D719" s="109" t="s">
        <v>745</v>
      </c>
      <c r="E719" s="108" t="s">
        <v>732</v>
      </c>
      <c r="F719" s="109" t="s">
        <v>444</v>
      </c>
      <c r="G719" s="236">
        <v>200000</v>
      </c>
      <c r="H719" s="237">
        <v>1.7999999999999999E-2</v>
      </c>
      <c r="I719" s="238">
        <v>0.36</v>
      </c>
      <c r="J719" s="236">
        <v>900</v>
      </c>
    </row>
    <row r="720" spans="1:10" ht="16" x14ac:dyDescent="0.2">
      <c r="A720" s="136" t="s">
        <v>475</v>
      </c>
      <c r="B720" s="136" t="s">
        <v>470</v>
      </c>
      <c r="C720" s="276">
        <v>43276</v>
      </c>
      <c r="D720" s="242" t="s">
        <v>493</v>
      </c>
      <c r="E720" s="135" t="s">
        <v>473</v>
      </c>
      <c r="F720" s="135" t="s">
        <v>444</v>
      </c>
      <c r="G720" s="239">
        <v>400000</v>
      </c>
      <c r="H720" s="240">
        <v>2.0000000000000001E-4</v>
      </c>
      <c r="I720" s="241">
        <v>80</v>
      </c>
      <c r="J720" s="241">
        <v>24000</v>
      </c>
    </row>
    <row r="721" spans="1:10" ht="16" x14ac:dyDescent="0.2">
      <c r="A721" s="136" t="s">
        <v>118</v>
      </c>
      <c r="B721" s="136" t="s">
        <v>470</v>
      </c>
      <c r="C721" s="276">
        <v>43276</v>
      </c>
      <c r="D721" s="242" t="s">
        <v>493</v>
      </c>
      <c r="E721" s="135" t="s">
        <v>473</v>
      </c>
      <c r="F721" s="135" t="s">
        <v>444</v>
      </c>
      <c r="G721" s="239">
        <v>20000</v>
      </c>
      <c r="H721" s="240">
        <v>1.7999999999999999E-2</v>
      </c>
      <c r="I721" s="241">
        <v>360</v>
      </c>
      <c r="J721" s="241">
        <v>108000</v>
      </c>
    </row>
    <row r="722" spans="1:10" ht="16" x14ac:dyDescent="0.2">
      <c r="A722" s="136" t="s">
        <v>124</v>
      </c>
      <c r="B722" s="136" t="s">
        <v>470</v>
      </c>
      <c r="C722" s="276">
        <v>43276</v>
      </c>
      <c r="D722" s="242" t="s">
        <v>493</v>
      </c>
      <c r="E722" s="135" t="s">
        <v>473</v>
      </c>
      <c r="F722" s="135" t="s">
        <v>444</v>
      </c>
      <c r="G722" s="239">
        <v>400000</v>
      </c>
      <c r="H722" s="240">
        <v>2.0000000000000001E-4</v>
      </c>
      <c r="I722" s="241">
        <v>80</v>
      </c>
      <c r="J722" s="241">
        <v>24000</v>
      </c>
    </row>
    <row r="723" spans="1:10" ht="16" x14ac:dyDescent="0.2">
      <c r="A723" s="220" t="s">
        <v>367</v>
      </c>
      <c r="B723" s="220" t="s">
        <v>359</v>
      </c>
      <c r="C723" s="277">
        <v>43277</v>
      </c>
      <c r="D723" s="216" t="s">
        <v>380</v>
      </c>
      <c r="E723" s="216" t="s">
        <v>365</v>
      </c>
      <c r="F723" s="221" t="s">
        <v>366</v>
      </c>
      <c r="G723" s="219">
        <v>50000</v>
      </c>
      <c r="H723" s="222">
        <v>0.04</v>
      </c>
      <c r="I723" s="223">
        <v>2000</v>
      </c>
      <c r="J723" s="219">
        <v>2800000</v>
      </c>
    </row>
    <row r="724" spans="1:10" ht="16" x14ac:dyDescent="0.2">
      <c r="A724" s="281" t="s">
        <v>118</v>
      </c>
      <c r="B724" s="281" t="s">
        <v>402</v>
      </c>
      <c r="C724" s="282">
        <v>43277</v>
      </c>
      <c r="D724" s="281" t="s">
        <v>422</v>
      </c>
      <c r="E724" s="327" t="s">
        <v>893</v>
      </c>
      <c r="F724" s="283" t="s">
        <v>408</v>
      </c>
      <c r="G724" s="285">
        <v>60000</v>
      </c>
      <c r="H724" s="323">
        <v>1.2999999999999999E-2</v>
      </c>
      <c r="I724" s="287">
        <v>780</v>
      </c>
      <c r="J724" s="285">
        <v>273000</v>
      </c>
    </row>
    <row r="725" spans="1:10" ht="16" x14ac:dyDescent="0.2">
      <c r="A725" s="214" t="s">
        <v>118</v>
      </c>
      <c r="B725" s="214" t="s">
        <v>382</v>
      </c>
      <c r="C725" s="224">
        <v>43277</v>
      </c>
      <c r="D725" s="229" t="s">
        <v>400</v>
      </c>
      <c r="E725" s="214" t="s">
        <v>389</v>
      </c>
      <c r="F725" s="214" t="s">
        <v>366</v>
      </c>
      <c r="G725" s="217">
        <v>6183.7455830388699</v>
      </c>
      <c r="H725" s="226">
        <v>0.03</v>
      </c>
      <c r="I725" s="227">
        <v>185.51236749116609</v>
      </c>
      <c r="J725" s="228">
        <v>463780.91872791521</v>
      </c>
    </row>
    <row r="726" spans="1:10" ht="16" x14ac:dyDescent="0.2">
      <c r="A726" s="288" t="s">
        <v>118</v>
      </c>
      <c r="B726" s="291" t="s">
        <v>206</v>
      </c>
      <c r="C726" s="331">
        <v>43277</v>
      </c>
      <c r="D726" s="288" t="s">
        <v>842</v>
      </c>
      <c r="E726" s="291" t="s">
        <v>208</v>
      </c>
      <c r="G726" s="291">
        <v>200000</v>
      </c>
      <c r="H726" s="291">
        <v>5000</v>
      </c>
      <c r="I726" s="291">
        <v>900000</v>
      </c>
      <c r="J726" s="291"/>
    </row>
    <row r="727" spans="1:10" ht="16" x14ac:dyDescent="0.2">
      <c r="A727" s="288" t="s">
        <v>118</v>
      </c>
      <c r="B727" s="292" t="s">
        <v>119</v>
      </c>
      <c r="C727" s="331">
        <v>43277</v>
      </c>
      <c r="D727" s="288" t="s">
        <v>845</v>
      </c>
      <c r="E727" s="288" t="s">
        <v>159</v>
      </c>
      <c r="G727" s="291">
        <v>500000</v>
      </c>
      <c r="H727" s="291">
        <v>15000</v>
      </c>
      <c r="I727" s="291">
        <v>3000000</v>
      </c>
      <c r="J727" s="291"/>
    </row>
    <row r="728" spans="1:10" ht="16" x14ac:dyDescent="0.2">
      <c r="A728" s="291" t="s">
        <v>124</v>
      </c>
      <c r="B728" s="291" t="s">
        <v>240</v>
      </c>
      <c r="C728" s="331">
        <v>43277</v>
      </c>
      <c r="D728" s="291" t="s">
        <v>837</v>
      </c>
      <c r="E728" s="291" t="s">
        <v>242</v>
      </c>
      <c r="G728" s="291">
        <v>500000</v>
      </c>
      <c r="H728" s="291">
        <v>15000</v>
      </c>
      <c r="I728" s="291">
        <v>3000000</v>
      </c>
      <c r="J728" s="291"/>
    </row>
    <row r="729" spans="1:10" ht="16" x14ac:dyDescent="0.2">
      <c r="A729" s="230" t="s">
        <v>442</v>
      </c>
      <c r="B729" s="230" t="s">
        <v>443</v>
      </c>
      <c r="C729" s="231">
        <v>43277</v>
      </c>
      <c r="D729" s="230" t="s">
        <v>468</v>
      </c>
      <c r="E729" s="230" t="s">
        <v>445</v>
      </c>
      <c r="F729" s="230" t="s">
        <v>444</v>
      </c>
      <c r="G729" s="232">
        <v>150000</v>
      </c>
      <c r="H729" s="233">
        <v>1.4999999999999999E-2</v>
      </c>
      <c r="I729" s="230">
        <v>3000</v>
      </c>
      <c r="J729" s="230">
        <v>750000</v>
      </c>
    </row>
    <row r="730" spans="1:10" ht="16" x14ac:dyDescent="0.2">
      <c r="A730" s="245" t="s">
        <v>582</v>
      </c>
      <c r="B730" s="245" t="s">
        <v>578</v>
      </c>
      <c r="C730" s="296">
        <v>43277</v>
      </c>
      <c r="D730" s="245" t="s">
        <v>607</v>
      </c>
      <c r="E730" s="245" t="s">
        <v>585</v>
      </c>
      <c r="F730" s="245" t="s">
        <v>366</v>
      </c>
      <c r="G730" s="297">
        <v>100000</v>
      </c>
      <c r="H730" s="298">
        <v>0.01</v>
      </c>
      <c r="I730" s="297">
        <v>1000</v>
      </c>
      <c r="J730" s="297">
        <v>2500000</v>
      </c>
    </row>
    <row r="731" spans="1:10" ht="16" x14ac:dyDescent="0.2">
      <c r="A731" s="245" t="s">
        <v>118</v>
      </c>
      <c r="B731" s="245" t="s">
        <v>578</v>
      </c>
      <c r="C731" s="296">
        <v>43277</v>
      </c>
      <c r="D731" s="245" t="s">
        <v>607</v>
      </c>
      <c r="E731" s="245" t="s">
        <v>584</v>
      </c>
      <c r="F731" s="245" t="s">
        <v>366</v>
      </c>
      <c r="G731" s="297">
        <v>50000</v>
      </c>
      <c r="H731" s="298">
        <v>0.02</v>
      </c>
      <c r="I731" s="297">
        <v>1000</v>
      </c>
      <c r="J731" s="297">
        <v>2500000</v>
      </c>
    </row>
    <row r="732" spans="1:10" ht="16" x14ac:dyDescent="0.25">
      <c r="A732" s="300" t="s">
        <v>118</v>
      </c>
      <c r="B732" s="300" t="s">
        <v>609</v>
      </c>
      <c r="C732" s="301">
        <v>43277</v>
      </c>
      <c r="D732" s="300" t="s">
        <v>611</v>
      </c>
      <c r="E732" s="300" t="s">
        <v>611</v>
      </c>
      <c r="F732" s="300" t="s">
        <v>366</v>
      </c>
      <c r="G732" s="300">
        <v>2000</v>
      </c>
      <c r="H732" s="302">
        <v>0.2</v>
      </c>
      <c r="I732" s="303">
        <v>400</v>
      </c>
      <c r="J732" s="300"/>
    </row>
    <row r="733" spans="1:10" ht="16" x14ac:dyDescent="0.25">
      <c r="A733" s="300" t="s">
        <v>118</v>
      </c>
      <c r="B733" s="300" t="s">
        <v>609</v>
      </c>
      <c r="C733" s="301">
        <v>43277</v>
      </c>
      <c r="D733" s="300" t="s">
        <v>617</v>
      </c>
      <c r="E733" s="300" t="s">
        <v>617</v>
      </c>
      <c r="F733" s="300" t="s">
        <v>366</v>
      </c>
      <c r="G733" s="300">
        <v>2000</v>
      </c>
      <c r="H733" s="302">
        <v>0.1</v>
      </c>
      <c r="I733" s="303">
        <v>200</v>
      </c>
      <c r="J733" s="300"/>
    </row>
    <row r="734" spans="1:10" ht="16" x14ac:dyDescent="0.25">
      <c r="A734" s="300" t="s">
        <v>124</v>
      </c>
      <c r="B734" s="300" t="s">
        <v>609</v>
      </c>
      <c r="C734" s="301">
        <v>43277</v>
      </c>
      <c r="D734" s="300" t="s">
        <v>629</v>
      </c>
      <c r="E734" s="300" t="s">
        <v>630</v>
      </c>
      <c r="F734" s="300" t="s">
        <v>613</v>
      </c>
      <c r="G734" s="300">
        <v>100000</v>
      </c>
      <c r="H734" s="302">
        <v>5.0000000000000001E-3</v>
      </c>
      <c r="I734" s="303">
        <v>500</v>
      </c>
      <c r="J734" s="300"/>
    </row>
    <row r="735" spans="1:10" ht="16" x14ac:dyDescent="0.2">
      <c r="A735" s="304" t="s">
        <v>118</v>
      </c>
      <c r="B735" s="304" t="s">
        <v>758</v>
      </c>
      <c r="C735" s="305">
        <v>43277</v>
      </c>
      <c r="D735" s="325" t="s">
        <v>796</v>
      </c>
      <c r="E735" s="307" t="s">
        <v>797</v>
      </c>
      <c r="F735" s="308" t="s">
        <v>764</v>
      </c>
      <c r="G735" s="309">
        <v>50000</v>
      </c>
      <c r="H735" s="310">
        <v>0.06</v>
      </c>
      <c r="I735" s="311">
        <v>3000</v>
      </c>
      <c r="J735" s="309">
        <v>900000</v>
      </c>
    </row>
    <row r="736" spans="1:10" ht="16" x14ac:dyDescent="0.2">
      <c r="A736" s="304" t="s">
        <v>118</v>
      </c>
      <c r="B736" s="304" t="s">
        <v>758</v>
      </c>
      <c r="C736" s="305">
        <v>43277</v>
      </c>
      <c r="D736" s="325" t="s">
        <v>796</v>
      </c>
      <c r="E736" s="307" t="s">
        <v>798</v>
      </c>
      <c r="F736" s="308" t="s">
        <v>466</v>
      </c>
      <c r="G736" s="309">
        <v>500000</v>
      </c>
      <c r="H736" s="310">
        <v>0.03</v>
      </c>
      <c r="I736" s="311">
        <v>15000</v>
      </c>
      <c r="J736" s="309">
        <v>4500000</v>
      </c>
    </row>
    <row r="737" spans="1:10" ht="16" x14ac:dyDescent="0.2">
      <c r="A737" s="304" t="s">
        <v>118</v>
      </c>
      <c r="B737" s="304" t="s">
        <v>758</v>
      </c>
      <c r="C737" s="305">
        <v>43277</v>
      </c>
      <c r="D737" s="325" t="s">
        <v>796</v>
      </c>
      <c r="E737" s="307" t="s">
        <v>799</v>
      </c>
      <c r="F737" s="308" t="s">
        <v>466</v>
      </c>
      <c r="G737" s="309">
        <v>100000</v>
      </c>
      <c r="H737" s="310">
        <v>0.03</v>
      </c>
      <c r="I737" s="311">
        <v>3000</v>
      </c>
      <c r="J737" s="309">
        <v>900000</v>
      </c>
    </row>
    <row r="738" spans="1:10" ht="16" x14ac:dyDescent="0.2">
      <c r="A738" s="109" t="s">
        <v>118</v>
      </c>
      <c r="B738" s="109" t="s">
        <v>720</v>
      </c>
      <c r="C738" s="275">
        <v>43277</v>
      </c>
      <c r="D738" s="109" t="s">
        <v>745</v>
      </c>
      <c r="E738" s="108" t="s">
        <v>724</v>
      </c>
      <c r="F738" s="109" t="s">
        <v>444</v>
      </c>
      <c r="G738" s="236">
        <v>160000</v>
      </c>
      <c r="H738" s="237">
        <v>1.7999999999999999E-2</v>
      </c>
      <c r="I738" s="238">
        <v>0.28799999999999998</v>
      </c>
      <c r="J738" s="236">
        <v>720</v>
      </c>
    </row>
    <row r="739" spans="1:10" ht="16" x14ac:dyDescent="0.2">
      <c r="A739" s="109" t="s">
        <v>749</v>
      </c>
      <c r="B739" s="109" t="s">
        <v>720</v>
      </c>
      <c r="C739" s="275">
        <v>43277</v>
      </c>
      <c r="D739" s="109" t="s">
        <v>745</v>
      </c>
      <c r="E739" s="108" t="s">
        <v>752</v>
      </c>
      <c r="F739" s="109" t="s">
        <v>444</v>
      </c>
      <c r="G739" s="236">
        <v>150000</v>
      </c>
      <c r="H739" s="237">
        <v>6.0000000000000001E-3</v>
      </c>
      <c r="I739" s="238">
        <v>0.09</v>
      </c>
      <c r="J739" s="236">
        <v>225</v>
      </c>
    </row>
    <row r="740" spans="1:10" ht="16" x14ac:dyDescent="0.2">
      <c r="A740" s="136" t="s">
        <v>118</v>
      </c>
      <c r="B740" s="136" t="s">
        <v>470</v>
      </c>
      <c r="C740" s="276">
        <v>43277</v>
      </c>
      <c r="D740" s="242" t="s">
        <v>494</v>
      </c>
      <c r="E740" s="135" t="s">
        <v>495</v>
      </c>
      <c r="F740" s="135" t="s">
        <v>366</v>
      </c>
      <c r="G740" s="239">
        <v>10000</v>
      </c>
      <c r="H740" s="240">
        <v>1.7999999999999999E-2</v>
      </c>
      <c r="I740" s="241">
        <v>180</v>
      </c>
      <c r="J740" s="241">
        <v>54000</v>
      </c>
    </row>
    <row r="741" spans="1:10" ht="16" x14ac:dyDescent="0.2">
      <c r="A741" s="136" t="s">
        <v>124</v>
      </c>
      <c r="B741" s="136" t="s">
        <v>470</v>
      </c>
      <c r="C741" s="276">
        <v>43277</v>
      </c>
      <c r="D741" s="242" t="s">
        <v>494</v>
      </c>
      <c r="E741" s="135" t="s">
        <v>473</v>
      </c>
      <c r="F741" s="135" t="s">
        <v>444</v>
      </c>
      <c r="G741" s="239">
        <v>400000</v>
      </c>
      <c r="H741" s="240">
        <v>1E-4</v>
      </c>
      <c r="I741" s="241">
        <v>40</v>
      </c>
      <c r="J741" s="241">
        <v>12000</v>
      </c>
    </row>
    <row r="742" spans="1:10" ht="16" x14ac:dyDescent="0.2">
      <c r="A742" s="312" t="s">
        <v>122</v>
      </c>
      <c r="B742" s="312" t="s">
        <v>802</v>
      </c>
      <c r="C742" s="313">
        <v>43277</v>
      </c>
      <c r="D742" s="312" t="s">
        <v>823</v>
      </c>
      <c r="E742" s="312" t="s">
        <v>824</v>
      </c>
      <c r="F742" s="244"/>
      <c r="G742" s="312">
        <v>20000</v>
      </c>
      <c r="H742" s="315">
        <v>0.02</v>
      </c>
      <c r="I742" s="316">
        <v>400</v>
      </c>
      <c r="J742" s="317">
        <v>64000</v>
      </c>
    </row>
    <row r="743" spans="1:10" ht="16" x14ac:dyDescent="0.2">
      <c r="A743" s="312" t="s">
        <v>118</v>
      </c>
      <c r="B743" s="312" t="s">
        <v>802</v>
      </c>
      <c r="C743" s="313">
        <v>43277</v>
      </c>
      <c r="D743" s="312" t="s">
        <v>803</v>
      </c>
      <c r="E743" s="312" t="s">
        <v>833</v>
      </c>
      <c r="F743" s="244"/>
      <c r="G743" s="312">
        <v>10000</v>
      </c>
      <c r="H743" s="318">
        <v>0.01</v>
      </c>
      <c r="I743" s="316">
        <v>100</v>
      </c>
      <c r="J743" s="317">
        <v>16000</v>
      </c>
    </row>
    <row r="744" spans="1:10" ht="16" x14ac:dyDescent="0.2">
      <c r="A744" s="281" t="s">
        <v>409</v>
      </c>
      <c r="B744" s="281" t="s">
        <v>402</v>
      </c>
      <c r="C744" s="282">
        <v>43278</v>
      </c>
      <c r="D744" s="281" t="s">
        <v>424</v>
      </c>
      <c r="E744" s="327" t="s">
        <v>895</v>
      </c>
      <c r="F744" s="283" t="s">
        <v>408</v>
      </c>
      <c r="G744" s="285">
        <v>300000</v>
      </c>
      <c r="H744" s="323">
        <v>8.0000000000000002E-3</v>
      </c>
      <c r="I744" s="287">
        <v>2400</v>
      </c>
      <c r="J744" s="285">
        <v>840000</v>
      </c>
    </row>
    <row r="745" spans="1:10" ht="16" x14ac:dyDescent="0.2">
      <c r="A745" s="281" t="s">
        <v>118</v>
      </c>
      <c r="B745" s="281" t="s">
        <v>402</v>
      </c>
      <c r="C745" s="282">
        <v>43278</v>
      </c>
      <c r="D745" s="281" t="s">
        <v>424</v>
      </c>
      <c r="E745" s="327" t="s">
        <v>894</v>
      </c>
      <c r="F745" s="283" t="s">
        <v>408</v>
      </c>
      <c r="G745" s="285">
        <v>70000</v>
      </c>
      <c r="H745" s="323">
        <v>1.2999999999999999E-2</v>
      </c>
      <c r="I745" s="287">
        <v>910</v>
      </c>
      <c r="J745" s="285">
        <v>318500</v>
      </c>
    </row>
    <row r="746" spans="1:10" ht="16" x14ac:dyDescent="0.2">
      <c r="A746" s="281" t="s">
        <v>124</v>
      </c>
      <c r="B746" s="281" t="s">
        <v>402</v>
      </c>
      <c r="C746" s="282">
        <v>43278</v>
      </c>
      <c r="D746" s="281" t="s">
        <v>424</v>
      </c>
      <c r="E746" s="327" t="s">
        <v>896</v>
      </c>
      <c r="F746" s="283" t="s">
        <v>408</v>
      </c>
      <c r="G746" s="285">
        <v>100000</v>
      </c>
      <c r="H746" s="323">
        <v>5.0000000000000001E-3</v>
      </c>
      <c r="I746" s="287">
        <v>500</v>
      </c>
      <c r="J746" s="285">
        <v>175000</v>
      </c>
    </row>
    <row r="747" spans="1:10" ht="16" x14ac:dyDescent="0.2">
      <c r="A747" s="214" t="s">
        <v>118</v>
      </c>
      <c r="B747" s="214" t="s">
        <v>382</v>
      </c>
      <c r="C747" s="224">
        <v>43278</v>
      </c>
      <c r="D747" s="229" t="s">
        <v>400</v>
      </c>
      <c r="E747" s="214" t="s">
        <v>389</v>
      </c>
      <c r="F747" s="214" t="s">
        <v>366</v>
      </c>
      <c r="G747" s="217">
        <v>6183.7455830388699</v>
      </c>
      <c r="H747" s="226">
        <v>0.04</v>
      </c>
      <c r="I747" s="227">
        <v>247.34982332155479</v>
      </c>
      <c r="J747" s="228">
        <v>618374.55830388702</v>
      </c>
    </row>
    <row r="748" spans="1:10" ht="16" x14ac:dyDescent="0.2">
      <c r="A748" s="291" t="s">
        <v>122</v>
      </c>
      <c r="B748" s="291" t="s">
        <v>240</v>
      </c>
      <c r="C748" s="331">
        <v>43278</v>
      </c>
      <c r="D748" s="291" t="s">
        <v>837</v>
      </c>
      <c r="E748" s="291" t="s">
        <v>242</v>
      </c>
      <c r="G748" s="291">
        <v>500000</v>
      </c>
      <c r="H748" s="291">
        <v>30000</v>
      </c>
      <c r="I748" s="291">
        <v>6000000</v>
      </c>
      <c r="J748" s="291"/>
    </row>
    <row r="749" spans="1:10" ht="16" x14ac:dyDescent="0.2">
      <c r="A749" s="288" t="s">
        <v>118</v>
      </c>
      <c r="B749" s="292" t="s">
        <v>119</v>
      </c>
      <c r="C749" s="331">
        <v>43278</v>
      </c>
      <c r="D749" s="288" t="s">
        <v>847</v>
      </c>
      <c r="E749" s="288" t="s">
        <v>121</v>
      </c>
      <c r="G749" s="291">
        <v>200000</v>
      </c>
      <c r="H749" s="291">
        <v>5000</v>
      </c>
      <c r="I749" s="291">
        <v>900000</v>
      </c>
      <c r="J749" s="291"/>
    </row>
    <row r="750" spans="1:10" ht="16" x14ac:dyDescent="0.2">
      <c r="A750" s="288" t="s">
        <v>124</v>
      </c>
      <c r="B750" s="291" t="s">
        <v>206</v>
      </c>
      <c r="C750" s="331">
        <v>43278</v>
      </c>
      <c r="D750" s="288" t="s">
        <v>842</v>
      </c>
      <c r="E750" s="291" t="s">
        <v>208</v>
      </c>
      <c r="G750" s="291">
        <v>500000</v>
      </c>
      <c r="H750" s="291">
        <v>15000</v>
      </c>
      <c r="I750" s="291">
        <v>3000000</v>
      </c>
      <c r="J750" s="291"/>
    </row>
    <row r="751" spans="1:10" ht="16" x14ac:dyDescent="0.2">
      <c r="A751" s="230" t="s">
        <v>442</v>
      </c>
      <c r="B751" s="230" t="s">
        <v>443</v>
      </c>
      <c r="C751" s="231">
        <v>43278</v>
      </c>
      <c r="D751" s="230" t="s">
        <v>469</v>
      </c>
      <c r="E751" s="230" t="s">
        <v>445</v>
      </c>
      <c r="F751" s="230" t="s">
        <v>444</v>
      </c>
      <c r="G751" s="232">
        <v>150000</v>
      </c>
      <c r="H751" s="233">
        <v>1.9E-2</v>
      </c>
      <c r="I751" s="230">
        <v>3000</v>
      </c>
      <c r="J751" s="230">
        <v>750000</v>
      </c>
    </row>
    <row r="752" spans="1:10" ht="16" x14ac:dyDescent="0.2">
      <c r="A752" s="245" t="s">
        <v>118</v>
      </c>
      <c r="B752" s="245" t="s">
        <v>578</v>
      </c>
      <c r="C752" s="296">
        <v>43278</v>
      </c>
      <c r="D752" s="245" t="s">
        <v>608</v>
      </c>
      <c r="E752" s="245" t="s">
        <v>584</v>
      </c>
      <c r="F752" s="245" t="s">
        <v>366</v>
      </c>
      <c r="G752" s="297">
        <v>30000</v>
      </c>
      <c r="H752" s="298">
        <v>0.02</v>
      </c>
      <c r="I752" s="297">
        <v>600</v>
      </c>
      <c r="J752" s="297">
        <v>1500000</v>
      </c>
    </row>
    <row r="753" spans="1:10" ht="16" x14ac:dyDescent="0.25">
      <c r="A753" s="300" t="s">
        <v>118</v>
      </c>
      <c r="B753" s="300" t="s">
        <v>609</v>
      </c>
      <c r="C753" s="301">
        <v>43278</v>
      </c>
      <c r="D753" s="300" t="s">
        <v>611</v>
      </c>
      <c r="E753" s="300" t="s">
        <v>611</v>
      </c>
      <c r="F753" s="300" t="s">
        <v>366</v>
      </c>
      <c r="G753" s="300">
        <v>2000</v>
      </c>
      <c r="H753" s="302">
        <v>0.2</v>
      </c>
      <c r="I753" s="303">
        <v>400</v>
      </c>
      <c r="J753" s="300"/>
    </row>
    <row r="754" spans="1:10" ht="16" x14ac:dyDescent="0.25">
      <c r="A754" s="300" t="s">
        <v>118</v>
      </c>
      <c r="B754" s="300" t="s">
        <v>609</v>
      </c>
      <c r="C754" s="301">
        <v>43278</v>
      </c>
      <c r="D754" s="300" t="s">
        <v>617</v>
      </c>
      <c r="E754" s="300" t="s">
        <v>617</v>
      </c>
      <c r="F754" s="300" t="s">
        <v>366</v>
      </c>
      <c r="G754" s="300">
        <v>2000</v>
      </c>
      <c r="H754" s="302">
        <v>0.1</v>
      </c>
      <c r="I754" s="303">
        <v>200</v>
      </c>
      <c r="J754" s="300"/>
    </row>
    <row r="755" spans="1:10" ht="16" x14ac:dyDescent="0.2">
      <c r="A755" s="109" t="s">
        <v>118</v>
      </c>
      <c r="B755" s="109" t="s">
        <v>720</v>
      </c>
      <c r="C755" s="275">
        <v>43278</v>
      </c>
      <c r="D755" s="109" t="s">
        <v>746</v>
      </c>
      <c r="E755" s="108" t="s">
        <v>733</v>
      </c>
      <c r="F755" s="109" t="s">
        <v>444</v>
      </c>
      <c r="G755" s="236">
        <v>300000</v>
      </c>
      <c r="H755" s="237">
        <v>2.1999999999999999E-2</v>
      </c>
      <c r="I755" s="238">
        <v>0.65999999999999992</v>
      </c>
      <c r="J755" s="236">
        <v>1649.9999999999998</v>
      </c>
    </row>
    <row r="756" spans="1:10" ht="16" x14ac:dyDescent="0.2">
      <c r="A756" s="109" t="s">
        <v>749</v>
      </c>
      <c r="B756" s="109" t="s">
        <v>720</v>
      </c>
      <c r="C756" s="275">
        <v>43278</v>
      </c>
      <c r="D756" s="109" t="s">
        <v>746</v>
      </c>
      <c r="E756" s="108" t="s">
        <v>724</v>
      </c>
      <c r="F756" s="109" t="s">
        <v>444</v>
      </c>
      <c r="G756" s="236">
        <v>360000</v>
      </c>
      <c r="H756" s="237">
        <v>0.02</v>
      </c>
      <c r="I756" s="238">
        <v>0.72</v>
      </c>
      <c r="J756" s="236">
        <v>1800</v>
      </c>
    </row>
    <row r="757" spans="1:10" ht="16" x14ac:dyDescent="0.2">
      <c r="A757" s="136" t="s">
        <v>118</v>
      </c>
      <c r="B757" s="136" t="s">
        <v>470</v>
      </c>
      <c r="C757" s="276">
        <v>43278</v>
      </c>
      <c r="D757" s="242" t="s">
        <v>496</v>
      </c>
      <c r="E757" s="135" t="s">
        <v>497</v>
      </c>
      <c r="F757" s="135" t="s">
        <v>366</v>
      </c>
      <c r="G757" s="239">
        <v>10000</v>
      </c>
      <c r="H757" s="240">
        <v>1.7999999999999999E-2</v>
      </c>
      <c r="I757" s="241">
        <v>180</v>
      </c>
      <c r="J757" s="241">
        <v>54000</v>
      </c>
    </row>
    <row r="758" spans="1:10" ht="16" x14ac:dyDescent="0.2">
      <c r="A758" s="136" t="s">
        <v>124</v>
      </c>
      <c r="B758" s="136" t="s">
        <v>470</v>
      </c>
      <c r="C758" s="276">
        <v>43278</v>
      </c>
      <c r="D758" s="242" t="s">
        <v>496</v>
      </c>
      <c r="E758" s="135" t="s">
        <v>473</v>
      </c>
      <c r="F758" s="135" t="s">
        <v>444</v>
      </c>
      <c r="G758" s="239">
        <v>400000</v>
      </c>
      <c r="H758" s="240">
        <v>1E-4</v>
      </c>
      <c r="I758" s="241">
        <v>40</v>
      </c>
      <c r="J758" s="241">
        <v>12000</v>
      </c>
    </row>
    <row r="759" spans="1:10" ht="16" x14ac:dyDescent="0.2">
      <c r="A759" s="312" t="s">
        <v>122</v>
      </c>
      <c r="B759" s="312" t="s">
        <v>802</v>
      </c>
      <c r="C759" s="313">
        <v>43278</v>
      </c>
      <c r="D759" s="312" t="s">
        <v>803</v>
      </c>
      <c r="E759" s="312" t="s">
        <v>820</v>
      </c>
      <c r="F759" s="244"/>
      <c r="G759" s="312">
        <v>10000</v>
      </c>
      <c r="H759" s="315">
        <v>0.02</v>
      </c>
      <c r="I759" s="316">
        <v>200</v>
      </c>
      <c r="J759" s="317">
        <v>32000</v>
      </c>
    </row>
    <row r="760" spans="1:10" ht="16" x14ac:dyDescent="0.2">
      <c r="A760" s="220" t="s">
        <v>367</v>
      </c>
      <c r="B760" s="220" t="s">
        <v>359</v>
      </c>
      <c r="C760" s="277">
        <v>43279</v>
      </c>
      <c r="D760" s="216" t="s">
        <v>380</v>
      </c>
      <c r="E760" s="221" t="s">
        <v>371</v>
      </c>
      <c r="F760" s="221" t="s">
        <v>366</v>
      </c>
      <c r="G760" s="219">
        <v>30000</v>
      </c>
      <c r="H760" s="222">
        <v>3.5000000000000003E-2</v>
      </c>
      <c r="I760" s="223">
        <v>1050</v>
      </c>
      <c r="J760" s="219">
        <v>1470000</v>
      </c>
    </row>
    <row r="761" spans="1:10" ht="16" x14ac:dyDescent="0.2">
      <c r="A761" s="281" t="s">
        <v>118</v>
      </c>
      <c r="B761" s="281" t="s">
        <v>402</v>
      </c>
      <c r="C761" s="282">
        <v>43279</v>
      </c>
      <c r="D761" s="281" t="s">
        <v>422</v>
      </c>
      <c r="E761" s="327" t="s">
        <v>897</v>
      </c>
      <c r="F761" s="283" t="s">
        <v>408</v>
      </c>
      <c r="G761" s="285">
        <v>60000</v>
      </c>
      <c r="H761" s="323">
        <v>0.01</v>
      </c>
      <c r="I761" s="287">
        <v>600</v>
      </c>
      <c r="J761" s="285">
        <v>210000</v>
      </c>
    </row>
    <row r="762" spans="1:10" ht="16" x14ac:dyDescent="0.2">
      <c r="A762" s="281" t="s">
        <v>124</v>
      </c>
      <c r="B762" s="281" t="s">
        <v>402</v>
      </c>
      <c r="C762" s="282">
        <v>43279</v>
      </c>
      <c r="D762" s="281" t="s">
        <v>422</v>
      </c>
      <c r="E762" s="327" t="s">
        <v>898</v>
      </c>
      <c r="F762" s="283" t="s">
        <v>408</v>
      </c>
      <c r="G762" s="285">
        <v>100000</v>
      </c>
      <c r="H762" s="323">
        <v>5.0000000000000001E-3</v>
      </c>
      <c r="I762" s="287">
        <v>500</v>
      </c>
      <c r="J762" s="285">
        <v>175000</v>
      </c>
    </row>
    <row r="763" spans="1:10" ht="16" x14ac:dyDescent="0.2">
      <c r="A763" s="214" t="s">
        <v>381</v>
      </c>
      <c r="B763" s="214" t="s">
        <v>382</v>
      </c>
      <c r="C763" s="224">
        <v>43279</v>
      </c>
      <c r="D763" s="229" t="s">
        <v>401</v>
      </c>
      <c r="E763" s="214" t="s">
        <v>392</v>
      </c>
      <c r="F763" s="214" t="s">
        <v>385</v>
      </c>
      <c r="G763" s="217">
        <v>77738.515901060076</v>
      </c>
      <c r="H763" s="226">
        <v>2.9000000000000001E-2</v>
      </c>
      <c r="I763" s="227">
        <v>2254.4169611307425</v>
      </c>
      <c r="J763" s="228">
        <v>5636042.4028268559</v>
      </c>
    </row>
    <row r="764" spans="1:10" ht="16" x14ac:dyDescent="0.2">
      <c r="A764" s="291" t="s">
        <v>122</v>
      </c>
      <c r="B764" s="291" t="s">
        <v>206</v>
      </c>
      <c r="C764" s="331">
        <v>43279</v>
      </c>
      <c r="D764" s="288" t="s">
        <v>842</v>
      </c>
      <c r="E764" s="291" t="s">
        <v>208</v>
      </c>
      <c r="G764" s="291">
        <v>200000</v>
      </c>
      <c r="H764" s="291">
        <v>5000</v>
      </c>
      <c r="I764" s="291">
        <v>900000</v>
      </c>
      <c r="J764" s="291"/>
    </row>
    <row r="765" spans="1:10" ht="16" x14ac:dyDescent="0.2">
      <c r="A765" s="288" t="s">
        <v>118</v>
      </c>
      <c r="B765" s="291" t="s">
        <v>240</v>
      </c>
      <c r="C765" s="331">
        <v>43279</v>
      </c>
      <c r="D765" s="291" t="s">
        <v>838</v>
      </c>
      <c r="E765" s="291" t="s">
        <v>242</v>
      </c>
      <c r="G765" s="291">
        <v>200000</v>
      </c>
      <c r="H765" s="291">
        <v>5000</v>
      </c>
      <c r="I765" s="291">
        <v>900000</v>
      </c>
      <c r="J765" s="291"/>
    </row>
    <row r="766" spans="1:10" ht="16" x14ac:dyDescent="0.2">
      <c r="A766" s="288" t="s">
        <v>118</v>
      </c>
      <c r="B766" s="292" t="s">
        <v>119</v>
      </c>
      <c r="C766" s="331">
        <v>43279</v>
      </c>
      <c r="D766" s="288" t="s">
        <v>846</v>
      </c>
      <c r="E766" s="288" t="s">
        <v>159</v>
      </c>
      <c r="G766" s="291">
        <v>200000</v>
      </c>
      <c r="H766" s="291">
        <v>5000</v>
      </c>
      <c r="I766" s="291">
        <v>900000</v>
      </c>
      <c r="J766" s="291"/>
    </row>
    <row r="767" spans="1:10" ht="16" x14ac:dyDescent="0.2">
      <c r="A767" s="230" t="s">
        <v>442</v>
      </c>
      <c r="B767" s="230" t="s">
        <v>443</v>
      </c>
      <c r="C767" s="231">
        <v>43279</v>
      </c>
      <c r="D767" s="230" t="s">
        <v>467</v>
      </c>
      <c r="E767" s="230" t="s">
        <v>449</v>
      </c>
      <c r="F767" s="230" t="s">
        <v>444</v>
      </c>
      <c r="G767" s="232">
        <v>150000</v>
      </c>
      <c r="H767" s="233">
        <v>1.9E-2</v>
      </c>
      <c r="I767" s="230">
        <v>3000</v>
      </c>
      <c r="J767" s="230">
        <v>750000</v>
      </c>
    </row>
    <row r="768" spans="1:10" ht="16" x14ac:dyDescent="0.2">
      <c r="A768" s="245" t="s">
        <v>582</v>
      </c>
      <c r="B768" s="245" t="s">
        <v>578</v>
      </c>
      <c r="C768" s="296">
        <v>43279</v>
      </c>
      <c r="D768" s="245" t="s">
        <v>608</v>
      </c>
      <c r="E768" s="245" t="s">
        <v>585</v>
      </c>
      <c r="F768" s="245" t="s">
        <v>366</v>
      </c>
      <c r="G768" s="297">
        <v>100000</v>
      </c>
      <c r="H768" s="298">
        <v>0.01</v>
      </c>
      <c r="I768" s="297">
        <v>1000</v>
      </c>
      <c r="J768" s="297">
        <v>2500000</v>
      </c>
    </row>
    <row r="769" spans="1:10" ht="16" x14ac:dyDescent="0.2">
      <c r="A769" s="245" t="s">
        <v>118</v>
      </c>
      <c r="B769" s="245" t="s">
        <v>578</v>
      </c>
      <c r="C769" s="296">
        <v>43279</v>
      </c>
      <c r="D769" s="245" t="s">
        <v>608</v>
      </c>
      <c r="E769" s="245" t="s">
        <v>584</v>
      </c>
      <c r="F769" s="245" t="s">
        <v>366</v>
      </c>
      <c r="G769" s="297">
        <v>30000</v>
      </c>
      <c r="H769" s="298">
        <v>0.02</v>
      </c>
      <c r="I769" s="297">
        <v>600</v>
      </c>
      <c r="J769" s="297">
        <v>1500000</v>
      </c>
    </row>
    <row r="770" spans="1:10" ht="16" x14ac:dyDescent="0.25">
      <c r="A770" s="300" t="s">
        <v>118</v>
      </c>
      <c r="B770" s="300" t="s">
        <v>609</v>
      </c>
      <c r="C770" s="301">
        <v>43279</v>
      </c>
      <c r="D770" s="300" t="s">
        <v>611</v>
      </c>
      <c r="E770" s="300" t="s">
        <v>611</v>
      </c>
      <c r="F770" s="300" t="s">
        <v>366</v>
      </c>
      <c r="G770" s="300">
        <v>2000</v>
      </c>
      <c r="H770" s="302">
        <v>0.2</v>
      </c>
      <c r="I770" s="303">
        <v>400</v>
      </c>
      <c r="J770" s="300"/>
    </row>
    <row r="771" spans="1:10" ht="16" x14ac:dyDescent="0.25">
      <c r="A771" s="300" t="s">
        <v>118</v>
      </c>
      <c r="B771" s="300" t="s">
        <v>609</v>
      </c>
      <c r="C771" s="301">
        <v>43279</v>
      </c>
      <c r="D771" s="300" t="s">
        <v>617</v>
      </c>
      <c r="E771" s="300" t="s">
        <v>617</v>
      </c>
      <c r="F771" s="300" t="s">
        <v>366</v>
      </c>
      <c r="G771" s="300">
        <v>2000</v>
      </c>
      <c r="H771" s="302">
        <v>0.1</v>
      </c>
      <c r="I771" s="303">
        <v>200</v>
      </c>
      <c r="J771" s="300"/>
    </row>
    <row r="772" spans="1:10" ht="16" x14ac:dyDescent="0.25">
      <c r="A772" s="300" t="s">
        <v>118</v>
      </c>
      <c r="B772" s="300" t="s">
        <v>609</v>
      </c>
      <c r="C772" s="301">
        <v>43279</v>
      </c>
      <c r="D772" s="300" t="s">
        <v>631</v>
      </c>
      <c r="E772" s="300" t="s">
        <v>620</v>
      </c>
      <c r="F772" s="300">
        <v>4</v>
      </c>
      <c r="G772" s="300">
        <v>30000</v>
      </c>
      <c r="H772" s="302">
        <v>0.02</v>
      </c>
      <c r="I772" s="303">
        <v>600</v>
      </c>
      <c r="J772" s="300"/>
    </row>
    <row r="773" spans="1:10" ht="16" x14ac:dyDescent="0.25">
      <c r="A773" s="300" t="s">
        <v>124</v>
      </c>
      <c r="B773" s="300" t="s">
        <v>609</v>
      </c>
      <c r="C773" s="301">
        <v>43279</v>
      </c>
      <c r="D773" s="300" t="s">
        <v>631</v>
      </c>
      <c r="E773" s="300" t="s">
        <v>630</v>
      </c>
      <c r="F773" s="300" t="s">
        <v>613</v>
      </c>
      <c r="G773" s="300">
        <v>100000</v>
      </c>
      <c r="H773" s="302">
        <v>5.0000000000000001E-3</v>
      </c>
      <c r="I773" s="303">
        <v>500</v>
      </c>
      <c r="J773" s="300"/>
    </row>
    <row r="774" spans="1:10" ht="16" x14ac:dyDescent="0.2">
      <c r="A774" s="304" t="s">
        <v>118</v>
      </c>
      <c r="B774" s="304" t="s">
        <v>758</v>
      </c>
      <c r="C774" s="305">
        <v>43279</v>
      </c>
      <c r="D774" s="325" t="s">
        <v>800</v>
      </c>
      <c r="E774" s="307" t="s">
        <v>801</v>
      </c>
      <c r="F774" s="308" t="s">
        <v>366</v>
      </c>
      <c r="G774" s="309">
        <v>50000</v>
      </c>
      <c r="H774" s="310">
        <v>0.05</v>
      </c>
      <c r="I774" s="311">
        <v>2500</v>
      </c>
      <c r="J774" s="309">
        <v>750000</v>
      </c>
    </row>
    <row r="775" spans="1:10" ht="16" x14ac:dyDescent="0.2">
      <c r="A775" s="109" t="s">
        <v>118</v>
      </c>
      <c r="B775" s="109" t="s">
        <v>720</v>
      </c>
      <c r="C775" s="275">
        <v>43279</v>
      </c>
      <c r="D775" s="109" t="s">
        <v>746</v>
      </c>
      <c r="E775" s="108" t="s">
        <v>733</v>
      </c>
      <c r="F775" s="109" t="s">
        <v>444</v>
      </c>
      <c r="G775" s="236">
        <v>150000</v>
      </c>
      <c r="H775" s="237">
        <v>0.03</v>
      </c>
      <c r="I775" s="238">
        <v>0.44999999999999996</v>
      </c>
      <c r="J775" s="236">
        <v>1125</v>
      </c>
    </row>
    <row r="776" spans="1:10" ht="16" x14ac:dyDescent="0.2">
      <c r="A776" s="136" t="s">
        <v>475</v>
      </c>
      <c r="B776" s="136" t="s">
        <v>470</v>
      </c>
      <c r="C776" s="276">
        <v>43279</v>
      </c>
      <c r="D776" s="242" t="s">
        <v>491</v>
      </c>
      <c r="E776" s="135" t="s">
        <v>473</v>
      </c>
      <c r="F776" s="135" t="s">
        <v>444</v>
      </c>
      <c r="G776" s="239">
        <v>400000</v>
      </c>
      <c r="H776" s="240">
        <v>2.0000000000000001E-4</v>
      </c>
      <c r="I776" s="241">
        <v>80</v>
      </c>
      <c r="J776" s="241">
        <v>24000</v>
      </c>
    </row>
    <row r="777" spans="1:10" ht="16" x14ac:dyDescent="0.2">
      <c r="A777" s="136" t="s">
        <v>118</v>
      </c>
      <c r="B777" s="136" t="s">
        <v>470</v>
      </c>
      <c r="C777" s="276">
        <v>43279</v>
      </c>
      <c r="D777" s="242" t="s">
        <v>494</v>
      </c>
      <c r="E777" s="135" t="s">
        <v>495</v>
      </c>
      <c r="F777" s="135" t="s">
        <v>366</v>
      </c>
      <c r="G777" s="239">
        <v>10000</v>
      </c>
      <c r="H777" s="240">
        <v>1.7999999999999999E-2</v>
      </c>
      <c r="I777" s="241">
        <v>180</v>
      </c>
      <c r="J777" s="241">
        <v>54000</v>
      </c>
    </row>
    <row r="778" spans="1:10" ht="16" x14ac:dyDescent="0.2">
      <c r="A778" s="136" t="s">
        <v>124</v>
      </c>
      <c r="B778" s="136" t="s">
        <v>470</v>
      </c>
      <c r="C778" s="276">
        <v>43279</v>
      </c>
      <c r="D778" s="242" t="s">
        <v>491</v>
      </c>
      <c r="E778" s="135" t="s">
        <v>473</v>
      </c>
      <c r="F778" s="135" t="s">
        <v>444</v>
      </c>
      <c r="G778" s="239">
        <v>400000</v>
      </c>
      <c r="H778" s="240">
        <v>1E-4</v>
      </c>
      <c r="I778" s="241">
        <v>40</v>
      </c>
      <c r="J778" s="241">
        <v>12000</v>
      </c>
    </row>
    <row r="779" spans="1:10" ht="16" x14ac:dyDescent="0.2">
      <c r="A779" s="312" t="s">
        <v>118</v>
      </c>
      <c r="B779" s="312" t="s">
        <v>802</v>
      </c>
      <c r="C779" s="313">
        <v>43279</v>
      </c>
      <c r="D779" s="312" t="s">
        <v>803</v>
      </c>
      <c r="E779" s="312" t="s">
        <v>834</v>
      </c>
      <c r="F779" s="244"/>
      <c r="G779" s="312">
        <v>10000</v>
      </c>
      <c r="H779" s="318">
        <v>0.01</v>
      </c>
      <c r="I779" s="316">
        <v>100</v>
      </c>
      <c r="J779" s="317">
        <v>16000</v>
      </c>
    </row>
    <row r="780" spans="1:10" ht="16" x14ac:dyDescent="0.2">
      <c r="A780" s="220" t="s">
        <v>363</v>
      </c>
      <c r="B780" s="220" t="s">
        <v>359</v>
      </c>
      <c r="C780" s="277">
        <v>43280</v>
      </c>
      <c r="D780" s="216" t="s">
        <v>380</v>
      </c>
      <c r="E780" s="216" t="s">
        <v>365</v>
      </c>
      <c r="F780" s="221" t="s">
        <v>366</v>
      </c>
      <c r="G780" s="219">
        <v>20000</v>
      </c>
      <c r="H780" s="222">
        <v>3.5000000000000003E-2</v>
      </c>
      <c r="I780" s="223">
        <v>700.00000000000011</v>
      </c>
      <c r="J780" s="219">
        <v>980000.00000000012</v>
      </c>
    </row>
    <row r="781" spans="1:10" ht="16" x14ac:dyDescent="0.2">
      <c r="A781" s="281" t="s">
        <v>118</v>
      </c>
      <c r="B781" s="281" t="s">
        <v>402</v>
      </c>
      <c r="C781" s="282">
        <v>43280</v>
      </c>
      <c r="D781" s="281" t="s">
        <v>422</v>
      </c>
      <c r="E781" s="327" t="s">
        <v>899</v>
      </c>
      <c r="F781" s="283" t="s">
        <v>408</v>
      </c>
      <c r="G781" s="285">
        <v>60000</v>
      </c>
      <c r="H781" s="323">
        <v>0.01</v>
      </c>
      <c r="I781" s="287">
        <v>600</v>
      </c>
      <c r="J781" s="285">
        <v>210000</v>
      </c>
    </row>
    <row r="782" spans="1:10" ht="16" x14ac:dyDescent="0.2">
      <c r="A782" s="281" t="s">
        <v>124</v>
      </c>
      <c r="B782" s="281" t="s">
        <v>402</v>
      </c>
      <c r="C782" s="282">
        <v>43280</v>
      </c>
      <c r="D782" s="281" t="s">
        <v>422</v>
      </c>
      <c r="E782" s="327" t="s">
        <v>899</v>
      </c>
      <c r="F782" s="283" t="s">
        <v>408</v>
      </c>
      <c r="G782" s="285">
        <v>100000</v>
      </c>
      <c r="H782" s="323">
        <v>5.0000000000000001E-3</v>
      </c>
      <c r="I782" s="287">
        <v>500</v>
      </c>
      <c r="J782" s="285">
        <v>175000</v>
      </c>
    </row>
    <row r="783" spans="1:10" ht="16" x14ac:dyDescent="0.2">
      <c r="A783" s="214" t="s">
        <v>118</v>
      </c>
      <c r="B783" s="214" t="s">
        <v>382</v>
      </c>
      <c r="C783" s="224">
        <v>43280</v>
      </c>
      <c r="D783" s="229" t="s">
        <v>401</v>
      </c>
      <c r="E783" s="214" t="s">
        <v>388</v>
      </c>
      <c r="F783" s="214" t="s">
        <v>366</v>
      </c>
      <c r="G783" s="217">
        <v>28268.551236749117</v>
      </c>
      <c r="H783" s="226">
        <v>0.02</v>
      </c>
      <c r="I783" s="227">
        <v>565.37102473498237</v>
      </c>
      <c r="J783" s="228">
        <v>1413427.561837456</v>
      </c>
    </row>
    <row r="784" spans="1:10" ht="16" x14ac:dyDescent="0.2">
      <c r="A784" s="288" t="s">
        <v>118</v>
      </c>
      <c r="B784" s="292" t="s">
        <v>119</v>
      </c>
      <c r="C784" s="331">
        <v>43280</v>
      </c>
      <c r="D784" s="288" t="s">
        <v>849</v>
      </c>
      <c r="E784" s="288" t="s">
        <v>121</v>
      </c>
      <c r="F784" s="291">
        <v>200000</v>
      </c>
      <c r="G784" s="321">
        <v>2.5000000000000001E-2</v>
      </c>
      <c r="H784" s="291">
        <v>5000</v>
      </c>
      <c r="I784" s="291">
        <v>900000</v>
      </c>
      <c r="J784" s="291"/>
    </row>
    <row r="785" spans="1:10" ht="16" x14ac:dyDescent="0.2">
      <c r="A785" s="230" t="s">
        <v>442</v>
      </c>
      <c r="B785" s="230" t="s">
        <v>443</v>
      </c>
      <c r="C785" s="231">
        <v>43280</v>
      </c>
      <c r="D785" s="230" t="s">
        <v>468</v>
      </c>
      <c r="E785" s="230" t="s">
        <v>445</v>
      </c>
      <c r="F785" s="230" t="s">
        <v>444</v>
      </c>
      <c r="G785" s="232">
        <v>150000</v>
      </c>
      <c r="H785" s="233">
        <v>1.7999999999999999E-2</v>
      </c>
      <c r="I785" s="230">
        <v>3000</v>
      </c>
      <c r="J785" s="230">
        <v>600000</v>
      </c>
    </row>
    <row r="786" spans="1:10" ht="16" x14ac:dyDescent="0.2">
      <c r="A786" s="245" t="s">
        <v>118</v>
      </c>
      <c r="B786" s="245" t="s">
        <v>578</v>
      </c>
      <c r="C786" s="296">
        <v>43280</v>
      </c>
      <c r="D786" s="245" t="s">
        <v>608</v>
      </c>
      <c r="E786" s="245" t="s">
        <v>584</v>
      </c>
      <c r="F786" s="245" t="s">
        <v>366</v>
      </c>
      <c r="G786" s="297">
        <v>30000</v>
      </c>
      <c r="H786" s="298">
        <v>0.02</v>
      </c>
      <c r="I786" s="297">
        <v>600</v>
      </c>
      <c r="J786" s="297">
        <v>1500000</v>
      </c>
    </row>
    <row r="787" spans="1:10" ht="16" x14ac:dyDescent="0.2">
      <c r="A787" s="245" t="s">
        <v>124</v>
      </c>
      <c r="B787" s="245" t="s">
        <v>578</v>
      </c>
      <c r="C787" s="296">
        <v>43280</v>
      </c>
      <c r="D787" s="245" t="s">
        <v>608</v>
      </c>
      <c r="E787" s="245" t="s">
        <v>585</v>
      </c>
      <c r="F787" s="245" t="s">
        <v>366</v>
      </c>
      <c r="G787" s="297">
        <v>100000</v>
      </c>
      <c r="H787" s="298">
        <v>8.0000000000000002E-3</v>
      </c>
      <c r="I787" s="297">
        <v>800</v>
      </c>
      <c r="J787" s="297">
        <v>2000000</v>
      </c>
    </row>
    <row r="788" spans="1:10" ht="16" x14ac:dyDescent="0.25">
      <c r="A788" s="300" t="s">
        <v>118</v>
      </c>
      <c r="B788" s="300" t="s">
        <v>609</v>
      </c>
      <c r="C788" s="301">
        <v>43280</v>
      </c>
      <c r="D788" s="300" t="s">
        <v>611</v>
      </c>
      <c r="E788" s="300" t="s">
        <v>611</v>
      </c>
      <c r="F788" s="300" t="s">
        <v>366</v>
      </c>
      <c r="G788" s="300">
        <v>2000</v>
      </c>
      <c r="H788" s="302">
        <v>0.2</v>
      </c>
      <c r="I788" s="303">
        <v>400</v>
      </c>
      <c r="J788" s="300"/>
    </row>
    <row r="789" spans="1:10" ht="16" x14ac:dyDescent="0.25">
      <c r="A789" s="300" t="s">
        <v>118</v>
      </c>
      <c r="B789" s="300" t="s">
        <v>609</v>
      </c>
      <c r="C789" s="301">
        <v>43280</v>
      </c>
      <c r="D789" s="300" t="s">
        <v>617</v>
      </c>
      <c r="E789" s="300" t="s">
        <v>617</v>
      </c>
      <c r="F789" s="300" t="s">
        <v>366</v>
      </c>
      <c r="G789" s="300">
        <v>2000</v>
      </c>
      <c r="H789" s="302">
        <v>0.1</v>
      </c>
      <c r="I789" s="303">
        <v>200</v>
      </c>
      <c r="J789" s="300"/>
    </row>
    <row r="790" spans="1:10" ht="16" x14ac:dyDescent="0.25">
      <c r="A790" s="300" t="s">
        <v>386</v>
      </c>
      <c r="B790" s="300" t="s">
        <v>609</v>
      </c>
      <c r="C790" s="301">
        <v>43280</v>
      </c>
      <c r="D790" s="300" t="s">
        <v>631</v>
      </c>
      <c r="E790" s="300" t="s">
        <v>627</v>
      </c>
      <c r="F790" s="300" t="s">
        <v>613</v>
      </c>
      <c r="G790" s="300">
        <v>300000</v>
      </c>
      <c r="H790" s="302">
        <v>2E-3</v>
      </c>
      <c r="I790" s="303">
        <v>600</v>
      </c>
      <c r="J790" s="300"/>
    </row>
    <row r="791" spans="1:10" ht="16" x14ac:dyDescent="0.25">
      <c r="A791" s="300" t="s">
        <v>615</v>
      </c>
      <c r="B791" s="300" t="s">
        <v>609</v>
      </c>
      <c r="C791" s="301">
        <v>43280</v>
      </c>
      <c r="D791" s="300" t="s">
        <v>631</v>
      </c>
      <c r="E791" s="300" t="s">
        <v>627</v>
      </c>
      <c r="F791" s="300" t="s">
        <v>613</v>
      </c>
      <c r="G791" s="300">
        <v>300000</v>
      </c>
      <c r="H791" s="302">
        <v>2E-3</v>
      </c>
      <c r="I791" s="303">
        <v>600</v>
      </c>
      <c r="J791" s="300"/>
    </row>
    <row r="792" spans="1:10" ht="16" x14ac:dyDescent="0.2">
      <c r="A792" s="109" t="s">
        <v>118</v>
      </c>
      <c r="B792" s="109" t="s">
        <v>720</v>
      </c>
      <c r="C792" s="275">
        <v>43280</v>
      </c>
      <c r="D792" s="109" t="s">
        <v>746</v>
      </c>
      <c r="E792" s="108" t="s">
        <v>724</v>
      </c>
      <c r="F792" s="109" t="s">
        <v>444</v>
      </c>
      <c r="G792" s="236">
        <v>160000</v>
      </c>
      <c r="H792" s="237">
        <v>3.5999999999999997E-2</v>
      </c>
      <c r="I792" s="238">
        <v>0.57599999999999996</v>
      </c>
      <c r="J792" s="236">
        <v>1440</v>
      </c>
    </row>
    <row r="793" spans="1:10" ht="16" x14ac:dyDescent="0.2">
      <c r="A793" s="109" t="s">
        <v>749</v>
      </c>
      <c r="B793" s="109" t="s">
        <v>720</v>
      </c>
      <c r="C793" s="275">
        <v>43280</v>
      </c>
      <c r="D793" s="109" t="s">
        <v>746</v>
      </c>
      <c r="E793" s="108" t="s">
        <v>755</v>
      </c>
      <c r="F793" s="109" t="s">
        <v>444</v>
      </c>
      <c r="G793" s="236">
        <v>200000</v>
      </c>
      <c r="H793" s="237">
        <v>1.7999999999999999E-2</v>
      </c>
      <c r="I793" s="238">
        <v>0.36</v>
      </c>
      <c r="J793" s="236">
        <v>900</v>
      </c>
    </row>
    <row r="794" spans="1:10" ht="16" x14ac:dyDescent="0.2">
      <c r="A794" s="312" t="s">
        <v>122</v>
      </c>
      <c r="B794" s="312" t="s">
        <v>802</v>
      </c>
      <c r="C794" s="313">
        <v>43280</v>
      </c>
      <c r="D794" s="312" t="s">
        <v>803</v>
      </c>
      <c r="E794" s="312" t="s">
        <v>815</v>
      </c>
      <c r="F794" s="244"/>
      <c r="G794" s="312">
        <v>10000</v>
      </c>
      <c r="H794" s="315">
        <v>0.02</v>
      </c>
      <c r="I794" s="316">
        <v>200</v>
      </c>
      <c r="J794" s="317">
        <v>32000</v>
      </c>
    </row>
    <row r="795" spans="1:10" ht="16" x14ac:dyDescent="0.2">
      <c r="A795" s="220" t="s">
        <v>367</v>
      </c>
      <c r="B795" s="220" t="s">
        <v>359</v>
      </c>
      <c r="C795" s="277">
        <v>43281</v>
      </c>
      <c r="D795" s="216" t="s">
        <v>380</v>
      </c>
      <c r="E795" s="221" t="s">
        <v>368</v>
      </c>
      <c r="F795" s="221" t="s">
        <v>366</v>
      </c>
      <c r="G795" s="219">
        <v>30000</v>
      </c>
      <c r="H795" s="222">
        <v>3.5000000000000003E-2</v>
      </c>
      <c r="I795" s="223">
        <v>1050</v>
      </c>
      <c r="J795" s="219">
        <v>1470000</v>
      </c>
    </row>
    <row r="796" spans="1:10" ht="16" x14ac:dyDescent="0.2">
      <c r="A796" s="281" t="s">
        <v>409</v>
      </c>
      <c r="B796" s="281" t="s">
        <v>402</v>
      </c>
      <c r="C796" s="282">
        <v>43281</v>
      </c>
      <c r="D796" s="281" t="s">
        <v>423</v>
      </c>
      <c r="E796" s="327" t="s">
        <v>900</v>
      </c>
      <c r="F796" s="283" t="s">
        <v>408</v>
      </c>
      <c r="G796" s="285">
        <v>300000</v>
      </c>
      <c r="H796" s="323">
        <v>8.0000000000000002E-3</v>
      </c>
      <c r="I796" s="287">
        <v>2400</v>
      </c>
      <c r="J796" s="285">
        <v>840000</v>
      </c>
    </row>
    <row r="797" spans="1:10" ht="16" x14ac:dyDescent="0.2">
      <c r="A797" s="281" t="s">
        <v>405</v>
      </c>
      <c r="B797" s="281" t="s">
        <v>402</v>
      </c>
      <c r="C797" s="282">
        <v>43281</v>
      </c>
      <c r="D797" s="281" t="s">
        <v>423</v>
      </c>
      <c r="E797" s="327" t="s">
        <v>853</v>
      </c>
      <c r="F797" s="283" t="s">
        <v>404</v>
      </c>
      <c r="G797" s="285">
        <v>20000000</v>
      </c>
      <c r="H797" s="323" t="s">
        <v>406</v>
      </c>
      <c r="I797" s="287" t="s">
        <v>406</v>
      </c>
      <c r="J797" s="285" t="s">
        <v>406</v>
      </c>
    </row>
    <row r="798" spans="1:10" ht="16" x14ac:dyDescent="0.2">
      <c r="A798" s="281" t="s">
        <v>118</v>
      </c>
      <c r="B798" s="281" t="s">
        <v>402</v>
      </c>
      <c r="C798" s="282">
        <v>43281</v>
      </c>
      <c r="D798" s="281" t="s">
        <v>423</v>
      </c>
      <c r="E798" s="327" t="s">
        <v>900</v>
      </c>
      <c r="F798" s="283" t="s">
        <v>408</v>
      </c>
      <c r="G798" s="285">
        <v>70000</v>
      </c>
      <c r="H798" s="323">
        <v>0.01</v>
      </c>
      <c r="I798" s="287">
        <v>700</v>
      </c>
      <c r="J798" s="285">
        <v>245000</v>
      </c>
    </row>
    <row r="799" spans="1:10" ht="16" x14ac:dyDescent="0.2">
      <c r="A799" s="281" t="s">
        <v>124</v>
      </c>
      <c r="B799" s="281" t="s">
        <v>402</v>
      </c>
      <c r="C799" s="282">
        <v>43281</v>
      </c>
      <c r="D799" s="281" t="s">
        <v>423</v>
      </c>
      <c r="E799" s="327" t="s">
        <v>900</v>
      </c>
      <c r="F799" s="283" t="s">
        <v>408</v>
      </c>
      <c r="G799" s="285">
        <v>100000</v>
      </c>
      <c r="H799" s="323">
        <v>5.0000000000000001E-3</v>
      </c>
      <c r="I799" s="287">
        <v>500</v>
      </c>
      <c r="J799" s="285">
        <v>175000</v>
      </c>
    </row>
    <row r="800" spans="1:10" ht="16" x14ac:dyDescent="0.2">
      <c r="A800" s="288" t="s">
        <v>118</v>
      </c>
      <c r="B800" s="291" t="s">
        <v>240</v>
      </c>
      <c r="C800" s="331">
        <v>43281</v>
      </c>
      <c r="D800" s="291" t="s">
        <v>839</v>
      </c>
      <c r="E800" s="291" t="s">
        <v>242</v>
      </c>
      <c r="G800" s="291">
        <v>200000</v>
      </c>
      <c r="H800" s="291">
        <v>5000</v>
      </c>
      <c r="I800" s="291">
        <v>900000</v>
      </c>
      <c r="J800" s="291"/>
    </row>
    <row r="801" spans="1:10" ht="16" x14ac:dyDescent="0.2">
      <c r="A801" s="288" t="s">
        <v>118</v>
      </c>
      <c r="B801" s="291" t="s">
        <v>206</v>
      </c>
      <c r="C801" s="331">
        <v>43281</v>
      </c>
      <c r="D801" s="288" t="s">
        <v>843</v>
      </c>
      <c r="E801" s="291" t="s">
        <v>208</v>
      </c>
      <c r="G801" s="291">
        <v>200000</v>
      </c>
      <c r="H801" s="291">
        <v>5000</v>
      </c>
      <c r="I801" s="291">
        <v>900000</v>
      </c>
      <c r="J801" s="291"/>
    </row>
    <row r="802" spans="1:10" ht="16" x14ac:dyDescent="0.2">
      <c r="A802" s="288" t="s">
        <v>118</v>
      </c>
      <c r="B802" s="292" t="s">
        <v>119</v>
      </c>
      <c r="C802" s="331">
        <v>43281</v>
      </c>
      <c r="D802" s="288" t="s">
        <v>850</v>
      </c>
      <c r="E802" s="288" t="s">
        <v>121</v>
      </c>
      <c r="G802" s="291">
        <v>200000</v>
      </c>
      <c r="H802" s="291">
        <v>5000</v>
      </c>
      <c r="I802" s="291">
        <v>900000</v>
      </c>
      <c r="J802" s="291"/>
    </row>
    <row r="803" spans="1:10" ht="16" x14ac:dyDescent="0.2">
      <c r="A803" s="288" t="s">
        <v>124</v>
      </c>
      <c r="B803" s="292"/>
      <c r="C803" s="331">
        <v>43281</v>
      </c>
      <c r="D803" s="288" t="s">
        <v>846</v>
      </c>
      <c r="E803" s="288" t="s">
        <v>159</v>
      </c>
      <c r="G803" s="291">
        <v>500000</v>
      </c>
      <c r="H803" s="291">
        <v>15000</v>
      </c>
      <c r="I803" s="291">
        <v>3000000</v>
      </c>
      <c r="J803" s="291"/>
    </row>
    <row r="804" spans="1:10" ht="16" x14ac:dyDescent="0.2">
      <c r="A804" s="245" t="s">
        <v>118</v>
      </c>
      <c r="B804" s="245" t="s">
        <v>578</v>
      </c>
      <c r="C804" s="296">
        <v>43281</v>
      </c>
      <c r="D804" s="245" t="s">
        <v>608</v>
      </c>
      <c r="E804" s="245" t="s">
        <v>584</v>
      </c>
      <c r="F804" s="245" t="s">
        <v>366</v>
      </c>
      <c r="G804" s="297">
        <v>30000</v>
      </c>
      <c r="H804" s="298">
        <v>0.02</v>
      </c>
      <c r="I804" s="297">
        <v>600</v>
      </c>
      <c r="J804" s="297">
        <v>1500000</v>
      </c>
    </row>
    <row r="805" spans="1:10" ht="16" x14ac:dyDescent="0.2">
      <c r="A805" s="245" t="s">
        <v>124</v>
      </c>
      <c r="B805" s="245" t="s">
        <v>578</v>
      </c>
      <c r="C805" s="296">
        <v>43281</v>
      </c>
      <c r="D805" s="245" t="s">
        <v>608</v>
      </c>
      <c r="E805" s="245" t="s">
        <v>585</v>
      </c>
      <c r="F805" s="245" t="s">
        <v>366</v>
      </c>
      <c r="G805" s="297">
        <v>100000</v>
      </c>
      <c r="H805" s="298">
        <v>8.0000000000000002E-3</v>
      </c>
      <c r="I805" s="297">
        <v>800</v>
      </c>
      <c r="J805" s="297">
        <v>2000000</v>
      </c>
    </row>
    <row r="806" spans="1:10" ht="16" x14ac:dyDescent="0.25">
      <c r="A806" s="300" t="s">
        <v>118</v>
      </c>
      <c r="B806" s="300" t="s">
        <v>609</v>
      </c>
      <c r="C806" s="301">
        <v>43281</v>
      </c>
      <c r="D806" s="300" t="s">
        <v>629</v>
      </c>
      <c r="E806" s="300" t="s">
        <v>620</v>
      </c>
      <c r="F806" s="300" t="s">
        <v>366</v>
      </c>
      <c r="G806" s="300">
        <v>30000</v>
      </c>
      <c r="H806" s="302">
        <v>0.02</v>
      </c>
      <c r="I806" s="303">
        <v>600</v>
      </c>
      <c r="J806" s="300"/>
    </row>
    <row r="807" spans="1:10" ht="16" x14ac:dyDescent="0.25">
      <c r="A807" s="300" t="s">
        <v>118</v>
      </c>
      <c r="B807" s="300" t="s">
        <v>609</v>
      </c>
      <c r="C807" s="301">
        <v>43281</v>
      </c>
      <c r="D807" s="300" t="s">
        <v>611</v>
      </c>
      <c r="E807" s="300" t="s">
        <v>611</v>
      </c>
      <c r="F807" s="300" t="s">
        <v>366</v>
      </c>
      <c r="G807" s="300">
        <v>2000</v>
      </c>
      <c r="H807" s="302">
        <v>0.2</v>
      </c>
      <c r="I807" s="303">
        <v>400</v>
      </c>
      <c r="J807" s="300"/>
    </row>
    <row r="808" spans="1:10" ht="16" x14ac:dyDescent="0.25">
      <c r="A808" s="300" t="s">
        <v>118</v>
      </c>
      <c r="B808" s="300" t="s">
        <v>609</v>
      </c>
      <c r="C808" s="301">
        <v>43281</v>
      </c>
      <c r="D808" s="300" t="s">
        <v>617</v>
      </c>
      <c r="E808" s="300" t="s">
        <v>617</v>
      </c>
      <c r="F808" s="300" t="s">
        <v>366</v>
      </c>
      <c r="G808" s="300">
        <v>3000</v>
      </c>
      <c r="H808" s="302">
        <v>0.1</v>
      </c>
      <c r="I808" s="303">
        <v>300</v>
      </c>
      <c r="J808" s="300"/>
    </row>
    <row r="809" spans="1:10" ht="16" x14ac:dyDescent="0.25">
      <c r="A809" s="300" t="s">
        <v>118</v>
      </c>
      <c r="B809" s="300" t="s">
        <v>609</v>
      </c>
      <c r="C809" s="301">
        <v>43281</v>
      </c>
      <c r="D809" s="300" t="s">
        <v>631</v>
      </c>
      <c r="E809" s="300" t="s">
        <v>610</v>
      </c>
      <c r="F809" s="300" t="s">
        <v>366</v>
      </c>
      <c r="G809" s="300">
        <v>50000</v>
      </c>
      <c r="H809" s="302">
        <v>0.02</v>
      </c>
      <c r="I809" s="303">
        <v>1000</v>
      </c>
      <c r="J809" s="300"/>
    </row>
    <row r="810" spans="1:10" ht="16" x14ac:dyDescent="0.25">
      <c r="A810" s="300" t="s">
        <v>118</v>
      </c>
      <c r="B810" s="300" t="s">
        <v>609</v>
      </c>
      <c r="C810" s="301">
        <v>43281</v>
      </c>
      <c r="D810" s="300" t="s">
        <v>631</v>
      </c>
      <c r="E810" s="300" t="s">
        <v>620</v>
      </c>
      <c r="F810" s="300" t="s">
        <v>613</v>
      </c>
      <c r="G810" s="300">
        <v>30000</v>
      </c>
      <c r="H810" s="302">
        <v>0.02</v>
      </c>
      <c r="I810" s="303">
        <v>600</v>
      </c>
      <c r="J810" s="300"/>
    </row>
    <row r="811" spans="1:10" ht="16" x14ac:dyDescent="0.2">
      <c r="A811" s="109" t="s">
        <v>118</v>
      </c>
      <c r="B811" s="109" t="s">
        <v>720</v>
      </c>
      <c r="C811" s="275">
        <v>43281</v>
      </c>
      <c r="D811" s="109" t="s">
        <v>747</v>
      </c>
      <c r="E811" s="108" t="s">
        <v>748</v>
      </c>
      <c r="F811" s="109" t="s">
        <v>444</v>
      </c>
      <c r="G811" s="236">
        <v>100000</v>
      </c>
      <c r="H811" s="237">
        <v>0.02</v>
      </c>
      <c r="I811" s="238">
        <v>0.2</v>
      </c>
      <c r="J811" s="236">
        <v>500</v>
      </c>
    </row>
    <row r="812" spans="1:10" ht="16" x14ac:dyDescent="0.2">
      <c r="A812" s="109" t="s">
        <v>749</v>
      </c>
      <c r="B812" s="109" t="s">
        <v>720</v>
      </c>
      <c r="C812" s="275">
        <v>43281</v>
      </c>
      <c r="D812" s="109" t="s">
        <v>747</v>
      </c>
      <c r="E812" s="108" t="s">
        <v>756</v>
      </c>
      <c r="F812" s="109" t="s">
        <v>444</v>
      </c>
      <c r="G812" s="236">
        <v>460000</v>
      </c>
      <c r="H812" s="237">
        <v>1.7999999999999999E-2</v>
      </c>
      <c r="I812" s="238">
        <v>0.82799999999999996</v>
      </c>
      <c r="J812" s="236">
        <v>2070</v>
      </c>
    </row>
    <row r="813" spans="1:10" ht="16" x14ac:dyDescent="0.2">
      <c r="A813" s="136" t="s">
        <v>475</v>
      </c>
      <c r="B813" s="136" t="s">
        <v>470</v>
      </c>
      <c r="C813" s="276">
        <v>43281</v>
      </c>
      <c r="D813" s="242" t="s">
        <v>498</v>
      </c>
      <c r="E813" s="135" t="s">
        <v>473</v>
      </c>
      <c r="F813" s="135" t="s">
        <v>444</v>
      </c>
      <c r="G813" s="239">
        <v>400000</v>
      </c>
      <c r="H813" s="240">
        <v>2.0000000000000001E-4</v>
      </c>
      <c r="I813" s="241">
        <v>80</v>
      </c>
      <c r="J813" s="241">
        <v>24000</v>
      </c>
    </row>
    <row r="814" spans="1:10" ht="16" x14ac:dyDescent="0.2">
      <c r="A814" s="136" t="s">
        <v>118</v>
      </c>
      <c r="B814" s="136" t="s">
        <v>470</v>
      </c>
      <c r="C814" s="276">
        <v>43281</v>
      </c>
      <c r="D814" s="242" t="s">
        <v>498</v>
      </c>
      <c r="E814" s="135" t="s">
        <v>473</v>
      </c>
      <c r="F814" s="135" t="s">
        <v>444</v>
      </c>
      <c r="G814" s="239">
        <v>20000</v>
      </c>
      <c r="H814" s="240">
        <v>1.7999999999999999E-2</v>
      </c>
      <c r="I814" s="241">
        <v>360</v>
      </c>
      <c r="J814" s="241">
        <v>108000</v>
      </c>
    </row>
    <row r="815" spans="1:10" ht="16" x14ac:dyDescent="0.2">
      <c r="A815" s="136" t="s">
        <v>124</v>
      </c>
      <c r="B815" s="136" t="s">
        <v>470</v>
      </c>
      <c r="C815" s="276">
        <v>43281</v>
      </c>
      <c r="D815" s="242" t="s">
        <v>498</v>
      </c>
      <c r="E815" s="135" t="s">
        <v>473</v>
      </c>
      <c r="F815" s="135" t="s">
        <v>444</v>
      </c>
      <c r="G815" s="239">
        <v>400000</v>
      </c>
      <c r="H815" s="240">
        <v>2.0000000000000001E-4</v>
      </c>
      <c r="I815" s="241">
        <v>80</v>
      </c>
      <c r="J815" s="241">
        <v>24000</v>
      </c>
    </row>
    <row r="816" spans="1:10" ht="16" x14ac:dyDescent="0.2">
      <c r="A816" s="312" t="s">
        <v>170</v>
      </c>
      <c r="B816" s="312" t="s">
        <v>802</v>
      </c>
      <c r="C816" s="313">
        <v>43281</v>
      </c>
      <c r="D816" s="312" t="s">
        <v>825</v>
      </c>
      <c r="E816" s="244"/>
      <c r="F816" s="244"/>
      <c r="G816" s="244"/>
      <c r="H816" s="318"/>
      <c r="I816" s="244"/>
      <c r="J816" s="244"/>
    </row>
    <row r="817" spans="1:10" ht="16" x14ac:dyDescent="0.2">
      <c r="A817" s="332" t="s">
        <v>118</v>
      </c>
      <c r="B817" s="332" t="s">
        <v>499</v>
      </c>
      <c r="C817" s="333" t="s">
        <v>939</v>
      </c>
      <c r="D817" s="332" t="s">
        <v>501</v>
      </c>
      <c r="E817" s="332" t="s">
        <v>502</v>
      </c>
      <c r="F817" s="332" t="s">
        <v>366</v>
      </c>
      <c r="G817" s="334">
        <v>60000</v>
      </c>
      <c r="H817" s="335">
        <v>0.03</v>
      </c>
      <c r="I817" s="334">
        <v>1800</v>
      </c>
      <c r="J817" s="334">
        <v>4500000</v>
      </c>
    </row>
    <row r="818" spans="1:10" ht="16" x14ac:dyDescent="0.2">
      <c r="A818" s="332" t="s">
        <v>124</v>
      </c>
      <c r="B818" s="332" t="s">
        <v>499</v>
      </c>
      <c r="C818" s="333" t="s">
        <v>939</v>
      </c>
      <c r="D818" s="332" t="s">
        <v>501</v>
      </c>
      <c r="E818" s="332" t="s">
        <v>503</v>
      </c>
      <c r="F818" s="332" t="s">
        <v>366</v>
      </c>
      <c r="G818" s="334">
        <v>80000</v>
      </c>
      <c r="H818" s="335">
        <v>1.4999999999999999E-2</v>
      </c>
      <c r="I818" s="334">
        <v>1200</v>
      </c>
      <c r="J818" s="334">
        <v>3000000</v>
      </c>
    </row>
    <row r="819" spans="1:10" ht="16" x14ac:dyDescent="0.2">
      <c r="A819" s="332" t="s">
        <v>386</v>
      </c>
      <c r="B819" s="332" t="s">
        <v>499</v>
      </c>
      <c r="C819" s="333" t="s">
        <v>939</v>
      </c>
      <c r="D819" s="332" t="s">
        <v>501</v>
      </c>
      <c r="E819" s="332" t="s">
        <v>504</v>
      </c>
      <c r="F819" s="332" t="s">
        <v>366</v>
      </c>
      <c r="G819" s="334">
        <v>40000</v>
      </c>
      <c r="H819" s="335">
        <v>1.4999999999999999E-2</v>
      </c>
      <c r="I819" s="334">
        <v>600</v>
      </c>
      <c r="J819" s="334">
        <v>1500000</v>
      </c>
    </row>
    <row r="820" spans="1:10" ht="16" x14ac:dyDescent="0.2">
      <c r="A820" s="332" t="s">
        <v>118</v>
      </c>
      <c r="B820" s="332" t="s">
        <v>499</v>
      </c>
      <c r="C820" s="333" t="s">
        <v>940</v>
      </c>
      <c r="D820" s="332" t="s">
        <v>941</v>
      </c>
      <c r="E820" s="332" t="s">
        <v>502</v>
      </c>
      <c r="F820" s="332" t="s">
        <v>527</v>
      </c>
      <c r="G820" s="334">
        <v>30000</v>
      </c>
      <c r="H820" s="335">
        <v>0.02</v>
      </c>
      <c r="I820" s="334">
        <v>600</v>
      </c>
      <c r="J820" s="334">
        <v>1500000</v>
      </c>
    </row>
    <row r="821" spans="1:10" ht="16" x14ac:dyDescent="0.2">
      <c r="A821" s="332" t="s">
        <v>386</v>
      </c>
      <c r="B821" s="332" t="s">
        <v>499</v>
      </c>
      <c r="C821" s="333" t="s">
        <v>940</v>
      </c>
      <c r="D821" s="332" t="s">
        <v>941</v>
      </c>
      <c r="E821" s="332" t="s">
        <v>530</v>
      </c>
      <c r="F821" s="332" t="s">
        <v>366</v>
      </c>
      <c r="G821" s="334">
        <v>20000</v>
      </c>
      <c r="H821" s="335">
        <v>0.01</v>
      </c>
      <c r="I821" s="334">
        <v>200</v>
      </c>
      <c r="J821" s="334">
        <v>500000</v>
      </c>
    </row>
    <row r="822" spans="1:10" ht="16" x14ac:dyDescent="0.2">
      <c r="A822" s="332" t="s">
        <v>124</v>
      </c>
      <c r="B822" s="332" t="s">
        <v>499</v>
      </c>
      <c r="C822" s="333" t="s">
        <v>940</v>
      </c>
      <c r="D822" s="332" t="s">
        <v>941</v>
      </c>
      <c r="E822" s="332" t="s">
        <v>530</v>
      </c>
      <c r="F822" s="332" t="s">
        <v>366</v>
      </c>
      <c r="G822" s="334">
        <v>20000</v>
      </c>
      <c r="H822" s="335">
        <v>8.0000000000000002E-3</v>
      </c>
      <c r="I822" s="334">
        <v>160</v>
      </c>
      <c r="J822" s="334">
        <v>400000</v>
      </c>
    </row>
    <row r="823" spans="1:10" ht="16" x14ac:dyDescent="0.2">
      <c r="A823" s="332" t="s">
        <v>118</v>
      </c>
      <c r="B823" s="332" t="s">
        <v>499</v>
      </c>
      <c r="C823" s="333" t="s">
        <v>942</v>
      </c>
      <c r="D823" s="332" t="s">
        <v>941</v>
      </c>
      <c r="E823" s="332" t="s">
        <v>504</v>
      </c>
      <c r="F823" s="332" t="s">
        <v>366</v>
      </c>
      <c r="G823" s="334">
        <v>25000</v>
      </c>
      <c r="H823" s="335">
        <v>0.02</v>
      </c>
      <c r="I823" s="334">
        <v>500</v>
      </c>
      <c r="J823" s="334">
        <v>1250000</v>
      </c>
    </row>
    <row r="824" spans="1:10" ht="16" x14ac:dyDescent="0.2">
      <c r="A824" s="332" t="s">
        <v>124</v>
      </c>
      <c r="B824" s="332" t="s">
        <v>499</v>
      </c>
      <c r="C824" s="333" t="s">
        <v>942</v>
      </c>
      <c r="D824" s="332" t="s">
        <v>941</v>
      </c>
      <c r="E824" s="332" t="s">
        <v>504</v>
      </c>
      <c r="F824" s="332" t="s">
        <v>366</v>
      </c>
      <c r="G824" s="334">
        <v>30000</v>
      </c>
      <c r="H824" s="335">
        <v>8.0000000000000002E-3</v>
      </c>
      <c r="I824" s="334">
        <v>240</v>
      </c>
      <c r="J824" s="334">
        <v>600000</v>
      </c>
    </row>
    <row r="825" spans="1:10" ht="16" x14ac:dyDescent="0.2">
      <c r="A825" s="332" t="s">
        <v>124</v>
      </c>
      <c r="B825" s="332" t="s">
        <v>499</v>
      </c>
      <c r="C825" s="333" t="s">
        <v>943</v>
      </c>
      <c r="D825" s="332" t="s">
        <v>533</v>
      </c>
      <c r="E825" s="332" t="s">
        <v>504</v>
      </c>
      <c r="F825" s="332" t="s">
        <v>366</v>
      </c>
      <c r="G825" s="334">
        <v>60000</v>
      </c>
      <c r="H825" s="335">
        <v>1.4999999999999999E-2</v>
      </c>
      <c r="I825" s="334">
        <v>900</v>
      </c>
      <c r="J825" s="334">
        <v>2250000</v>
      </c>
    </row>
    <row r="826" spans="1:10" ht="16" x14ac:dyDescent="0.2">
      <c r="A826" s="332" t="s">
        <v>118</v>
      </c>
      <c r="B826" s="332" t="s">
        <v>499</v>
      </c>
      <c r="C826" s="333" t="s">
        <v>943</v>
      </c>
      <c r="D826" s="332" t="s">
        <v>533</v>
      </c>
      <c r="E826" s="332" t="s">
        <v>534</v>
      </c>
      <c r="F826" s="332" t="s">
        <v>366</v>
      </c>
      <c r="G826" s="334">
        <v>80000</v>
      </c>
      <c r="H826" s="335">
        <v>0.03</v>
      </c>
      <c r="I826" s="334">
        <v>2400</v>
      </c>
      <c r="J826" s="334">
        <v>6000000</v>
      </c>
    </row>
    <row r="827" spans="1:10" ht="16" x14ac:dyDescent="0.2">
      <c r="A827" s="332" t="s">
        <v>386</v>
      </c>
      <c r="B827" s="332" t="s">
        <v>499</v>
      </c>
      <c r="C827" s="333" t="s">
        <v>943</v>
      </c>
      <c r="D827" s="332" t="s">
        <v>533</v>
      </c>
      <c r="E827" s="332" t="s">
        <v>534</v>
      </c>
      <c r="F827" s="332" t="s">
        <v>366</v>
      </c>
      <c r="G827" s="334">
        <v>70000</v>
      </c>
      <c r="H827" s="335">
        <v>2.5000000000000001E-2</v>
      </c>
      <c r="I827" s="334">
        <v>1750</v>
      </c>
      <c r="J827" s="334">
        <v>4375000</v>
      </c>
    </row>
    <row r="828" spans="1:10" ht="16" x14ac:dyDescent="0.2">
      <c r="A828" s="332" t="s">
        <v>124</v>
      </c>
      <c r="B828" s="332" t="s">
        <v>499</v>
      </c>
      <c r="C828" s="333" t="s">
        <v>944</v>
      </c>
      <c r="D828" s="332" t="s">
        <v>945</v>
      </c>
      <c r="E828" s="332" t="s">
        <v>534</v>
      </c>
      <c r="F828" s="332" t="s">
        <v>366</v>
      </c>
      <c r="G828" s="334">
        <v>10000</v>
      </c>
      <c r="H828" s="335">
        <v>8.0000000000000002E-3</v>
      </c>
      <c r="I828" s="334">
        <v>80</v>
      </c>
      <c r="J828" s="334">
        <v>200000</v>
      </c>
    </row>
    <row r="829" spans="1:10" ht="16" x14ac:dyDescent="0.2">
      <c r="A829" s="332" t="s">
        <v>118</v>
      </c>
      <c r="B829" s="332" t="s">
        <v>499</v>
      </c>
      <c r="C829" s="333" t="s">
        <v>944</v>
      </c>
      <c r="D829" s="332" t="s">
        <v>945</v>
      </c>
      <c r="E829" s="332" t="s">
        <v>511</v>
      </c>
      <c r="F829" s="332" t="s">
        <v>366</v>
      </c>
      <c r="G829" s="334">
        <v>25000</v>
      </c>
      <c r="H829" s="335">
        <v>0.02</v>
      </c>
      <c r="I829" s="334">
        <v>500</v>
      </c>
      <c r="J829" s="334">
        <v>1250000</v>
      </c>
    </row>
    <row r="830" spans="1:10" ht="16" x14ac:dyDescent="0.2">
      <c r="A830" s="332" t="s">
        <v>124</v>
      </c>
      <c r="B830" s="332" t="s">
        <v>499</v>
      </c>
      <c r="C830" s="333" t="s">
        <v>946</v>
      </c>
      <c r="D830" s="332" t="s">
        <v>538</v>
      </c>
      <c r="E830" s="332" t="s">
        <v>511</v>
      </c>
      <c r="F830" s="332" t="s">
        <v>366</v>
      </c>
      <c r="G830" s="334">
        <v>30000</v>
      </c>
      <c r="H830" s="335">
        <v>8.0000000000000002E-3</v>
      </c>
      <c r="I830" s="334">
        <v>240</v>
      </c>
      <c r="J830" s="334">
        <v>600000</v>
      </c>
    </row>
    <row r="831" spans="1:10" ht="16" x14ac:dyDescent="0.2">
      <c r="A831" s="332" t="s">
        <v>118</v>
      </c>
      <c r="B831" s="332" t="s">
        <v>499</v>
      </c>
      <c r="C831" s="333" t="s">
        <v>946</v>
      </c>
      <c r="D831" s="332" t="s">
        <v>538</v>
      </c>
      <c r="E831" s="332" t="s">
        <v>539</v>
      </c>
      <c r="F831" s="332" t="s">
        <v>366</v>
      </c>
      <c r="G831" s="334">
        <v>40000</v>
      </c>
      <c r="H831" s="335">
        <v>1.4999999999999999E-2</v>
      </c>
      <c r="I831" s="334">
        <v>600</v>
      </c>
      <c r="J831" s="334">
        <v>1500000</v>
      </c>
    </row>
    <row r="832" spans="1:10" ht="16" x14ac:dyDescent="0.2">
      <c r="A832" s="332" t="s">
        <v>124</v>
      </c>
      <c r="B832" s="332" t="s">
        <v>499</v>
      </c>
      <c r="C832" s="333" t="s">
        <v>947</v>
      </c>
      <c r="D832" s="332" t="s">
        <v>541</v>
      </c>
      <c r="E832" s="332" t="s">
        <v>524</v>
      </c>
      <c r="F832" s="332" t="s">
        <v>366</v>
      </c>
      <c r="G832" s="334">
        <v>30000</v>
      </c>
      <c r="H832" s="335">
        <v>1.2E-2</v>
      </c>
      <c r="I832" s="334">
        <v>360</v>
      </c>
      <c r="J832" s="334">
        <v>900000</v>
      </c>
    </row>
    <row r="833" spans="1:10" ht="16" x14ac:dyDescent="0.2">
      <c r="A833" s="332" t="s">
        <v>118</v>
      </c>
      <c r="B833" s="332" t="s">
        <v>499</v>
      </c>
      <c r="C833" s="333" t="s">
        <v>947</v>
      </c>
      <c r="D833" s="332" t="s">
        <v>541</v>
      </c>
      <c r="E833" s="332" t="s">
        <v>534</v>
      </c>
      <c r="F833" s="332" t="s">
        <v>366</v>
      </c>
      <c r="G833" s="334">
        <v>40000</v>
      </c>
      <c r="H833" s="335">
        <v>0.02</v>
      </c>
      <c r="I833" s="334">
        <v>800</v>
      </c>
      <c r="J833" s="334">
        <v>2000000</v>
      </c>
    </row>
    <row r="834" spans="1:10" ht="16" x14ac:dyDescent="0.2">
      <c r="A834" s="332" t="s">
        <v>386</v>
      </c>
      <c r="B834" s="332" t="s">
        <v>499</v>
      </c>
      <c r="C834" s="333" t="s">
        <v>947</v>
      </c>
      <c r="D834" s="332" t="s">
        <v>541</v>
      </c>
      <c r="E834" s="332" t="s">
        <v>534</v>
      </c>
      <c r="F834" s="332" t="s">
        <v>366</v>
      </c>
      <c r="G834" s="334">
        <v>20000</v>
      </c>
      <c r="H834" s="335">
        <v>1.4999999999999999E-2</v>
      </c>
      <c r="I834" s="334">
        <v>300</v>
      </c>
      <c r="J834" s="334">
        <v>750000</v>
      </c>
    </row>
    <row r="835" spans="1:10" ht="16" x14ac:dyDescent="0.2">
      <c r="A835" s="332" t="s">
        <v>124</v>
      </c>
      <c r="B835" s="332" t="s">
        <v>499</v>
      </c>
      <c r="C835" s="333" t="s">
        <v>948</v>
      </c>
      <c r="D835" s="332" t="s">
        <v>541</v>
      </c>
      <c r="E835" s="332" t="s">
        <v>534</v>
      </c>
      <c r="F835" s="332" t="s">
        <v>366</v>
      </c>
      <c r="G835" s="334">
        <v>30000</v>
      </c>
      <c r="H835" s="335">
        <v>8.0000000000000002E-3</v>
      </c>
      <c r="I835" s="334">
        <v>240</v>
      </c>
      <c r="J835" s="334">
        <v>600000</v>
      </c>
    </row>
    <row r="836" spans="1:10" ht="16" x14ac:dyDescent="0.2">
      <c r="A836" s="332" t="s">
        <v>118</v>
      </c>
      <c r="B836" s="332" t="s">
        <v>499</v>
      </c>
      <c r="C836" s="333" t="s">
        <v>948</v>
      </c>
      <c r="D836" s="332" t="s">
        <v>541</v>
      </c>
      <c r="E836" s="332" t="s">
        <v>543</v>
      </c>
      <c r="F836" s="332" t="s">
        <v>366</v>
      </c>
      <c r="G836" s="334">
        <v>10000</v>
      </c>
      <c r="H836" s="335">
        <v>0.02</v>
      </c>
      <c r="I836" s="334">
        <v>200</v>
      </c>
      <c r="J836" s="334">
        <v>500000</v>
      </c>
    </row>
    <row r="837" spans="1:10" ht="16" x14ac:dyDescent="0.2">
      <c r="A837" s="332" t="s">
        <v>118</v>
      </c>
      <c r="B837" s="332" t="s">
        <v>499</v>
      </c>
      <c r="C837" s="333" t="s">
        <v>949</v>
      </c>
      <c r="D837" s="332" t="s">
        <v>950</v>
      </c>
      <c r="E837" s="332" t="s">
        <v>543</v>
      </c>
      <c r="F837" s="332" t="s">
        <v>366</v>
      </c>
      <c r="G837" s="334">
        <v>40000</v>
      </c>
      <c r="H837" s="335">
        <v>0.02</v>
      </c>
      <c r="I837" s="334">
        <v>800</v>
      </c>
      <c r="J837" s="334">
        <v>2000000</v>
      </c>
    </row>
    <row r="838" spans="1:10" ht="16" x14ac:dyDescent="0.2">
      <c r="A838" s="332" t="s">
        <v>124</v>
      </c>
      <c r="B838" s="332" t="s">
        <v>499</v>
      </c>
      <c r="C838" s="333" t="s">
        <v>949</v>
      </c>
      <c r="D838" s="332" t="s">
        <v>950</v>
      </c>
      <c r="E838" s="332" t="s">
        <v>543</v>
      </c>
      <c r="F838" s="332" t="s">
        <v>366</v>
      </c>
      <c r="G838" s="334">
        <v>30000</v>
      </c>
      <c r="H838" s="335">
        <v>1.4999999999999999E-2</v>
      </c>
      <c r="I838" s="334">
        <v>450</v>
      </c>
      <c r="J838" s="334">
        <v>1125000</v>
      </c>
    </row>
    <row r="839" spans="1:10" ht="16" x14ac:dyDescent="0.2">
      <c r="A839" s="332" t="s">
        <v>118</v>
      </c>
      <c r="B839" s="332" t="s">
        <v>499</v>
      </c>
      <c r="C839" s="333" t="s">
        <v>951</v>
      </c>
      <c r="D839" s="332" t="s">
        <v>950</v>
      </c>
      <c r="E839" s="332" t="s">
        <v>547</v>
      </c>
      <c r="F839" s="332" t="s">
        <v>366</v>
      </c>
      <c r="G839" s="334">
        <v>120000</v>
      </c>
      <c r="H839" s="335">
        <v>0.03</v>
      </c>
      <c r="I839" s="334">
        <v>3600</v>
      </c>
      <c r="J839" s="334">
        <v>9000000</v>
      </c>
    </row>
    <row r="840" spans="1:10" ht="16" x14ac:dyDescent="0.2">
      <c r="A840" s="332" t="s">
        <v>124</v>
      </c>
      <c r="B840" s="332" t="s">
        <v>499</v>
      </c>
      <c r="C840" s="333" t="s">
        <v>951</v>
      </c>
      <c r="D840" s="332" t="s">
        <v>950</v>
      </c>
      <c r="E840" s="332" t="s">
        <v>548</v>
      </c>
      <c r="F840" s="332" t="s">
        <v>366</v>
      </c>
      <c r="G840" s="334">
        <v>80000</v>
      </c>
      <c r="H840" s="335">
        <v>1.2E-2</v>
      </c>
      <c r="I840" s="334">
        <v>960</v>
      </c>
      <c r="J840" s="334">
        <v>2400000</v>
      </c>
    </row>
    <row r="841" spans="1:10" ht="16" x14ac:dyDescent="0.2">
      <c r="A841" s="332" t="s">
        <v>386</v>
      </c>
      <c r="B841" s="332" t="s">
        <v>499</v>
      </c>
      <c r="C841" s="333" t="s">
        <v>951</v>
      </c>
      <c r="D841" s="332" t="s">
        <v>950</v>
      </c>
      <c r="E841" s="332" t="s">
        <v>548</v>
      </c>
      <c r="F841" s="332" t="s">
        <v>366</v>
      </c>
      <c r="G841" s="334">
        <v>100000</v>
      </c>
      <c r="H841" s="335">
        <v>0.02</v>
      </c>
      <c r="I841" s="334">
        <v>2000</v>
      </c>
      <c r="J841" s="334">
        <v>5000000</v>
      </c>
    </row>
    <row r="842" spans="1:10" ht="16" x14ac:dyDescent="0.2">
      <c r="A842" s="332" t="s">
        <v>118</v>
      </c>
      <c r="B842" s="332" t="s">
        <v>499</v>
      </c>
      <c r="C842" s="333" t="s">
        <v>952</v>
      </c>
      <c r="D842" s="332" t="s">
        <v>953</v>
      </c>
      <c r="E842" s="332" t="s">
        <v>551</v>
      </c>
      <c r="F842" s="332" t="s">
        <v>366</v>
      </c>
      <c r="G842" s="334">
        <v>100000</v>
      </c>
      <c r="H842" s="335">
        <v>2.5000000000000001E-2</v>
      </c>
      <c r="I842" s="334">
        <v>2500</v>
      </c>
      <c r="J842" s="334">
        <v>6250000</v>
      </c>
    </row>
    <row r="843" spans="1:10" ht="16" x14ac:dyDescent="0.2">
      <c r="A843" s="332" t="s">
        <v>124</v>
      </c>
      <c r="B843" s="332" t="s">
        <v>499</v>
      </c>
      <c r="C843" s="333" t="s">
        <v>952</v>
      </c>
      <c r="D843" s="332" t="s">
        <v>953</v>
      </c>
      <c r="E843" s="332" t="s">
        <v>524</v>
      </c>
      <c r="F843" s="332" t="s">
        <v>366</v>
      </c>
      <c r="G843" s="334">
        <v>60000</v>
      </c>
      <c r="H843" s="335">
        <v>1.4999999999999999E-2</v>
      </c>
      <c r="I843" s="334">
        <v>900</v>
      </c>
      <c r="J843" s="334">
        <v>2250000</v>
      </c>
    </row>
    <row r="844" spans="1:10" ht="16" x14ac:dyDescent="0.2">
      <c r="A844" s="332" t="s">
        <v>386</v>
      </c>
      <c r="B844" s="332" t="s">
        <v>499</v>
      </c>
      <c r="C844" s="333" t="s">
        <v>952</v>
      </c>
      <c r="D844" s="332" t="s">
        <v>953</v>
      </c>
      <c r="E844" s="332" t="s">
        <v>524</v>
      </c>
      <c r="F844" s="332" t="s">
        <v>366</v>
      </c>
      <c r="G844" s="334">
        <v>80000</v>
      </c>
      <c r="H844" s="335">
        <v>0.02</v>
      </c>
      <c r="I844" s="334">
        <v>1600</v>
      </c>
      <c r="J844" s="334">
        <v>4000000</v>
      </c>
    </row>
    <row r="845" spans="1:10" ht="16" x14ac:dyDescent="0.2">
      <c r="A845" s="332" t="s">
        <v>118</v>
      </c>
      <c r="B845" s="332" t="s">
        <v>499</v>
      </c>
      <c r="C845" s="333" t="s">
        <v>956</v>
      </c>
      <c r="D845" s="332" t="s">
        <v>506</v>
      </c>
      <c r="E845" s="332" t="s">
        <v>507</v>
      </c>
      <c r="F845" s="332" t="s">
        <v>366</v>
      </c>
      <c r="G845" s="334">
        <v>30000</v>
      </c>
      <c r="H845" s="335">
        <v>2.5000000000000001E-2</v>
      </c>
      <c r="I845" s="334">
        <v>750</v>
      </c>
      <c r="J845" s="334">
        <v>1875000</v>
      </c>
    </row>
    <row r="846" spans="1:10" ht="16" x14ac:dyDescent="0.2">
      <c r="A846" s="332" t="s">
        <v>124</v>
      </c>
      <c r="B846" s="332" t="s">
        <v>499</v>
      </c>
      <c r="C846" s="333" t="s">
        <v>956</v>
      </c>
      <c r="D846" s="332" t="s">
        <v>506</v>
      </c>
      <c r="E846" s="332" t="s">
        <v>504</v>
      </c>
      <c r="F846" s="332" t="s">
        <v>366</v>
      </c>
      <c r="G846" s="334">
        <v>30000</v>
      </c>
      <c r="H846" s="335">
        <v>0.01</v>
      </c>
      <c r="I846" s="334">
        <v>300</v>
      </c>
      <c r="J846" s="334">
        <v>750000</v>
      </c>
    </row>
    <row r="847" spans="1:10" ht="16" x14ac:dyDescent="0.2">
      <c r="A847" s="332" t="s">
        <v>118</v>
      </c>
      <c r="B847" s="332" t="s">
        <v>499</v>
      </c>
      <c r="C847" s="333" t="s">
        <v>957</v>
      </c>
      <c r="D847" s="332" t="s">
        <v>953</v>
      </c>
      <c r="E847" s="332" t="s">
        <v>551</v>
      </c>
      <c r="F847" s="332" t="s">
        <v>366</v>
      </c>
      <c r="G847" s="334">
        <v>80000</v>
      </c>
      <c r="H847" s="335">
        <v>0.02</v>
      </c>
      <c r="I847" s="334">
        <v>1600</v>
      </c>
      <c r="J847" s="334">
        <v>4000000</v>
      </c>
    </row>
    <row r="848" spans="1:10" ht="16" x14ac:dyDescent="0.2">
      <c r="A848" s="332" t="s">
        <v>124</v>
      </c>
      <c r="B848" s="332" t="s">
        <v>499</v>
      </c>
      <c r="C848" s="333" t="s">
        <v>957</v>
      </c>
      <c r="D848" s="332" t="s">
        <v>953</v>
      </c>
      <c r="E848" s="332" t="s">
        <v>553</v>
      </c>
      <c r="F848" s="332" t="s">
        <v>366</v>
      </c>
      <c r="G848" s="334">
        <v>40000</v>
      </c>
      <c r="H848" s="335">
        <v>1.2E-2</v>
      </c>
      <c r="I848" s="334">
        <v>480</v>
      </c>
      <c r="J848" s="334">
        <v>1200000</v>
      </c>
    </row>
    <row r="849" spans="1:10" ht="16" x14ac:dyDescent="0.2">
      <c r="A849" s="332" t="s">
        <v>386</v>
      </c>
      <c r="B849" s="332" t="s">
        <v>499</v>
      </c>
      <c r="C849" s="333" t="s">
        <v>958</v>
      </c>
      <c r="D849" s="332" t="s">
        <v>555</v>
      </c>
      <c r="E849" s="332" t="s">
        <v>553</v>
      </c>
      <c r="F849" s="332" t="s">
        <v>366</v>
      </c>
      <c r="G849" s="334">
        <v>30000</v>
      </c>
      <c r="H849" s="335">
        <v>1.7999999999999999E-2</v>
      </c>
      <c r="I849" s="334">
        <v>540</v>
      </c>
      <c r="J849" s="334">
        <v>1350000</v>
      </c>
    </row>
    <row r="850" spans="1:10" ht="16" x14ac:dyDescent="0.2">
      <c r="A850" s="332" t="s">
        <v>124</v>
      </c>
      <c r="B850" s="332" t="s">
        <v>499</v>
      </c>
      <c r="C850" s="333" t="s">
        <v>958</v>
      </c>
      <c r="D850" s="332" t="s">
        <v>555</v>
      </c>
      <c r="E850" s="332" t="s">
        <v>553</v>
      </c>
      <c r="F850" s="332" t="s">
        <v>366</v>
      </c>
      <c r="G850" s="334">
        <v>15000</v>
      </c>
      <c r="H850" s="335">
        <v>0.01</v>
      </c>
      <c r="I850" s="334">
        <v>150</v>
      </c>
      <c r="J850" s="334">
        <v>375000</v>
      </c>
    </row>
    <row r="851" spans="1:10" ht="16" x14ac:dyDescent="0.2">
      <c r="A851" s="332" t="s">
        <v>118</v>
      </c>
      <c r="B851" s="332" t="s">
        <v>499</v>
      </c>
      <c r="C851" s="333" t="s">
        <v>958</v>
      </c>
      <c r="D851" s="332" t="s">
        <v>555</v>
      </c>
      <c r="E851" s="332" t="s">
        <v>543</v>
      </c>
      <c r="F851" s="332" t="s">
        <v>366</v>
      </c>
      <c r="G851" s="334">
        <v>20000</v>
      </c>
      <c r="H851" s="335">
        <v>0.02</v>
      </c>
      <c r="I851" s="334">
        <v>400</v>
      </c>
      <c r="J851" s="334">
        <v>1000000</v>
      </c>
    </row>
    <row r="852" spans="1:10" ht="16" x14ac:dyDescent="0.2">
      <c r="A852" s="332" t="s">
        <v>118</v>
      </c>
      <c r="B852" s="332" t="s">
        <v>499</v>
      </c>
      <c r="C852" s="333" t="s">
        <v>959</v>
      </c>
      <c r="D852" s="332" t="s">
        <v>555</v>
      </c>
      <c r="E852" s="332" t="s">
        <v>543</v>
      </c>
      <c r="F852" s="332" t="s">
        <v>366</v>
      </c>
      <c r="G852" s="334">
        <v>15000</v>
      </c>
      <c r="H852" s="335">
        <v>1.4999999999999999E-2</v>
      </c>
      <c r="I852" s="334">
        <v>225</v>
      </c>
      <c r="J852" s="334">
        <v>562500</v>
      </c>
    </row>
    <row r="853" spans="1:10" ht="16" x14ac:dyDescent="0.2">
      <c r="A853" s="332" t="s">
        <v>124</v>
      </c>
      <c r="B853" s="332" t="s">
        <v>499</v>
      </c>
      <c r="C853" s="333" t="s">
        <v>959</v>
      </c>
      <c r="D853" s="332" t="s">
        <v>555</v>
      </c>
      <c r="E853" s="332" t="s">
        <v>543</v>
      </c>
      <c r="F853" s="332" t="s">
        <v>366</v>
      </c>
      <c r="G853" s="334">
        <v>10000</v>
      </c>
      <c r="H853" s="335">
        <v>8.0000000000000002E-3</v>
      </c>
      <c r="I853" s="334">
        <v>80</v>
      </c>
      <c r="J853" s="334">
        <v>200000</v>
      </c>
    </row>
    <row r="854" spans="1:10" ht="16" x14ac:dyDescent="0.2">
      <c r="A854" s="332" t="s">
        <v>118</v>
      </c>
      <c r="B854" s="332" t="s">
        <v>499</v>
      </c>
      <c r="C854" s="333" t="s">
        <v>960</v>
      </c>
      <c r="D854" s="332" t="s">
        <v>558</v>
      </c>
      <c r="E854" s="332" t="s">
        <v>559</v>
      </c>
      <c r="F854" s="332" t="s">
        <v>366</v>
      </c>
      <c r="G854" s="334">
        <v>60000</v>
      </c>
      <c r="H854" s="335">
        <v>0.02</v>
      </c>
      <c r="I854" s="334">
        <v>1200</v>
      </c>
      <c r="J854" s="334">
        <v>3000000</v>
      </c>
    </row>
    <row r="855" spans="1:10" ht="16" x14ac:dyDescent="0.2">
      <c r="A855" s="332" t="s">
        <v>386</v>
      </c>
      <c r="B855" s="332" t="s">
        <v>499</v>
      </c>
      <c r="C855" s="333" t="s">
        <v>960</v>
      </c>
      <c r="D855" s="332" t="s">
        <v>558</v>
      </c>
      <c r="E855" s="332" t="s">
        <v>560</v>
      </c>
      <c r="F855" s="332" t="s">
        <v>366</v>
      </c>
      <c r="G855" s="334">
        <v>80000</v>
      </c>
      <c r="H855" s="335">
        <v>1.4999999999999999E-2</v>
      </c>
      <c r="I855" s="334">
        <v>1200</v>
      </c>
      <c r="J855" s="334">
        <v>3000000</v>
      </c>
    </row>
    <row r="856" spans="1:10" ht="16" x14ac:dyDescent="0.2">
      <c r="A856" s="332" t="s">
        <v>124</v>
      </c>
      <c r="B856" s="332" t="s">
        <v>499</v>
      </c>
      <c r="C856" s="333" t="s">
        <v>960</v>
      </c>
      <c r="D856" s="332" t="s">
        <v>558</v>
      </c>
      <c r="E856" s="332" t="s">
        <v>561</v>
      </c>
      <c r="F856" s="332" t="s">
        <v>366</v>
      </c>
      <c r="G856" s="334">
        <v>40000</v>
      </c>
      <c r="H856" s="335">
        <v>8.0000000000000002E-3</v>
      </c>
      <c r="I856" s="334">
        <v>320</v>
      </c>
      <c r="J856" s="334">
        <v>800000</v>
      </c>
    </row>
    <row r="857" spans="1:10" ht="16" x14ac:dyDescent="0.2">
      <c r="A857" s="332" t="s">
        <v>124</v>
      </c>
      <c r="B857" s="332" t="s">
        <v>499</v>
      </c>
      <c r="C857" s="333" t="s">
        <v>961</v>
      </c>
      <c r="D857" s="332" t="s">
        <v>555</v>
      </c>
      <c r="E857" s="332" t="s">
        <v>563</v>
      </c>
      <c r="F857" s="332" t="s">
        <v>366</v>
      </c>
      <c r="G857" s="334">
        <v>20000</v>
      </c>
      <c r="H857" s="335">
        <v>8.0000000000000002E-3</v>
      </c>
      <c r="I857" s="334">
        <v>160</v>
      </c>
      <c r="J857" s="334">
        <v>400000</v>
      </c>
    </row>
    <row r="858" spans="1:10" ht="16" x14ac:dyDescent="0.2">
      <c r="A858" s="332" t="s">
        <v>118</v>
      </c>
      <c r="B858" s="332" t="s">
        <v>499</v>
      </c>
      <c r="C858" s="333" t="s">
        <v>961</v>
      </c>
      <c r="D858" s="332" t="s">
        <v>555</v>
      </c>
      <c r="E858" s="332" t="s">
        <v>539</v>
      </c>
      <c r="F858" s="332" t="s">
        <v>366</v>
      </c>
      <c r="G858" s="334">
        <v>30000</v>
      </c>
      <c r="H858" s="335">
        <v>0.02</v>
      </c>
      <c r="I858" s="334">
        <v>600</v>
      </c>
      <c r="J858" s="334">
        <v>1500000</v>
      </c>
    </row>
    <row r="859" spans="1:10" ht="16" x14ac:dyDescent="0.2">
      <c r="A859" s="332" t="s">
        <v>386</v>
      </c>
      <c r="B859" s="332" t="s">
        <v>499</v>
      </c>
      <c r="C859" s="333" t="s">
        <v>962</v>
      </c>
      <c r="D859" s="332" t="s">
        <v>565</v>
      </c>
      <c r="E859" s="332" t="s">
        <v>524</v>
      </c>
      <c r="F859" s="332" t="s">
        <v>366</v>
      </c>
      <c r="G859" s="334">
        <v>50000</v>
      </c>
      <c r="H859" s="335">
        <v>1.4999999999999999E-2</v>
      </c>
      <c r="I859" s="334">
        <v>750</v>
      </c>
      <c r="J859" s="334">
        <v>1875000</v>
      </c>
    </row>
    <row r="860" spans="1:10" ht="16" x14ac:dyDescent="0.2">
      <c r="A860" s="332" t="s">
        <v>124</v>
      </c>
      <c r="B860" s="332" t="s">
        <v>499</v>
      </c>
      <c r="C860" s="333" t="s">
        <v>962</v>
      </c>
      <c r="D860" s="332" t="s">
        <v>565</v>
      </c>
      <c r="E860" s="332" t="s">
        <v>524</v>
      </c>
      <c r="F860" s="332" t="s">
        <v>366</v>
      </c>
      <c r="G860" s="334">
        <v>40000</v>
      </c>
      <c r="H860" s="335">
        <v>8.0000000000000002E-3</v>
      </c>
      <c r="I860" s="334">
        <v>320</v>
      </c>
      <c r="J860" s="334">
        <v>800000</v>
      </c>
    </row>
    <row r="861" spans="1:10" ht="16" x14ac:dyDescent="0.2">
      <c r="A861" s="332" t="s">
        <v>118</v>
      </c>
      <c r="B861" s="332" t="s">
        <v>499</v>
      </c>
      <c r="C861" s="333" t="s">
        <v>962</v>
      </c>
      <c r="D861" s="332" t="s">
        <v>565</v>
      </c>
      <c r="E861" s="332" t="s">
        <v>566</v>
      </c>
      <c r="F861" s="332" t="s">
        <v>366</v>
      </c>
      <c r="G861" s="334">
        <v>60000</v>
      </c>
      <c r="H861" s="335">
        <v>1.7999999999999999E-2</v>
      </c>
      <c r="I861" s="334">
        <v>1080</v>
      </c>
      <c r="J861" s="334">
        <v>2700000</v>
      </c>
    </row>
    <row r="862" spans="1:10" ht="16" x14ac:dyDescent="0.2">
      <c r="A862" s="332" t="s">
        <v>118</v>
      </c>
      <c r="B862" s="332" t="s">
        <v>499</v>
      </c>
      <c r="C862" s="333" t="s">
        <v>963</v>
      </c>
      <c r="D862" s="332" t="s">
        <v>568</v>
      </c>
      <c r="E862" s="332" t="s">
        <v>569</v>
      </c>
      <c r="F862" s="332" t="s">
        <v>366</v>
      </c>
      <c r="G862" s="334">
        <v>40000</v>
      </c>
      <c r="H862" s="335">
        <v>1.4999999999999999E-2</v>
      </c>
      <c r="I862" s="334">
        <v>600</v>
      </c>
      <c r="J862" s="334">
        <v>1500000</v>
      </c>
    </row>
    <row r="863" spans="1:10" ht="16" x14ac:dyDescent="0.2">
      <c r="A863" s="332" t="s">
        <v>124</v>
      </c>
      <c r="B863" s="332" t="s">
        <v>499</v>
      </c>
      <c r="C863" s="333" t="s">
        <v>963</v>
      </c>
      <c r="D863" s="332" t="s">
        <v>568</v>
      </c>
      <c r="E863" s="332" t="s">
        <v>570</v>
      </c>
      <c r="F863" s="332" t="s">
        <v>366</v>
      </c>
      <c r="G863" s="334">
        <v>25000</v>
      </c>
      <c r="H863" s="335">
        <v>8.0000000000000002E-3</v>
      </c>
      <c r="I863" s="334">
        <v>200</v>
      </c>
      <c r="J863" s="334">
        <v>500000</v>
      </c>
    </row>
    <row r="864" spans="1:10" ht="16" x14ac:dyDescent="0.2">
      <c r="A864" s="332" t="s">
        <v>386</v>
      </c>
      <c r="B864" s="332" t="s">
        <v>499</v>
      </c>
      <c r="C864" s="333" t="s">
        <v>963</v>
      </c>
      <c r="D864" s="332" t="s">
        <v>568</v>
      </c>
      <c r="E864" s="332" t="s">
        <v>570</v>
      </c>
      <c r="F864" s="332" t="s">
        <v>366</v>
      </c>
      <c r="G864" s="334">
        <v>30000</v>
      </c>
      <c r="H864" s="335">
        <v>1.7999999999999999E-2</v>
      </c>
      <c r="I864" s="334">
        <v>540</v>
      </c>
      <c r="J864" s="334">
        <v>1350000</v>
      </c>
    </row>
    <row r="865" spans="1:10" ht="16" x14ac:dyDescent="0.2">
      <c r="A865" s="332" t="s">
        <v>118</v>
      </c>
      <c r="B865" s="332" t="s">
        <v>499</v>
      </c>
      <c r="C865" s="333" t="s">
        <v>964</v>
      </c>
      <c r="D865" s="332" t="s">
        <v>572</v>
      </c>
      <c r="E865" s="332" t="s">
        <v>559</v>
      </c>
      <c r="F865" s="332" t="s">
        <v>366</v>
      </c>
      <c r="G865" s="334">
        <v>40000</v>
      </c>
      <c r="H865" s="335">
        <v>1.4999999999999999E-2</v>
      </c>
      <c r="I865" s="334">
        <v>600</v>
      </c>
      <c r="J865" s="334">
        <v>1500000</v>
      </c>
    </row>
    <row r="866" spans="1:10" ht="16" x14ac:dyDescent="0.2">
      <c r="A866" s="332" t="s">
        <v>124</v>
      </c>
      <c r="B866" s="332" t="s">
        <v>499</v>
      </c>
      <c r="C866" s="333" t="s">
        <v>964</v>
      </c>
      <c r="D866" s="332" t="s">
        <v>572</v>
      </c>
      <c r="E866" s="332" t="s">
        <v>570</v>
      </c>
      <c r="F866" s="332" t="s">
        <v>366</v>
      </c>
      <c r="G866" s="334">
        <v>15000</v>
      </c>
      <c r="H866" s="335">
        <v>8.0000000000000002E-3</v>
      </c>
      <c r="I866" s="334">
        <v>120</v>
      </c>
      <c r="J866" s="334">
        <v>300000</v>
      </c>
    </row>
    <row r="867" spans="1:10" ht="16" x14ac:dyDescent="0.2">
      <c r="A867" s="332" t="s">
        <v>118</v>
      </c>
      <c r="B867" s="332" t="s">
        <v>499</v>
      </c>
      <c r="C867" s="333" t="s">
        <v>965</v>
      </c>
      <c r="D867" s="332" t="s">
        <v>572</v>
      </c>
      <c r="E867" s="332" t="s">
        <v>534</v>
      </c>
      <c r="F867" s="332" t="s">
        <v>366</v>
      </c>
      <c r="G867" s="334">
        <v>10000</v>
      </c>
      <c r="H867" s="335">
        <v>0.02</v>
      </c>
      <c r="I867" s="334">
        <v>200</v>
      </c>
      <c r="J867" s="334">
        <v>500000</v>
      </c>
    </row>
    <row r="868" spans="1:10" ht="16" x14ac:dyDescent="0.2">
      <c r="A868" s="332" t="s">
        <v>124</v>
      </c>
      <c r="B868" s="332" t="s">
        <v>499</v>
      </c>
      <c r="C868" s="333" t="s">
        <v>965</v>
      </c>
      <c r="D868" s="332" t="s">
        <v>572</v>
      </c>
      <c r="E868" s="332" t="s">
        <v>534</v>
      </c>
      <c r="F868" s="332" t="s">
        <v>366</v>
      </c>
      <c r="G868" s="334">
        <v>15000</v>
      </c>
      <c r="H868" s="335">
        <v>1.2E-2</v>
      </c>
      <c r="I868" s="334">
        <v>180</v>
      </c>
      <c r="J868" s="334">
        <v>450000</v>
      </c>
    </row>
    <row r="869" spans="1:10" ht="16" x14ac:dyDescent="0.2">
      <c r="A869" s="332" t="s">
        <v>124</v>
      </c>
      <c r="B869" s="332" t="s">
        <v>499</v>
      </c>
      <c r="C869" s="333" t="s">
        <v>966</v>
      </c>
      <c r="D869" s="332" t="s">
        <v>575</v>
      </c>
      <c r="E869" s="332" t="s">
        <v>534</v>
      </c>
      <c r="F869" s="332" t="s">
        <v>366</v>
      </c>
      <c r="G869" s="334">
        <v>25000</v>
      </c>
      <c r="H869" s="335">
        <v>1.2E-2</v>
      </c>
      <c r="I869" s="334">
        <v>300</v>
      </c>
      <c r="J869" s="334">
        <v>750000</v>
      </c>
    </row>
    <row r="870" spans="1:10" ht="16" x14ac:dyDescent="0.2">
      <c r="A870" s="332" t="s">
        <v>118</v>
      </c>
      <c r="B870" s="332" t="s">
        <v>499</v>
      </c>
      <c r="C870" s="333" t="s">
        <v>966</v>
      </c>
      <c r="D870" s="332" t="s">
        <v>575</v>
      </c>
      <c r="E870" s="332" t="s">
        <v>576</v>
      </c>
      <c r="F870" s="332" t="s">
        <v>366</v>
      </c>
      <c r="G870" s="334">
        <v>50000</v>
      </c>
      <c r="H870" s="335">
        <v>2.5000000000000001E-2</v>
      </c>
      <c r="I870" s="334">
        <v>1250</v>
      </c>
      <c r="J870" s="334">
        <v>3125000</v>
      </c>
    </row>
    <row r="871" spans="1:10" ht="16" x14ac:dyDescent="0.2">
      <c r="A871" s="332" t="s">
        <v>386</v>
      </c>
      <c r="B871" s="332" t="s">
        <v>499</v>
      </c>
      <c r="C871" s="333" t="s">
        <v>966</v>
      </c>
      <c r="D871" s="332" t="s">
        <v>575</v>
      </c>
      <c r="E871" s="332" t="s">
        <v>534</v>
      </c>
      <c r="F871" s="332" t="s">
        <v>366</v>
      </c>
      <c r="G871" s="334">
        <v>35000</v>
      </c>
      <c r="H871" s="335">
        <v>1.4999999999999999E-2</v>
      </c>
      <c r="I871" s="334">
        <v>525</v>
      </c>
      <c r="J871" s="334">
        <v>1312500</v>
      </c>
    </row>
    <row r="872" spans="1:10" ht="16" x14ac:dyDescent="0.2">
      <c r="A872" s="332" t="s">
        <v>118</v>
      </c>
      <c r="B872" s="332" t="s">
        <v>499</v>
      </c>
      <c r="C872" s="333" t="s">
        <v>967</v>
      </c>
      <c r="D872" s="332" t="s">
        <v>506</v>
      </c>
      <c r="E872" s="332" t="s">
        <v>507</v>
      </c>
      <c r="F872" s="332" t="s">
        <v>366</v>
      </c>
      <c r="G872" s="334">
        <v>30000</v>
      </c>
      <c r="H872" s="335">
        <v>0.02</v>
      </c>
      <c r="I872" s="334">
        <v>600</v>
      </c>
      <c r="J872" s="334">
        <v>1500000</v>
      </c>
    </row>
    <row r="873" spans="1:10" ht="16" x14ac:dyDescent="0.2">
      <c r="A873" s="332" t="s">
        <v>124</v>
      </c>
      <c r="B873" s="332" t="s">
        <v>499</v>
      </c>
      <c r="C873" s="333" t="s">
        <v>967</v>
      </c>
      <c r="D873" s="332" t="s">
        <v>506</v>
      </c>
      <c r="E873" s="332" t="s">
        <v>504</v>
      </c>
      <c r="F873" s="332" t="s">
        <v>366</v>
      </c>
      <c r="G873" s="334">
        <v>40000</v>
      </c>
      <c r="H873" s="335">
        <v>8.0000000000000002E-3</v>
      </c>
      <c r="I873" s="334">
        <v>320</v>
      </c>
      <c r="J873" s="334">
        <v>800000</v>
      </c>
    </row>
    <row r="874" spans="1:10" ht="16" x14ac:dyDescent="0.2">
      <c r="A874" s="332" t="s">
        <v>386</v>
      </c>
      <c r="B874" s="332" t="s">
        <v>499</v>
      </c>
      <c r="C874" s="333" t="s">
        <v>967</v>
      </c>
      <c r="D874" s="332" t="s">
        <v>506</v>
      </c>
      <c r="E874" s="332" t="s">
        <v>504</v>
      </c>
      <c r="F874" s="332" t="s">
        <v>366</v>
      </c>
      <c r="G874" s="334">
        <v>40000</v>
      </c>
      <c r="H874" s="335">
        <v>1.2E-2</v>
      </c>
      <c r="I874" s="334">
        <v>480</v>
      </c>
      <c r="J874" s="334">
        <v>1200000</v>
      </c>
    </row>
    <row r="875" spans="1:10" ht="16" x14ac:dyDescent="0.2">
      <c r="A875" s="332" t="s">
        <v>124</v>
      </c>
      <c r="B875" s="332" t="s">
        <v>499</v>
      </c>
      <c r="C875" s="333" t="s">
        <v>968</v>
      </c>
      <c r="D875" s="332" t="s">
        <v>501</v>
      </c>
      <c r="E875" s="332" t="s">
        <v>534</v>
      </c>
      <c r="F875" s="332" t="s">
        <v>366</v>
      </c>
      <c r="G875" s="334">
        <v>10000</v>
      </c>
      <c r="H875" s="335">
        <v>8.0000000000000002E-3</v>
      </c>
      <c r="I875" s="334">
        <v>80</v>
      </c>
      <c r="J875" s="334">
        <v>200000</v>
      </c>
    </row>
    <row r="876" spans="1:10" ht="16" x14ac:dyDescent="0.2">
      <c r="A876" s="332" t="s">
        <v>118</v>
      </c>
      <c r="B876" s="332" t="s">
        <v>499</v>
      </c>
      <c r="C876" s="333" t="s">
        <v>968</v>
      </c>
      <c r="D876" s="332" t="s">
        <v>501</v>
      </c>
      <c r="E876" s="332" t="s">
        <v>553</v>
      </c>
      <c r="F876" s="332" t="s">
        <v>366</v>
      </c>
      <c r="G876" s="334">
        <v>20000</v>
      </c>
      <c r="H876" s="335">
        <v>0.02</v>
      </c>
      <c r="I876" s="334">
        <v>400</v>
      </c>
      <c r="J876" s="334">
        <v>1000000</v>
      </c>
    </row>
    <row r="877" spans="1:10" ht="16" x14ac:dyDescent="0.2">
      <c r="A877" s="332" t="s">
        <v>386</v>
      </c>
      <c r="B877" s="332" t="s">
        <v>499</v>
      </c>
      <c r="C877" s="333" t="s">
        <v>968</v>
      </c>
      <c r="D877" s="332" t="s">
        <v>501</v>
      </c>
      <c r="E877" s="332" t="s">
        <v>553</v>
      </c>
      <c r="F877" s="332" t="s">
        <v>366</v>
      </c>
      <c r="G877" s="334">
        <v>30000</v>
      </c>
      <c r="H877" s="335">
        <v>1.7999999999999999E-2</v>
      </c>
      <c r="I877" s="334">
        <v>540</v>
      </c>
      <c r="J877" s="334">
        <v>1350000</v>
      </c>
    </row>
    <row r="878" spans="1:10" ht="16" x14ac:dyDescent="0.2">
      <c r="A878" s="332" t="s">
        <v>118</v>
      </c>
      <c r="B878" s="332" t="s">
        <v>499</v>
      </c>
      <c r="C878" s="333" t="s">
        <v>969</v>
      </c>
      <c r="D878" s="332" t="s">
        <v>510</v>
      </c>
      <c r="E878" s="332" t="s">
        <v>504</v>
      </c>
      <c r="F878" s="332" t="s">
        <v>366</v>
      </c>
      <c r="G878" s="334">
        <v>60000</v>
      </c>
      <c r="H878" s="335">
        <v>0.03</v>
      </c>
      <c r="I878" s="334">
        <v>1800</v>
      </c>
      <c r="J878" s="334">
        <v>4500000</v>
      </c>
    </row>
    <row r="879" spans="1:10" ht="16" x14ac:dyDescent="0.2">
      <c r="A879" s="332" t="s">
        <v>386</v>
      </c>
      <c r="B879" s="332" t="s">
        <v>499</v>
      </c>
      <c r="C879" s="333" t="s">
        <v>969</v>
      </c>
      <c r="D879" s="332" t="s">
        <v>510</v>
      </c>
      <c r="E879" s="332" t="s">
        <v>511</v>
      </c>
      <c r="F879" s="332" t="s">
        <v>366</v>
      </c>
      <c r="G879" s="334">
        <v>40000</v>
      </c>
      <c r="H879" s="335">
        <v>0.02</v>
      </c>
      <c r="I879" s="334">
        <v>800</v>
      </c>
      <c r="J879" s="334">
        <v>2000000</v>
      </c>
    </row>
    <row r="880" spans="1:10" ht="16" x14ac:dyDescent="0.2">
      <c r="A880" s="332" t="s">
        <v>124</v>
      </c>
      <c r="B880" s="332" t="s">
        <v>499</v>
      </c>
      <c r="C880" s="333" t="s">
        <v>969</v>
      </c>
      <c r="D880" s="332" t="s">
        <v>510</v>
      </c>
      <c r="E880" s="332" t="s">
        <v>511</v>
      </c>
      <c r="F880" s="332" t="s">
        <v>366</v>
      </c>
      <c r="G880" s="334">
        <v>40000</v>
      </c>
      <c r="H880" s="335">
        <v>1.2E-2</v>
      </c>
      <c r="I880" s="334">
        <v>480</v>
      </c>
      <c r="J880" s="334">
        <v>1200000</v>
      </c>
    </row>
    <row r="881" spans="1:10" ht="16" x14ac:dyDescent="0.2">
      <c r="A881" s="332" t="s">
        <v>118</v>
      </c>
      <c r="B881" s="332" t="s">
        <v>499</v>
      </c>
      <c r="C881" s="333" t="s">
        <v>970</v>
      </c>
      <c r="D881" s="332" t="s">
        <v>954</v>
      </c>
      <c r="E881" s="332" t="s">
        <v>514</v>
      </c>
      <c r="F881" s="332" t="s">
        <v>366</v>
      </c>
      <c r="G881" s="334">
        <v>40000</v>
      </c>
      <c r="H881" s="335">
        <v>0.03</v>
      </c>
      <c r="I881" s="334">
        <v>1200</v>
      </c>
      <c r="J881" s="334">
        <v>3000000</v>
      </c>
    </row>
    <row r="882" spans="1:10" ht="16" x14ac:dyDescent="0.2">
      <c r="A882" s="332" t="s">
        <v>124</v>
      </c>
      <c r="B882" s="332" t="s">
        <v>499</v>
      </c>
      <c r="C882" s="333" t="s">
        <v>970</v>
      </c>
      <c r="D882" s="332" t="s">
        <v>954</v>
      </c>
      <c r="E882" s="332" t="s">
        <v>515</v>
      </c>
      <c r="F882" s="332" t="s">
        <v>366</v>
      </c>
      <c r="G882" s="334">
        <v>30000</v>
      </c>
      <c r="H882" s="335">
        <v>8.0000000000000002E-3</v>
      </c>
      <c r="I882" s="334">
        <v>240</v>
      </c>
      <c r="J882" s="334">
        <v>600000</v>
      </c>
    </row>
    <row r="883" spans="1:10" ht="16" x14ac:dyDescent="0.2">
      <c r="A883" s="332" t="s">
        <v>118</v>
      </c>
      <c r="B883" s="332" t="s">
        <v>499</v>
      </c>
      <c r="C883" s="333" t="s">
        <v>971</v>
      </c>
      <c r="D883" s="332" t="s">
        <v>954</v>
      </c>
      <c r="E883" s="332" t="s">
        <v>517</v>
      </c>
      <c r="F883" s="332" t="s">
        <v>366</v>
      </c>
      <c r="G883" s="334">
        <v>35000</v>
      </c>
      <c r="H883" s="335">
        <v>0.02</v>
      </c>
      <c r="I883" s="334">
        <v>700</v>
      </c>
      <c r="J883" s="334">
        <v>1750000</v>
      </c>
    </row>
    <row r="884" spans="1:10" ht="16" x14ac:dyDescent="0.2">
      <c r="A884" s="332" t="s">
        <v>386</v>
      </c>
      <c r="B884" s="332" t="s">
        <v>499</v>
      </c>
      <c r="C884" s="333" t="s">
        <v>971</v>
      </c>
      <c r="D884" s="332" t="s">
        <v>954</v>
      </c>
      <c r="E884" s="332" t="s">
        <v>517</v>
      </c>
      <c r="F884" s="332" t="s">
        <v>366</v>
      </c>
      <c r="G884" s="334">
        <v>23000</v>
      </c>
      <c r="H884" s="335">
        <v>1.4999999999999999E-2</v>
      </c>
      <c r="I884" s="334">
        <v>345</v>
      </c>
      <c r="J884" s="334">
        <v>862500</v>
      </c>
    </row>
    <row r="885" spans="1:10" ht="16" x14ac:dyDescent="0.2">
      <c r="A885" s="332" t="s">
        <v>124</v>
      </c>
      <c r="B885" s="332" t="s">
        <v>499</v>
      </c>
      <c r="C885" s="333" t="s">
        <v>971</v>
      </c>
      <c r="D885" s="332" t="s">
        <v>954</v>
      </c>
      <c r="E885" s="332" t="s">
        <v>517</v>
      </c>
      <c r="F885" s="332" t="s">
        <v>366</v>
      </c>
      <c r="G885" s="334">
        <v>15000</v>
      </c>
      <c r="H885" s="335">
        <v>8.0000000000000002E-3</v>
      </c>
      <c r="I885" s="334">
        <v>120</v>
      </c>
      <c r="J885" s="334">
        <v>300000</v>
      </c>
    </row>
    <row r="886" spans="1:10" ht="16" x14ac:dyDescent="0.2">
      <c r="A886" s="332" t="s">
        <v>118</v>
      </c>
      <c r="B886" s="332" t="s">
        <v>499</v>
      </c>
      <c r="C886" s="333" t="s">
        <v>972</v>
      </c>
      <c r="D886" s="332" t="s">
        <v>954</v>
      </c>
      <c r="E886" s="332" t="s">
        <v>519</v>
      </c>
      <c r="F886" s="332" t="s">
        <v>366</v>
      </c>
      <c r="G886" s="334">
        <v>40000</v>
      </c>
      <c r="H886" s="335">
        <v>0.02</v>
      </c>
      <c r="I886" s="334">
        <v>800</v>
      </c>
      <c r="J886" s="334">
        <v>2000000</v>
      </c>
    </row>
    <row r="887" spans="1:10" ht="16" x14ac:dyDescent="0.2">
      <c r="A887" s="332" t="s">
        <v>124</v>
      </c>
      <c r="B887" s="332" t="s">
        <v>499</v>
      </c>
      <c r="C887" s="333" t="s">
        <v>972</v>
      </c>
      <c r="D887" s="332" t="s">
        <v>954</v>
      </c>
      <c r="E887" s="332" t="s">
        <v>520</v>
      </c>
      <c r="F887" s="332" t="s">
        <v>366</v>
      </c>
      <c r="G887" s="334">
        <v>30000</v>
      </c>
      <c r="H887" s="335">
        <v>8.0000000000000002E-3</v>
      </c>
      <c r="I887" s="334">
        <v>240</v>
      </c>
      <c r="J887" s="334">
        <v>600000</v>
      </c>
    </row>
    <row r="888" spans="1:10" ht="16" x14ac:dyDescent="0.2">
      <c r="A888" s="332" t="s">
        <v>118</v>
      </c>
      <c r="B888" s="332" t="s">
        <v>499</v>
      </c>
      <c r="C888" s="333" t="s">
        <v>973</v>
      </c>
      <c r="D888" s="332" t="s">
        <v>955</v>
      </c>
      <c r="E888" s="332" t="s">
        <v>523</v>
      </c>
      <c r="F888" s="332" t="s">
        <v>366</v>
      </c>
      <c r="G888" s="334">
        <v>80000</v>
      </c>
      <c r="H888" s="335">
        <v>0.03</v>
      </c>
      <c r="I888" s="334">
        <v>2400</v>
      </c>
      <c r="J888" s="334">
        <v>6000000</v>
      </c>
    </row>
    <row r="889" spans="1:10" ht="16" x14ac:dyDescent="0.2">
      <c r="A889" s="332" t="s">
        <v>386</v>
      </c>
      <c r="B889" s="332" t="s">
        <v>499</v>
      </c>
      <c r="C889" s="333" t="s">
        <v>973</v>
      </c>
      <c r="D889" s="332" t="s">
        <v>955</v>
      </c>
      <c r="E889" s="332" t="s">
        <v>524</v>
      </c>
      <c r="F889" s="332" t="s">
        <v>366</v>
      </c>
      <c r="G889" s="334">
        <v>50000</v>
      </c>
      <c r="H889" s="335">
        <v>0.02</v>
      </c>
      <c r="I889" s="334">
        <v>1000</v>
      </c>
      <c r="J889" s="334">
        <v>2500000</v>
      </c>
    </row>
    <row r="890" spans="1:10" ht="16" x14ac:dyDescent="0.2">
      <c r="A890" s="332" t="s">
        <v>124</v>
      </c>
      <c r="B890" s="332" t="s">
        <v>499</v>
      </c>
      <c r="C890" s="333" t="s">
        <v>973</v>
      </c>
      <c r="D890" s="332" t="s">
        <v>955</v>
      </c>
      <c r="E890" s="332" t="s">
        <v>524</v>
      </c>
      <c r="F890" s="332" t="s">
        <v>366</v>
      </c>
      <c r="G890" s="334">
        <v>45000</v>
      </c>
      <c r="H890" s="335">
        <v>1.2E-2</v>
      </c>
      <c r="I890" s="334">
        <v>540</v>
      </c>
      <c r="J890" s="334">
        <v>1350000</v>
      </c>
    </row>
    <row r="891" spans="1:10" ht="16" x14ac:dyDescent="0.2">
      <c r="A891" s="332" t="s">
        <v>118</v>
      </c>
      <c r="B891" s="332" t="s">
        <v>499</v>
      </c>
      <c r="C891" s="333" t="s">
        <v>974</v>
      </c>
      <c r="D891" s="332" t="s">
        <v>955</v>
      </c>
      <c r="E891" s="332" t="s">
        <v>526</v>
      </c>
      <c r="F891" s="332" t="s">
        <v>527</v>
      </c>
      <c r="G891" s="334">
        <v>60000</v>
      </c>
      <c r="H891" s="335">
        <v>0.03</v>
      </c>
      <c r="I891" s="334">
        <v>1800</v>
      </c>
      <c r="J891" s="334">
        <v>4500000</v>
      </c>
    </row>
    <row r="892" spans="1:10" ht="16" x14ac:dyDescent="0.2">
      <c r="A892" s="332" t="s">
        <v>124</v>
      </c>
      <c r="B892" s="332" t="s">
        <v>499</v>
      </c>
      <c r="C892" s="333" t="s">
        <v>974</v>
      </c>
      <c r="D892" s="332" t="s">
        <v>955</v>
      </c>
      <c r="E892" s="332" t="s">
        <v>515</v>
      </c>
      <c r="F892" s="332" t="s">
        <v>366</v>
      </c>
      <c r="G892" s="334">
        <v>40000</v>
      </c>
      <c r="H892" s="335">
        <v>8.0000000000000002E-3</v>
      </c>
      <c r="I892" s="334">
        <v>320</v>
      </c>
      <c r="J892" s="334">
        <v>800000</v>
      </c>
    </row>
    <row r="893" spans="1:10" ht="16" x14ac:dyDescent="0.2">
      <c r="A893" s="213"/>
      <c r="B893" s="213"/>
      <c r="C893" s="336"/>
      <c r="D893" s="213"/>
      <c r="E893" s="213"/>
      <c r="F893" s="148"/>
      <c r="G893" s="213"/>
      <c r="H893" s="337"/>
      <c r="I893" s="213"/>
      <c r="J893" s="213"/>
    </row>
    <row r="894" spans="1:10" ht="16" x14ac:dyDescent="0.2">
      <c r="A894" s="191"/>
      <c r="B894" s="191"/>
      <c r="C894" s="313"/>
      <c r="D894" s="191"/>
      <c r="E894" s="191"/>
      <c r="F894" s="148"/>
      <c r="G894" s="191"/>
      <c r="H894" s="318"/>
      <c r="I894" s="194"/>
      <c r="J894" s="191"/>
    </row>
  </sheetData>
  <autoFilter ref="A1:U892">
    <sortState ref="A2:U917">
      <sortCondition ref="C1:C917"/>
    </sortState>
  </autoFilter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3"/>
  <sheetViews>
    <sheetView workbookViewId="0">
      <selection activeCell="B30" sqref="B30"/>
    </sheetView>
  </sheetViews>
  <sheetFormatPr baseColWidth="10" defaultRowHeight="15" x14ac:dyDescent="0.2"/>
  <cols>
    <col min="1" max="1" width="18" bestFit="1" customWidth="1"/>
    <col min="2" max="2" width="12.5" bestFit="1" customWidth="1"/>
    <col min="3" max="9" width="12.6640625" bestFit="1" customWidth="1"/>
    <col min="10" max="10" width="9" bestFit="1" customWidth="1"/>
    <col min="11" max="28" width="10" bestFit="1" customWidth="1"/>
    <col min="29" max="29" width="6.33203125" bestFit="1" customWidth="1"/>
    <col min="30" max="30" width="12.5" bestFit="1" customWidth="1"/>
  </cols>
  <sheetData>
    <row r="3" spans="1:30" x14ac:dyDescent="0.2">
      <c r="A3" s="270" t="s">
        <v>935</v>
      </c>
      <c r="B3" s="270" t="s">
        <v>934</v>
      </c>
    </row>
    <row r="4" spans="1:30" x14ac:dyDescent="0.2">
      <c r="A4" s="270" t="s">
        <v>932</v>
      </c>
      <c r="B4" s="338">
        <v>43252</v>
      </c>
      <c r="C4" s="338">
        <v>43253</v>
      </c>
      <c r="D4" s="338">
        <v>43254</v>
      </c>
      <c r="E4" s="338">
        <v>43255</v>
      </c>
      <c r="F4" s="338">
        <v>43256</v>
      </c>
      <c r="G4" s="338">
        <v>43257</v>
      </c>
      <c r="H4" s="338">
        <v>43258</v>
      </c>
      <c r="I4" s="338">
        <v>43259</v>
      </c>
      <c r="J4" s="338">
        <v>43260</v>
      </c>
      <c r="K4" s="338">
        <v>43262</v>
      </c>
      <c r="L4" s="338">
        <v>43263</v>
      </c>
      <c r="M4" s="338">
        <v>43264</v>
      </c>
      <c r="N4" s="338">
        <v>43265</v>
      </c>
      <c r="O4" s="338">
        <v>43266</v>
      </c>
      <c r="P4" s="338">
        <v>43267</v>
      </c>
      <c r="Q4" s="338">
        <v>43268</v>
      </c>
      <c r="R4" s="338">
        <v>43269</v>
      </c>
      <c r="S4" s="338">
        <v>43270</v>
      </c>
      <c r="T4" s="338">
        <v>43272</v>
      </c>
      <c r="U4" s="338">
        <v>43273</v>
      </c>
      <c r="V4" s="338">
        <v>43274</v>
      </c>
      <c r="W4" s="338">
        <v>43275</v>
      </c>
      <c r="X4" s="338">
        <v>43276</v>
      </c>
      <c r="Y4" s="338">
        <v>43277</v>
      </c>
      <c r="Z4" s="338">
        <v>43278</v>
      </c>
      <c r="AA4" s="338">
        <v>43279</v>
      </c>
      <c r="AB4" s="338">
        <v>43280</v>
      </c>
      <c r="AC4" t="s">
        <v>933</v>
      </c>
      <c r="AD4" t="s">
        <v>104</v>
      </c>
    </row>
    <row r="5" spans="1:30" x14ac:dyDescent="0.2">
      <c r="A5" s="271" t="s">
        <v>122</v>
      </c>
      <c r="B5" s="272">
        <v>910000</v>
      </c>
      <c r="C5" s="272">
        <v>7.5000000000000011E-2</v>
      </c>
      <c r="D5" s="272">
        <v>710000.02500000002</v>
      </c>
      <c r="E5" s="272"/>
      <c r="F5" s="272">
        <v>600000</v>
      </c>
      <c r="G5" s="272">
        <v>10000</v>
      </c>
      <c r="H5" s="272">
        <v>2.5000000000000001E-2</v>
      </c>
      <c r="I5" s="272">
        <v>50000</v>
      </c>
      <c r="J5" s="272"/>
      <c r="K5" s="272"/>
      <c r="L5" s="272"/>
      <c r="M5" s="272"/>
      <c r="N5" s="272">
        <v>500000</v>
      </c>
      <c r="O5" s="272"/>
      <c r="P5" s="272"/>
      <c r="Q5" s="272"/>
      <c r="R5" s="272">
        <v>500000</v>
      </c>
      <c r="S5" s="272"/>
      <c r="T5" s="272"/>
      <c r="U5" s="272"/>
      <c r="V5" s="272">
        <v>800000</v>
      </c>
      <c r="W5" s="272"/>
      <c r="X5" s="272"/>
      <c r="Y5" s="272">
        <v>720000</v>
      </c>
      <c r="Z5" s="272"/>
      <c r="AA5" s="272"/>
      <c r="AB5" s="272"/>
      <c r="AC5" s="272"/>
      <c r="AD5" s="272">
        <v>4800000.125</v>
      </c>
    </row>
    <row r="6" spans="1:30" x14ac:dyDescent="0.2">
      <c r="A6" s="271" t="s">
        <v>358</v>
      </c>
      <c r="B6" s="272">
        <v>60000</v>
      </c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>
        <v>60000</v>
      </c>
    </row>
    <row r="7" spans="1:30" x14ac:dyDescent="0.2">
      <c r="A7" s="271" t="s">
        <v>749</v>
      </c>
      <c r="B7" s="272">
        <v>400000</v>
      </c>
      <c r="C7" s="272"/>
      <c r="D7" s="272"/>
      <c r="E7" s="272">
        <v>100000</v>
      </c>
      <c r="F7" s="272">
        <v>350000</v>
      </c>
      <c r="G7" s="272"/>
      <c r="H7" s="272">
        <v>150000</v>
      </c>
      <c r="I7" s="272">
        <v>280000</v>
      </c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>
        <v>1280000</v>
      </c>
    </row>
    <row r="8" spans="1:30" x14ac:dyDescent="0.2">
      <c r="A8" s="271" t="s">
        <v>582</v>
      </c>
      <c r="B8" s="272">
        <v>200000</v>
      </c>
      <c r="C8" s="272"/>
      <c r="D8" s="272">
        <v>100000</v>
      </c>
      <c r="E8" s="272"/>
      <c r="F8" s="272"/>
      <c r="G8" s="272"/>
      <c r="H8" s="272">
        <v>200000</v>
      </c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>
        <v>500000</v>
      </c>
    </row>
    <row r="9" spans="1:30" x14ac:dyDescent="0.2">
      <c r="A9" s="271" t="s">
        <v>386</v>
      </c>
      <c r="B9" s="272">
        <v>200000</v>
      </c>
      <c r="C9" s="272">
        <v>200000</v>
      </c>
      <c r="D9" s="272">
        <v>200000</v>
      </c>
      <c r="E9" s="272">
        <v>600000</v>
      </c>
      <c r="F9" s="272">
        <v>200000</v>
      </c>
      <c r="G9" s="272">
        <v>800000</v>
      </c>
      <c r="H9" s="272">
        <v>800000</v>
      </c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/>
      <c r="AD9" s="272">
        <v>3000000</v>
      </c>
    </row>
    <row r="10" spans="1:30" x14ac:dyDescent="0.2">
      <c r="A10" s="271" t="s">
        <v>409</v>
      </c>
      <c r="B10" s="272"/>
      <c r="C10" s="272">
        <v>200000</v>
      </c>
      <c r="D10" s="272">
        <v>200000</v>
      </c>
      <c r="E10" s="272"/>
      <c r="F10" s="272">
        <v>200000</v>
      </c>
      <c r="G10" s="272">
        <v>200000</v>
      </c>
      <c r="H10" s="272"/>
      <c r="I10" s="272">
        <v>200000</v>
      </c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>
        <v>1000000</v>
      </c>
    </row>
    <row r="11" spans="1:30" x14ac:dyDescent="0.2">
      <c r="A11" s="271" t="s">
        <v>395</v>
      </c>
      <c r="B11" s="272">
        <v>600000</v>
      </c>
      <c r="C11" s="272"/>
      <c r="D11" s="272"/>
      <c r="E11" s="272"/>
      <c r="F11" s="272"/>
      <c r="G11" s="272"/>
      <c r="H11" s="272"/>
      <c r="I11" s="272">
        <v>800000</v>
      </c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>
        <v>1400000</v>
      </c>
    </row>
    <row r="12" spans="1:30" x14ac:dyDescent="0.2">
      <c r="A12" s="271" t="s">
        <v>405</v>
      </c>
      <c r="B12" s="272">
        <v>20000000</v>
      </c>
      <c r="C12" s="272"/>
      <c r="D12" s="272">
        <v>20000000</v>
      </c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>
        <v>40000000</v>
      </c>
    </row>
    <row r="13" spans="1:30" x14ac:dyDescent="0.2">
      <c r="A13" s="271" t="s">
        <v>118</v>
      </c>
      <c r="B13" s="272">
        <v>2548000.1599999997</v>
      </c>
      <c r="C13" s="272">
        <v>1688000.1099999999</v>
      </c>
      <c r="D13" s="272">
        <v>1098000.05</v>
      </c>
      <c r="E13" s="272">
        <v>1706802.2501413429</v>
      </c>
      <c r="F13" s="272">
        <v>1032728.0251943464</v>
      </c>
      <c r="G13" s="272">
        <v>677728.02019434632</v>
      </c>
      <c r="H13" s="272">
        <v>1395802.2051413427</v>
      </c>
      <c r="I13" s="272">
        <v>1444000.1800000002</v>
      </c>
      <c r="J13" s="272">
        <v>400000</v>
      </c>
      <c r="K13" s="272">
        <v>530000</v>
      </c>
      <c r="L13" s="272">
        <v>800000</v>
      </c>
      <c r="M13" s="272">
        <v>950000</v>
      </c>
      <c r="N13" s="272">
        <v>650000</v>
      </c>
      <c r="O13" s="272">
        <v>500000</v>
      </c>
      <c r="P13" s="272">
        <v>800000</v>
      </c>
      <c r="Q13" s="272">
        <v>1000000</v>
      </c>
      <c r="R13" s="272">
        <v>1100000</v>
      </c>
      <c r="S13" s="272">
        <v>450000</v>
      </c>
      <c r="T13" s="272">
        <v>800000</v>
      </c>
      <c r="U13" s="272">
        <v>680000</v>
      </c>
      <c r="V13" s="272">
        <v>550000</v>
      </c>
      <c r="W13" s="272">
        <v>480000</v>
      </c>
      <c r="X13" s="272">
        <v>1400000</v>
      </c>
      <c r="Y13" s="272">
        <v>1050000</v>
      </c>
      <c r="Z13" s="272">
        <v>830000</v>
      </c>
      <c r="AA13" s="272">
        <v>2100000</v>
      </c>
      <c r="AB13" s="272">
        <v>650000</v>
      </c>
      <c r="AC13" s="272"/>
      <c r="AD13" s="272">
        <v>27311061.000671379</v>
      </c>
    </row>
    <row r="14" spans="1:30" x14ac:dyDescent="0.2">
      <c r="A14" s="271" t="s">
        <v>367</v>
      </c>
      <c r="B14" s="272"/>
      <c r="C14" s="272"/>
      <c r="D14" s="272"/>
      <c r="E14" s="272">
        <v>20000</v>
      </c>
      <c r="F14" s="272"/>
      <c r="G14" s="272">
        <v>40000</v>
      </c>
      <c r="H14" s="272"/>
      <c r="I14" s="272">
        <v>60000</v>
      </c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>
        <v>120000</v>
      </c>
    </row>
    <row r="15" spans="1:30" x14ac:dyDescent="0.2">
      <c r="A15" s="271" t="s">
        <v>363</v>
      </c>
      <c r="B15" s="272"/>
      <c r="C15" s="272">
        <v>40000</v>
      </c>
      <c r="D15" s="272"/>
      <c r="E15" s="272"/>
      <c r="F15" s="272"/>
      <c r="G15" s="272"/>
      <c r="H15" s="272">
        <v>30000</v>
      </c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>
        <v>70000</v>
      </c>
    </row>
    <row r="16" spans="1:30" x14ac:dyDescent="0.2">
      <c r="A16" s="271" t="s">
        <v>442</v>
      </c>
      <c r="B16" s="272">
        <v>200000</v>
      </c>
      <c r="C16" s="272"/>
      <c r="D16" s="272"/>
      <c r="E16" s="272">
        <v>200000</v>
      </c>
      <c r="F16" s="272">
        <v>200000</v>
      </c>
      <c r="G16" s="272">
        <v>300000</v>
      </c>
      <c r="H16" s="272">
        <v>300000</v>
      </c>
      <c r="I16" s="272">
        <v>300000</v>
      </c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>
        <v>1500000</v>
      </c>
    </row>
    <row r="17" spans="1:30" x14ac:dyDescent="0.2">
      <c r="A17" s="271" t="s">
        <v>381</v>
      </c>
      <c r="B17" s="272">
        <v>155477.03180212015</v>
      </c>
      <c r="C17" s="272"/>
      <c r="D17" s="272"/>
      <c r="E17" s="272">
        <v>84805.653710247352</v>
      </c>
      <c r="F17" s="272"/>
      <c r="G17" s="272"/>
      <c r="H17" s="272"/>
      <c r="I17" s="272">
        <v>123674.91166077739</v>
      </c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>
        <v>363957.59717314492</v>
      </c>
    </row>
    <row r="18" spans="1:30" x14ac:dyDescent="0.2">
      <c r="A18" s="271" t="s">
        <v>170</v>
      </c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</row>
    <row r="19" spans="1:30" x14ac:dyDescent="0.2">
      <c r="A19" s="271" t="s">
        <v>615</v>
      </c>
      <c r="B19" s="272">
        <v>200000</v>
      </c>
      <c r="C19" s="272">
        <v>200000</v>
      </c>
      <c r="D19" s="272">
        <v>200000</v>
      </c>
      <c r="E19" s="272"/>
      <c r="F19" s="272">
        <v>200000</v>
      </c>
      <c r="G19" s="272">
        <v>200000</v>
      </c>
      <c r="H19" s="272">
        <v>200000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>
        <v>1200000</v>
      </c>
    </row>
    <row r="20" spans="1:30" x14ac:dyDescent="0.2">
      <c r="A20" s="271" t="s">
        <v>173</v>
      </c>
      <c r="B20" s="272"/>
      <c r="C20" s="272"/>
      <c r="D20" s="272"/>
      <c r="E20" s="272"/>
      <c r="F20" s="272">
        <v>120000</v>
      </c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>
        <v>120000</v>
      </c>
    </row>
    <row r="21" spans="1:30" x14ac:dyDescent="0.2">
      <c r="A21" s="271" t="s">
        <v>124</v>
      </c>
      <c r="B21" s="272">
        <v>3380000</v>
      </c>
      <c r="C21" s="272">
        <v>2740000</v>
      </c>
      <c r="D21" s="272">
        <v>2350000.0749999997</v>
      </c>
      <c r="E21" s="272">
        <v>1720000</v>
      </c>
      <c r="F21" s="272">
        <v>1400000.03</v>
      </c>
      <c r="G21" s="272">
        <v>1560000.03</v>
      </c>
      <c r="H21" s="272">
        <v>1500000.03</v>
      </c>
      <c r="I21" s="272">
        <v>1600000</v>
      </c>
      <c r="J21" s="272">
        <v>800000</v>
      </c>
      <c r="K21" s="272">
        <v>1060000</v>
      </c>
      <c r="L21" s="272">
        <v>1500000</v>
      </c>
      <c r="M21" s="272">
        <v>1830000</v>
      </c>
      <c r="N21" s="272">
        <v>900000</v>
      </c>
      <c r="O21" s="272">
        <v>1000000</v>
      </c>
      <c r="P21" s="272">
        <v>1400000</v>
      </c>
      <c r="Q21" s="272">
        <v>1700000</v>
      </c>
      <c r="R21" s="272">
        <v>3000000</v>
      </c>
      <c r="S21" s="272">
        <v>900000</v>
      </c>
      <c r="T21" s="272">
        <v>1500000</v>
      </c>
      <c r="U21" s="272">
        <v>860000</v>
      </c>
      <c r="V21" s="272">
        <v>900000</v>
      </c>
      <c r="W21" s="272">
        <v>1100000</v>
      </c>
      <c r="X21" s="272">
        <v>1600000</v>
      </c>
      <c r="Y21" s="272">
        <v>1950000</v>
      </c>
      <c r="Z21" s="272">
        <v>1460000</v>
      </c>
      <c r="AA21" s="272">
        <v>2900000</v>
      </c>
      <c r="AB21" s="272">
        <v>1200000</v>
      </c>
      <c r="AC21" s="272"/>
      <c r="AD21" s="272">
        <v>43810000.164999999</v>
      </c>
    </row>
    <row r="22" spans="1:30" x14ac:dyDescent="0.2">
      <c r="A22" s="271" t="s">
        <v>933</v>
      </c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</row>
    <row r="23" spans="1:30" x14ac:dyDescent="0.2">
      <c r="A23" s="271" t="s">
        <v>104</v>
      </c>
      <c r="B23" s="272">
        <v>28853477.191802122</v>
      </c>
      <c r="C23" s="272">
        <v>5068000.1849999996</v>
      </c>
      <c r="D23" s="272">
        <v>24858000.149999999</v>
      </c>
      <c r="E23" s="272">
        <v>4431607.9038515911</v>
      </c>
      <c r="F23" s="272">
        <v>4302728.0551943462</v>
      </c>
      <c r="G23" s="272">
        <v>3787728.0501943463</v>
      </c>
      <c r="H23" s="272">
        <v>4575802.2601413429</v>
      </c>
      <c r="I23" s="272">
        <v>4857675.0916607771</v>
      </c>
      <c r="J23" s="272">
        <v>1200000</v>
      </c>
      <c r="K23" s="272">
        <v>1590000</v>
      </c>
      <c r="L23" s="272">
        <v>2300000</v>
      </c>
      <c r="M23" s="272">
        <v>2780000</v>
      </c>
      <c r="N23" s="272">
        <v>2050000</v>
      </c>
      <c r="O23" s="272">
        <v>1500000</v>
      </c>
      <c r="P23" s="272">
        <v>2200000</v>
      </c>
      <c r="Q23" s="272">
        <v>2700000</v>
      </c>
      <c r="R23" s="272">
        <v>4600000</v>
      </c>
      <c r="S23" s="272">
        <v>1350000</v>
      </c>
      <c r="T23" s="272">
        <v>2300000</v>
      </c>
      <c r="U23" s="272">
        <v>1540000</v>
      </c>
      <c r="V23" s="272">
        <v>2250000</v>
      </c>
      <c r="W23" s="272">
        <v>1580000</v>
      </c>
      <c r="X23" s="272">
        <v>3000000</v>
      </c>
      <c r="Y23" s="272">
        <v>3720000</v>
      </c>
      <c r="Z23" s="272">
        <v>2290000</v>
      </c>
      <c r="AA23" s="272">
        <v>5000000</v>
      </c>
      <c r="AB23" s="272">
        <v>1850000</v>
      </c>
      <c r="AC23" s="272"/>
      <c r="AD23" s="272">
        <v>126535018.88784453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"/>
  <sheetViews>
    <sheetView workbookViewId="0">
      <selection sqref="A1:XFD1048576"/>
    </sheetView>
  </sheetViews>
  <sheetFormatPr baseColWidth="10" defaultRowHeight="15" x14ac:dyDescent="0.2"/>
  <sheetData>
    <row r="1" spans="1:10" x14ac:dyDescent="0.2">
      <c r="A1" t="s">
        <v>4</v>
      </c>
      <c r="B1" t="s">
        <v>109</v>
      </c>
      <c r="C1" t="s">
        <v>110</v>
      </c>
      <c r="D1" t="s">
        <v>111</v>
      </c>
      <c r="E1" t="s">
        <v>112</v>
      </c>
      <c r="F1" t="s">
        <v>355</v>
      </c>
      <c r="G1" t="s">
        <v>356</v>
      </c>
      <c r="H1" t="s">
        <v>114</v>
      </c>
      <c r="I1" t="s">
        <v>357</v>
      </c>
      <c r="J1" t="s">
        <v>116</v>
      </c>
    </row>
    <row r="2" spans="1:10" x14ac:dyDescent="0.2">
      <c r="A2" t="s">
        <v>118</v>
      </c>
      <c r="B2" t="s">
        <v>633</v>
      </c>
      <c r="C2">
        <v>43252</v>
      </c>
      <c r="D2" t="s">
        <v>634</v>
      </c>
      <c r="E2" t="s">
        <v>635</v>
      </c>
      <c r="F2" t="s">
        <v>636</v>
      </c>
      <c r="G2">
        <v>240000</v>
      </c>
      <c r="H2">
        <v>2.8000000000000001E-2</v>
      </c>
      <c r="I2">
        <v>6720</v>
      </c>
      <c r="J2">
        <v>268800</v>
      </c>
    </row>
    <row r="3" spans="1:10" x14ac:dyDescent="0.2">
      <c r="A3" t="s">
        <v>118</v>
      </c>
      <c r="B3" t="s">
        <v>637</v>
      </c>
      <c r="C3">
        <v>43252</v>
      </c>
      <c r="D3" t="s">
        <v>638</v>
      </c>
      <c r="E3" t="s">
        <v>639</v>
      </c>
      <c r="F3" t="s">
        <v>636</v>
      </c>
      <c r="G3">
        <v>100000</v>
      </c>
      <c r="H3">
        <v>0.03</v>
      </c>
      <c r="I3">
        <v>3000</v>
      </c>
      <c r="J3">
        <v>180000</v>
      </c>
    </row>
    <row r="4" spans="1:10" x14ac:dyDescent="0.2">
      <c r="A4" t="s">
        <v>118</v>
      </c>
      <c r="B4" t="s">
        <v>640</v>
      </c>
      <c r="C4">
        <v>43252</v>
      </c>
      <c r="D4" t="s">
        <v>641</v>
      </c>
      <c r="E4" t="s">
        <v>642</v>
      </c>
      <c r="F4" t="s">
        <v>636</v>
      </c>
      <c r="G4">
        <v>300000</v>
      </c>
      <c r="H4">
        <v>2.5999999999999999E-2</v>
      </c>
      <c r="I4">
        <v>7799.9999999999991</v>
      </c>
      <c r="J4">
        <v>7799999.9999999991</v>
      </c>
    </row>
    <row r="5" spans="1:10" x14ac:dyDescent="0.2">
      <c r="A5" t="s">
        <v>118</v>
      </c>
      <c r="B5" t="s">
        <v>643</v>
      </c>
      <c r="C5">
        <v>43252</v>
      </c>
      <c r="D5" t="s">
        <v>644</v>
      </c>
      <c r="E5" t="s">
        <v>645</v>
      </c>
      <c r="F5" t="s">
        <v>636</v>
      </c>
      <c r="G5">
        <v>400000</v>
      </c>
      <c r="H5">
        <v>3.5000000000000003E-2</v>
      </c>
      <c r="I5">
        <v>14000.000000000002</v>
      </c>
      <c r="J5">
        <v>1120000.0000000002</v>
      </c>
    </row>
    <row r="6" spans="1:10" x14ac:dyDescent="0.2">
      <c r="A6" t="s">
        <v>118</v>
      </c>
      <c r="B6" t="s">
        <v>655</v>
      </c>
      <c r="C6">
        <v>43252</v>
      </c>
      <c r="D6" t="s">
        <v>674</v>
      </c>
      <c r="E6" t="s">
        <v>657</v>
      </c>
      <c r="F6" t="s">
        <v>658</v>
      </c>
      <c r="G6">
        <v>300000</v>
      </c>
      <c r="H6">
        <v>2.8000000000000001E-2</v>
      </c>
      <c r="I6">
        <v>8400</v>
      </c>
      <c r="J6">
        <v>672000</v>
      </c>
    </row>
    <row r="7" spans="1:10" x14ac:dyDescent="0.2">
      <c r="A7" t="s">
        <v>124</v>
      </c>
      <c r="B7" t="s">
        <v>633</v>
      </c>
      <c r="C7">
        <v>43252</v>
      </c>
      <c r="D7" t="s">
        <v>634</v>
      </c>
      <c r="E7" t="s">
        <v>635</v>
      </c>
      <c r="F7" t="s">
        <v>636</v>
      </c>
      <c r="G7">
        <v>480000</v>
      </c>
      <c r="H7">
        <v>4.0000000000000001E-3</v>
      </c>
      <c r="I7">
        <v>1920</v>
      </c>
      <c r="J7">
        <v>76800</v>
      </c>
    </row>
    <row r="8" spans="1:10" x14ac:dyDescent="0.2">
      <c r="A8" t="s">
        <v>124</v>
      </c>
      <c r="B8" t="s">
        <v>637</v>
      </c>
      <c r="C8">
        <v>43252</v>
      </c>
      <c r="D8" t="s">
        <v>638</v>
      </c>
      <c r="E8" t="s">
        <v>639</v>
      </c>
      <c r="F8" t="s">
        <v>636</v>
      </c>
      <c r="G8">
        <v>100000</v>
      </c>
      <c r="H8">
        <v>4.0000000000000001E-3</v>
      </c>
      <c r="I8">
        <v>400</v>
      </c>
      <c r="J8">
        <v>24000</v>
      </c>
    </row>
    <row r="9" spans="1:10" x14ac:dyDescent="0.2">
      <c r="A9" t="s">
        <v>124</v>
      </c>
      <c r="B9" t="s">
        <v>640</v>
      </c>
      <c r="C9">
        <v>43252</v>
      </c>
      <c r="D9" t="s">
        <v>641</v>
      </c>
      <c r="E9" t="s">
        <v>642</v>
      </c>
      <c r="F9" t="s">
        <v>636</v>
      </c>
      <c r="G9">
        <v>600000</v>
      </c>
      <c r="H9">
        <v>3.0000000000000001E-3</v>
      </c>
      <c r="I9">
        <v>1800</v>
      </c>
      <c r="J9">
        <v>108000</v>
      </c>
    </row>
    <row r="10" spans="1:10" x14ac:dyDescent="0.2">
      <c r="A10" t="s">
        <v>124</v>
      </c>
      <c r="B10" t="s">
        <v>643</v>
      </c>
      <c r="C10">
        <v>43252</v>
      </c>
      <c r="D10" t="s">
        <v>644</v>
      </c>
      <c r="E10" t="s">
        <v>645</v>
      </c>
      <c r="F10" t="s">
        <v>636</v>
      </c>
      <c r="G10">
        <v>400000</v>
      </c>
      <c r="H10">
        <v>6.0000000000000001E-3</v>
      </c>
      <c r="I10">
        <v>2400</v>
      </c>
      <c r="J10">
        <v>144000</v>
      </c>
    </row>
    <row r="11" spans="1:10" x14ac:dyDescent="0.2">
      <c r="A11" t="s">
        <v>124</v>
      </c>
      <c r="B11" t="s">
        <v>655</v>
      </c>
      <c r="C11">
        <v>43252</v>
      </c>
      <c r="D11" t="s">
        <v>674</v>
      </c>
      <c r="E11" t="s">
        <v>657</v>
      </c>
      <c r="F11" t="s">
        <v>658</v>
      </c>
      <c r="G11">
        <v>600000</v>
      </c>
      <c r="H11">
        <v>4.0000000000000001E-3</v>
      </c>
      <c r="I11">
        <v>2400</v>
      </c>
      <c r="J11">
        <v>96000</v>
      </c>
    </row>
    <row r="12" spans="1:10" x14ac:dyDescent="0.2">
      <c r="A12" t="s">
        <v>122</v>
      </c>
      <c r="B12" t="s">
        <v>652</v>
      </c>
      <c r="C12">
        <v>43252</v>
      </c>
      <c r="D12" t="s">
        <v>698</v>
      </c>
      <c r="E12" t="s">
        <v>654</v>
      </c>
      <c r="F12" t="s">
        <v>636</v>
      </c>
      <c r="G12">
        <v>500000</v>
      </c>
      <c r="H12">
        <v>6.0000000000000001E-3</v>
      </c>
      <c r="I12">
        <v>3000</v>
      </c>
      <c r="J12">
        <v>120000</v>
      </c>
    </row>
    <row r="13" spans="1:10" x14ac:dyDescent="0.2">
      <c r="A13" t="s">
        <v>122</v>
      </c>
      <c r="B13" t="s">
        <v>655</v>
      </c>
      <c r="C13">
        <v>43252</v>
      </c>
      <c r="D13" t="s">
        <v>719</v>
      </c>
      <c r="E13" t="s">
        <v>657</v>
      </c>
      <c r="F13" t="s">
        <v>658</v>
      </c>
      <c r="G13">
        <v>360000</v>
      </c>
      <c r="H13">
        <v>6.0000000000000001E-3</v>
      </c>
      <c r="I13">
        <v>2160</v>
      </c>
      <c r="J13">
        <v>86400</v>
      </c>
    </row>
    <row r="14" spans="1:10" x14ac:dyDescent="0.2">
      <c r="A14" t="s">
        <v>118</v>
      </c>
      <c r="B14" t="s">
        <v>640</v>
      </c>
      <c r="C14">
        <v>43262</v>
      </c>
      <c r="D14" t="s">
        <v>373</v>
      </c>
      <c r="E14" t="s">
        <v>642</v>
      </c>
      <c r="F14" t="s">
        <v>636</v>
      </c>
      <c r="G14">
        <v>250000</v>
      </c>
      <c r="H14">
        <v>2.1999999999999999E-2</v>
      </c>
      <c r="I14">
        <v>5499.9999999999991</v>
      </c>
      <c r="J14">
        <v>5499999.9999999991</v>
      </c>
    </row>
    <row r="15" spans="1:10" x14ac:dyDescent="0.2">
      <c r="A15" t="s">
        <v>118</v>
      </c>
      <c r="B15" t="s">
        <v>633</v>
      </c>
      <c r="C15">
        <v>43262</v>
      </c>
      <c r="D15" t="s">
        <v>675</v>
      </c>
      <c r="E15" t="s">
        <v>635</v>
      </c>
      <c r="F15" t="s">
        <v>636</v>
      </c>
      <c r="G15">
        <v>280000</v>
      </c>
      <c r="H15">
        <v>0.03</v>
      </c>
      <c r="I15">
        <v>8400</v>
      </c>
      <c r="J15">
        <v>336000</v>
      </c>
    </row>
    <row r="16" spans="1:10" x14ac:dyDescent="0.2">
      <c r="A16" t="s">
        <v>124</v>
      </c>
      <c r="B16" t="s">
        <v>640</v>
      </c>
      <c r="C16">
        <v>43262</v>
      </c>
      <c r="D16" t="s">
        <v>373</v>
      </c>
      <c r="E16" t="s">
        <v>642</v>
      </c>
      <c r="F16" t="s">
        <v>636</v>
      </c>
      <c r="G16">
        <v>500000</v>
      </c>
      <c r="H16">
        <v>5.0000000000000001E-3</v>
      </c>
      <c r="I16">
        <v>2500</v>
      </c>
      <c r="J16">
        <v>150000</v>
      </c>
    </row>
    <row r="17" spans="1:10" x14ac:dyDescent="0.2">
      <c r="A17" t="s">
        <v>124</v>
      </c>
      <c r="B17" t="s">
        <v>633</v>
      </c>
      <c r="C17">
        <v>43262</v>
      </c>
      <c r="D17" t="s">
        <v>675</v>
      </c>
      <c r="E17" t="s">
        <v>635</v>
      </c>
      <c r="F17" t="s">
        <v>636</v>
      </c>
      <c r="G17">
        <v>560000</v>
      </c>
      <c r="H17">
        <v>6.0000000000000001E-3</v>
      </c>
      <c r="I17">
        <v>3360</v>
      </c>
      <c r="J17">
        <v>134400</v>
      </c>
    </row>
    <row r="18" spans="1:10" x14ac:dyDescent="0.2">
      <c r="A18" t="s">
        <v>118</v>
      </c>
      <c r="B18" t="s">
        <v>643</v>
      </c>
      <c r="C18">
        <v>43263</v>
      </c>
      <c r="D18" t="s">
        <v>676</v>
      </c>
      <c r="E18" t="s">
        <v>645</v>
      </c>
      <c r="F18" t="s">
        <v>636</v>
      </c>
      <c r="G18">
        <v>300000</v>
      </c>
      <c r="H18">
        <v>0.04</v>
      </c>
      <c r="I18">
        <v>12000</v>
      </c>
      <c r="J18">
        <v>960000</v>
      </c>
    </row>
    <row r="19" spans="1:10" x14ac:dyDescent="0.2">
      <c r="A19" t="s">
        <v>118</v>
      </c>
      <c r="B19" t="s">
        <v>637</v>
      </c>
      <c r="C19">
        <v>43263</v>
      </c>
      <c r="D19" t="s">
        <v>677</v>
      </c>
      <c r="E19" t="s">
        <v>639</v>
      </c>
      <c r="F19" t="s">
        <v>636</v>
      </c>
      <c r="G19">
        <v>100000</v>
      </c>
      <c r="H19">
        <v>2.4E-2</v>
      </c>
      <c r="I19">
        <v>2400</v>
      </c>
      <c r="J19">
        <v>144000</v>
      </c>
    </row>
    <row r="20" spans="1:10" x14ac:dyDescent="0.2">
      <c r="A20" t="s">
        <v>118</v>
      </c>
      <c r="B20" t="s">
        <v>646</v>
      </c>
      <c r="C20">
        <v>43263</v>
      </c>
      <c r="D20" t="s">
        <v>678</v>
      </c>
      <c r="E20" t="s">
        <v>648</v>
      </c>
      <c r="F20" t="s">
        <v>636</v>
      </c>
      <c r="G20">
        <v>400000</v>
      </c>
      <c r="H20">
        <v>3.5000000000000003E-2</v>
      </c>
      <c r="I20">
        <v>14000.000000000002</v>
      </c>
      <c r="J20">
        <v>1120000.0000000002</v>
      </c>
    </row>
    <row r="21" spans="1:10" x14ac:dyDescent="0.2">
      <c r="A21" t="s">
        <v>124</v>
      </c>
      <c r="B21" t="s">
        <v>643</v>
      </c>
      <c r="C21">
        <v>43263</v>
      </c>
      <c r="D21" t="s">
        <v>676</v>
      </c>
      <c r="E21" t="s">
        <v>645</v>
      </c>
      <c r="F21" t="s">
        <v>636</v>
      </c>
      <c r="G21">
        <v>600000</v>
      </c>
      <c r="H21">
        <v>3.0000000000000001E-3</v>
      </c>
      <c r="I21">
        <v>1800</v>
      </c>
      <c r="J21">
        <v>108000</v>
      </c>
    </row>
    <row r="22" spans="1:10" x14ac:dyDescent="0.2">
      <c r="A22" t="s">
        <v>124</v>
      </c>
      <c r="B22" t="s">
        <v>637</v>
      </c>
      <c r="C22">
        <v>43263</v>
      </c>
      <c r="D22" t="s">
        <v>677</v>
      </c>
      <c r="E22" t="s">
        <v>639</v>
      </c>
      <c r="F22" t="s">
        <v>636</v>
      </c>
      <c r="G22">
        <v>100000</v>
      </c>
      <c r="H22">
        <v>3.0000000000000001E-3</v>
      </c>
      <c r="I22">
        <v>300</v>
      </c>
      <c r="J22">
        <v>18000</v>
      </c>
    </row>
    <row r="23" spans="1:10" x14ac:dyDescent="0.2">
      <c r="A23" t="s">
        <v>124</v>
      </c>
      <c r="B23" t="s">
        <v>646</v>
      </c>
      <c r="C23">
        <v>43263</v>
      </c>
      <c r="D23" t="s">
        <v>678</v>
      </c>
      <c r="E23" t="s">
        <v>648</v>
      </c>
      <c r="F23" t="s">
        <v>636</v>
      </c>
      <c r="G23">
        <v>800000</v>
      </c>
      <c r="H23">
        <v>4.0000000000000001E-3</v>
      </c>
      <c r="I23">
        <v>3200</v>
      </c>
      <c r="J23">
        <v>256000</v>
      </c>
    </row>
    <row r="24" spans="1:10" x14ac:dyDescent="0.2">
      <c r="A24" t="s">
        <v>118</v>
      </c>
      <c r="B24" t="s">
        <v>649</v>
      </c>
      <c r="C24">
        <v>43264</v>
      </c>
      <c r="D24" t="s">
        <v>679</v>
      </c>
      <c r="E24" t="s">
        <v>651</v>
      </c>
      <c r="F24" t="s">
        <v>636</v>
      </c>
      <c r="G24">
        <v>350000</v>
      </c>
      <c r="H24">
        <v>0.04</v>
      </c>
      <c r="I24">
        <v>14000.000000000002</v>
      </c>
      <c r="J24">
        <v>560000.00000000012</v>
      </c>
    </row>
    <row r="25" spans="1:10" x14ac:dyDescent="0.2">
      <c r="A25" t="s">
        <v>118</v>
      </c>
      <c r="B25" t="s">
        <v>652</v>
      </c>
      <c r="C25">
        <v>43264</v>
      </c>
      <c r="D25" t="s">
        <v>680</v>
      </c>
      <c r="E25" t="s">
        <v>654</v>
      </c>
      <c r="F25" t="s">
        <v>636</v>
      </c>
      <c r="G25">
        <v>300000</v>
      </c>
      <c r="H25">
        <v>3.2000000000000001E-2</v>
      </c>
      <c r="I25">
        <v>9600</v>
      </c>
      <c r="J25">
        <v>1440000</v>
      </c>
    </row>
    <row r="26" spans="1:10" x14ac:dyDescent="0.2">
      <c r="A26" t="s">
        <v>118</v>
      </c>
      <c r="B26" t="s">
        <v>661</v>
      </c>
      <c r="C26">
        <v>43264</v>
      </c>
      <c r="D26" t="s">
        <v>681</v>
      </c>
      <c r="E26" t="s">
        <v>663</v>
      </c>
      <c r="F26" t="s">
        <v>636</v>
      </c>
      <c r="G26">
        <v>300000</v>
      </c>
      <c r="H26">
        <v>2.5000000000000001E-2</v>
      </c>
      <c r="I26">
        <v>7500</v>
      </c>
      <c r="J26">
        <v>675000</v>
      </c>
    </row>
    <row r="27" spans="1:10" x14ac:dyDescent="0.2">
      <c r="A27" t="s">
        <v>124</v>
      </c>
      <c r="B27" t="s">
        <v>649</v>
      </c>
      <c r="C27">
        <v>43264</v>
      </c>
      <c r="D27" t="s">
        <v>679</v>
      </c>
      <c r="E27" t="s">
        <v>651</v>
      </c>
      <c r="F27" t="s">
        <v>636</v>
      </c>
      <c r="G27">
        <v>630000</v>
      </c>
      <c r="H27">
        <v>4.0000000000000001E-3</v>
      </c>
      <c r="I27">
        <v>2520</v>
      </c>
      <c r="J27">
        <v>100800</v>
      </c>
    </row>
    <row r="28" spans="1:10" x14ac:dyDescent="0.2">
      <c r="A28" t="s">
        <v>124</v>
      </c>
      <c r="B28" t="s">
        <v>652</v>
      </c>
      <c r="C28">
        <v>43264</v>
      </c>
      <c r="D28" t="s">
        <v>680</v>
      </c>
      <c r="E28" t="s">
        <v>654</v>
      </c>
      <c r="F28" t="s">
        <v>636</v>
      </c>
      <c r="G28">
        <v>600000</v>
      </c>
      <c r="H28">
        <v>4.0000000000000001E-3</v>
      </c>
      <c r="I28">
        <v>2400</v>
      </c>
      <c r="J28">
        <v>96000</v>
      </c>
    </row>
    <row r="29" spans="1:10" x14ac:dyDescent="0.2">
      <c r="A29" t="s">
        <v>124</v>
      </c>
      <c r="B29" t="s">
        <v>661</v>
      </c>
      <c r="C29">
        <v>43264</v>
      </c>
      <c r="D29" t="s">
        <v>681</v>
      </c>
      <c r="E29" t="s">
        <v>663</v>
      </c>
      <c r="F29" t="s">
        <v>636</v>
      </c>
      <c r="G29">
        <v>600000</v>
      </c>
      <c r="H29">
        <v>4.0000000000000001E-3</v>
      </c>
      <c r="I29">
        <v>2400</v>
      </c>
      <c r="J29">
        <v>216000</v>
      </c>
    </row>
    <row r="30" spans="1:10" x14ac:dyDescent="0.2">
      <c r="A30" t="s">
        <v>118</v>
      </c>
      <c r="B30" t="s">
        <v>664</v>
      </c>
      <c r="C30">
        <v>43265</v>
      </c>
      <c r="D30" t="s">
        <v>664</v>
      </c>
      <c r="E30" t="s">
        <v>665</v>
      </c>
      <c r="F30" t="s">
        <v>636</v>
      </c>
      <c r="G30">
        <v>250000</v>
      </c>
      <c r="H30">
        <v>0.03</v>
      </c>
      <c r="I30">
        <v>7500</v>
      </c>
      <c r="J30">
        <v>300000</v>
      </c>
    </row>
    <row r="31" spans="1:10" x14ac:dyDescent="0.2">
      <c r="A31" t="s">
        <v>118</v>
      </c>
      <c r="B31" t="s">
        <v>643</v>
      </c>
      <c r="C31">
        <v>43265</v>
      </c>
      <c r="D31" t="s">
        <v>668</v>
      </c>
      <c r="E31" t="s">
        <v>645</v>
      </c>
      <c r="F31" t="s">
        <v>636</v>
      </c>
      <c r="G31">
        <v>400000</v>
      </c>
      <c r="H31">
        <v>0.04</v>
      </c>
      <c r="I31">
        <v>16000</v>
      </c>
      <c r="J31">
        <v>1280000</v>
      </c>
    </row>
    <row r="32" spans="1:10" x14ac:dyDescent="0.2">
      <c r="A32" t="s">
        <v>124</v>
      </c>
      <c r="B32" t="s">
        <v>664</v>
      </c>
      <c r="C32">
        <v>43265</v>
      </c>
      <c r="D32" t="s">
        <v>664</v>
      </c>
      <c r="E32" t="s">
        <v>665</v>
      </c>
      <c r="F32" t="s">
        <v>636</v>
      </c>
      <c r="G32">
        <v>500000</v>
      </c>
      <c r="H32">
        <v>6.0000000000000001E-3</v>
      </c>
      <c r="I32">
        <v>3000</v>
      </c>
      <c r="J32">
        <v>270000</v>
      </c>
    </row>
    <row r="33" spans="1:10" x14ac:dyDescent="0.2">
      <c r="A33" t="s">
        <v>124</v>
      </c>
      <c r="B33" t="s">
        <v>643</v>
      </c>
      <c r="C33">
        <v>43265</v>
      </c>
      <c r="D33" t="s">
        <v>668</v>
      </c>
      <c r="E33" t="s">
        <v>645</v>
      </c>
      <c r="F33" t="s">
        <v>636</v>
      </c>
      <c r="G33">
        <v>400000</v>
      </c>
      <c r="H33">
        <v>6.0000000000000001E-3</v>
      </c>
      <c r="I33">
        <v>2400</v>
      </c>
      <c r="J33">
        <v>144000</v>
      </c>
    </row>
    <row r="34" spans="1:10" x14ac:dyDescent="0.2">
      <c r="A34" t="s">
        <v>122</v>
      </c>
      <c r="B34" t="s">
        <v>652</v>
      </c>
      <c r="C34">
        <v>43265</v>
      </c>
      <c r="D34" t="s">
        <v>698</v>
      </c>
      <c r="E34" t="s">
        <v>654</v>
      </c>
      <c r="F34" t="s">
        <v>636</v>
      </c>
      <c r="G34">
        <v>500000</v>
      </c>
      <c r="H34">
        <v>6.0000000000000001E-3</v>
      </c>
      <c r="I34">
        <v>3000</v>
      </c>
      <c r="J34">
        <v>120000</v>
      </c>
    </row>
    <row r="35" spans="1:10" x14ac:dyDescent="0.2">
      <c r="A35" t="s">
        <v>118</v>
      </c>
      <c r="B35" t="s">
        <v>633</v>
      </c>
      <c r="C35">
        <v>43266</v>
      </c>
      <c r="D35" t="s">
        <v>682</v>
      </c>
      <c r="E35" t="s">
        <v>635</v>
      </c>
      <c r="F35" t="s">
        <v>636</v>
      </c>
      <c r="G35">
        <v>300000</v>
      </c>
      <c r="H35">
        <v>0.03</v>
      </c>
      <c r="I35">
        <v>9000</v>
      </c>
      <c r="J35">
        <v>360000</v>
      </c>
    </row>
    <row r="36" spans="1:10" x14ac:dyDescent="0.2">
      <c r="A36" t="s">
        <v>118</v>
      </c>
      <c r="B36" t="s">
        <v>640</v>
      </c>
      <c r="C36">
        <v>43266</v>
      </c>
      <c r="D36" t="s">
        <v>683</v>
      </c>
      <c r="E36" t="s">
        <v>642</v>
      </c>
      <c r="F36" t="s">
        <v>636</v>
      </c>
      <c r="G36">
        <v>200000</v>
      </c>
      <c r="H36">
        <v>2.1999999999999999E-2</v>
      </c>
      <c r="I36">
        <v>4399.9999999999991</v>
      </c>
      <c r="J36">
        <v>4399999.9999999991</v>
      </c>
    </row>
    <row r="37" spans="1:10" x14ac:dyDescent="0.2">
      <c r="A37" t="s">
        <v>124</v>
      </c>
      <c r="B37" t="s">
        <v>633</v>
      </c>
      <c r="C37">
        <v>43266</v>
      </c>
      <c r="D37" t="s">
        <v>682</v>
      </c>
      <c r="E37" t="s">
        <v>635</v>
      </c>
      <c r="F37" t="s">
        <v>636</v>
      </c>
      <c r="G37">
        <v>600000</v>
      </c>
      <c r="H37">
        <v>5.0000000000000001E-3</v>
      </c>
      <c r="I37">
        <v>3000</v>
      </c>
      <c r="J37">
        <v>120000</v>
      </c>
    </row>
    <row r="38" spans="1:10" x14ac:dyDescent="0.2">
      <c r="A38" t="s">
        <v>124</v>
      </c>
      <c r="B38" t="s">
        <v>640</v>
      </c>
      <c r="C38">
        <v>43266</v>
      </c>
      <c r="D38" t="s">
        <v>683</v>
      </c>
      <c r="E38" t="s">
        <v>642</v>
      </c>
      <c r="F38" t="s">
        <v>636</v>
      </c>
      <c r="G38">
        <v>400000</v>
      </c>
      <c r="H38">
        <v>5.0000000000000001E-3</v>
      </c>
      <c r="I38">
        <v>2000</v>
      </c>
      <c r="J38">
        <v>120000</v>
      </c>
    </row>
    <row r="39" spans="1:10" x14ac:dyDescent="0.2">
      <c r="A39" t="s">
        <v>118</v>
      </c>
      <c r="B39" t="s">
        <v>649</v>
      </c>
      <c r="C39">
        <v>43267</v>
      </c>
      <c r="D39" t="s">
        <v>684</v>
      </c>
      <c r="E39" t="s">
        <v>651</v>
      </c>
      <c r="F39" t="s">
        <v>636</v>
      </c>
      <c r="G39">
        <v>250000</v>
      </c>
      <c r="H39">
        <v>0.04</v>
      </c>
      <c r="I39">
        <v>10000</v>
      </c>
      <c r="J39">
        <v>400000</v>
      </c>
    </row>
    <row r="40" spans="1:10" x14ac:dyDescent="0.2">
      <c r="A40" t="s">
        <v>118</v>
      </c>
      <c r="B40" t="s">
        <v>655</v>
      </c>
      <c r="C40">
        <v>43267</v>
      </c>
      <c r="D40" t="s">
        <v>685</v>
      </c>
      <c r="E40" t="s">
        <v>657</v>
      </c>
      <c r="F40" t="s">
        <v>658</v>
      </c>
      <c r="G40">
        <v>250000</v>
      </c>
      <c r="H40">
        <v>2.8000000000000001E-2</v>
      </c>
      <c r="I40">
        <v>7000.0000000000009</v>
      </c>
      <c r="J40">
        <v>560000.00000000012</v>
      </c>
    </row>
    <row r="41" spans="1:10" x14ac:dyDescent="0.2">
      <c r="A41" t="s">
        <v>118</v>
      </c>
      <c r="B41" t="s">
        <v>652</v>
      </c>
      <c r="C41">
        <v>43267</v>
      </c>
      <c r="D41" t="s">
        <v>686</v>
      </c>
      <c r="E41" t="s">
        <v>654</v>
      </c>
      <c r="F41" t="s">
        <v>636</v>
      </c>
      <c r="G41">
        <v>300000</v>
      </c>
      <c r="H41">
        <v>3.7999999999999999E-2</v>
      </c>
      <c r="I41">
        <v>11399.999999999998</v>
      </c>
      <c r="J41">
        <v>1709999.9999999998</v>
      </c>
    </row>
    <row r="42" spans="1:10" x14ac:dyDescent="0.2">
      <c r="A42" t="s">
        <v>124</v>
      </c>
      <c r="B42" t="s">
        <v>649</v>
      </c>
      <c r="C42">
        <v>43267</v>
      </c>
      <c r="D42" t="s">
        <v>684</v>
      </c>
      <c r="E42" t="s">
        <v>651</v>
      </c>
      <c r="F42" t="s">
        <v>636</v>
      </c>
      <c r="G42">
        <v>500000</v>
      </c>
      <c r="H42">
        <v>6.0000000000000001E-3</v>
      </c>
      <c r="I42">
        <v>3000</v>
      </c>
      <c r="J42">
        <v>120000</v>
      </c>
    </row>
    <row r="43" spans="1:10" x14ac:dyDescent="0.2">
      <c r="A43" t="s">
        <v>124</v>
      </c>
      <c r="B43" t="s">
        <v>655</v>
      </c>
      <c r="C43">
        <v>43267</v>
      </c>
      <c r="D43" t="s">
        <v>685</v>
      </c>
      <c r="E43" t="s">
        <v>657</v>
      </c>
      <c r="F43" t="s">
        <v>658</v>
      </c>
      <c r="G43">
        <v>400000</v>
      </c>
      <c r="H43">
        <v>5.0000000000000001E-3</v>
      </c>
      <c r="I43">
        <v>2000</v>
      </c>
      <c r="J43">
        <v>80000</v>
      </c>
    </row>
    <row r="44" spans="1:10" x14ac:dyDescent="0.2">
      <c r="A44" t="s">
        <v>124</v>
      </c>
      <c r="B44" t="s">
        <v>652</v>
      </c>
      <c r="C44">
        <v>43267</v>
      </c>
      <c r="D44" t="s">
        <v>686</v>
      </c>
      <c r="E44" t="s">
        <v>654</v>
      </c>
      <c r="F44" t="s">
        <v>636</v>
      </c>
      <c r="G44">
        <v>500000</v>
      </c>
      <c r="H44">
        <v>6.0000000000000001E-3</v>
      </c>
      <c r="I44">
        <v>3000</v>
      </c>
      <c r="J44">
        <v>120000</v>
      </c>
    </row>
    <row r="45" spans="1:10" x14ac:dyDescent="0.2">
      <c r="A45" t="s">
        <v>118</v>
      </c>
      <c r="B45" t="s">
        <v>637</v>
      </c>
      <c r="C45">
        <v>43268</v>
      </c>
      <c r="D45">
        <v>618</v>
      </c>
      <c r="E45" t="s">
        <v>639</v>
      </c>
      <c r="F45" t="s">
        <v>636</v>
      </c>
      <c r="G45">
        <v>300000</v>
      </c>
      <c r="H45">
        <v>2.5999999999999999E-2</v>
      </c>
      <c r="I45">
        <v>7799.9999999999991</v>
      </c>
      <c r="J45">
        <v>467999.99999999994</v>
      </c>
    </row>
    <row r="46" spans="1:10" x14ac:dyDescent="0.2">
      <c r="A46" t="s">
        <v>118</v>
      </c>
      <c r="B46" t="s">
        <v>646</v>
      </c>
      <c r="C46">
        <v>43268</v>
      </c>
      <c r="D46" t="s">
        <v>687</v>
      </c>
      <c r="E46" t="s">
        <v>648</v>
      </c>
      <c r="F46" t="s">
        <v>636</v>
      </c>
      <c r="G46">
        <v>300000</v>
      </c>
      <c r="H46">
        <v>0.03</v>
      </c>
      <c r="I46">
        <v>9000</v>
      </c>
      <c r="J46">
        <v>720000</v>
      </c>
    </row>
    <row r="47" spans="1:10" x14ac:dyDescent="0.2">
      <c r="A47" t="s">
        <v>118</v>
      </c>
      <c r="B47" t="s">
        <v>649</v>
      </c>
      <c r="C47">
        <v>43268</v>
      </c>
      <c r="D47" t="s">
        <v>688</v>
      </c>
      <c r="E47" t="s">
        <v>651</v>
      </c>
      <c r="F47" t="s">
        <v>636</v>
      </c>
      <c r="G47">
        <v>400000</v>
      </c>
      <c r="H47">
        <v>0.04</v>
      </c>
      <c r="I47">
        <v>16000</v>
      </c>
      <c r="J47">
        <v>640000</v>
      </c>
    </row>
    <row r="48" spans="1:10" x14ac:dyDescent="0.2">
      <c r="A48" t="s">
        <v>124</v>
      </c>
      <c r="B48" t="s">
        <v>637</v>
      </c>
      <c r="C48">
        <v>43268</v>
      </c>
      <c r="D48">
        <v>618</v>
      </c>
      <c r="E48" t="s">
        <v>639</v>
      </c>
      <c r="F48" t="s">
        <v>636</v>
      </c>
      <c r="G48">
        <v>300000</v>
      </c>
      <c r="H48">
        <v>6.0000000000000001E-3</v>
      </c>
      <c r="I48">
        <v>1800</v>
      </c>
      <c r="J48">
        <v>108000</v>
      </c>
    </row>
    <row r="49" spans="1:10" x14ac:dyDescent="0.2">
      <c r="A49" t="s">
        <v>124</v>
      </c>
      <c r="B49" t="s">
        <v>646</v>
      </c>
      <c r="C49">
        <v>43268</v>
      </c>
      <c r="D49" t="s">
        <v>687</v>
      </c>
      <c r="E49" t="s">
        <v>648</v>
      </c>
      <c r="F49" t="s">
        <v>636</v>
      </c>
      <c r="G49">
        <v>600000</v>
      </c>
      <c r="H49">
        <v>6.0000000000000001E-3</v>
      </c>
      <c r="I49">
        <v>3600</v>
      </c>
      <c r="J49">
        <v>288000</v>
      </c>
    </row>
    <row r="50" spans="1:10" x14ac:dyDescent="0.2">
      <c r="A50" t="s">
        <v>124</v>
      </c>
      <c r="B50" t="s">
        <v>649</v>
      </c>
      <c r="C50">
        <v>43268</v>
      </c>
      <c r="D50" t="s">
        <v>688</v>
      </c>
      <c r="E50" t="s">
        <v>651</v>
      </c>
      <c r="F50" t="s">
        <v>636</v>
      </c>
      <c r="G50">
        <v>800000</v>
      </c>
      <c r="H50">
        <v>4.0000000000000001E-3</v>
      </c>
      <c r="I50">
        <v>3200</v>
      </c>
      <c r="J50">
        <v>128000</v>
      </c>
    </row>
    <row r="51" spans="1:10" x14ac:dyDescent="0.2">
      <c r="A51" t="s">
        <v>118</v>
      </c>
      <c r="B51" t="s">
        <v>633</v>
      </c>
      <c r="C51">
        <v>43269</v>
      </c>
      <c r="D51" t="s">
        <v>688</v>
      </c>
      <c r="E51" t="s">
        <v>635</v>
      </c>
      <c r="F51" t="s">
        <v>636</v>
      </c>
      <c r="G51">
        <v>200000</v>
      </c>
      <c r="H51">
        <v>0.03</v>
      </c>
      <c r="I51">
        <v>6000</v>
      </c>
      <c r="J51">
        <v>240000</v>
      </c>
    </row>
    <row r="52" spans="1:10" x14ac:dyDescent="0.2">
      <c r="A52" t="s">
        <v>118</v>
      </c>
      <c r="B52" t="s">
        <v>664</v>
      </c>
      <c r="C52">
        <v>43269</v>
      </c>
      <c r="D52" t="s">
        <v>664</v>
      </c>
      <c r="E52" t="s">
        <v>665</v>
      </c>
      <c r="F52" t="s">
        <v>636</v>
      </c>
      <c r="G52">
        <v>200000</v>
      </c>
      <c r="H52">
        <v>2.8000000000000001E-2</v>
      </c>
      <c r="I52">
        <v>5600.0000000000009</v>
      </c>
      <c r="J52">
        <v>224000.00000000003</v>
      </c>
    </row>
    <row r="53" spans="1:10" x14ac:dyDescent="0.2">
      <c r="A53" t="s">
        <v>118</v>
      </c>
      <c r="B53" t="s">
        <v>643</v>
      </c>
      <c r="C53">
        <v>43269</v>
      </c>
      <c r="D53" t="s">
        <v>689</v>
      </c>
      <c r="E53" t="s">
        <v>645</v>
      </c>
      <c r="F53" t="s">
        <v>636</v>
      </c>
      <c r="G53">
        <v>300000</v>
      </c>
      <c r="H53">
        <v>0.04</v>
      </c>
      <c r="I53">
        <v>12000</v>
      </c>
      <c r="J53">
        <v>960000</v>
      </c>
    </row>
    <row r="54" spans="1:10" x14ac:dyDescent="0.2">
      <c r="A54" t="s">
        <v>118</v>
      </c>
      <c r="B54" t="s">
        <v>661</v>
      </c>
      <c r="C54">
        <v>43269</v>
      </c>
      <c r="D54" t="s">
        <v>690</v>
      </c>
      <c r="E54" t="s">
        <v>663</v>
      </c>
      <c r="F54" t="s">
        <v>636</v>
      </c>
      <c r="G54">
        <v>400000</v>
      </c>
      <c r="H54">
        <v>2.5000000000000001E-2</v>
      </c>
      <c r="I54">
        <v>10000</v>
      </c>
      <c r="J54">
        <v>900000</v>
      </c>
    </row>
    <row r="55" spans="1:10" x14ac:dyDescent="0.2">
      <c r="A55" t="s">
        <v>124</v>
      </c>
      <c r="B55" t="s">
        <v>633</v>
      </c>
      <c r="C55">
        <v>43269</v>
      </c>
      <c r="D55" t="s">
        <v>688</v>
      </c>
      <c r="E55" t="s">
        <v>635</v>
      </c>
      <c r="F55" t="s">
        <v>636</v>
      </c>
      <c r="G55">
        <v>400000</v>
      </c>
      <c r="H55">
        <v>4.0000000000000001E-3</v>
      </c>
      <c r="I55">
        <v>1600</v>
      </c>
      <c r="J55">
        <v>64000</v>
      </c>
    </row>
    <row r="56" spans="1:10" x14ac:dyDescent="0.2">
      <c r="A56" t="s">
        <v>124</v>
      </c>
      <c r="B56" t="s">
        <v>664</v>
      </c>
      <c r="C56">
        <v>43269</v>
      </c>
      <c r="D56" t="s">
        <v>664</v>
      </c>
      <c r="E56" t="s">
        <v>665</v>
      </c>
      <c r="F56" t="s">
        <v>636</v>
      </c>
      <c r="G56">
        <v>1000000</v>
      </c>
      <c r="H56">
        <v>5.0000000000000001E-3</v>
      </c>
      <c r="I56">
        <v>5000</v>
      </c>
      <c r="J56">
        <v>450000</v>
      </c>
    </row>
    <row r="57" spans="1:10" x14ac:dyDescent="0.2">
      <c r="A57" t="s">
        <v>124</v>
      </c>
      <c r="B57" t="s">
        <v>643</v>
      </c>
      <c r="C57">
        <v>43269</v>
      </c>
      <c r="D57" t="s">
        <v>689</v>
      </c>
      <c r="E57" t="s">
        <v>645</v>
      </c>
      <c r="F57" t="s">
        <v>636</v>
      </c>
      <c r="G57">
        <v>800000</v>
      </c>
      <c r="H57">
        <v>5.0000000000000001E-3</v>
      </c>
      <c r="I57">
        <v>4000</v>
      </c>
      <c r="J57">
        <v>240000</v>
      </c>
    </row>
    <row r="58" spans="1:10" x14ac:dyDescent="0.2">
      <c r="A58" t="s">
        <v>124</v>
      </c>
      <c r="B58" t="s">
        <v>661</v>
      </c>
      <c r="C58">
        <v>43269</v>
      </c>
      <c r="D58" t="s">
        <v>690</v>
      </c>
      <c r="E58" t="s">
        <v>663</v>
      </c>
      <c r="F58" t="s">
        <v>636</v>
      </c>
      <c r="G58">
        <v>800000</v>
      </c>
      <c r="H58">
        <v>6.0000000000000001E-3</v>
      </c>
      <c r="I58">
        <v>4800</v>
      </c>
      <c r="J58">
        <v>432000</v>
      </c>
    </row>
    <row r="59" spans="1:10" x14ac:dyDescent="0.2">
      <c r="A59" t="s">
        <v>122</v>
      </c>
      <c r="B59" t="s">
        <v>652</v>
      </c>
      <c r="C59">
        <v>43269</v>
      </c>
      <c r="D59" t="s">
        <v>698</v>
      </c>
      <c r="E59" t="s">
        <v>654</v>
      </c>
      <c r="F59" t="s">
        <v>636</v>
      </c>
      <c r="G59">
        <v>500000</v>
      </c>
      <c r="H59">
        <v>5.0000000000000001E-3</v>
      </c>
      <c r="I59">
        <v>2500</v>
      </c>
      <c r="J59">
        <v>100000</v>
      </c>
    </row>
    <row r="60" spans="1:10" x14ac:dyDescent="0.2">
      <c r="A60" t="s">
        <v>118</v>
      </c>
      <c r="B60" t="s">
        <v>659</v>
      </c>
      <c r="C60">
        <v>43270</v>
      </c>
      <c r="D60" t="s">
        <v>691</v>
      </c>
      <c r="E60" t="s">
        <v>660</v>
      </c>
      <c r="F60" t="s">
        <v>636</v>
      </c>
      <c r="G60">
        <v>300000</v>
      </c>
      <c r="H60">
        <v>0.03</v>
      </c>
      <c r="I60">
        <v>9000</v>
      </c>
      <c r="J60">
        <v>540000</v>
      </c>
    </row>
    <row r="61" spans="1:10" x14ac:dyDescent="0.2">
      <c r="A61" t="s">
        <v>118</v>
      </c>
      <c r="B61" t="s">
        <v>640</v>
      </c>
      <c r="C61">
        <v>43270</v>
      </c>
      <c r="D61" t="s">
        <v>692</v>
      </c>
      <c r="E61" t="s">
        <v>642</v>
      </c>
      <c r="F61" t="s">
        <v>636</v>
      </c>
      <c r="G61">
        <v>150000</v>
      </c>
      <c r="H61">
        <v>2.1999999999999999E-2</v>
      </c>
      <c r="I61">
        <v>3299.9999999999995</v>
      </c>
      <c r="J61">
        <v>3299999.9999999995</v>
      </c>
    </row>
    <row r="62" spans="1:10" x14ac:dyDescent="0.2">
      <c r="A62" t="s">
        <v>124</v>
      </c>
      <c r="B62" t="s">
        <v>659</v>
      </c>
      <c r="C62">
        <v>43270</v>
      </c>
      <c r="D62" t="s">
        <v>691</v>
      </c>
      <c r="E62" t="s">
        <v>660</v>
      </c>
      <c r="F62" t="s">
        <v>636</v>
      </c>
      <c r="G62">
        <v>600000</v>
      </c>
      <c r="H62">
        <v>5.0000000000000001E-3</v>
      </c>
      <c r="I62">
        <v>3000</v>
      </c>
      <c r="J62">
        <v>180000</v>
      </c>
    </row>
    <row r="63" spans="1:10" x14ac:dyDescent="0.2">
      <c r="A63" t="s">
        <v>124</v>
      </c>
      <c r="B63" t="s">
        <v>640</v>
      </c>
      <c r="C63">
        <v>43270</v>
      </c>
      <c r="D63" t="s">
        <v>692</v>
      </c>
      <c r="E63" t="s">
        <v>642</v>
      </c>
      <c r="F63" t="s">
        <v>636</v>
      </c>
      <c r="G63">
        <v>300000</v>
      </c>
      <c r="H63">
        <v>7.0000000000000001E-3</v>
      </c>
      <c r="I63">
        <v>2100</v>
      </c>
      <c r="J63">
        <v>126000</v>
      </c>
    </row>
    <row r="64" spans="1:10" x14ac:dyDescent="0.2">
      <c r="A64" t="s">
        <v>118</v>
      </c>
      <c r="B64" t="s">
        <v>646</v>
      </c>
      <c r="C64">
        <v>43253</v>
      </c>
      <c r="D64" t="s">
        <v>647</v>
      </c>
      <c r="E64" t="s">
        <v>648</v>
      </c>
      <c r="F64" t="s">
        <v>636</v>
      </c>
      <c r="G64">
        <v>200000</v>
      </c>
      <c r="H64">
        <v>0.04</v>
      </c>
      <c r="I64">
        <v>8000</v>
      </c>
      <c r="J64">
        <v>640000</v>
      </c>
    </row>
    <row r="65" spans="1:10" x14ac:dyDescent="0.2">
      <c r="A65" t="s">
        <v>118</v>
      </c>
      <c r="B65" t="s">
        <v>649</v>
      </c>
      <c r="C65">
        <v>43253</v>
      </c>
      <c r="D65" t="s">
        <v>650</v>
      </c>
      <c r="E65" t="s">
        <v>651</v>
      </c>
      <c r="F65" t="s">
        <v>636</v>
      </c>
      <c r="G65">
        <v>380000</v>
      </c>
      <c r="H65">
        <v>0.03</v>
      </c>
      <c r="I65">
        <v>11399.999999999998</v>
      </c>
      <c r="J65">
        <v>455999.99999999994</v>
      </c>
    </row>
    <row r="66" spans="1:10" x14ac:dyDescent="0.2">
      <c r="A66" t="s">
        <v>118</v>
      </c>
      <c r="B66" t="s">
        <v>637</v>
      </c>
      <c r="C66">
        <v>43253</v>
      </c>
      <c r="D66" t="s">
        <v>693</v>
      </c>
      <c r="E66" t="s">
        <v>639</v>
      </c>
      <c r="F66" t="s">
        <v>636</v>
      </c>
      <c r="G66">
        <v>200000</v>
      </c>
      <c r="H66">
        <v>0.03</v>
      </c>
      <c r="I66">
        <v>6000</v>
      </c>
      <c r="J66">
        <v>360000</v>
      </c>
    </row>
    <row r="67" spans="1:10" x14ac:dyDescent="0.2">
      <c r="A67" t="s">
        <v>118</v>
      </c>
      <c r="B67" t="s">
        <v>661</v>
      </c>
      <c r="C67">
        <v>43253</v>
      </c>
      <c r="D67" t="s">
        <v>694</v>
      </c>
      <c r="E67" t="s">
        <v>663</v>
      </c>
      <c r="F67" t="s">
        <v>636</v>
      </c>
      <c r="G67">
        <v>250000</v>
      </c>
      <c r="H67">
        <v>3.2000000000000001E-2</v>
      </c>
      <c r="I67">
        <v>8000</v>
      </c>
      <c r="J67">
        <v>720000</v>
      </c>
    </row>
    <row r="68" spans="1:10" x14ac:dyDescent="0.2">
      <c r="A68" t="s">
        <v>118</v>
      </c>
      <c r="B68" t="s">
        <v>640</v>
      </c>
      <c r="C68">
        <v>43253</v>
      </c>
      <c r="D68" t="s">
        <v>695</v>
      </c>
      <c r="E68" t="s">
        <v>642</v>
      </c>
      <c r="F68" t="s">
        <v>636</v>
      </c>
      <c r="G68">
        <v>150000</v>
      </c>
      <c r="H68">
        <v>2.1999999999999999E-2</v>
      </c>
      <c r="I68">
        <v>3299.9999999999995</v>
      </c>
      <c r="J68">
        <v>3299999.9999999995</v>
      </c>
    </row>
    <row r="69" spans="1:10" x14ac:dyDescent="0.2">
      <c r="A69" t="s">
        <v>118</v>
      </c>
      <c r="B69" t="s">
        <v>643</v>
      </c>
      <c r="C69">
        <v>43253</v>
      </c>
      <c r="D69" t="s">
        <v>696</v>
      </c>
      <c r="E69" t="s">
        <v>645</v>
      </c>
      <c r="F69" t="s">
        <v>636</v>
      </c>
      <c r="G69">
        <v>280000</v>
      </c>
      <c r="H69">
        <v>0.03</v>
      </c>
      <c r="I69">
        <v>8400</v>
      </c>
      <c r="J69">
        <v>672000</v>
      </c>
    </row>
    <row r="70" spans="1:10" x14ac:dyDescent="0.2">
      <c r="A70" t="s">
        <v>124</v>
      </c>
      <c r="B70" t="s">
        <v>646</v>
      </c>
      <c r="C70">
        <v>43253</v>
      </c>
      <c r="D70" t="s">
        <v>647</v>
      </c>
      <c r="E70" t="s">
        <v>648</v>
      </c>
      <c r="F70" t="s">
        <v>636</v>
      </c>
      <c r="G70">
        <v>400000</v>
      </c>
      <c r="H70">
        <v>5.0000000000000001E-3</v>
      </c>
      <c r="I70">
        <v>2000</v>
      </c>
      <c r="J70">
        <v>160000</v>
      </c>
    </row>
    <row r="71" spans="1:10" x14ac:dyDescent="0.2">
      <c r="A71" t="s">
        <v>124</v>
      </c>
      <c r="B71" t="s">
        <v>649</v>
      </c>
      <c r="C71">
        <v>43253</v>
      </c>
      <c r="D71" t="s">
        <v>650</v>
      </c>
      <c r="E71" t="s">
        <v>651</v>
      </c>
      <c r="F71" t="s">
        <v>636</v>
      </c>
      <c r="G71">
        <v>680000</v>
      </c>
      <c r="H71">
        <v>3.0000000000000001E-3</v>
      </c>
      <c r="I71">
        <v>2040.0000000000002</v>
      </c>
      <c r="J71">
        <v>81600.000000000015</v>
      </c>
    </row>
    <row r="72" spans="1:10" x14ac:dyDescent="0.2">
      <c r="A72" t="s">
        <v>124</v>
      </c>
      <c r="B72" t="s">
        <v>637</v>
      </c>
      <c r="C72">
        <v>43253</v>
      </c>
      <c r="D72" t="s">
        <v>693</v>
      </c>
      <c r="E72" t="s">
        <v>639</v>
      </c>
      <c r="F72" t="s">
        <v>636</v>
      </c>
      <c r="G72">
        <v>200000</v>
      </c>
      <c r="H72">
        <v>5.0000000000000001E-3</v>
      </c>
      <c r="I72">
        <v>1000</v>
      </c>
      <c r="J72">
        <v>60000</v>
      </c>
    </row>
    <row r="73" spans="1:10" x14ac:dyDescent="0.2">
      <c r="A73" t="s">
        <v>124</v>
      </c>
      <c r="B73" t="s">
        <v>661</v>
      </c>
      <c r="C73">
        <v>43253</v>
      </c>
      <c r="D73" t="s">
        <v>694</v>
      </c>
      <c r="E73" t="s">
        <v>663</v>
      </c>
      <c r="F73" t="s">
        <v>636</v>
      </c>
      <c r="G73">
        <v>500000</v>
      </c>
      <c r="H73">
        <v>4.0000000000000001E-3</v>
      </c>
      <c r="I73">
        <v>2000</v>
      </c>
      <c r="J73">
        <v>180000</v>
      </c>
    </row>
    <row r="74" spans="1:10" x14ac:dyDescent="0.2">
      <c r="A74" t="s">
        <v>124</v>
      </c>
      <c r="B74" t="s">
        <v>640</v>
      </c>
      <c r="C74">
        <v>43253</v>
      </c>
      <c r="D74" t="s">
        <v>695</v>
      </c>
      <c r="E74" t="s">
        <v>642</v>
      </c>
      <c r="F74" t="s">
        <v>636</v>
      </c>
      <c r="G74">
        <v>300000</v>
      </c>
      <c r="H74">
        <v>5.0000000000000001E-3</v>
      </c>
      <c r="I74">
        <v>1500</v>
      </c>
      <c r="J74">
        <v>90000</v>
      </c>
    </row>
    <row r="75" spans="1:10" x14ac:dyDescent="0.2">
      <c r="A75" t="s">
        <v>124</v>
      </c>
      <c r="B75" t="s">
        <v>643</v>
      </c>
      <c r="C75">
        <v>43253</v>
      </c>
      <c r="D75" t="s">
        <v>696</v>
      </c>
      <c r="E75" t="s">
        <v>645</v>
      </c>
      <c r="F75" t="s">
        <v>636</v>
      </c>
      <c r="G75">
        <v>560000</v>
      </c>
      <c r="H75">
        <v>4.0000000000000001E-3</v>
      </c>
      <c r="I75">
        <v>2240</v>
      </c>
      <c r="J75">
        <v>134400</v>
      </c>
    </row>
    <row r="76" spans="1:10" x14ac:dyDescent="0.2">
      <c r="A76" t="s">
        <v>118</v>
      </c>
      <c r="B76" t="s">
        <v>633</v>
      </c>
      <c r="C76">
        <v>43272</v>
      </c>
      <c r="D76" t="s">
        <v>697</v>
      </c>
      <c r="E76" t="s">
        <v>635</v>
      </c>
      <c r="F76" t="s">
        <v>636</v>
      </c>
      <c r="G76">
        <v>300000</v>
      </c>
      <c r="H76">
        <v>0.03</v>
      </c>
      <c r="I76">
        <v>9000</v>
      </c>
      <c r="J76">
        <v>360000</v>
      </c>
    </row>
    <row r="77" spans="1:10" x14ac:dyDescent="0.2">
      <c r="A77" t="s">
        <v>118</v>
      </c>
      <c r="B77" t="s">
        <v>643</v>
      </c>
      <c r="C77">
        <v>43272</v>
      </c>
      <c r="D77" t="s">
        <v>668</v>
      </c>
      <c r="E77" t="s">
        <v>645</v>
      </c>
      <c r="F77" t="s">
        <v>636</v>
      </c>
      <c r="G77">
        <v>300000</v>
      </c>
      <c r="H77">
        <v>0.03</v>
      </c>
      <c r="I77">
        <v>9000</v>
      </c>
      <c r="J77">
        <v>720000</v>
      </c>
    </row>
    <row r="78" spans="1:10" x14ac:dyDescent="0.2">
      <c r="A78" t="s">
        <v>118</v>
      </c>
      <c r="B78" t="s">
        <v>652</v>
      </c>
      <c r="C78">
        <v>43272</v>
      </c>
      <c r="D78" t="s">
        <v>698</v>
      </c>
      <c r="E78" t="s">
        <v>654</v>
      </c>
      <c r="F78" t="s">
        <v>636</v>
      </c>
      <c r="G78">
        <v>200000</v>
      </c>
      <c r="H78">
        <v>3.7999999999999999E-2</v>
      </c>
      <c r="I78">
        <v>7600</v>
      </c>
      <c r="J78">
        <v>1140000</v>
      </c>
    </row>
    <row r="79" spans="1:10" x14ac:dyDescent="0.2">
      <c r="A79" t="s">
        <v>124</v>
      </c>
      <c r="B79" t="s">
        <v>633</v>
      </c>
      <c r="C79">
        <v>43272</v>
      </c>
      <c r="D79" t="s">
        <v>697</v>
      </c>
      <c r="E79" t="s">
        <v>635</v>
      </c>
      <c r="F79" t="s">
        <v>636</v>
      </c>
      <c r="G79">
        <v>600000</v>
      </c>
      <c r="H79">
        <v>3.0000000000000001E-3</v>
      </c>
      <c r="I79">
        <v>1800</v>
      </c>
      <c r="J79">
        <v>72000</v>
      </c>
    </row>
    <row r="80" spans="1:10" x14ac:dyDescent="0.2">
      <c r="A80" t="s">
        <v>124</v>
      </c>
      <c r="B80" t="s">
        <v>643</v>
      </c>
      <c r="C80">
        <v>43272</v>
      </c>
      <c r="D80" t="s">
        <v>668</v>
      </c>
      <c r="E80" t="s">
        <v>645</v>
      </c>
      <c r="F80" t="s">
        <v>636</v>
      </c>
      <c r="G80">
        <v>500000</v>
      </c>
      <c r="H80">
        <v>6.0000000000000001E-3</v>
      </c>
      <c r="I80">
        <v>3000</v>
      </c>
      <c r="J80">
        <v>180000</v>
      </c>
    </row>
    <row r="81" spans="1:10" x14ac:dyDescent="0.2">
      <c r="A81" t="s">
        <v>124</v>
      </c>
      <c r="B81" t="s">
        <v>652</v>
      </c>
      <c r="C81">
        <v>43272</v>
      </c>
      <c r="D81" t="s">
        <v>698</v>
      </c>
      <c r="E81" t="s">
        <v>654</v>
      </c>
      <c r="F81" t="s">
        <v>636</v>
      </c>
      <c r="G81">
        <v>400000</v>
      </c>
      <c r="H81">
        <v>5.0000000000000001E-3</v>
      </c>
      <c r="I81">
        <v>2000</v>
      </c>
      <c r="J81">
        <v>80000</v>
      </c>
    </row>
    <row r="82" spans="1:10" x14ac:dyDescent="0.2">
      <c r="A82" t="s">
        <v>118</v>
      </c>
      <c r="B82" t="s">
        <v>655</v>
      </c>
      <c r="C82">
        <v>43273</v>
      </c>
      <c r="D82" t="s">
        <v>699</v>
      </c>
      <c r="E82" t="s">
        <v>657</v>
      </c>
      <c r="F82" t="s">
        <v>658</v>
      </c>
      <c r="G82">
        <v>500000</v>
      </c>
      <c r="H82">
        <v>2.8000000000000001E-2</v>
      </c>
      <c r="I82">
        <v>14000.000000000002</v>
      </c>
      <c r="J82">
        <v>1120000.0000000002</v>
      </c>
    </row>
    <row r="83" spans="1:10" x14ac:dyDescent="0.2">
      <c r="A83" t="s">
        <v>118</v>
      </c>
      <c r="B83" t="s">
        <v>643</v>
      </c>
      <c r="C83">
        <v>43273</v>
      </c>
      <c r="D83" t="s">
        <v>700</v>
      </c>
      <c r="E83" t="s">
        <v>645</v>
      </c>
      <c r="F83" t="s">
        <v>636</v>
      </c>
      <c r="G83">
        <v>180000</v>
      </c>
      <c r="H83">
        <v>0.03</v>
      </c>
      <c r="I83">
        <v>5400</v>
      </c>
      <c r="J83">
        <v>432000</v>
      </c>
    </row>
    <row r="84" spans="1:10" x14ac:dyDescent="0.2">
      <c r="A84" t="s">
        <v>124</v>
      </c>
      <c r="B84" t="s">
        <v>655</v>
      </c>
      <c r="C84">
        <v>43273</v>
      </c>
      <c r="D84" t="s">
        <v>699</v>
      </c>
      <c r="E84" t="s">
        <v>657</v>
      </c>
      <c r="F84" t="s">
        <v>658</v>
      </c>
      <c r="G84">
        <v>500000</v>
      </c>
      <c r="H84">
        <v>6.0000000000000001E-3</v>
      </c>
      <c r="I84">
        <v>3000</v>
      </c>
      <c r="J84">
        <v>120000</v>
      </c>
    </row>
    <row r="85" spans="1:10" x14ac:dyDescent="0.2">
      <c r="A85" t="s">
        <v>124</v>
      </c>
      <c r="B85" t="s">
        <v>643</v>
      </c>
      <c r="C85">
        <v>43273</v>
      </c>
      <c r="D85" t="s">
        <v>700</v>
      </c>
      <c r="E85" t="s">
        <v>645</v>
      </c>
      <c r="F85" t="s">
        <v>636</v>
      </c>
      <c r="G85">
        <v>360000</v>
      </c>
      <c r="H85">
        <v>5.0000000000000001E-3</v>
      </c>
      <c r="I85">
        <v>1800</v>
      </c>
      <c r="J85">
        <v>108000</v>
      </c>
    </row>
    <row r="86" spans="1:10" x14ac:dyDescent="0.2">
      <c r="A86" t="s">
        <v>118</v>
      </c>
      <c r="B86" t="s">
        <v>640</v>
      </c>
      <c r="C86">
        <v>43274</v>
      </c>
      <c r="D86" t="s">
        <v>700</v>
      </c>
      <c r="E86" t="s">
        <v>642</v>
      </c>
      <c r="F86" t="s">
        <v>636</v>
      </c>
      <c r="G86">
        <v>150000</v>
      </c>
      <c r="H86">
        <v>2.1999999999999999E-2</v>
      </c>
      <c r="I86">
        <v>3299.9999999999995</v>
      </c>
      <c r="J86">
        <v>3299999.9999999995</v>
      </c>
    </row>
    <row r="87" spans="1:10" x14ac:dyDescent="0.2">
      <c r="A87" t="s">
        <v>118</v>
      </c>
      <c r="B87" t="s">
        <v>646</v>
      </c>
      <c r="C87">
        <v>43274</v>
      </c>
      <c r="D87" t="s">
        <v>701</v>
      </c>
      <c r="E87" t="s">
        <v>648</v>
      </c>
      <c r="F87" t="s">
        <v>636</v>
      </c>
      <c r="G87">
        <v>400000</v>
      </c>
      <c r="H87">
        <v>0.03</v>
      </c>
      <c r="I87">
        <v>12000</v>
      </c>
      <c r="J87">
        <v>960000</v>
      </c>
    </row>
    <row r="88" spans="1:10" x14ac:dyDescent="0.2">
      <c r="A88" t="s">
        <v>124</v>
      </c>
      <c r="B88" t="s">
        <v>640</v>
      </c>
      <c r="C88">
        <v>43274</v>
      </c>
      <c r="D88" t="s">
        <v>700</v>
      </c>
      <c r="E88" t="s">
        <v>642</v>
      </c>
      <c r="F88" t="s">
        <v>636</v>
      </c>
      <c r="G88">
        <v>300000</v>
      </c>
      <c r="H88">
        <v>6.0000000000000001E-3</v>
      </c>
      <c r="I88">
        <v>1800</v>
      </c>
      <c r="J88">
        <v>108000</v>
      </c>
    </row>
    <row r="89" spans="1:10" x14ac:dyDescent="0.2">
      <c r="A89" t="s">
        <v>124</v>
      </c>
      <c r="B89" t="s">
        <v>646</v>
      </c>
      <c r="C89">
        <v>43274</v>
      </c>
      <c r="D89" t="s">
        <v>701</v>
      </c>
      <c r="E89" t="s">
        <v>648</v>
      </c>
      <c r="F89" t="s">
        <v>636</v>
      </c>
      <c r="G89">
        <v>600000</v>
      </c>
      <c r="H89">
        <v>4.0000000000000001E-3</v>
      </c>
      <c r="I89">
        <v>2400</v>
      </c>
      <c r="J89">
        <v>192000</v>
      </c>
    </row>
    <row r="90" spans="1:10" x14ac:dyDescent="0.2">
      <c r="A90" t="s">
        <v>122</v>
      </c>
      <c r="B90" t="s">
        <v>646</v>
      </c>
      <c r="C90">
        <v>43274</v>
      </c>
      <c r="D90" t="s">
        <v>701</v>
      </c>
      <c r="E90" t="s">
        <v>648</v>
      </c>
      <c r="F90" t="s">
        <v>636</v>
      </c>
      <c r="G90">
        <v>800000</v>
      </c>
      <c r="H90">
        <v>4.0000000000000001E-3</v>
      </c>
      <c r="I90">
        <v>3200</v>
      </c>
      <c r="J90">
        <v>256000</v>
      </c>
    </row>
    <row r="91" spans="1:10" x14ac:dyDescent="0.2">
      <c r="A91" t="s">
        <v>118</v>
      </c>
      <c r="B91" t="s">
        <v>652</v>
      </c>
      <c r="C91">
        <v>43275</v>
      </c>
      <c r="D91" t="s">
        <v>702</v>
      </c>
      <c r="E91" t="s">
        <v>654</v>
      </c>
      <c r="F91" t="s">
        <v>636</v>
      </c>
      <c r="G91">
        <v>180000</v>
      </c>
      <c r="H91">
        <v>3.7999999999999999E-2</v>
      </c>
      <c r="I91">
        <v>6839.9999999999991</v>
      </c>
      <c r="J91">
        <v>1025999.9999999999</v>
      </c>
    </row>
    <row r="92" spans="1:10" x14ac:dyDescent="0.2">
      <c r="A92" t="s">
        <v>118</v>
      </c>
      <c r="B92" t="s">
        <v>661</v>
      </c>
      <c r="C92">
        <v>43275</v>
      </c>
      <c r="D92" t="s">
        <v>703</v>
      </c>
      <c r="E92" t="s">
        <v>663</v>
      </c>
      <c r="F92" t="s">
        <v>636</v>
      </c>
      <c r="G92">
        <v>300000</v>
      </c>
      <c r="H92">
        <v>3.2000000000000001E-2</v>
      </c>
      <c r="I92">
        <v>9600</v>
      </c>
      <c r="J92">
        <v>864000</v>
      </c>
    </row>
    <row r="93" spans="1:10" x14ac:dyDescent="0.2">
      <c r="A93" t="s">
        <v>124</v>
      </c>
      <c r="B93" t="s">
        <v>652</v>
      </c>
      <c r="C93">
        <v>43275</v>
      </c>
      <c r="D93" t="s">
        <v>702</v>
      </c>
      <c r="E93" t="s">
        <v>654</v>
      </c>
      <c r="F93" t="s">
        <v>636</v>
      </c>
      <c r="G93">
        <v>500000</v>
      </c>
      <c r="H93">
        <v>4.0000000000000001E-3</v>
      </c>
      <c r="I93">
        <v>2000</v>
      </c>
      <c r="J93">
        <v>80000</v>
      </c>
    </row>
    <row r="94" spans="1:10" x14ac:dyDescent="0.2">
      <c r="A94" t="s">
        <v>124</v>
      </c>
      <c r="B94" t="s">
        <v>661</v>
      </c>
      <c r="C94">
        <v>43275</v>
      </c>
      <c r="D94" t="s">
        <v>703</v>
      </c>
      <c r="E94" t="s">
        <v>663</v>
      </c>
      <c r="F94" t="s">
        <v>636</v>
      </c>
      <c r="G94">
        <v>600000</v>
      </c>
      <c r="H94">
        <v>5.0000000000000001E-3</v>
      </c>
      <c r="I94">
        <v>3000</v>
      </c>
      <c r="J94">
        <v>270000</v>
      </c>
    </row>
    <row r="95" spans="1:10" x14ac:dyDescent="0.2">
      <c r="A95" t="s">
        <v>118</v>
      </c>
      <c r="B95" t="s">
        <v>649</v>
      </c>
      <c r="C95">
        <v>43276</v>
      </c>
      <c r="D95" t="s">
        <v>704</v>
      </c>
      <c r="E95" t="s">
        <v>651</v>
      </c>
      <c r="F95" t="s">
        <v>636</v>
      </c>
      <c r="G95">
        <v>600000</v>
      </c>
      <c r="H95">
        <v>0.04</v>
      </c>
      <c r="I95">
        <v>24000</v>
      </c>
      <c r="J95">
        <v>960000</v>
      </c>
    </row>
    <row r="96" spans="1:10" x14ac:dyDescent="0.2">
      <c r="A96" t="s">
        <v>118</v>
      </c>
      <c r="B96" t="s">
        <v>655</v>
      </c>
      <c r="C96">
        <v>43276</v>
      </c>
      <c r="D96" t="s">
        <v>705</v>
      </c>
      <c r="E96" t="s">
        <v>657</v>
      </c>
      <c r="F96" t="s">
        <v>658</v>
      </c>
      <c r="G96">
        <v>800000</v>
      </c>
      <c r="H96">
        <v>2.8000000000000001E-2</v>
      </c>
      <c r="I96">
        <v>22400.000000000004</v>
      </c>
      <c r="J96">
        <v>1792000.0000000002</v>
      </c>
    </row>
    <row r="97" spans="1:10" x14ac:dyDescent="0.2">
      <c r="A97" t="s">
        <v>124</v>
      </c>
      <c r="B97" t="s">
        <v>649</v>
      </c>
      <c r="C97">
        <v>43276</v>
      </c>
      <c r="D97" t="s">
        <v>704</v>
      </c>
      <c r="E97" t="s">
        <v>651</v>
      </c>
      <c r="F97" t="s">
        <v>636</v>
      </c>
      <c r="G97">
        <v>800000</v>
      </c>
      <c r="H97">
        <v>3.0000000000000001E-3</v>
      </c>
      <c r="I97">
        <v>2400</v>
      </c>
      <c r="J97">
        <v>96000</v>
      </c>
    </row>
    <row r="98" spans="1:10" x14ac:dyDescent="0.2">
      <c r="A98" t="s">
        <v>124</v>
      </c>
      <c r="B98" t="s">
        <v>655</v>
      </c>
      <c r="C98">
        <v>43276</v>
      </c>
      <c r="D98" t="s">
        <v>705</v>
      </c>
      <c r="E98" t="s">
        <v>657</v>
      </c>
      <c r="F98" t="s">
        <v>658</v>
      </c>
      <c r="G98">
        <v>800000</v>
      </c>
      <c r="H98">
        <v>5.0000000000000001E-3</v>
      </c>
      <c r="I98">
        <v>4000</v>
      </c>
      <c r="J98">
        <v>160000</v>
      </c>
    </row>
    <row r="99" spans="1:10" x14ac:dyDescent="0.2">
      <c r="A99" t="s">
        <v>118</v>
      </c>
      <c r="B99" t="s">
        <v>640</v>
      </c>
      <c r="C99">
        <v>43277</v>
      </c>
      <c r="D99" t="s">
        <v>706</v>
      </c>
      <c r="E99" t="s">
        <v>642</v>
      </c>
      <c r="F99" t="s">
        <v>636</v>
      </c>
      <c r="G99">
        <v>200000</v>
      </c>
      <c r="H99">
        <v>2.1999999999999999E-2</v>
      </c>
      <c r="I99">
        <v>4399.9999999999991</v>
      </c>
      <c r="J99">
        <v>4399999.9999999991</v>
      </c>
    </row>
    <row r="100" spans="1:10" x14ac:dyDescent="0.2">
      <c r="A100" t="s">
        <v>118</v>
      </c>
      <c r="B100" t="s">
        <v>664</v>
      </c>
      <c r="C100">
        <v>43277</v>
      </c>
      <c r="D100" t="s">
        <v>664</v>
      </c>
      <c r="E100" t="s">
        <v>665</v>
      </c>
      <c r="F100" t="s">
        <v>636</v>
      </c>
      <c r="G100">
        <v>200000</v>
      </c>
      <c r="H100">
        <v>2.8000000000000001E-2</v>
      </c>
      <c r="I100">
        <v>5600.0000000000009</v>
      </c>
      <c r="J100">
        <v>224000.00000000003</v>
      </c>
    </row>
    <row r="101" spans="1:10" x14ac:dyDescent="0.2">
      <c r="A101" t="s">
        <v>118</v>
      </c>
      <c r="B101" t="s">
        <v>637</v>
      </c>
      <c r="C101">
        <v>43277</v>
      </c>
      <c r="D101" t="s">
        <v>691</v>
      </c>
      <c r="E101" t="s">
        <v>639</v>
      </c>
      <c r="F101" t="s">
        <v>636</v>
      </c>
      <c r="G101">
        <v>250000</v>
      </c>
      <c r="H101">
        <v>0.03</v>
      </c>
      <c r="I101">
        <v>7500</v>
      </c>
      <c r="J101">
        <v>450000</v>
      </c>
    </row>
    <row r="102" spans="1:10" x14ac:dyDescent="0.2">
      <c r="A102" t="s">
        <v>118</v>
      </c>
      <c r="B102" t="s">
        <v>655</v>
      </c>
      <c r="C102">
        <v>43277</v>
      </c>
      <c r="D102" t="s">
        <v>707</v>
      </c>
      <c r="E102" t="s">
        <v>657</v>
      </c>
      <c r="F102" t="s">
        <v>658</v>
      </c>
      <c r="G102">
        <v>400000</v>
      </c>
      <c r="H102">
        <v>2.8000000000000001E-2</v>
      </c>
      <c r="I102">
        <v>11200.000000000002</v>
      </c>
      <c r="J102">
        <v>896000.00000000012</v>
      </c>
    </row>
    <row r="103" spans="1:10" x14ac:dyDescent="0.2">
      <c r="A103" t="s">
        <v>124</v>
      </c>
      <c r="B103" t="s">
        <v>640</v>
      </c>
      <c r="C103">
        <v>43277</v>
      </c>
      <c r="D103" t="s">
        <v>706</v>
      </c>
      <c r="E103" t="s">
        <v>642</v>
      </c>
      <c r="F103" t="s">
        <v>636</v>
      </c>
      <c r="G103">
        <v>300000</v>
      </c>
      <c r="H103">
        <v>5.0000000000000001E-3</v>
      </c>
      <c r="I103">
        <v>1500</v>
      </c>
      <c r="J103">
        <v>90000</v>
      </c>
    </row>
    <row r="104" spans="1:10" x14ac:dyDescent="0.2">
      <c r="A104" t="s">
        <v>124</v>
      </c>
      <c r="B104" t="s">
        <v>664</v>
      </c>
      <c r="C104">
        <v>43277</v>
      </c>
      <c r="D104" t="s">
        <v>664</v>
      </c>
      <c r="E104" t="s">
        <v>665</v>
      </c>
      <c r="F104" t="s">
        <v>636</v>
      </c>
      <c r="G104">
        <v>600000</v>
      </c>
      <c r="H104">
        <v>4.0000000000000001E-3</v>
      </c>
      <c r="I104">
        <v>2400</v>
      </c>
      <c r="J104">
        <v>216000</v>
      </c>
    </row>
    <row r="105" spans="1:10" x14ac:dyDescent="0.2">
      <c r="A105" t="s">
        <v>124</v>
      </c>
      <c r="B105" t="s">
        <v>637</v>
      </c>
      <c r="C105">
        <v>43277</v>
      </c>
      <c r="D105" t="s">
        <v>691</v>
      </c>
      <c r="E105" t="s">
        <v>639</v>
      </c>
      <c r="F105" t="s">
        <v>636</v>
      </c>
      <c r="G105">
        <v>250000</v>
      </c>
      <c r="H105">
        <v>6.0000000000000001E-3</v>
      </c>
      <c r="I105">
        <v>1500</v>
      </c>
      <c r="J105">
        <v>90000</v>
      </c>
    </row>
    <row r="106" spans="1:10" x14ac:dyDescent="0.2">
      <c r="A106" t="s">
        <v>124</v>
      </c>
      <c r="B106" t="s">
        <v>655</v>
      </c>
      <c r="C106">
        <v>43277</v>
      </c>
      <c r="D106" t="s">
        <v>707</v>
      </c>
      <c r="E106" t="s">
        <v>657</v>
      </c>
      <c r="F106" t="s">
        <v>658</v>
      </c>
      <c r="G106">
        <v>800000</v>
      </c>
      <c r="H106">
        <v>4.0000000000000001E-3</v>
      </c>
      <c r="I106">
        <v>3200</v>
      </c>
      <c r="J106">
        <v>128000</v>
      </c>
    </row>
    <row r="107" spans="1:10" x14ac:dyDescent="0.2">
      <c r="A107" t="s">
        <v>122</v>
      </c>
      <c r="B107" t="s">
        <v>655</v>
      </c>
      <c r="C107">
        <v>43277</v>
      </c>
      <c r="D107" t="s">
        <v>707</v>
      </c>
      <c r="E107" t="s">
        <v>657</v>
      </c>
      <c r="F107" t="s">
        <v>658</v>
      </c>
      <c r="G107">
        <v>720000</v>
      </c>
      <c r="H107">
        <v>6.0000000000000001E-3</v>
      </c>
      <c r="I107">
        <v>4320</v>
      </c>
      <c r="J107">
        <v>172800</v>
      </c>
    </row>
    <row r="108" spans="1:10" x14ac:dyDescent="0.2">
      <c r="A108" t="s">
        <v>118</v>
      </c>
      <c r="B108" t="s">
        <v>661</v>
      </c>
      <c r="C108">
        <v>43278</v>
      </c>
      <c r="D108" t="s">
        <v>708</v>
      </c>
      <c r="E108" t="s">
        <v>663</v>
      </c>
      <c r="F108" t="s">
        <v>636</v>
      </c>
      <c r="G108">
        <v>150000</v>
      </c>
      <c r="H108">
        <v>3.2000000000000001E-2</v>
      </c>
      <c r="I108">
        <v>4800</v>
      </c>
      <c r="J108">
        <v>432000</v>
      </c>
    </row>
    <row r="109" spans="1:10" x14ac:dyDescent="0.2">
      <c r="A109" t="s">
        <v>118</v>
      </c>
      <c r="B109" t="s">
        <v>655</v>
      </c>
      <c r="C109">
        <v>43278</v>
      </c>
      <c r="D109" t="s">
        <v>709</v>
      </c>
      <c r="E109" t="s">
        <v>657</v>
      </c>
      <c r="F109" t="s">
        <v>658</v>
      </c>
      <c r="G109">
        <v>180000</v>
      </c>
      <c r="H109">
        <v>2.8000000000000001E-2</v>
      </c>
      <c r="I109">
        <v>5040</v>
      </c>
      <c r="J109">
        <v>403200</v>
      </c>
    </row>
    <row r="110" spans="1:10" x14ac:dyDescent="0.2">
      <c r="A110" t="s">
        <v>118</v>
      </c>
      <c r="B110" t="s">
        <v>652</v>
      </c>
      <c r="C110">
        <v>43278</v>
      </c>
      <c r="D110" t="s">
        <v>710</v>
      </c>
      <c r="E110" t="s">
        <v>654</v>
      </c>
      <c r="F110" t="s">
        <v>636</v>
      </c>
      <c r="G110">
        <v>200000</v>
      </c>
      <c r="H110">
        <v>3.7999999999999999E-2</v>
      </c>
      <c r="I110">
        <v>7600</v>
      </c>
      <c r="J110">
        <v>1140000</v>
      </c>
    </row>
    <row r="111" spans="1:10" x14ac:dyDescent="0.2">
      <c r="A111" t="s">
        <v>118</v>
      </c>
      <c r="B111" t="s">
        <v>640</v>
      </c>
      <c r="C111">
        <v>43278</v>
      </c>
      <c r="D111" t="s">
        <v>711</v>
      </c>
      <c r="E111" t="s">
        <v>642</v>
      </c>
      <c r="F111" t="s">
        <v>636</v>
      </c>
      <c r="G111">
        <v>300000</v>
      </c>
      <c r="H111">
        <v>2.5999999999999999E-2</v>
      </c>
      <c r="I111">
        <v>7799.9999999999991</v>
      </c>
      <c r="J111">
        <v>7799999.9999999991</v>
      </c>
    </row>
    <row r="112" spans="1:10" x14ac:dyDescent="0.2">
      <c r="A112" t="s">
        <v>124</v>
      </c>
      <c r="B112" t="s">
        <v>661</v>
      </c>
      <c r="C112">
        <v>43278</v>
      </c>
      <c r="D112" t="s">
        <v>708</v>
      </c>
      <c r="E112" t="s">
        <v>663</v>
      </c>
      <c r="F112" t="s">
        <v>636</v>
      </c>
      <c r="G112">
        <v>300000</v>
      </c>
      <c r="H112">
        <v>6.0000000000000001E-3</v>
      </c>
      <c r="I112">
        <v>1800</v>
      </c>
      <c r="J112">
        <v>162000</v>
      </c>
    </row>
    <row r="113" spans="1:10" x14ac:dyDescent="0.2">
      <c r="A113" t="s">
        <v>124</v>
      </c>
      <c r="B113" t="s">
        <v>655</v>
      </c>
      <c r="C113">
        <v>43278</v>
      </c>
      <c r="D113" t="s">
        <v>709</v>
      </c>
      <c r="E113" t="s">
        <v>657</v>
      </c>
      <c r="F113" t="s">
        <v>658</v>
      </c>
      <c r="G113">
        <v>360000</v>
      </c>
      <c r="H113">
        <v>2E-3</v>
      </c>
      <c r="I113">
        <v>720.00000000000011</v>
      </c>
      <c r="J113">
        <v>28800.000000000004</v>
      </c>
    </row>
    <row r="114" spans="1:10" x14ac:dyDescent="0.2">
      <c r="A114" t="s">
        <v>124</v>
      </c>
      <c r="B114" t="s">
        <v>652</v>
      </c>
      <c r="C114">
        <v>43278</v>
      </c>
      <c r="D114" t="s">
        <v>710</v>
      </c>
      <c r="E114" t="s">
        <v>654</v>
      </c>
      <c r="F114" t="s">
        <v>636</v>
      </c>
      <c r="G114">
        <v>400000</v>
      </c>
      <c r="H114">
        <v>3.0000000000000001E-3</v>
      </c>
      <c r="I114">
        <v>1200</v>
      </c>
      <c r="J114">
        <v>48000</v>
      </c>
    </row>
    <row r="115" spans="1:10" x14ac:dyDescent="0.2">
      <c r="A115" t="s">
        <v>124</v>
      </c>
      <c r="B115" t="s">
        <v>640</v>
      </c>
      <c r="C115">
        <v>43278</v>
      </c>
      <c r="D115" t="s">
        <v>711</v>
      </c>
      <c r="E115" t="s">
        <v>642</v>
      </c>
      <c r="F115" t="s">
        <v>636</v>
      </c>
      <c r="G115">
        <v>400000</v>
      </c>
      <c r="H115">
        <v>6.0000000000000001E-3</v>
      </c>
      <c r="I115">
        <v>2400</v>
      </c>
      <c r="J115">
        <v>144000</v>
      </c>
    </row>
    <row r="116" spans="1:10" x14ac:dyDescent="0.2">
      <c r="A116" t="s">
        <v>118</v>
      </c>
      <c r="B116" t="s">
        <v>664</v>
      </c>
      <c r="C116">
        <v>43279</v>
      </c>
      <c r="D116" t="s">
        <v>664</v>
      </c>
      <c r="E116" t="s">
        <v>665</v>
      </c>
      <c r="F116" t="s">
        <v>636</v>
      </c>
      <c r="G116">
        <v>400000</v>
      </c>
      <c r="H116">
        <v>2.8000000000000001E-2</v>
      </c>
      <c r="I116">
        <v>11200.000000000002</v>
      </c>
      <c r="J116">
        <v>448000.00000000006</v>
      </c>
    </row>
    <row r="117" spans="1:10" x14ac:dyDescent="0.2">
      <c r="A117" t="s">
        <v>118</v>
      </c>
      <c r="B117" t="s">
        <v>643</v>
      </c>
      <c r="C117">
        <v>43279</v>
      </c>
      <c r="D117" t="s">
        <v>712</v>
      </c>
      <c r="E117" t="s">
        <v>645</v>
      </c>
      <c r="F117" t="s">
        <v>636</v>
      </c>
      <c r="G117">
        <v>900000</v>
      </c>
      <c r="H117">
        <v>0.04</v>
      </c>
      <c r="I117">
        <v>36000</v>
      </c>
      <c r="J117">
        <v>2880000</v>
      </c>
    </row>
    <row r="118" spans="1:10" x14ac:dyDescent="0.2">
      <c r="A118" t="s">
        <v>118</v>
      </c>
      <c r="B118" t="s">
        <v>646</v>
      </c>
      <c r="C118">
        <v>43279</v>
      </c>
      <c r="D118" t="s">
        <v>713</v>
      </c>
      <c r="E118" t="s">
        <v>648</v>
      </c>
      <c r="F118" t="s">
        <v>636</v>
      </c>
      <c r="G118">
        <v>400000</v>
      </c>
      <c r="H118">
        <v>0.03</v>
      </c>
      <c r="I118">
        <v>12000</v>
      </c>
      <c r="J118">
        <v>960000</v>
      </c>
    </row>
    <row r="119" spans="1:10" x14ac:dyDescent="0.2">
      <c r="A119" t="s">
        <v>118</v>
      </c>
      <c r="B119" t="s">
        <v>633</v>
      </c>
      <c r="C119">
        <v>43279</v>
      </c>
      <c r="D119" t="s">
        <v>714</v>
      </c>
      <c r="E119" t="s">
        <v>635</v>
      </c>
      <c r="F119" t="s">
        <v>636</v>
      </c>
      <c r="G119">
        <v>400000</v>
      </c>
      <c r="H119">
        <v>0.03</v>
      </c>
      <c r="I119">
        <v>12000</v>
      </c>
      <c r="J119">
        <v>480000</v>
      </c>
    </row>
    <row r="120" spans="1:10" x14ac:dyDescent="0.2">
      <c r="A120" t="s">
        <v>124</v>
      </c>
      <c r="B120" t="s">
        <v>664</v>
      </c>
      <c r="C120">
        <v>43279</v>
      </c>
      <c r="D120" t="s">
        <v>664</v>
      </c>
      <c r="E120" t="s">
        <v>665</v>
      </c>
      <c r="F120" t="s">
        <v>636</v>
      </c>
      <c r="G120">
        <v>800000</v>
      </c>
      <c r="H120">
        <v>5.0000000000000001E-3</v>
      </c>
      <c r="I120">
        <v>4000</v>
      </c>
      <c r="J120">
        <v>360000</v>
      </c>
    </row>
    <row r="121" spans="1:10" x14ac:dyDescent="0.2">
      <c r="A121" t="s">
        <v>124</v>
      </c>
      <c r="B121" t="s">
        <v>643</v>
      </c>
      <c r="C121">
        <v>43279</v>
      </c>
      <c r="D121" t="s">
        <v>712</v>
      </c>
      <c r="E121" t="s">
        <v>645</v>
      </c>
      <c r="F121" t="s">
        <v>636</v>
      </c>
      <c r="G121">
        <v>900000</v>
      </c>
      <c r="H121">
        <v>6.0000000000000001E-3</v>
      </c>
      <c r="I121">
        <v>5400</v>
      </c>
      <c r="J121">
        <v>324000</v>
      </c>
    </row>
    <row r="122" spans="1:10" x14ac:dyDescent="0.2">
      <c r="A122" t="s">
        <v>124</v>
      </c>
      <c r="B122" t="s">
        <v>646</v>
      </c>
      <c r="C122">
        <v>43279</v>
      </c>
      <c r="D122" t="s">
        <v>713</v>
      </c>
      <c r="E122" t="s">
        <v>648</v>
      </c>
      <c r="F122" t="s">
        <v>636</v>
      </c>
      <c r="G122">
        <v>400000</v>
      </c>
      <c r="H122">
        <v>3.0000000000000001E-3</v>
      </c>
      <c r="I122">
        <v>1200</v>
      </c>
      <c r="J122">
        <v>96000</v>
      </c>
    </row>
    <row r="123" spans="1:10" x14ac:dyDescent="0.2">
      <c r="A123" t="s">
        <v>124</v>
      </c>
      <c r="B123" t="s">
        <v>633</v>
      </c>
      <c r="C123">
        <v>43279</v>
      </c>
      <c r="D123" t="s">
        <v>714</v>
      </c>
      <c r="E123" t="s">
        <v>635</v>
      </c>
      <c r="F123" t="s">
        <v>636</v>
      </c>
      <c r="G123">
        <v>800000</v>
      </c>
      <c r="H123">
        <v>4.0000000000000001E-3</v>
      </c>
      <c r="I123">
        <v>3200</v>
      </c>
      <c r="J123">
        <v>128000</v>
      </c>
    </row>
    <row r="124" spans="1:10" x14ac:dyDescent="0.2">
      <c r="A124" t="s">
        <v>118</v>
      </c>
      <c r="B124" t="s">
        <v>655</v>
      </c>
      <c r="C124">
        <v>43280</v>
      </c>
      <c r="D124" t="s">
        <v>715</v>
      </c>
      <c r="E124" t="s">
        <v>657</v>
      </c>
      <c r="F124" t="s">
        <v>658</v>
      </c>
      <c r="G124">
        <v>250000</v>
      </c>
      <c r="H124">
        <v>2.8000000000000001E-2</v>
      </c>
      <c r="I124">
        <v>7000.0000000000009</v>
      </c>
      <c r="J124">
        <v>560000.00000000012</v>
      </c>
    </row>
    <row r="125" spans="1:10" x14ac:dyDescent="0.2">
      <c r="A125" t="s">
        <v>118</v>
      </c>
      <c r="B125" t="s">
        <v>661</v>
      </c>
      <c r="C125">
        <v>43280</v>
      </c>
      <c r="D125" t="s">
        <v>716</v>
      </c>
      <c r="E125" t="s">
        <v>663</v>
      </c>
      <c r="F125" t="s">
        <v>636</v>
      </c>
      <c r="G125">
        <v>200000</v>
      </c>
      <c r="H125">
        <v>3.2000000000000001E-2</v>
      </c>
      <c r="I125">
        <v>6400</v>
      </c>
      <c r="J125">
        <v>576000</v>
      </c>
    </row>
    <row r="126" spans="1:10" x14ac:dyDescent="0.2">
      <c r="A126" t="s">
        <v>118</v>
      </c>
      <c r="B126" t="s">
        <v>640</v>
      </c>
      <c r="C126">
        <v>43280</v>
      </c>
      <c r="D126" t="s">
        <v>717</v>
      </c>
      <c r="E126" t="s">
        <v>642</v>
      </c>
      <c r="F126" t="s">
        <v>636</v>
      </c>
      <c r="G126">
        <v>200000</v>
      </c>
      <c r="H126">
        <v>2.1999999999999999E-2</v>
      </c>
      <c r="I126">
        <v>4399.9999999999991</v>
      </c>
      <c r="J126">
        <v>4399999.9999999991</v>
      </c>
    </row>
    <row r="127" spans="1:10" x14ac:dyDescent="0.2">
      <c r="A127" t="s">
        <v>124</v>
      </c>
      <c r="B127" t="s">
        <v>655</v>
      </c>
      <c r="C127">
        <v>43280</v>
      </c>
      <c r="D127" t="s">
        <v>715</v>
      </c>
      <c r="E127" t="s">
        <v>657</v>
      </c>
      <c r="F127" t="s">
        <v>658</v>
      </c>
      <c r="G127">
        <v>400000</v>
      </c>
      <c r="H127">
        <v>6.0000000000000001E-3</v>
      </c>
      <c r="I127">
        <v>2400</v>
      </c>
      <c r="J127">
        <v>96000</v>
      </c>
    </row>
    <row r="128" spans="1:10" x14ac:dyDescent="0.2">
      <c r="A128" t="s">
        <v>124</v>
      </c>
      <c r="B128" t="s">
        <v>661</v>
      </c>
      <c r="C128">
        <v>43280</v>
      </c>
      <c r="D128" t="s">
        <v>716</v>
      </c>
      <c r="E128" t="s">
        <v>663</v>
      </c>
      <c r="F128" t="s">
        <v>636</v>
      </c>
      <c r="G128">
        <v>400000</v>
      </c>
      <c r="H128">
        <v>5.0000000000000001E-3</v>
      </c>
      <c r="I128">
        <v>2000</v>
      </c>
      <c r="J128">
        <v>180000</v>
      </c>
    </row>
    <row r="129" spans="1:10" x14ac:dyDescent="0.2">
      <c r="A129" t="s">
        <v>124</v>
      </c>
      <c r="B129" t="s">
        <v>640</v>
      </c>
      <c r="C129">
        <v>43280</v>
      </c>
      <c r="D129" t="s">
        <v>717</v>
      </c>
      <c r="E129" t="s">
        <v>642</v>
      </c>
      <c r="F129" t="s">
        <v>636</v>
      </c>
      <c r="G129">
        <v>400000</v>
      </c>
      <c r="H129">
        <v>4.0000000000000001E-3</v>
      </c>
      <c r="I129">
        <v>1600</v>
      </c>
      <c r="J129">
        <v>96000</v>
      </c>
    </row>
    <row r="130" spans="1:10" x14ac:dyDescent="0.2">
      <c r="A130" t="s">
        <v>118</v>
      </c>
      <c r="B130" t="s">
        <v>652</v>
      </c>
      <c r="C130">
        <v>43254</v>
      </c>
      <c r="D130" t="s">
        <v>653</v>
      </c>
      <c r="E130" t="s">
        <v>654</v>
      </c>
      <c r="F130" t="s">
        <v>636</v>
      </c>
      <c r="G130">
        <v>120000</v>
      </c>
      <c r="H130">
        <v>2.5000000000000001E-2</v>
      </c>
      <c r="I130">
        <v>3000.0000000000005</v>
      </c>
      <c r="J130">
        <v>450000.00000000006</v>
      </c>
    </row>
    <row r="131" spans="1:10" x14ac:dyDescent="0.2">
      <c r="A131" t="s">
        <v>118</v>
      </c>
      <c r="B131" t="s">
        <v>655</v>
      </c>
      <c r="C131">
        <v>43254</v>
      </c>
      <c r="D131" t="s">
        <v>656</v>
      </c>
      <c r="E131" t="s">
        <v>657</v>
      </c>
      <c r="F131" t="s">
        <v>658</v>
      </c>
      <c r="G131">
        <v>280000</v>
      </c>
      <c r="H131">
        <v>0.03</v>
      </c>
      <c r="I131">
        <v>8400</v>
      </c>
      <c r="J131">
        <v>672000</v>
      </c>
    </row>
    <row r="132" spans="1:10" x14ac:dyDescent="0.2">
      <c r="A132" t="s">
        <v>118</v>
      </c>
      <c r="B132" t="s">
        <v>655</v>
      </c>
      <c r="C132">
        <v>43254</v>
      </c>
      <c r="D132" t="s">
        <v>718</v>
      </c>
      <c r="E132" t="s">
        <v>657</v>
      </c>
      <c r="F132" t="s">
        <v>658</v>
      </c>
      <c r="G132">
        <v>250000</v>
      </c>
      <c r="H132">
        <v>2.8000000000000001E-2</v>
      </c>
      <c r="I132">
        <v>7000.0000000000009</v>
      </c>
      <c r="J132">
        <v>560000.00000000012</v>
      </c>
    </row>
    <row r="133" spans="1:10" x14ac:dyDescent="0.2">
      <c r="A133" t="s">
        <v>118</v>
      </c>
      <c r="B133" t="s">
        <v>664</v>
      </c>
      <c r="C133">
        <v>43254</v>
      </c>
      <c r="D133" t="s">
        <v>664</v>
      </c>
      <c r="E133" t="s">
        <v>665</v>
      </c>
      <c r="F133" t="s">
        <v>636</v>
      </c>
      <c r="G133">
        <v>200000</v>
      </c>
      <c r="H133">
        <v>2.8000000000000001E-2</v>
      </c>
      <c r="I133">
        <v>5600.0000000000009</v>
      </c>
      <c r="J133">
        <v>224000.00000000003</v>
      </c>
    </row>
    <row r="134" spans="1:10" x14ac:dyDescent="0.2">
      <c r="A134" t="s">
        <v>124</v>
      </c>
      <c r="B134" t="s">
        <v>652</v>
      </c>
      <c r="C134">
        <v>43254</v>
      </c>
      <c r="D134" t="s">
        <v>653</v>
      </c>
      <c r="E134" t="s">
        <v>654</v>
      </c>
      <c r="F134" t="s">
        <v>636</v>
      </c>
      <c r="G134">
        <v>240000</v>
      </c>
      <c r="H134">
        <v>6.0000000000000001E-3</v>
      </c>
      <c r="I134">
        <v>1440.0000000000002</v>
      </c>
      <c r="J134">
        <v>57600.000000000007</v>
      </c>
    </row>
    <row r="135" spans="1:10" x14ac:dyDescent="0.2">
      <c r="A135" t="s">
        <v>124</v>
      </c>
      <c r="B135" t="s">
        <v>655</v>
      </c>
      <c r="C135">
        <v>43254</v>
      </c>
      <c r="D135" t="s">
        <v>656</v>
      </c>
      <c r="E135" t="s">
        <v>657</v>
      </c>
      <c r="F135" t="s">
        <v>658</v>
      </c>
      <c r="G135">
        <v>560000</v>
      </c>
      <c r="H135">
        <v>3.0000000000000001E-3</v>
      </c>
      <c r="I135">
        <v>1680</v>
      </c>
      <c r="J135">
        <v>67200</v>
      </c>
    </row>
    <row r="136" spans="1:10" x14ac:dyDescent="0.2">
      <c r="A136" t="s">
        <v>124</v>
      </c>
      <c r="B136" t="s">
        <v>655</v>
      </c>
      <c r="C136">
        <v>43254</v>
      </c>
      <c r="D136" t="s">
        <v>718</v>
      </c>
      <c r="E136" t="s">
        <v>657</v>
      </c>
      <c r="F136" t="s">
        <v>658</v>
      </c>
      <c r="G136">
        <v>450000</v>
      </c>
      <c r="H136">
        <v>5.0000000000000001E-3</v>
      </c>
      <c r="I136">
        <v>2250</v>
      </c>
      <c r="J136">
        <v>90000</v>
      </c>
    </row>
    <row r="137" spans="1:10" x14ac:dyDescent="0.2">
      <c r="A137" t="s">
        <v>124</v>
      </c>
      <c r="B137" t="s">
        <v>664</v>
      </c>
      <c r="C137">
        <v>43254</v>
      </c>
      <c r="D137" t="s">
        <v>664</v>
      </c>
      <c r="E137" t="s">
        <v>665</v>
      </c>
      <c r="F137" t="s">
        <v>636</v>
      </c>
      <c r="G137">
        <v>600000</v>
      </c>
      <c r="H137">
        <v>3.0000000000000001E-3</v>
      </c>
      <c r="I137">
        <v>1800</v>
      </c>
      <c r="J137">
        <v>162000</v>
      </c>
    </row>
    <row r="138" spans="1:10" x14ac:dyDescent="0.2">
      <c r="A138" t="s">
        <v>122</v>
      </c>
      <c r="B138" t="s">
        <v>652</v>
      </c>
      <c r="C138">
        <v>43254</v>
      </c>
      <c r="D138" t="s">
        <v>698</v>
      </c>
      <c r="E138" t="s">
        <v>654</v>
      </c>
      <c r="F138" t="s">
        <v>636</v>
      </c>
      <c r="G138">
        <v>700000</v>
      </c>
      <c r="H138">
        <v>6.0000000000000001E-3</v>
      </c>
      <c r="I138">
        <v>4200</v>
      </c>
      <c r="J138">
        <v>168000</v>
      </c>
    </row>
    <row r="139" spans="1:10" x14ac:dyDescent="0.2">
      <c r="A139" t="s">
        <v>118</v>
      </c>
      <c r="B139" t="s">
        <v>659</v>
      </c>
      <c r="C139">
        <v>43255</v>
      </c>
      <c r="D139">
        <v>618</v>
      </c>
      <c r="E139" t="s">
        <v>660</v>
      </c>
      <c r="F139" t="s">
        <v>636</v>
      </c>
      <c r="G139">
        <v>180000</v>
      </c>
      <c r="H139">
        <v>0.02</v>
      </c>
      <c r="I139">
        <v>3600</v>
      </c>
      <c r="J139">
        <v>216000</v>
      </c>
    </row>
    <row r="140" spans="1:10" x14ac:dyDescent="0.2">
      <c r="A140" t="s">
        <v>118</v>
      </c>
      <c r="B140" t="s">
        <v>661</v>
      </c>
      <c r="C140">
        <v>43255</v>
      </c>
      <c r="D140" t="s">
        <v>662</v>
      </c>
      <c r="E140" t="s">
        <v>663</v>
      </c>
      <c r="F140" t="s">
        <v>636</v>
      </c>
      <c r="G140">
        <v>280000</v>
      </c>
      <c r="H140">
        <v>0.03</v>
      </c>
      <c r="I140">
        <v>8400</v>
      </c>
      <c r="J140">
        <v>756000</v>
      </c>
    </row>
    <row r="141" spans="1:10" x14ac:dyDescent="0.2">
      <c r="A141" t="s">
        <v>124</v>
      </c>
      <c r="B141" t="s">
        <v>659</v>
      </c>
      <c r="C141">
        <v>43255</v>
      </c>
      <c r="D141">
        <v>618</v>
      </c>
      <c r="E141" t="s">
        <v>660</v>
      </c>
      <c r="F141" t="s">
        <v>636</v>
      </c>
      <c r="G141">
        <v>360000</v>
      </c>
      <c r="H141">
        <v>6.0000000000000001E-3</v>
      </c>
      <c r="I141">
        <v>2160</v>
      </c>
      <c r="J141">
        <v>129600</v>
      </c>
    </row>
    <row r="142" spans="1:10" x14ac:dyDescent="0.2">
      <c r="A142" t="s">
        <v>124</v>
      </c>
      <c r="B142" t="s">
        <v>661</v>
      </c>
      <c r="C142">
        <v>43255</v>
      </c>
      <c r="D142" t="s">
        <v>662</v>
      </c>
      <c r="E142" t="s">
        <v>663</v>
      </c>
      <c r="F142" t="s">
        <v>636</v>
      </c>
      <c r="G142">
        <v>560000</v>
      </c>
      <c r="H142">
        <v>3.0000000000000001E-3</v>
      </c>
      <c r="I142">
        <v>1680</v>
      </c>
      <c r="J142">
        <v>151200</v>
      </c>
    </row>
    <row r="143" spans="1:10" x14ac:dyDescent="0.2">
      <c r="A143" t="s">
        <v>118</v>
      </c>
      <c r="B143" t="s">
        <v>664</v>
      </c>
      <c r="C143">
        <v>43256</v>
      </c>
      <c r="D143" t="s">
        <v>664</v>
      </c>
      <c r="E143" t="s">
        <v>665</v>
      </c>
      <c r="F143" t="s">
        <v>636</v>
      </c>
      <c r="G143">
        <v>150000</v>
      </c>
      <c r="H143">
        <v>0.03</v>
      </c>
      <c r="I143">
        <v>4500</v>
      </c>
      <c r="J143">
        <v>180000</v>
      </c>
    </row>
    <row r="144" spans="1:10" x14ac:dyDescent="0.2">
      <c r="A144" t="s">
        <v>118</v>
      </c>
      <c r="B144" t="s">
        <v>640</v>
      </c>
      <c r="C144">
        <v>43256</v>
      </c>
      <c r="D144" t="s">
        <v>666</v>
      </c>
      <c r="E144" t="s">
        <v>642</v>
      </c>
      <c r="F144" t="s">
        <v>636</v>
      </c>
      <c r="G144">
        <v>200000</v>
      </c>
      <c r="H144">
        <v>2.1999999999999999E-2</v>
      </c>
      <c r="I144">
        <v>4399.9999999999991</v>
      </c>
      <c r="J144">
        <v>4399999.9999999991</v>
      </c>
    </row>
    <row r="145" spans="1:10" x14ac:dyDescent="0.2">
      <c r="A145" t="s">
        <v>124</v>
      </c>
      <c r="B145" t="s">
        <v>664</v>
      </c>
      <c r="C145">
        <v>43256</v>
      </c>
      <c r="D145" t="s">
        <v>664</v>
      </c>
      <c r="E145" t="s">
        <v>665</v>
      </c>
      <c r="F145" t="s">
        <v>636</v>
      </c>
      <c r="G145">
        <v>300000</v>
      </c>
      <c r="H145">
        <v>3.0000000000000001E-3</v>
      </c>
      <c r="I145">
        <v>900</v>
      </c>
      <c r="J145">
        <v>81000</v>
      </c>
    </row>
    <row r="146" spans="1:10" x14ac:dyDescent="0.2">
      <c r="A146" t="s">
        <v>124</v>
      </c>
      <c r="B146" t="s">
        <v>640</v>
      </c>
      <c r="C146">
        <v>43256</v>
      </c>
      <c r="D146" t="s">
        <v>666</v>
      </c>
      <c r="E146" t="s">
        <v>642</v>
      </c>
      <c r="F146" t="s">
        <v>636</v>
      </c>
      <c r="G146">
        <v>400000</v>
      </c>
      <c r="H146">
        <v>4.0000000000000001E-3</v>
      </c>
      <c r="I146">
        <v>1600</v>
      </c>
      <c r="J146">
        <v>96000</v>
      </c>
    </row>
    <row r="147" spans="1:10" x14ac:dyDescent="0.2">
      <c r="A147" t="s">
        <v>122</v>
      </c>
      <c r="B147" t="s">
        <v>664</v>
      </c>
      <c r="C147">
        <v>43256</v>
      </c>
      <c r="D147" t="s">
        <v>664</v>
      </c>
      <c r="E147" t="s">
        <v>665</v>
      </c>
      <c r="F147" t="s">
        <v>636</v>
      </c>
      <c r="G147">
        <v>600000</v>
      </c>
      <c r="H147">
        <v>4.0000000000000001E-3</v>
      </c>
      <c r="I147">
        <v>2400</v>
      </c>
      <c r="J147">
        <v>216000</v>
      </c>
    </row>
    <row r="148" spans="1:10" x14ac:dyDescent="0.2">
      <c r="A148" t="s">
        <v>118</v>
      </c>
      <c r="B148" t="s">
        <v>655</v>
      </c>
      <c r="C148">
        <v>43257</v>
      </c>
      <c r="D148" t="s">
        <v>667</v>
      </c>
      <c r="E148" t="s">
        <v>657</v>
      </c>
      <c r="F148" t="s">
        <v>658</v>
      </c>
      <c r="G148">
        <v>280000</v>
      </c>
      <c r="H148">
        <v>2.8000000000000001E-2</v>
      </c>
      <c r="I148">
        <v>7840</v>
      </c>
      <c r="J148">
        <v>627200</v>
      </c>
    </row>
    <row r="149" spans="1:10" x14ac:dyDescent="0.2">
      <c r="A149" t="s">
        <v>124</v>
      </c>
      <c r="B149" t="s">
        <v>655</v>
      </c>
      <c r="C149">
        <v>43257</v>
      </c>
      <c r="D149" t="s">
        <v>667</v>
      </c>
      <c r="E149" t="s">
        <v>657</v>
      </c>
      <c r="F149" t="s">
        <v>658</v>
      </c>
      <c r="G149">
        <v>560000</v>
      </c>
      <c r="H149">
        <v>6.0000000000000001E-3</v>
      </c>
      <c r="I149">
        <v>3360</v>
      </c>
      <c r="J149">
        <v>134400</v>
      </c>
    </row>
    <row r="150" spans="1:10" x14ac:dyDescent="0.2">
      <c r="A150" t="s">
        <v>118</v>
      </c>
      <c r="B150" t="s">
        <v>643</v>
      </c>
      <c r="C150">
        <v>43258</v>
      </c>
      <c r="D150" t="s">
        <v>668</v>
      </c>
      <c r="E150" t="s">
        <v>645</v>
      </c>
      <c r="F150" t="s">
        <v>636</v>
      </c>
      <c r="G150">
        <v>300000</v>
      </c>
      <c r="H150">
        <v>0.03</v>
      </c>
      <c r="I150">
        <v>9000</v>
      </c>
      <c r="J150">
        <v>720000</v>
      </c>
    </row>
    <row r="151" spans="1:10" x14ac:dyDescent="0.2">
      <c r="A151" t="s">
        <v>118</v>
      </c>
      <c r="B151" t="s">
        <v>649</v>
      </c>
      <c r="C151">
        <v>43258</v>
      </c>
      <c r="D151" t="s">
        <v>669</v>
      </c>
      <c r="E151" t="s">
        <v>651</v>
      </c>
      <c r="F151" t="s">
        <v>636</v>
      </c>
      <c r="G151">
        <v>280000</v>
      </c>
      <c r="H151">
        <v>0.04</v>
      </c>
      <c r="I151">
        <v>11200.000000000002</v>
      </c>
      <c r="J151">
        <v>448000.00000000006</v>
      </c>
    </row>
    <row r="152" spans="1:10" x14ac:dyDescent="0.2">
      <c r="A152" t="s">
        <v>124</v>
      </c>
      <c r="B152" t="s">
        <v>643</v>
      </c>
      <c r="C152">
        <v>43258</v>
      </c>
      <c r="D152" t="s">
        <v>668</v>
      </c>
      <c r="E152" t="s">
        <v>645</v>
      </c>
      <c r="F152" t="s">
        <v>636</v>
      </c>
      <c r="G152">
        <v>300000</v>
      </c>
      <c r="H152">
        <v>5.0000000000000001E-3</v>
      </c>
      <c r="I152">
        <v>1500</v>
      </c>
      <c r="J152">
        <v>90000</v>
      </c>
    </row>
    <row r="153" spans="1:10" x14ac:dyDescent="0.2">
      <c r="A153" t="s">
        <v>124</v>
      </c>
      <c r="B153" t="s">
        <v>649</v>
      </c>
      <c r="C153">
        <v>43258</v>
      </c>
      <c r="D153" t="s">
        <v>669</v>
      </c>
      <c r="E153" t="s">
        <v>651</v>
      </c>
      <c r="F153" t="s">
        <v>636</v>
      </c>
      <c r="G153">
        <v>400000</v>
      </c>
      <c r="H153">
        <v>5.0000000000000001E-3</v>
      </c>
      <c r="I153">
        <v>2000</v>
      </c>
      <c r="J153">
        <v>80000</v>
      </c>
    </row>
    <row r="154" spans="1:10" x14ac:dyDescent="0.2">
      <c r="A154" t="s">
        <v>118</v>
      </c>
      <c r="B154" t="s">
        <v>640</v>
      </c>
      <c r="C154">
        <v>43259</v>
      </c>
      <c r="D154" t="s">
        <v>670</v>
      </c>
      <c r="E154" t="s">
        <v>642</v>
      </c>
      <c r="F154" t="s">
        <v>636</v>
      </c>
      <c r="G154">
        <v>150000</v>
      </c>
      <c r="H154">
        <v>2.1999999999999999E-2</v>
      </c>
      <c r="I154">
        <v>3299.9999999999995</v>
      </c>
      <c r="J154">
        <v>3299999.9999999995</v>
      </c>
    </row>
    <row r="155" spans="1:10" x14ac:dyDescent="0.2">
      <c r="A155" t="s">
        <v>118</v>
      </c>
      <c r="B155" t="s">
        <v>643</v>
      </c>
      <c r="C155">
        <v>43259</v>
      </c>
      <c r="D155" t="s">
        <v>671</v>
      </c>
      <c r="E155" t="s">
        <v>645</v>
      </c>
      <c r="F155" t="s">
        <v>636</v>
      </c>
      <c r="G155">
        <v>400000</v>
      </c>
      <c r="H155">
        <v>0.03</v>
      </c>
      <c r="I155">
        <v>12000</v>
      </c>
      <c r="J155">
        <v>960000</v>
      </c>
    </row>
    <row r="156" spans="1:10" x14ac:dyDescent="0.2">
      <c r="A156" t="s">
        <v>124</v>
      </c>
      <c r="B156" t="s">
        <v>640</v>
      </c>
      <c r="C156">
        <v>43259</v>
      </c>
      <c r="D156" t="s">
        <v>670</v>
      </c>
      <c r="E156" t="s">
        <v>642</v>
      </c>
      <c r="F156" t="s">
        <v>636</v>
      </c>
      <c r="G156">
        <v>300000</v>
      </c>
      <c r="H156">
        <v>6.0000000000000001E-3</v>
      </c>
      <c r="I156">
        <v>1800</v>
      </c>
      <c r="J156">
        <v>108000</v>
      </c>
    </row>
    <row r="157" spans="1:10" x14ac:dyDescent="0.2">
      <c r="A157" t="s">
        <v>124</v>
      </c>
      <c r="B157" t="s">
        <v>643</v>
      </c>
      <c r="C157">
        <v>43259</v>
      </c>
      <c r="D157" t="s">
        <v>671</v>
      </c>
      <c r="E157" t="s">
        <v>645</v>
      </c>
      <c r="F157" t="s">
        <v>636</v>
      </c>
      <c r="G157">
        <v>400000</v>
      </c>
      <c r="H157">
        <v>4.0000000000000001E-3</v>
      </c>
      <c r="I157">
        <v>1600</v>
      </c>
      <c r="J157">
        <v>96000</v>
      </c>
    </row>
    <row r="158" spans="1:10" x14ac:dyDescent="0.2">
      <c r="A158" t="s">
        <v>118</v>
      </c>
      <c r="B158" t="s">
        <v>633</v>
      </c>
      <c r="C158">
        <v>43260</v>
      </c>
      <c r="D158" t="s">
        <v>672</v>
      </c>
      <c r="E158" t="s">
        <v>635</v>
      </c>
      <c r="F158" t="s">
        <v>636</v>
      </c>
      <c r="G158">
        <v>200000</v>
      </c>
      <c r="H158">
        <v>0.04</v>
      </c>
      <c r="I158">
        <v>8000</v>
      </c>
      <c r="J158">
        <v>320000</v>
      </c>
    </row>
    <row r="159" spans="1:10" x14ac:dyDescent="0.2">
      <c r="A159" t="s">
        <v>118</v>
      </c>
      <c r="B159" t="s">
        <v>652</v>
      </c>
      <c r="C159">
        <v>43260</v>
      </c>
      <c r="D159" t="s">
        <v>673</v>
      </c>
      <c r="E159" t="s">
        <v>654</v>
      </c>
      <c r="F159" t="s">
        <v>636</v>
      </c>
      <c r="G159">
        <v>200000</v>
      </c>
      <c r="H159">
        <v>0.04</v>
      </c>
      <c r="I159">
        <v>8000</v>
      </c>
      <c r="J159">
        <v>1200000</v>
      </c>
    </row>
    <row r="160" spans="1:10" x14ac:dyDescent="0.2">
      <c r="A160" t="s">
        <v>124</v>
      </c>
      <c r="B160" t="s">
        <v>633</v>
      </c>
      <c r="C160">
        <v>43260</v>
      </c>
      <c r="D160" t="s">
        <v>672</v>
      </c>
      <c r="E160" t="s">
        <v>635</v>
      </c>
      <c r="F160" t="s">
        <v>636</v>
      </c>
      <c r="G160">
        <v>400000</v>
      </c>
      <c r="H160">
        <v>3.0000000000000001E-3</v>
      </c>
      <c r="I160">
        <v>1200</v>
      </c>
      <c r="J160">
        <v>48000</v>
      </c>
    </row>
    <row r="161" spans="1:10" x14ac:dyDescent="0.2">
      <c r="A161" t="s">
        <v>124</v>
      </c>
      <c r="B161" t="s">
        <v>652</v>
      </c>
      <c r="C161">
        <v>43260</v>
      </c>
      <c r="D161" t="s">
        <v>673</v>
      </c>
      <c r="E161" t="s">
        <v>654</v>
      </c>
      <c r="F161" t="s">
        <v>636</v>
      </c>
      <c r="G161">
        <v>400000</v>
      </c>
      <c r="H161">
        <v>7.0000000000000001E-3</v>
      </c>
      <c r="I161">
        <v>2800.0000000000005</v>
      </c>
      <c r="J161">
        <v>112000.00000000001</v>
      </c>
    </row>
    <row r="162" spans="1:10" x14ac:dyDescent="0.2">
      <c r="A162" t="s">
        <v>358</v>
      </c>
      <c r="B162" t="s">
        <v>359</v>
      </c>
      <c r="C162">
        <v>43252</v>
      </c>
      <c r="D162" t="s">
        <v>360</v>
      </c>
      <c r="E162" t="s">
        <v>361</v>
      </c>
      <c r="F162" t="s">
        <v>362</v>
      </c>
      <c r="G162">
        <v>60000</v>
      </c>
      <c r="H162">
        <v>0.04</v>
      </c>
      <c r="I162">
        <v>2400</v>
      </c>
      <c r="J162">
        <v>3360000</v>
      </c>
    </row>
    <row r="163" spans="1:10" x14ac:dyDescent="0.2">
      <c r="A163" t="s">
        <v>405</v>
      </c>
      <c r="B163" t="s">
        <v>402</v>
      </c>
      <c r="C163">
        <v>43252</v>
      </c>
      <c r="D163" t="s">
        <v>403</v>
      </c>
      <c r="E163" t="s">
        <v>853</v>
      </c>
      <c r="F163" t="s">
        <v>404</v>
      </c>
      <c r="G163">
        <v>20000000</v>
      </c>
      <c r="H163" t="s">
        <v>406</v>
      </c>
      <c r="I163" t="s">
        <v>406</v>
      </c>
      <c r="J163" t="s">
        <v>406</v>
      </c>
    </row>
    <row r="164" spans="1:10" x14ac:dyDescent="0.2">
      <c r="A164" t="s">
        <v>118</v>
      </c>
      <c r="B164" t="s">
        <v>402</v>
      </c>
      <c r="C164">
        <v>43252</v>
      </c>
      <c r="D164" t="s">
        <v>403</v>
      </c>
      <c r="E164" t="s">
        <v>851</v>
      </c>
      <c r="F164" t="s">
        <v>404</v>
      </c>
      <c r="G164">
        <v>200000</v>
      </c>
      <c r="H164">
        <v>1.7999999999999999E-2</v>
      </c>
      <c r="I164">
        <v>3599.9999999999995</v>
      </c>
      <c r="J164">
        <v>1259999.9999999998</v>
      </c>
    </row>
    <row r="165" spans="1:10" x14ac:dyDescent="0.2">
      <c r="A165" t="s">
        <v>124</v>
      </c>
      <c r="B165" t="s">
        <v>402</v>
      </c>
      <c r="C165">
        <v>43252</v>
      </c>
      <c r="D165" t="s">
        <v>403</v>
      </c>
      <c r="E165" t="s">
        <v>852</v>
      </c>
      <c r="F165" t="s">
        <v>404</v>
      </c>
      <c r="G165">
        <v>200000</v>
      </c>
      <c r="H165">
        <v>5.0000000000000001E-3</v>
      </c>
      <c r="I165">
        <v>1000</v>
      </c>
      <c r="J165">
        <v>350000</v>
      </c>
    </row>
    <row r="166" spans="1:10" x14ac:dyDescent="0.2">
      <c r="A166" t="s">
        <v>381</v>
      </c>
      <c r="B166" t="s">
        <v>382</v>
      </c>
      <c r="C166">
        <v>43252</v>
      </c>
      <c r="D166" t="s">
        <v>383</v>
      </c>
      <c r="E166" t="s">
        <v>384</v>
      </c>
      <c r="F166" t="s">
        <v>385</v>
      </c>
      <c r="G166">
        <v>155477.03180212015</v>
      </c>
      <c r="H166">
        <v>0.02</v>
      </c>
      <c r="I166">
        <v>3109.5406360424031</v>
      </c>
      <c r="J166">
        <v>7773851.5901060076</v>
      </c>
    </row>
    <row r="167" spans="1:10" x14ac:dyDescent="0.2">
      <c r="A167" t="s">
        <v>118</v>
      </c>
      <c r="B167" t="s">
        <v>119</v>
      </c>
      <c r="C167">
        <v>43252</v>
      </c>
      <c r="D167" t="s">
        <v>142</v>
      </c>
      <c r="E167" t="s">
        <v>121</v>
      </c>
      <c r="F167">
        <v>200000</v>
      </c>
      <c r="G167">
        <v>2.5000000000000001E-2</v>
      </c>
      <c r="H167">
        <v>5000</v>
      </c>
      <c r="I167">
        <v>900000</v>
      </c>
    </row>
    <row r="168" spans="1:10" x14ac:dyDescent="0.2">
      <c r="A168" t="s">
        <v>118</v>
      </c>
      <c r="B168" t="s">
        <v>119</v>
      </c>
      <c r="C168">
        <v>43252</v>
      </c>
      <c r="D168" t="s">
        <v>920</v>
      </c>
      <c r="E168" t="s">
        <v>159</v>
      </c>
      <c r="F168">
        <v>200000</v>
      </c>
      <c r="G168">
        <v>2.5000000000000001E-2</v>
      </c>
      <c r="H168">
        <v>5000</v>
      </c>
      <c r="I168">
        <v>900000</v>
      </c>
    </row>
    <row r="169" spans="1:10" x14ac:dyDescent="0.2">
      <c r="A169" t="s">
        <v>118</v>
      </c>
      <c r="B169" t="s">
        <v>119</v>
      </c>
      <c r="C169">
        <v>43252</v>
      </c>
      <c r="D169" t="s">
        <v>301</v>
      </c>
      <c r="E169" t="s">
        <v>191</v>
      </c>
      <c r="F169">
        <v>200000</v>
      </c>
      <c r="G169">
        <v>2.5000000000000001E-2</v>
      </c>
      <c r="H169">
        <v>5000</v>
      </c>
      <c r="I169">
        <v>900000</v>
      </c>
    </row>
    <row r="170" spans="1:10" x14ac:dyDescent="0.2">
      <c r="A170" t="s">
        <v>118</v>
      </c>
      <c r="B170" t="s">
        <v>206</v>
      </c>
      <c r="C170">
        <v>43252</v>
      </c>
      <c r="D170" t="s">
        <v>425</v>
      </c>
      <c r="E170" t="s">
        <v>208</v>
      </c>
      <c r="F170">
        <v>500000</v>
      </c>
      <c r="G170">
        <v>0.03</v>
      </c>
      <c r="H170">
        <v>15000</v>
      </c>
      <c r="I170">
        <v>3000000</v>
      </c>
    </row>
    <row r="171" spans="1:10" x14ac:dyDescent="0.2">
      <c r="A171" t="s">
        <v>118</v>
      </c>
      <c r="B171" t="s">
        <v>240</v>
      </c>
      <c r="C171">
        <v>43252</v>
      </c>
      <c r="D171" t="s">
        <v>921</v>
      </c>
      <c r="E171" t="s">
        <v>242</v>
      </c>
      <c r="F171">
        <v>200000</v>
      </c>
      <c r="G171">
        <v>2.5000000000000001E-2</v>
      </c>
      <c r="H171">
        <v>5000</v>
      </c>
      <c r="I171">
        <v>900000</v>
      </c>
    </row>
    <row r="172" spans="1:10" x14ac:dyDescent="0.2">
      <c r="A172" t="s">
        <v>118</v>
      </c>
      <c r="B172" t="s">
        <v>206</v>
      </c>
      <c r="C172">
        <v>43252</v>
      </c>
      <c r="D172" t="s">
        <v>425</v>
      </c>
      <c r="E172" t="s">
        <v>208</v>
      </c>
      <c r="F172">
        <v>500000</v>
      </c>
      <c r="G172">
        <v>0.03</v>
      </c>
      <c r="H172">
        <v>15000</v>
      </c>
      <c r="I172">
        <v>3000000</v>
      </c>
    </row>
    <row r="173" spans="1:10" x14ac:dyDescent="0.2">
      <c r="A173" t="s">
        <v>442</v>
      </c>
      <c r="B173" t="s">
        <v>443</v>
      </c>
      <c r="C173">
        <v>43252</v>
      </c>
      <c r="D173" t="s">
        <v>446</v>
      </c>
      <c r="E173" t="s">
        <v>445</v>
      </c>
      <c r="F173" t="s">
        <v>444</v>
      </c>
      <c r="G173">
        <v>200000</v>
      </c>
      <c r="H173">
        <v>1.4999999999999999E-2</v>
      </c>
      <c r="I173">
        <v>4000</v>
      </c>
      <c r="J173">
        <v>800000</v>
      </c>
    </row>
    <row r="174" spans="1:10" x14ac:dyDescent="0.2">
      <c r="A174" t="s">
        <v>582</v>
      </c>
      <c r="B174" t="s">
        <v>578</v>
      </c>
      <c r="C174">
        <v>43252</v>
      </c>
      <c r="D174" t="s">
        <v>579</v>
      </c>
      <c r="E174" t="s">
        <v>581</v>
      </c>
      <c r="F174" t="s">
        <v>366</v>
      </c>
      <c r="G174">
        <v>200000</v>
      </c>
      <c r="H174">
        <v>0.01</v>
      </c>
      <c r="I174">
        <v>2000</v>
      </c>
      <c r="J174">
        <v>5000000</v>
      </c>
    </row>
    <row r="175" spans="1:10" x14ac:dyDescent="0.2">
      <c r="A175" t="s">
        <v>118</v>
      </c>
      <c r="B175" t="s">
        <v>578</v>
      </c>
      <c r="C175">
        <v>43252</v>
      </c>
      <c r="D175" t="s">
        <v>579</v>
      </c>
      <c r="E175" t="s">
        <v>580</v>
      </c>
      <c r="F175" t="s">
        <v>366</v>
      </c>
      <c r="G175">
        <v>100000</v>
      </c>
      <c r="H175">
        <v>0.02</v>
      </c>
      <c r="I175">
        <v>2000</v>
      </c>
      <c r="J175">
        <v>5000000</v>
      </c>
    </row>
    <row r="176" spans="1:10" x14ac:dyDescent="0.2">
      <c r="A176" t="s">
        <v>124</v>
      </c>
      <c r="B176" t="s">
        <v>578</v>
      </c>
      <c r="C176">
        <v>43252</v>
      </c>
      <c r="D176" t="s">
        <v>579</v>
      </c>
      <c r="E176" t="s">
        <v>581</v>
      </c>
      <c r="F176" t="s">
        <v>366</v>
      </c>
      <c r="G176">
        <v>200000</v>
      </c>
      <c r="H176">
        <v>8.0000000000000002E-3</v>
      </c>
      <c r="I176">
        <v>1600</v>
      </c>
      <c r="J176">
        <v>4000000</v>
      </c>
    </row>
    <row r="177" spans="1:10" x14ac:dyDescent="0.2">
      <c r="A177" t="s">
        <v>118</v>
      </c>
      <c r="B177" t="s">
        <v>609</v>
      </c>
      <c r="C177">
        <v>43252</v>
      </c>
      <c r="D177" t="s">
        <v>506</v>
      </c>
      <c r="E177" t="s">
        <v>610</v>
      </c>
      <c r="F177" t="s">
        <v>366</v>
      </c>
      <c r="G177">
        <v>30000</v>
      </c>
      <c r="H177">
        <v>0.03</v>
      </c>
      <c r="I177">
        <v>900</v>
      </c>
    </row>
    <row r="178" spans="1:10" x14ac:dyDescent="0.2">
      <c r="A178" t="s">
        <v>118</v>
      </c>
      <c r="B178" t="s">
        <v>609</v>
      </c>
      <c r="C178">
        <v>43252</v>
      </c>
      <c r="D178" t="s">
        <v>611</v>
      </c>
      <c r="E178" t="s">
        <v>611</v>
      </c>
      <c r="F178" t="s">
        <v>366</v>
      </c>
      <c r="G178">
        <v>4000</v>
      </c>
      <c r="H178">
        <v>0.5</v>
      </c>
      <c r="I178">
        <v>2000</v>
      </c>
    </row>
    <row r="179" spans="1:10" x14ac:dyDescent="0.2">
      <c r="A179" t="s">
        <v>118</v>
      </c>
      <c r="B179" t="s">
        <v>609</v>
      </c>
      <c r="C179">
        <v>43252</v>
      </c>
      <c r="D179" t="s">
        <v>617</v>
      </c>
      <c r="E179" t="s">
        <v>617</v>
      </c>
      <c r="F179" t="s">
        <v>366</v>
      </c>
      <c r="G179">
        <v>4000</v>
      </c>
      <c r="H179">
        <v>0.15</v>
      </c>
      <c r="I179">
        <v>600</v>
      </c>
    </row>
    <row r="180" spans="1:10" x14ac:dyDescent="0.2">
      <c r="A180" t="s">
        <v>118</v>
      </c>
      <c r="B180" t="s">
        <v>609</v>
      </c>
      <c r="C180">
        <v>43252</v>
      </c>
      <c r="D180" t="s">
        <v>506</v>
      </c>
      <c r="E180" t="s">
        <v>612</v>
      </c>
      <c r="F180" t="s">
        <v>613</v>
      </c>
      <c r="G180">
        <v>300000</v>
      </c>
      <c r="H180">
        <v>0.01</v>
      </c>
      <c r="I180">
        <v>3000</v>
      </c>
    </row>
    <row r="181" spans="1:10" x14ac:dyDescent="0.2">
      <c r="A181" t="s">
        <v>386</v>
      </c>
      <c r="B181" t="s">
        <v>609</v>
      </c>
      <c r="C181">
        <v>43252</v>
      </c>
      <c r="D181" t="s">
        <v>506</v>
      </c>
      <c r="E181" t="s">
        <v>614</v>
      </c>
      <c r="F181" t="s">
        <v>613</v>
      </c>
      <c r="G181">
        <v>200000</v>
      </c>
      <c r="H181">
        <v>0.01</v>
      </c>
      <c r="I181">
        <v>2000</v>
      </c>
    </row>
    <row r="182" spans="1:10" x14ac:dyDescent="0.2">
      <c r="A182" t="s">
        <v>615</v>
      </c>
      <c r="B182" t="s">
        <v>609</v>
      </c>
      <c r="C182">
        <v>43252</v>
      </c>
      <c r="D182" t="s">
        <v>506</v>
      </c>
      <c r="E182" t="s">
        <v>614</v>
      </c>
      <c r="F182" t="s">
        <v>613</v>
      </c>
      <c r="G182">
        <v>200000</v>
      </c>
      <c r="H182">
        <v>5.0000000000000001E-3</v>
      </c>
      <c r="I182">
        <v>1000</v>
      </c>
    </row>
    <row r="183" spans="1:10" x14ac:dyDescent="0.2">
      <c r="A183" t="s">
        <v>124</v>
      </c>
      <c r="B183" t="s">
        <v>609</v>
      </c>
      <c r="C183">
        <v>43252</v>
      </c>
      <c r="D183" t="s">
        <v>506</v>
      </c>
      <c r="E183" t="s">
        <v>612</v>
      </c>
      <c r="F183" t="s">
        <v>613</v>
      </c>
      <c r="G183">
        <v>200000</v>
      </c>
      <c r="H183">
        <v>0.01</v>
      </c>
      <c r="I183">
        <v>2000</v>
      </c>
    </row>
    <row r="184" spans="1:10" x14ac:dyDescent="0.2">
      <c r="A184" t="s">
        <v>118</v>
      </c>
      <c r="B184" t="s">
        <v>758</v>
      </c>
      <c r="C184">
        <v>43252</v>
      </c>
      <c r="D184" t="s">
        <v>641</v>
      </c>
      <c r="E184" t="s">
        <v>759</v>
      </c>
      <c r="F184" t="s">
        <v>366</v>
      </c>
      <c r="G184">
        <v>30000</v>
      </c>
      <c r="H184">
        <v>0.05</v>
      </c>
      <c r="I184">
        <v>1500</v>
      </c>
      <c r="J184">
        <v>450000</v>
      </c>
    </row>
    <row r="185" spans="1:10" x14ac:dyDescent="0.2">
      <c r="A185" t="s">
        <v>118</v>
      </c>
      <c r="B185" t="s">
        <v>758</v>
      </c>
      <c r="C185">
        <v>43252</v>
      </c>
      <c r="D185" t="s">
        <v>641</v>
      </c>
      <c r="E185" t="s">
        <v>760</v>
      </c>
      <c r="F185" t="s">
        <v>761</v>
      </c>
      <c r="G185">
        <v>100000</v>
      </c>
      <c r="H185">
        <v>0.05</v>
      </c>
      <c r="I185">
        <v>5000</v>
      </c>
      <c r="J185">
        <v>1500000</v>
      </c>
    </row>
    <row r="186" spans="1:10" x14ac:dyDescent="0.2">
      <c r="A186" t="s">
        <v>118</v>
      </c>
      <c r="B186" t="s">
        <v>720</v>
      </c>
      <c r="C186">
        <v>43252</v>
      </c>
      <c r="D186" t="s">
        <v>721</v>
      </c>
      <c r="E186" t="s">
        <v>722</v>
      </c>
      <c r="F186" t="s">
        <v>366</v>
      </c>
      <c r="G186">
        <v>320000</v>
      </c>
      <c r="H186">
        <v>3.5000000000000003E-2</v>
      </c>
      <c r="I186">
        <v>1.1200000000000001</v>
      </c>
      <c r="J186">
        <v>2800.0000000000005</v>
      </c>
    </row>
    <row r="187" spans="1:10" x14ac:dyDescent="0.2">
      <c r="A187" t="s">
        <v>749</v>
      </c>
      <c r="B187" t="s">
        <v>720</v>
      </c>
      <c r="C187">
        <v>43252</v>
      </c>
      <c r="D187" t="s">
        <v>721</v>
      </c>
      <c r="E187" t="s">
        <v>738</v>
      </c>
      <c r="F187" t="s">
        <v>444</v>
      </c>
      <c r="G187">
        <v>400000</v>
      </c>
      <c r="H187">
        <v>1.2999999999999999E-2</v>
      </c>
      <c r="I187">
        <v>0.52</v>
      </c>
      <c r="J187">
        <v>1300</v>
      </c>
    </row>
    <row r="188" spans="1:10" x14ac:dyDescent="0.2">
      <c r="A188" t="s">
        <v>395</v>
      </c>
      <c r="B188" t="s">
        <v>470</v>
      </c>
      <c r="C188">
        <v>43252</v>
      </c>
      <c r="D188" t="s">
        <v>471</v>
      </c>
      <c r="E188" t="s">
        <v>473</v>
      </c>
      <c r="F188" t="s">
        <v>444</v>
      </c>
      <c r="G188">
        <v>600000</v>
      </c>
      <c r="H188">
        <v>2.9999999999999997E-4</v>
      </c>
      <c r="I188">
        <v>179.99999999999997</v>
      </c>
      <c r="J188">
        <v>53999.999999999993</v>
      </c>
    </row>
    <row r="189" spans="1:10" x14ac:dyDescent="0.2">
      <c r="A189" t="s">
        <v>118</v>
      </c>
      <c r="B189" t="s">
        <v>470</v>
      </c>
      <c r="C189">
        <v>43252</v>
      </c>
      <c r="D189" t="s">
        <v>471</v>
      </c>
      <c r="E189" t="s">
        <v>472</v>
      </c>
      <c r="F189" t="s">
        <v>366</v>
      </c>
      <c r="G189">
        <v>20000</v>
      </c>
      <c r="H189">
        <v>1.7999999999999999E-2</v>
      </c>
      <c r="I189">
        <v>360</v>
      </c>
      <c r="J189">
        <v>108000</v>
      </c>
    </row>
    <row r="190" spans="1:10" x14ac:dyDescent="0.2">
      <c r="A190" t="s">
        <v>124</v>
      </c>
      <c r="B190" t="s">
        <v>470</v>
      </c>
      <c r="C190">
        <v>43252</v>
      </c>
      <c r="D190" t="s">
        <v>471</v>
      </c>
      <c r="E190" t="s">
        <v>473</v>
      </c>
      <c r="F190" t="s">
        <v>444</v>
      </c>
      <c r="G190">
        <v>600000</v>
      </c>
      <c r="H190">
        <v>2.0000000000000001E-4</v>
      </c>
      <c r="I190">
        <v>120</v>
      </c>
      <c r="J190">
        <v>36000</v>
      </c>
    </row>
    <row r="191" spans="1:10" x14ac:dyDescent="0.2">
      <c r="A191" t="s">
        <v>122</v>
      </c>
      <c r="B191" t="s">
        <v>802</v>
      </c>
      <c r="C191">
        <v>43252</v>
      </c>
      <c r="D191" t="s">
        <v>804</v>
      </c>
      <c r="E191" t="s">
        <v>805</v>
      </c>
      <c r="G191">
        <v>50000</v>
      </c>
      <c r="H191">
        <v>0.02</v>
      </c>
      <c r="I191">
        <v>1000</v>
      </c>
      <c r="J191">
        <v>160000</v>
      </c>
    </row>
    <row r="192" spans="1:10" x14ac:dyDescent="0.2">
      <c r="A192" t="s">
        <v>170</v>
      </c>
      <c r="B192" t="s">
        <v>802</v>
      </c>
      <c r="C192">
        <v>43252</v>
      </c>
      <c r="D192" t="s">
        <v>804</v>
      </c>
    </row>
    <row r="193" spans="1:10" x14ac:dyDescent="0.2">
      <c r="A193" t="s">
        <v>118</v>
      </c>
      <c r="B193" t="s">
        <v>802</v>
      </c>
      <c r="C193">
        <v>43252</v>
      </c>
      <c r="D193" t="s">
        <v>804</v>
      </c>
      <c r="E193" t="s">
        <v>826</v>
      </c>
      <c r="G193">
        <v>100000</v>
      </c>
      <c r="H193">
        <v>0.01</v>
      </c>
      <c r="I193">
        <v>1000</v>
      </c>
      <c r="J193">
        <v>160000</v>
      </c>
    </row>
    <row r="194" spans="1:10" x14ac:dyDescent="0.2">
      <c r="A194" t="s">
        <v>363</v>
      </c>
      <c r="B194" t="s">
        <v>359</v>
      </c>
      <c r="C194">
        <v>43253</v>
      </c>
      <c r="D194" t="s">
        <v>364</v>
      </c>
      <c r="E194" t="s">
        <v>365</v>
      </c>
      <c r="F194" t="s">
        <v>366</v>
      </c>
      <c r="G194">
        <v>40000</v>
      </c>
      <c r="H194">
        <v>3.5000000000000003E-2</v>
      </c>
      <c r="I194">
        <v>1400.0000000000002</v>
      </c>
      <c r="J194">
        <v>1960000.0000000002</v>
      </c>
    </row>
    <row r="195" spans="1:10" x14ac:dyDescent="0.2">
      <c r="A195" t="s">
        <v>409</v>
      </c>
      <c r="B195" t="s">
        <v>402</v>
      </c>
      <c r="C195">
        <v>43253</v>
      </c>
      <c r="D195" t="s">
        <v>407</v>
      </c>
      <c r="E195" t="s">
        <v>855</v>
      </c>
      <c r="F195" t="s">
        <v>408</v>
      </c>
      <c r="G195">
        <v>200000</v>
      </c>
      <c r="H195">
        <v>8.0000000000000002E-3</v>
      </c>
      <c r="I195">
        <v>1600</v>
      </c>
      <c r="J195">
        <v>560000</v>
      </c>
    </row>
    <row r="196" spans="1:10" x14ac:dyDescent="0.2">
      <c r="A196" t="s">
        <v>118</v>
      </c>
      <c r="B196" t="s">
        <v>402</v>
      </c>
      <c r="C196">
        <v>43253</v>
      </c>
      <c r="D196" t="s">
        <v>407</v>
      </c>
      <c r="E196" t="s">
        <v>854</v>
      </c>
      <c r="F196" t="s">
        <v>408</v>
      </c>
      <c r="G196">
        <v>60000</v>
      </c>
      <c r="H196">
        <v>1.2E-2</v>
      </c>
      <c r="I196">
        <v>720</v>
      </c>
      <c r="J196">
        <v>252000</v>
      </c>
    </row>
    <row r="197" spans="1:10" x14ac:dyDescent="0.2">
      <c r="A197" t="s">
        <v>122</v>
      </c>
      <c r="B197" t="s">
        <v>119</v>
      </c>
      <c r="C197">
        <v>43253</v>
      </c>
      <c r="D197" t="s">
        <v>301</v>
      </c>
      <c r="E197" t="s">
        <v>191</v>
      </c>
      <c r="F197">
        <v>200000</v>
      </c>
      <c r="G197">
        <v>2.5000000000000001E-2</v>
      </c>
      <c r="H197">
        <v>5000</v>
      </c>
      <c r="I197">
        <v>900000</v>
      </c>
    </row>
    <row r="198" spans="1:10" x14ac:dyDescent="0.2">
      <c r="A198" t="s">
        <v>122</v>
      </c>
      <c r="B198" t="s">
        <v>206</v>
      </c>
      <c r="C198">
        <v>43253</v>
      </c>
      <c r="D198" t="s">
        <v>425</v>
      </c>
      <c r="E198" t="s">
        <v>208</v>
      </c>
      <c r="F198">
        <v>200000</v>
      </c>
      <c r="G198">
        <v>2.5000000000000001E-2</v>
      </c>
      <c r="H198">
        <v>5000</v>
      </c>
      <c r="I198">
        <v>900000</v>
      </c>
    </row>
    <row r="199" spans="1:10" x14ac:dyDescent="0.2">
      <c r="A199" t="s">
        <v>118</v>
      </c>
      <c r="B199" t="s">
        <v>119</v>
      </c>
      <c r="C199">
        <v>43253</v>
      </c>
      <c r="D199" t="s">
        <v>143</v>
      </c>
      <c r="E199" t="s">
        <v>121</v>
      </c>
      <c r="F199">
        <v>200000</v>
      </c>
      <c r="G199">
        <v>2.5000000000000001E-2</v>
      </c>
      <c r="H199">
        <v>5000</v>
      </c>
      <c r="I199">
        <v>900000</v>
      </c>
    </row>
    <row r="200" spans="1:10" x14ac:dyDescent="0.2">
      <c r="A200" t="s">
        <v>118</v>
      </c>
      <c r="B200" t="s">
        <v>119</v>
      </c>
      <c r="C200">
        <v>43253</v>
      </c>
      <c r="D200" t="s">
        <v>922</v>
      </c>
      <c r="E200" t="s">
        <v>159</v>
      </c>
      <c r="F200">
        <v>200000</v>
      </c>
      <c r="G200">
        <v>2.5000000000000001E-2</v>
      </c>
      <c r="H200">
        <v>5000</v>
      </c>
      <c r="I200">
        <v>900000</v>
      </c>
    </row>
    <row r="201" spans="1:10" x14ac:dyDescent="0.2">
      <c r="A201" t="s">
        <v>118</v>
      </c>
      <c r="B201" t="s">
        <v>240</v>
      </c>
      <c r="C201">
        <v>43253</v>
      </c>
      <c r="D201" t="s">
        <v>328</v>
      </c>
      <c r="E201" t="s">
        <v>242</v>
      </c>
      <c r="F201">
        <v>500000</v>
      </c>
      <c r="G201">
        <v>0.06</v>
      </c>
      <c r="H201">
        <v>30000</v>
      </c>
      <c r="I201">
        <v>6000000</v>
      </c>
    </row>
    <row r="202" spans="1:10" x14ac:dyDescent="0.2">
      <c r="A202" t="s">
        <v>122</v>
      </c>
      <c r="B202" t="s">
        <v>206</v>
      </c>
      <c r="C202">
        <v>43253</v>
      </c>
      <c r="D202" t="s">
        <v>425</v>
      </c>
      <c r="E202" t="s">
        <v>208</v>
      </c>
      <c r="F202">
        <v>200000</v>
      </c>
      <c r="G202">
        <v>2.5000000000000001E-2</v>
      </c>
      <c r="H202">
        <v>5000</v>
      </c>
      <c r="I202">
        <v>900000</v>
      </c>
    </row>
    <row r="203" spans="1:10" x14ac:dyDescent="0.2">
      <c r="A203" t="s">
        <v>118</v>
      </c>
      <c r="B203" t="s">
        <v>578</v>
      </c>
      <c r="C203">
        <v>43253</v>
      </c>
      <c r="D203" t="s">
        <v>583</v>
      </c>
      <c r="E203" t="s">
        <v>584</v>
      </c>
      <c r="F203" t="s">
        <v>366</v>
      </c>
      <c r="G203">
        <v>30000</v>
      </c>
      <c r="H203">
        <v>0.02</v>
      </c>
      <c r="I203">
        <v>600</v>
      </c>
      <c r="J203">
        <v>1500000</v>
      </c>
    </row>
    <row r="204" spans="1:10" x14ac:dyDescent="0.2">
      <c r="A204" t="s">
        <v>124</v>
      </c>
      <c r="B204" t="s">
        <v>578</v>
      </c>
      <c r="C204">
        <v>43253</v>
      </c>
      <c r="D204" t="s">
        <v>583</v>
      </c>
      <c r="E204" t="s">
        <v>585</v>
      </c>
      <c r="F204" t="s">
        <v>366</v>
      </c>
      <c r="G204">
        <v>100000</v>
      </c>
      <c r="H204">
        <v>8.0000000000000002E-3</v>
      </c>
      <c r="I204">
        <v>800</v>
      </c>
      <c r="J204">
        <v>2000000</v>
      </c>
    </row>
    <row r="205" spans="1:10" x14ac:dyDescent="0.2">
      <c r="A205" t="s">
        <v>118</v>
      </c>
      <c r="B205" t="s">
        <v>609</v>
      </c>
      <c r="C205">
        <v>43253</v>
      </c>
      <c r="D205" t="s">
        <v>506</v>
      </c>
      <c r="E205" t="s">
        <v>610</v>
      </c>
      <c r="F205" t="s">
        <v>366</v>
      </c>
      <c r="G205">
        <v>30000</v>
      </c>
      <c r="H205">
        <v>0.03</v>
      </c>
      <c r="I205">
        <v>900</v>
      </c>
    </row>
    <row r="206" spans="1:10" x14ac:dyDescent="0.2">
      <c r="A206" t="s">
        <v>118</v>
      </c>
      <c r="B206" t="s">
        <v>609</v>
      </c>
      <c r="C206">
        <v>43253</v>
      </c>
      <c r="D206" t="s">
        <v>611</v>
      </c>
      <c r="E206" t="s">
        <v>611</v>
      </c>
      <c r="F206" t="s">
        <v>366</v>
      </c>
      <c r="G206">
        <v>4000</v>
      </c>
      <c r="H206">
        <v>0.4</v>
      </c>
      <c r="I206">
        <v>1600</v>
      </c>
    </row>
    <row r="207" spans="1:10" x14ac:dyDescent="0.2">
      <c r="A207" t="s">
        <v>118</v>
      </c>
      <c r="B207" t="s">
        <v>609</v>
      </c>
      <c r="C207">
        <v>43253</v>
      </c>
      <c r="D207" t="s">
        <v>617</v>
      </c>
      <c r="E207" t="s">
        <v>617</v>
      </c>
      <c r="F207" t="s">
        <v>366</v>
      </c>
      <c r="G207">
        <v>4000</v>
      </c>
      <c r="H207">
        <v>0.15</v>
      </c>
      <c r="I207">
        <v>600</v>
      </c>
    </row>
    <row r="208" spans="1:10" x14ac:dyDescent="0.2">
      <c r="A208" t="s">
        <v>386</v>
      </c>
      <c r="B208" t="s">
        <v>609</v>
      </c>
      <c r="C208">
        <v>43253</v>
      </c>
      <c r="D208" t="s">
        <v>506</v>
      </c>
      <c r="E208" t="s">
        <v>614</v>
      </c>
      <c r="F208" t="s">
        <v>613</v>
      </c>
      <c r="G208">
        <v>200000</v>
      </c>
      <c r="H208">
        <v>0.01</v>
      </c>
      <c r="I208">
        <v>2000</v>
      </c>
    </row>
    <row r="209" spans="1:10" x14ac:dyDescent="0.2">
      <c r="A209" t="s">
        <v>615</v>
      </c>
      <c r="B209" t="s">
        <v>609</v>
      </c>
      <c r="C209">
        <v>43253</v>
      </c>
      <c r="D209" t="s">
        <v>506</v>
      </c>
      <c r="E209" t="s">
        <v>614</v>
      </c>
      <c r="F209" t="s">
        <v>613</v>
      </c>
      <c r="G209">
        <v>200000</v>
      </c>
      <c r="H209">
        <v>5.0000000000000001E-3</v>
      </c>
      <c r="I209">
        <v>1000</v>
      </c>
    </row>
    <row r="210" spans="1:10" x14ac:dyDescent="0.2">
      <c r="A210" t="s">
        <v>118</v>
      </c>
      <c r="B210" t="s">
        <v>720</v>
      </c>
      <c r="C210">
        <v>43253</v>
      </c>
      <c r="D210" t="s">
        <v>723</v>
      </c>
      <c r="E210" t="s">
        <v>724</v>
      </c>
      <c r="F210" t="s">
        <v>444</v>
      </c>
      <c r="G210">
        <v>100000</v>
      </c>
      <c r="H210">
        <v>0.02</v>
      </c>
      <c r="I210">
        <v>0.2</v>
      </c>
      <c r="J210">
        <v>500</v>
      </c>
    </row>
    <row r="211" spans="1:10" x14ac:dyDescent="0.2">
      <c r="A211" t="s">
        <v>409</v>
      </c>
      <c r="B211" t="s">
        <v>402</v>
      </c>
      <c r="C211">
        <v>43254</v>
      </c>
      <c r="D211" t="s">
        <v>407</v>
      </c>
      <c r="E211" t="s">
        <v>857</v>
      </c>
      <c r="F211" t="s">
        <v>408</v>
      </c>
      <c r="G211">
        <v>200000</v>
      </c>
      <c r="H211">
        <v>8.0000000000000002E-3</v>
      </c>
      <c r="I211">
        <v>1600</v>
      </c>
      <c r="J211">
        <v>560000</v>
      </c>
    </row>
    <row r="212" spans="1:10" x14ac:dyDescent="0.2">
      <c r="A212" t="s">
        <v>405</v>
      </c>
      <c r="B212" t="s">
        <v>402</v>
      </c>
      <c r="C212">
        <v>43254</v>
      </c>
      <c r="D212" t="s">
        <v>407</v>
      </c>
      <c r="E212" t="s">
        <v>853</v>
      </c>
      <c r="F212" t="s">
        <v>404</v>
      </c>
      <c r="G212">
        <v>20000000</v>
      </c>
      <c r="H212" t="s">
        <v>406</v>
      </c>
      <c r="I212" t="s">
        <v>406</v>
      </c>
      <c r="J212" t="s">
        <v>406</v>
      </c>
    </row>
    <row r="213" spans="1:10" x14ac:dyDescent="0.2">
      <c r="A213" t="s">
        <v>118</v>
      </c>
      <c r="B213" t="s">
        <v>402</v>
      </c>
      <c r="C213">
        <v>43254</v>
      </c>
      <c r="D213" t="s">
        <v>407</v>
      </c>
      <c r="E213" t="s">
        <v>856</v>
      </c>
      <c r="F213" t="s">
        <v>408</v>
      </c>
      <c r="G213">
        <v>60000</v>
      </c>
      <c r="H213">
        <v>1.2E-2</v>
      </c>
      <c r="I213">
        <v>720</v>
      </c>
      <c r="J213">
        <v>252000</v>
      </c>
    </row>
    <row r="214" spans="1:10" x14ac:dyDescent="0.2">
      <c r="A214" t="s">
        <v>124</v>
      </c>
      <c r="B214" t="s">
        <v>402</v>
      </c>
      <c r="C214">
        <v>43254</v>
      </c>
      <c r="D214" t="s">
        <v>407</v>
      </c>
      <c r="E214" t="s">
        <v>857</v>
      </c>
      <c r="F214" t="s">
        <v>408</v>
      </c>
      <c r="G214">
        <v>100000</v>
      </c>
      <c r="H214">
        <v>5.0000000000000001E-3</v>
      </c>
      <c r="I214">
        <v>500</v>
      </c>
      <c r="J214">
        <v>175000</v>
      </c>
    </row>
    <row r="215" spans="1:10" x14ac:dyDescent="0.2">
      <c r="A215" t="s">
        <v>122</v>
      </c>
      <c r="B215" t="s">
        <v>240</v>
      </c>
      <c r="C215">
        <v>43254</v>
      </c>
      <c r="D215" t="s">
        <v>328</v>
      </c>
      <c r="E215" t="s">
        <v>242</v>
      </c>
      <c r="F215">
        <v>200000</v>
      </c>
      <c r="G215">
        <v>2.5000000000000001E-2</v>
      </c>
      <c r="H215">
        <v>5000</v>
      </c>
      <c r="I215">
        <v>900000</v>
      </c>
    </row>
    <row r="216" spans="1:10" x14ac:dyDescent="0.2">
      <c r="A216" t="s">
        <v>118</v>
      </c>
      <c r="B216" t="s">
        <v>119</v>
      </c>
      <c r="C216">
        <v>43254</v>
      </c>
      <c r="D216" t="s">
        <v>144</v>
      </c>
      <c r="E216" t="s">
        <v>121</v>
      </c>
      <c r="F216">
        <v>200000</v>
      </c>
      <c r="G216">
        <v>2.5000000000000001E-2</v>
      </c>
      <c r="H216">
        <v>5000</v>
      </c>
      <c r="I216">
        <v>900000</v>
      </c>
    </row>
    <row r="217" spans="1:10" x14ac:dyDescent="0.2">
      <c r="A217" t="s">
        <v>118</v>
      </c>
      <c r="B217" t="s">
        <v>119</v>
      </c>
      <c r="C217">
        <v>43254</v>
      </c>
      <c r="D217" t="s">
        <v>923</v>
      </c>
      <c r="E217" t="s">
        <v>159</v>
      </c>
      <c r="F217">
        <v>200000</v>
      </c>
      <c r="G217">
        <v>2.5000000000000001E-2</v>
      </c>
      <c r="H217">
        <v>5000</v>
      </c>
      <c r="I217">
        <v>900000</v>
      </c>
    </row>
    <row r="218" spans="1:10" x14ac:dyDescent="0.2">
      <c r="A218" t="s">
        <v>124</v>
      </c>
      <c r="B218" t="s">
        <v>119</v>
      </c>
      <c r="C218">
        <v>43254</v>
      </c>
      <c r="D218" t="s">
        <v>301</v>
      </c>
      <c r="E218" t="s">
        <v>191</v>
      </c>
      <c r="F218">
        <v>200000</v>
      </c>
      <c r="G218">
        <v>2.5000000000000001E-2</v>
      </c>
      <c r="H218">
        <v>5000</v>
      </c>
      <c r="I218">
        <v>900000</v>
      </c>
    </row>
    <row r="219" spans="1:10" x14ac:dyDescent="0.2">
      <c r="A219" t="s">
        <v>124</v>
      </c>
      <c r="B219" t="s">
        <v>206</v>
      </c>
      <c r="C219">
        <v>43254</v>
      </c>
      <c r="D219" t="s">
        <v>425</v>
      </c>
      <c r="E219" t="s">
        <v>208</v>
      </c>
      <c r="F219">
        <v>200000</v>
      </c>
      <c r="G219">
        <v>2.5000000000000001E-2</v>
      </c>
      <c r="H219">
        <v>5000</v>
      </c>
      <c r="I219">
        <v>900000</v>
      </c>
    </row>
    <row r="220" spans="1:10" x14ac:dyDescent="0.2">
      <c r="A220" t="s">
        <v>124</v>
      </c>
      <c r="B220" t="s">
        <v>206</v>
      </c>
      <c r="C220">
        <v>43254</v>
      </c>
      <c r="D220" t="s">
        <v>425</v>
      </c>
      <c r="E220" t="s">
        <v>208</v>
      </c>
      <c r="F220">
        <v>200000</v>
      </c>
      <c r="G220">
        <v>2.5000000000000001E-2</v>
      </c>
      <c r="H220">
        <v>5000</v>
      </c>
      <c r="I220">
        <v>900000</v>
      </c>
    </row>
    <row r="221" spans="1:10" x14ac:dyDescent="0.2">
      <c r="A221" t="s">
        <v>582</v>
      </c>
      <c r="B221" t="s">
        <v>578</v>
      </c>
      <c r="C221">
        <v>43254</v>
      </c>
      <c r="D221" t="s">
        <v>586</v>
      </c>
      <c r="E221" t="s">
        <v>585</v>
      </c>
      <c r="F221" t="s">
        <v>366</v>
      </c>
      <c r="G221">
        <v>100000</v>
      </c>
      <c r="H221">
        <v>0.01</v>
      </c>
      <c r="I221">
        <v>1000</v>
      </c>
      <c r="J221">
        <v>2500000</v>
      </c>
    </row>
    <row r="222" spans="1:10" x14ac:dyDescent="0.2">
      <c r="A222" t="s">
        <v>118</v>
      </c>
      <c r="B222" t="s">
        <v>578</v>
      </c>
      <c r="C222">
        <v>43254</v>
      </c>
      <c r="D222" t="s">
        <v>586</v>
      </c>
      <c r="E222" t="s">
        <v>587</v>
      </c>
      <c r="F222" t="s">
        <v>366</v>
      </c>
      <c r="G222">
        <v>30000</v>
      </c>
      <c r="H222">
        <v>0.02</v>
      </c>
      <c r="I222">
        <v>600</v>
      </c>
      <c r="J222">
        <v>1500000</v>
      </c>
    </row>
    <row r="223" spans="1:10" x14ac:dyDescent="0.2">
      <c r="A223" t="s">
        <v>118</v>
      </c>
      <c r="B223" t="s">
        <v>609</v>
      </c>
      <c r="C223">
        <v>43254</v>
      </c>
      <c r="D223" t="s">
        <v>506</v>
      </c>
      <c r="E223" t="s">
        <v>610</v>
      </c>
      <c r="F223" t="s">
        <v>366</v>
      </c>
      <c r="G223">
        <v>30000</v>
      </c>
      <c r="H223">
        <v>0.03</v>
      </c>
      <c r="I223">
        <v>900</v>
      </c>
    </row>
    <row r="224" spans="1:10" x14ac:dyDescent="0.2">
      <c r="A224" t="s">
        <v>118</v>
      </c>
      <c r="B224" t="s">
        <v>609</v>
      </c>
      <c r="C224">
        <v>43254</v>
      </c>
      <c r="D224" t="s">
        <v>611</v>
      </c>
      <c r="E224" t="s">
        <v>611</v>
      </c>
      <c r="F224" t="s">
        <v>366</v>
      </c>
      <c r="G224">
        <v>4000</v>
      </c>
      <c r="H224">
        <v>0.4</v>
      </c>
      <c r="I224">
        <v>1600</v>
      </c>
    </row>
    <row r="225" spans="1:10" x14ac:dyDescent="0.2">
      <c r="A225" t="s">
        <v>118</v>
      </c>
      <c r="B225" t="s">
        <v>609</v>
      </c>
      <c r="C225">
        <v>43254</v>
      </c>
      <c r="D225" t="s">
        <v>617</v>
      </c>
      <c r="E225" t="s">
        <v>617</v>
      </c>
      <c r="F225" t="s">
        <v>366</v>
      </c>
      <c r="G225">
        <v>4000</v>
      </c>
      <c r="H225">
        <v>0.15</v>
      </c>
      <c r="I225">
        <v>600</v>
      </c>
    </row>
    <row r="226" spans="1:10" x14ac:dyDescent="0.2">
      <c r="A226" t="s">
        <v>124</v>
      </c>
      <c r="B226" t="s">
        <v>609</v>
      </c>
      <c r="C226">
        <v>43254</v>
      </c>
      <c r="D226" t="s">
        <v>506</v>
      </c>
      <c r="E226" t="s">
        <v>616</v>
      </c>
      <c r="F226" t="s">
        <v>613</v>
      </c>
      <c r="G226">
        <v>200000</v>
      </c>
      <c r="H226">
        <v>5.0000000000000001E-3</v>
      </c>
      <c r="I226">
        <v>1000</v>
      </c>
    </row>
    <row r="227" spans="1:10" x14ac:dyDescent="0.2">
      <c r="A227" t="s">
        <v>386</v>
      </c>
      <c r="B227" t="s">
        <v>609</v>
      </c>
      <c r="C227">
        <v>43254</v>
      </c>
      <c r="D227" t="s">
        <v>506</v>
      </c>
      <c r="E227" t="s">
        <v>614</v>
      </c>
      <c r="F227" t="s">
        <v>613</v>
      </c>
      <c r="G227">
        <v>200000</v>
      </c>
      <c r="H227">
        <v>0.01</v>
      </c>
      <c r="I227">
        <v>2000</v>
      </c>
    </row>
    <row r="228" spans="1:10" x14ac:dyDescent="0.2">
      <c r="A228" t="s">
        <v>615</v>
      </c>
      <c r="B228" t="s">
        <v>609</v>
      </c>
      <c r="C228">
        <v>43254</v>
      </c>
      <c r="D228" t="s">
        <v>506</v>
      </c>
      <c r="E228" t="s">
        <v>614</v>
      </c>
      <c r="F228" t="s">
        <v>613</v>
      </c>
      <c r="G228">
        <v>200000</v>
      </c>
      <c r="H228">
        <v>5.0000000000000001E-3</v>
      </c>
      <c r="I228">
        <v>1000</v>
      </c>
    </row>
    <row r="229" spans="1:10" x14ac:dyDescent="0.2">
      <c r="A229" t="s">
        <v>124</v>
      </c>
      <c r="B229" t="s">
        <v>609</v>
      </c>
      <c r="C229">
        <v>43254</v>
      </c>
      <c r="D229" t="s">
        <v>506</v>
      </c>
      <c r="E229" t="s">
        <v>612</v>
      </c>
      <c r="F229" t="s">
        <v>613</v>
      </c>
      <c r="G229">
        <v>200000</v>
      </c>
      <c r="H229">
        <v>0.01</v>
      </c>
      <c r="I229">
        <v>2000</v>
      </c>
    </row>
    <row r="230" spans="1:10" x14ac:dyDescent="0.2">
      <c r="A230" t="s">
        <v>118</v>
      </c>
      <c r="B230" t="s">
        <v>720</v>
      </c>
      <c r="C230">
        <v>43254</v>
      </c>
      <c r="D230" t="s">
        <v>723</v>
      </c>
      <c r="E230" t="s">
        <v>725</v>
      </c>
      <c r="F230" t="s">
        <v>444</v>
      </c>
      <c r="G230">
        <v>120000</v>
      </c>
      <c r="H230">
        <v>1.7999999999999999E-2</v>
      </c>
      <c r="I230">
        <v>0.21599999999999997</v>
      </c>
      <c r="J230">
        <v>539.99999999999989</v>
      </c>
    </row>
    <row r="231" spans="1:10" x14ac:dyDescent="0.2">
      <c r="A231" t="s">
        <v>122</v>
      </c>
      <c r="B231" t="s">
        <v>802</v>
      </c>
      <c r="C231">
        <v>43254</v>
      </c>
      <c r="D231" t="s">
        <v>806</v>
      </c>
      <c r="E231" t="s">
        <v>807</v>
      </c>
      <c r="G231">
        <v>10000</v>
      </c>
      <c r="H231">
        <v>0.02</v>
      </c>
      <c r="I231">
        <v>200</v>
      </c>
      <c r="J231">
        <v>32000</v>
      </c>
    </row>
    <row r="232" spans="1:10" x14ac:dyDescent="0.2">
      <c r="A232" t="s">
        <v>367</v>
      </c>
      <c r="B232" t="s">
        <v>359</v>
      </c>
      <c r="C232">
        <v>43255</v>
      </c>
      <c r="D232" t="s">
        <v>364</v>
      </c>
      <c r="E232" t="s">
        <v>368</v>
      </c>
      <c r="F232" t="s">
        <v>366</v>
      </c>
      <c r="G232">
        <v>20000</v>
      </c>
      <c r="H232">
        <v>3.5000000000000003E-2</v>
      </c>
      <c r="I232">
        <v>700.00000000000011</v>
      </c>
      <c r="J232">
        <v>980000.00000000012</v>
      </c>
    </row>
    <row r="233" spans="1:10" x14ac:dyDescent="0.2">
      <c r="A233" t="s">
        <v>118</v>
      </c>
      <c r="B233" t="s">
        <v>402</v>
      </c>
      <c r="C233">
        <v>43255</v>
      </c>
      <c r="D233" t="s">
        <v>410</v>
      </c>
      <c r="E233" t="s">
        <v>858</v>
      </c>
      <c r="F233" t="s">
        <v>408</v>
      </c>
      <c r="G233">
        <v>60000</v>
      </c>
      <c r="H233">
        <v>1.2E-2</v>
      </c>
      <c r="I233">
        <v>720</v>
      </c>
      <c r="J233">
        <v>252000</v>
      </c>
    </row>
    <row r="234" spans="1:10" x14ac:dyDescent="0.2">
      <c r="A234" t="s">
        <v>124</v>
      </c>
      <c r="B234" t="s">
        <v>402</v>
      </c>
      <c r="C234">
        <v>43255</v>
      </c>
      <c r="D234" t="s">
        <v>410</v>
      </c>
      <c r="E234" t="s">
        <v>859</v>
      </c>
      <c r="F234" t="s">
        <v>408</v>
      </c>
      <c r="G234">
        <v>100000</v>
      </c>
      <c r="H234">
        <v>5.0000000000000001E-3</v>
      </c>
      <c r="I234">
        <v>500</v>
      </c>
      <c r="J234">
        <v>175000</v>
      </c>
    </row>
    <row r="235" spans="1:10" x14ac:dyDescent="0.2">
      <c r="A235" t="s">
        <v>118</v>
      </c>
      <c r="B235" t="s">
        <v>382</v>
      </c>
      <c r="C235">
        <v>43255</v>
      </c>
      <c r="D235" t="s">
        <v>387</v>
      </c>
      <c r="E235" t="s">
        <v>388</v>
      </c>
      <c r="F235" t="s">
        <v>366</v>
      </c>
      <c r="G235">
        <v>31802.120141342759</v>
      </c>
      <c r="H235">
        <v>2.8299999999999999E-2</v>
      </c>
      <c r="I235">
        <v>900</v>
      </c>
      <c r="J235">
        <v>2250000</v>
      </c>
    </row>
    <row r="236" spans="1:10" x14ac:dyDescent="0.2">
      <c r="A236" t="s">
        <v>381</v>
      </c>
      <c r="B236" t="s">
        <v>382</v>
      </c>
      <c r="C236">
        <v>43255</v>
      </c>
      <c r="D236" t="s">
        <v>387</v>
      </c>
      <c r="E236" t="s">
        <v>388</v>
      </c>
      <c r="F236" t="s">
        <v>366</v>
      </c>
      <c r="G236">
        <v>84805.653710247352</v>
      </c>
      <c r="H236">
        <v>2.1999999999999999E-2</v>
      </c>
      <c r="I236">
        <v>1865.7243816254415</v>
      </c>
      <c r="J236">
        <v>4664310.9540636037</v>
      </c>
    </row>
    <row r="237" spans="1:10" x14ac:dyDescent="0.2">
      <c r="A237" t="s">
        <v>118</v>
      </c>
      <c r="B237" t="s">
        <v>119</v>
      </c>
      <c r="C237">
        <v>43255</v>
      </c>
      <c r="D237" t="s">
        <v>924</v>
      </c>
      <c r="E237" t="s">
        <v>159</v>
      </c>
      <c r="F237">
        <v>200000</v>
      </c>
      <c r="G237">
        <v>2.5000000000000001E-2</v>
      </c>
      <c r="H237">
        <v>5000</v>
      </c>
      <c r="I237">
        <v>900000</v>
      </c>
    </row>
    <row r="238" spans="1:10" x14ac:dyDescent="0.2">
      <c r="A238" t="s">
        <v>118</v>
      </c>
      <c r="B238" t="s">
        <v>119</v>
      </c>
      <c r="C238">
        <v>43255</v>
      </c>
      <c r="D238" t="s">
        <v>302</v>
      </c>
      <c r="E238" t="s">
        <v>191</v>
      </c>
      <c r="F238">
        <v>500000</v>
      </c>
      <c r="G238">
        <v>0.03</v>
      </c>
      <c r="H238">
        <v>15000</v>
      </c>
      <c r="I238">
        <v>3000000</v>
      </c>
    </row>
    <row r="239" spans="1:10" x14ac:dyDescent="0.2">
      <c r="A239" t="s">
        <v>118</v>
      </c>
      <c r="B239" t="s">
        <v>206</v>
      </c>
      <c r="C239">
        <v>43255</v>
      </c>
      <c r="D239" t="s">
        <v>426</v>
      </c>
      <c r="E239" t="s">
        <v>208</v>
      </c>
      <c r="F239">
        <v>200000</v>
      </c>
      <c r="G239">
        <v>2.5000000000000001E-2</v>
      </c>
      <c r="H239">
        <v>5000</v>
      </c>
      <c r="I239">
        <v>900000</v>
      </c>
    </row>
    <row r="240" spans="1:10" x14ac:dyDescent="0.2">
      <c r="A240" t="s">
        <v>118</v>
      </c>
      <c r="B240" t="s">
        <v>240</v>
      </c>
      <c r="C240">
        <v>43255</v>
      </c>
      <c r="D240" t="s">
        <v>329</v>
      </c>
      <c r="E240" t="s">
        <v>242</v>
      </c>
      <c r="F240">
        <v>200000</v>
      </c>
      <c r="G240">
        <v>2.5000000000000001E-2</v>
      </c>
      <c r="H240">
        <v>5000</v>
      </c>
      <c r="I240">
        <v>900000</v>
      </c>
    </row>
    <row r="241" spans="1:10" x14ac:dyDescent="0.2">
      <c r="A241" t="s">
        <v>118</v>
      </c>
      <c r="B241" t="s">
        <v>206</v>
      </c>
      <c r="C241">
        <v>43255</v>
      </c>
      <c r="D241" t="s">
        <v>426</v>
      </c>
      <c r="E241" t="s">
        <v>208</v>
      </c>
      <c r="F241">
        <v>200000</v>
      </c>
      <c r="G241">
        <v>2.5000000000000001E-2</v>
      </c>
      <c r="H241">
        <v>5000</v>
      </c>
      <c r="I241">
        <v>900000</v>
      </c>
    </row>
    <row r="242" spans="1:10" x14ac:dyDescent="0.2">
      <c r="A242" t="s">
        <v>442</v>
      </c>
      <c r="B242" t="s">
        <v>443</v>
      </c>
      <c r="C242">
        <v>43255</v>
      </c>
      <c r="D242" t="s">
        <v>447</v>
      </c>
      <c r="E242" t="s">
        <v>445</v>
      </c>
      <c r="F242" t="s">
        <v>444</v>
      </c>
      <c r="G242">
        <v>200000</v>
      </c>
      <c r="H242">
        <v>0.02</v>
      </c>
      <c r="I242">
        <v>4000</v>
      </c>
      <c r="J242">
        <v>1000000</v>
      </c>
    </row>
    <row r="243" spans="1:10" x14ac:dyDescent="0.2">
      <c r="A243" t="s">
        <v>118</v>
      </c>
      <c r="B243" t="s">
        <v>578</v>
      </c>
      <c r="C243">
        <v>43255</v>
      </c>
      <c r="D243" t="s">
        <v>588</v>
      </c>
      <c r="E243" t="s">
        <v>589</v>
      </c>
      <c r="F243" t="s">
        <v>366</v>
      </c>
      <c r="G243">
        <v>30000</v>
      </c>
      <c r="H243">
        <v>0.02</v>
      </c>
      <c r="I243">
        <v>600</v>
      </c>
      <c r="J243">
        <v>1500000</v>
      </c>
    </row>
    <row r="244" spans="1:10" x14ac:dyDescent="0.2">
      <c r="A244" t="s">
        <v>124</v>
      </c>
      <c r="B244" t="s">
        <v>578</v>
      </c>
      <c r="C244">
        <v>43255</v>
      </c>
      <c r="D244" t="s">
        <v>588</v>
      </c>
      <c r="E244" t="s">
        <v>585</v>
      </c>
      <c r="F244" t="s">
        <v>366</v>
      </c>
      <c r="G244">
        <v>100000</v>
      </c>
      <c r="H244">
        <v>8.0000000000000002E-3</v>
      </c>
      <c r="I244">
        <v>800</v>
      </c>
      <c r="J244">
        <v>2000000</v>
      </c>
    </row>
    <row r="245" spans="1:10" x14ac:dyDescent="0.2">
      <c r="A245" t="s">
        <v>118</v>
      </c>
      <c r="B245" t="s">
        <v>609</v>
      </c>
      <c r="C245">
        <v>43255</v>
      </c>
      <c r="D245" t="s">
        <v>611</v>
      </c>
      <c r="E245" t="s">
        <v>611</v>
      </c>
      <c r="F245" t="s">
        <v>366</v>
      </c>
      <c r="G245">
        <v>3000</v>
      </c>
      <c r="H245">
        <v>0.3</v>
      </c>
      <c r="I245">
        <v>900</v>
      </c>
    </row>
    <row r="246" spans="1:10" x14ac:dyDescent="0.2">
      <c r="A246" t="s">
        <v>118</v>
      </c>
      <c r="B246" t="s">
        <v>609</v>
      </c>
      <c r="C246">
        <v>43255</v>
      </c>
      <c r="D246" t="s">
        <v>617</v>
      </c>
      <c r="E246" t="s">
        <v>617</v>
      </c>
      <c r="F246" t="s">
        <v>366</v>
      </c>
      <c r="G246">
        <v>2000</v>
      </c>
      <c r="H246">
        <v>0.11</v>
      </c>
      <c r="I246">
        <v>220</v>
      </c>
    </row>
    <row r="247" spans="1:10" x14ac:dyDescent="0.2">
      <c r="A247" t="s">
        <v>118</v>
      </c>
      <c r="B247" t="s">
        <v>758</v>
      </c>
      <c r="C247">
        <v>43255</v>
      </c>
      <c r="D247" t="s">
        <v>762</v>
      </c>
      <c r="E247" t="s">
        <v>763</v>
      </c>
      <c r="F247" t="s">
        <v>764</v>
      </c>
      <c r="G247">
        <v>500000</v>
      </c>
      <c r="H247">
        <v>0.01</v>
      </c>
      <c r="I247">
        <v>5000</v>
      </c>
      <c r="J247">
        <v>1500000</v>
      </c>
    </row>
    <row r="248" spans="1:10" x14ac:dyDescent="0.2">
      <c r="A248" t="s">
        <v>118</v>
      </c>
      <c r="B248" t="s">
        <v>758</v>
      </c>
      <c r="C248">
        <v>43255</v>
      </c>
      <c r="D248" t="s">
        <v>765</v>
      </c>
      <c r="E248" t="s">
        <v>766</v>
      </c>
      <c r="F248" t="s">
        <v>761</v>
      </c>
      <c r="G248">
        <v>500000</v>
      </c>
      <c r="H248">
        <v>0.03</v>
      </c>
      <c r="I248">
        <v>15000</v>
      </c>
      <c r="J248">
        <v>4500000</v>
      </c>
    </row>
    <row r="249" spans="1:10" x14ac:dyDescent="0.2">
      <c r="A249" t="s">
        <v>118</v>
      </c>
      <c r="B249" t="s">
        <v>720</v>
      </c>
      <c r="C249">
        <v>43255</v>
      </c>
      <c r="D249" t="s">
        <v>723</v>
      </c>
      <c r="E249" t="s">
        <v>726</v>
      </c>
      <c r="F249" t="s">
        <v>444</v>
      </c>
      <c r="G249">
        <v>100000</v>
      </c>
      <c r="H249">
        <v>0.02</v>
      </c>
      <c r="I249">
        <v>0.2</v>
      </c>
      <c r="J249">
        <v>500</v>
      </c>
    </row>
    <row r="250" spans="1:10" x14ac:dyDescent="0.2">
      <c r="A250" t="s">
        <v>749</v>
      </c>
      <c r="B250" t="s">
        <v>720</v>
      </c>
      <c r="C250">
        <v>43255</v>
      </c>
      <c r="D250" t="s">
        <v>723</v>
      </c>
      <c r="E250" t="s">
        <v>750</v>
      </c>
      <c r="F250" t="s">
        <v>366</v>
      </c>
      <c r="G250">
        <v>100000</v>
      </c>
      <c r="H250">
        <v>1.7999999999999999E-2</v>
      </c>
      <c r="I250">
        <v>0.18</v>
      </c>
      <c r="J250">
        <v>450</v>
      </c>
    </row>
    <row r="251" spans="1:10" x14ac:dyDescent="0.2">
      <c r="A251" t="s">
        <v>475</v>
      </c>
      <c r="B251" t="s">
        <v>470</v>
      </c>
      <c r="C251">
        <v>43255</v>
      </c>
      <c r="D251" t="s">
        <v>474</v>
      </c>
      <c r="E251" t="s">
        <v>473</v>
      </c>
      <c r="F251" t="s">
        <v>444</v>
      </c>
      <c r="G251">
        <v>600000</v>
      </c>
      <c r="H251">
        <v>2.0000000000000001E-4</v>
      </c>
      <c r="I251">
        <v>120</v>
      </c>
      <c r="J251">
        <v>36000</v>
      </c>
    </row>
    <row r="252" spans="1:10" x14ac:dyDescent="0.2">
      <c r="A252" t="s">
        <v>118</v>
      </c>
      <c r="B252" t="s">
        <v>470</v>
      </c>
      <c r="C252">
        <v>43255</v>
      </c>
      <c r="D252" t="s">
        <v>474</v>
      </c>
      <c r="E252" t="s">
        <v>472</v>
      </c>
      <c r="F252" t="s">
        <v>366</v>
      </c>
      <c r="G252">
        <v>20000</v>
      </c>
      <c r="H252">
        <v>1.7999999999999999E-2</v>
      </c>
      <c r="I252">
        <v>360</v>
      </c>
      <c r="J252">
        <v>108000</v>
      </c>
    </row>
    <row r="253" spans="1:10" x14ac:dyDescent="0.2">
      <c r="A253" t="s">
        <v>124</v>
      </c>
      <c r="B253" t="s">
        <v>470</v>
      </c>
      <c r="C253">
        <v>43255</v>
      </c>
      <c r="D253" t="s">
        <v>474</v>
      </c>
      <c r="E253" t="s">
        <v>473</v>
      </c>
      <c r="F253" t="s">
        <v>444</v>
      </c>
      <c r="G253">
        <v>600000</v>
      </c>
      <c r="H253">
        <v>1E-4</v>
      </c>
      <c r="I253">
        <v>60</v>
      </c>
      <c r="J253">
        <v>18000</v>
      </c>
    </row>
    <row r="254" spans="1:10" x14ac:dyDescent="0.2">
      <c r="A254" t="s">
        <v>118</v>
      </c>
      <c r="B254" t="s">
        <v>359</v>
      </c>
      <c r="C254">
        <v>43256</v>
      </c>
      <c r="D254" t="s">
        <v>364</v>
      </c>
      <c r="E254" t="s">
        <v>368</v>
      </c>
      <c r="F254" t="s">
        <v>366</v>
      </c>
      <c r="G254">
        <v>30000</v>
      </c>
      <c r="H254">
        <v>0.03</v>
      </c>
      <c r="I254">
        <v>900</v>
      </c>
      <c r="J254">
        <v>1260000</v>
      </c>
    </row>
    <row r="255" spans="1:10" x14ac:dyDescent="0.2">
      <c r="A255" t="s">
        <v>409</v>
      </c>
      <c r="B255" t="s">
        <v>402</v>
      </c>
      <c r="C255">
        <v>43256</v>
      </c>
      <c r="D255" t="s">
        <v>410</v>
      </c>
      <c r="E255" t="s">
        <v>861</v>
      </c>
      <c r="F255" t="s">
        <v>408</v>
      </c>
      <c r="G255">
        <v>200000</v>
      </c>
      <c r="H255">
        <v>8.0000000000000002E-3</v>
      </c>
      <c r="I255">
        <v>1600</v>
      </c>
      <c r="J255">
        <v>560000</v>
      </c>
    </row>
    <row r="256" spans="1:10" x14ac:dyDescent="0.2">
      <c r="A256" t="s">
        <v>118</v>
      </c>
      <c r="B256" t="s">
        <v>402</v>
      </c>
      <c r="C256">
        <v>43256</v>
      </c>
      <c r="D256" t="s">
        <v>410</v>
      </c>
      <c r="E256" t="s">
        <v>860</v>
      </c>
      <c r="F256" t="s">
        <v>408</v>
      </c>
      <c r="G256">
        <v>60000</v>
      </c>
      <c r="H256">
        <v>1.2E-2</v>
      </c>
      <c r="I256">
        <v>720</v>
      </c>
      <c r="J256">
        <v>252000</v>
      </c>
    </row>
    <row r="257" spans="1:10" x14ac:dyDescent="0.2">
      <c r="A257" t="s">
        <v>173</v>
      </c>
      <c r="B257" t="s">
        <v>402</v>
      </c>
      <c r="C257">
        <v>43256</v>
      </c>
      <c r="D257" t="s">
        <v>410</v>
      </c>
      <c r="E257" t="s">
        <v>861</v>
      </c>
      <c r="F257" t="s">
        <v>408</v>
      </c>
      <c r="G257">
        <v>120000</v>
      </c>
      <c r="H257">
        <v>1.5E-3</v>
      </c>
      <c r="I257">
        <v>180</v>
      </c>
      <c r="J257">
        <v>63000</v>
      </c>
    </row>
    <row r="258" spans="1:10" x14ac:dyDescent="0.2">
      <c r="A258" t="s">
        <v>118</v>
      </c>
      <c r="B258" t="s">
        <v>382</v>
      </c>
      <c r="C258">
        <v>43256</v>
      </c>
      <c r="D258" t="s">
        <v>390</v>
      </c>
      <c r="E258" t="s">
        <v>389</v>
      </c>
      <c r="F258" t="s">
        <v>366</v>
      </c>
      <c r="G258">
        <v>18727.915194346289</v>
      </c>
      <c r="H258">
        <v>2.8299999999999999E-2</v>
      </c>
      <c r="I258">
        <v>530</v>
      </c>
      <c r="J258">
        <v>1325000</v>
      </c>
    </row>
    <row r="259" spans="1:10" x14ac:dyDescent="0.2">
      <c r="A259" t="s">
        <v>118</v>
      </c>
      <c r="B259" t="s">
        <v>119</v>
      </c>
      <c r="C259">
        <v>43256</v>
      </c>
      <c r="D259" t="s">
        <v>925</v>
      </c>
      <c r="E259" t="s">
        <v>159</v>
      </c>
      <c r="F259">
        <v>200000</v>
      </c>
      <c r="G259">
        <v>2.5000000000000001E-2</v>
      </c>
      <c r="H259">
        <v>5000</v>
      </c>
      <c r="I259">
        <v>900000</v>
      </c>
    </row>
    <row r="260" spans="1:10" x14ac:dyDescent="0.2">
      <c r="A260" t="s">
        <v>118</v>
      </c>
      <c r="B260" t="s">
        <v>206</v>
      </c>
      <c r="C260">
        <v>43256</v>
      </c>
      <c r="D260" t="s">
        <v>427</v>
      </c>
      <c r="E260" t="s">
        <v>208</v>
      </c>
      <c r="F260">
        <v>500000</v>
      </c>
      <c r="G260">
        <v>0.03</v>
      </c>
      <c r="H260">
        <v>15000</v>
      </c>
      <c r="I260">
        <v>3000000</v>
      </c>
    </row>
    <row r="261" spans="1:10" x14ac:dyDescent="0.2">
      <c r="A261" t="s">
        <v>118</v>
      </c>
      <c r="B261" t="s">
        <v>240</v>
      </c>
      <c r="C261">
        <v>43256</v>
      </c>
      <c r="D261" t="s">
        <v>330</v>
      </c>
      <c r="E261" t="s">
        <v>242</v>
      </c>
      <c r="F261">
        <v>200000</v>
      </c>
      <c r="G261">
        <v>2.5000000000000001E-2</v>
      </c>
      <c r="H261">
        <v>5000</v>
      </c>
      <c r="I261">
        <v>900000</v>
      </c>
    </row>
    <row r="262" spans="1:10" x14ac:dyDescent="0.2">
      <c r="A262" t="s">
        <v>124</v>
      </c>
      <c r="B262" t="s">
        <v>119</v>
      </c>
      <c r="C262">
        <v>43256</v>
      </c>
      <c r="D262" t="s">
        <v>926</v>
      </c>
      <c r="E262" t="s">
        <v>121</v>
      </c>
      <c r="F262">
        <v>500000</v>
      </c>
      <c r="G262">
        <v>0.03</v>
      </c>
      <c r="H262">
        <v>15000</v>
      </c>
      <c r="I262">
        <v>3000000</v>
      </c>
    </row>
    <row r="263" spans="1:10" x14ac:dyDescent="0.2">
      <c r="A263" t="s">
        <v>118</v>
      </c>
      <c r="B263" t="s">
        <v>206</v>
      </c>
      <c r="C263">
        <v>43256</v>
      </c>
      <c r="D263" t="s">
        <v>427</v>
      </c>
      <c r="E263" t="s">
        <v>208</v>
      </c>
      <c r="F263">
        <v>500000</v>
      </c>
      <c r="G263">
        <v>0.03</v>
      </c>
      <c r="H263">
        <v>15000</v>
      </c>
      <c r="I263">
        <v>3000000</v>
      </c>
    </row>
    <row r="264" spans="1:10" x14ac:dyDescent="0.2">
      <c r="A264" t="s">
        <v>442</v>
      </c>
      <c r="B264" t="s">
        <v>443</v>
      </c>
      <c r="C264">
        <v>43256</v>
      </c>
      <c r="D264" t="s">
        <v>448</v>
      </c>
      <c r="E264" t="s">
        <v>449</v>
      </c>
      <c r="F264" t="s">
        <v>444</v>
      </c>
      <c r="G264">
        <v>200000</v>
      </c>
      <c r="H264">
        <v>1.7999999999999999E-2</v>
      </c>
      <c r="I264">
        <v>4000</v>
      </c>
      <c r="J264">
        <v>1000000</v>
      </c>
    </row>
    <row r="265" spans="1:10" x14ac:dyDescent="0.2">
      <c r="A265" t="s">
        <v>118</v>
      </c>
      <c r="B265" t="s">
        <v>578</v>
      </c>
      <c r="C265">
        <v>43256</v>
      </c>
      <c r="D265" t="s">
        <v>590</v>
      </c>
      <c r="E265" t="s">
        <v>591</v>
      </c>
      <c r="F265" t="s">
        <v>366</v>
      </c>
      <c r="G265">
        <v>30000</v>
      </c>
      <c r="H265">
        <v>0.02</v>
      </c>
      <c r="I265">
        <v>600</v>
      </c>
      <c r="J265">
        <v>1500000</v>
      </c>
    </row>
    <row r="266" spans="1:10" x14ac:dyDescent="0.2">
      <c r="A266" t="s">
        <v>124</v>
      </c>
      <c r="B266" t="s">
        <v>578</v>
      </c>
      <c r="C266">
        <v>43256</v>
      </c>
      <c r="D266" t="s">
        <v>590</v>
      </c>
      <c r="E266" t="s">
        <v>585</v>
      </c>
      <c r="F266" t="s">
        <v>366</v>
      </c>
      <c r="G266">
        <v>100000</v>
      </c>
      <c r="H266">
        <v>8.0000000000000002E-3</v>
      </c>
      <c r="I266">
        <v>800</v>
      </c>
      <c r="J266">
        <v>2000000</v>
      </c>
    </row>
    <row r="267" spans="1:10" x14ac:dyDescent="0.2">
      <c r="A267" t="s">
        <v>118</v>
      </c>
      <c r="B267" t="s">
        <v>609</v>
      </c>
      <c r="C267">
        <v>43256</v>
      </c>
      <c r="D267" t="s">
        <v>611</v>
      </c>
      <c r="E267" t="s">
        <v>611</v>
      </c>
      <c r="F267" t="s">
        <v>366</v>
      </c>
      <c r="G267">
        <v>2000</v>
      </c>
      <c r="H267">
        <v>0.3</v>
      </c>
      <c r="I267">
        <v>600</v>
      </c>
    </row>
    <row r="268" spans="1:10" x14ac:dyDescent="0.2">
      <c r="A268" t="s">
        <v>118</v>
      </c>
      <c r="B268" t="s">
        <v>609</v>
      </c>
      <c r="C268">
        <v>43256</v>
      </c>
      <c r="D268" t="s">
        <v>617</v>
      </c>
      <c r="E268" t="s">
        <v>617</v>
      </c>
      <c r="F268" t="s">
        <v>366</v>
      </c>
      <c r="G268">
        <v>2000</v>
      </c>
      <c r="H268">
        <v>0.11</v>
      </c>
      <c r="I268">
        <v>220</v>
      </c>
    </row>
    <row r="269" spans="1:10" x14ac:dyDescent="0.2">
      <c r="A269" t="s">
        <v>386</v>
      </c>
      <c r="B269" t="s">
        <v>609</v>
      </c>
      <c r="C269">
        <v>43256</v>
      </c>
      <c r="D269" t="s">
        <v>558</v>
      </c>
      <c r="E269" t="s">
        <v>618</v>
      </c>
      <c r="F269" t="s">
        <v>613</v>
      </c>
      <c r="G269">
        <v>200000</v>
      </c>
      <c r="H269">
        <v>5.0000000000000001E-3</v>
      </c>
      <c r="I269">
        <v>1000</v>
      </c>
    </row>
    <row r="270" spans="1:10" x14ac:dyDescent="0.2">
      <c r="A270" t="s">
        <v>615</v>
      </c>
      <c r="B270" t="s">
        <v>609</v>
      </c>
      <c r="C270">
        <v>43256</v>
      </c>
      <c r="D270" t="s">
        <v>558</v>
      </c>
      <c r="E270" t="s">
        <v>618</v>
      </c>
      <c r="F270" t="s">
        <v>613</v>
      </c>
      <c r="G270">
        <v>200000</v>
      </c>
      <c r="H270">
        <v>5.0000000000000001E-3</v>
      </c>
      <c r="I270">
        <v>1000</v>
      </c>
    </row>
    <row r="271" spans="1:10" x14ac:dyDescent="0.2">
      <c r="A271" t="s">
        <v>118</v>
      </c>
      <c r="B271" t="s">
        <v>758</v>
      </c>
      <c r="C271">
        <v>43256</v>
      </c>
      <c r="D271" t="s">
        <v>767</v>
      </c>
      <c r="E271" t="s">
        <v>768</v>
      </c>
      <c r="F271" t="s">
        <v>366</v>
      </c>
      <c r="G271">
        <v>100000</v>
      </c>
      <c r="H271">
        <v>0.05</v>
      </c>
      <c r="I271">
        <v>5000</v>
      </c>
      <c r="J271">
        <v>1500000</v>
      </c>
    </row>
    <row r="272" spans="1:10" x14ac:dyDescent="0.2">
      <c r="A272" t="s">
        <v>118</v>
      </c>
      <c r="B272" t="s">
        <v>758</v>
      </c>
      <c r="C272">
        <v>43256</v>
      </c>
      <c r="D272" t="s">
        <v>767</v>
      </c>
      <c r="E272" t="s">
        <v>769</v>
      </c>
      <c r="F272" t="s">
        <v>761</v>
      </c>
      <c r="G272">
        <v>100000</v>
      </c>
      <c r="H272">
        <v>0.04</v>
      </c>
      <c r="I272">
        <v>4000</v>
      </c>
      <c r="J272">
        <v>1200000</v>
      </c>
    </row>
    <row r="273" spans="1:10" x14ac:dyDescent="0.2">
      <c r="A273" t="s">
        <v>118</v>
      </c>
      <c r="B273" t="s">
        <v>758</v>
      </c>
      <c r="C273">
        <v>43256</v>
      </c>
      <c r="D273" t="s">
        <v>770</v>
      </c>
      <c r="E273" t="s">
        <v>771</v>
      </c>
      <c r="F273" t="s">
        <v>466</v>
      </c>
      <c r="G273">
        <v>50000</v>
      </c>
      <c r="H273">
        <v>0.08</v>
      </c>
      <c r="I273">
        <v>4000</v>
      </c>
      <c r="J273">
        <v>1200000</v>
      </c>
    </row>
    <row r="274" spans="1:10" x14ac:dyDescent="0.2">
      <c r="A274" t="s">
        <v>118</v>
      </c>
      <c r="B274" t="s">
        <v>720</v>
      </c>
      <c r="C274">
        <v>43256</v>
      </c>
      <c r="D274" t="s">
        <v>727</v>
      </c>
      <c r="E274" t="s">
        <v>724</v>
      </c>
      <c r="F274" t="s">
        <v>444</v>
      </c>
      <c r="G274">
        <v>280000</v>
      </c>
      <c r="H274">
        <v>0.03</v>
      </c>
      <c r="I274">
        <v>0.84</v>
      </c>
      <c r="J274">
        <v>2100</v>
      </c>
    </row>
    <row r="275" spans="1:10" x14ac:dyDescent="0.2">
      <c r="A275" t="s">
        <v>749</v>
      </c>
      <c r="B275" t="s">
        <v>720</v>
      </c>
      <c r="C275">
        <v>43256</v>
      </c>
      <c r="D275" t="s">
        <v>727</v>
      </c>
      <c r="E275" t="s">
        <v>741</v>
      </c>
      <c r="F275" t="s">
        <v>444</v>
      </c>
      <c r="G275">
        <v>350000</v>
      </c>
      <c r="H275">
        <v>2.1000000000000001E-2</v>
      </c>
      <c r="I275">
        <v>0.7350000000000001</v>
      </c>
      <c r="J275">
        <v>1837.5000000000002</v>
      </c>
    </row>
    <row r="276" spans="1:10" x14ac:dyDescent="0.2">
      <c r="A276" t="s">
        <v>118</v>
      </c>
      <c r="B276" t="s">
        <v>470</v>
      </c>
      <c r="C276">
        <v>43256</v>
      </c>
      <c r="D276" t="s">
        <v>476</v>
      </c>
      <c r="E276" t="s">
        <v>477</v>
      </c>
      <c r="F276" t="s">
        <v>444</v>
      </c>
      <c r="G276">
        <v>10000</v>
      </c>
      <c r="H276">
        <v>1.7999999999999999E-2</v>
      </c>
      <c r="I276">
        <v>180</v>
      </c>
      <c r="J276">
        <v>54000</v>
      </c>
    </row>
    <row r="277" spans="1:10" x14ac:dyDescent="0.2">
      <c r="A277" t="s">
        <v>124</v>
      </c>
      <c r="B277" t="s">
        <v>470</v>
      </c>
      <c r="C277">
        <v>43256</v>
      </c>
      <c r="D277" t="s">
        <v>476</v>
      </c>
      <c r="E277" t="s">
        <v>472</v>
      </c>
      <c r="F277" t="s">
        <v>366</v>
      </c>
      <c r="G277">
        <v>600000</v>
      </c>
      <c r="H277">
        <v>1E-4</v>
      </c>
      <c r="I277">
        <v>60</v>
      </c>
      <c r="J277">
        <v>18000</v>
      </c>
    </row>
    <row r="278" spans="1:10" x14ac:dyDescent="0.2">
      <c r="A278" t="s">
        <v>170</v>
      </c>
      <c r="B278" t="s">
        <v>802</v>
      </c>
      <c r="C278">
        <v>43256</v>
      </c>
      <c r="D278" t="s">
        <v>806</v>
      </c>
    </row>
    <row r="279" spans="1:10" x14ac:dyDescent="0.2">
      <c r="A279" t="s">
        <v>367</v>
      </c>
      <c r="B279" t="s">
        <v>359</v>
      </c>
      <c r="C279">
        <v>43257</v>
      </c>
      <c r="D279" t="s">
        <v>369</v>
      </c>
      <c r="E279" t="s">
        <v>370</v>
      </c>
      <c r="F279" t="s">
        <v>366</v>
      </c>
      <c r="G279">
        <v>40000</v>
      </c>
      <c r="H279">
        <v>0.03</v>
      </c>
      <c r="I279">
        <v>1200</v>
      </c>
      <c r="J279">
        <v>1680000</v>
      </c>
    </row>
    <row r="280" spans="1:10" x14ac:dyDescent="0.2">
      <c r="A280" t="s">
        <v>409</v>
      </c>
      <c r="B280" t="s">
        <v>402</v>
      </c>
      <c r="C280">
        <v>43257</v>
      </c>
      <c r="D280" t="s">
        <v>411</v>
      </c>
      <c r="E280" t="s">
        <v>863</v>
      </c>
      <c r="F280" t="s">
        <v>408</v>
      </c>
      <c r="G280">
        <v>200000</v>
      </c>
      <c r="H280">
        <v>8.0000000000000002E-3</v>
      </c>
      <c r="I280">
        <v>1600</v>
      </c>
      <c r="J280">
        <v>560000</v>
      </c>
    </row>
    <row r="281" spans="1:10" x14ac:dyDescent="0.2">
      <c r="A281" t="s">
        <v>118</v>
      </c>
      <c r="B281" t="s">
        <v>402</v>
      </c>
      <c r="C281">
        <v>43257</v>
      </c>
      <c r="D281" t="s">
        <v>411</v>
      </c>
      <c r="E281" t="s">
        <v>862</v>
      </c>
      <c r="F281" t="s">
        <v>408</v>
      </c>
      <c r="G281">
        <v>60000</v>
      </c>
      <c r="H281">
        <v>1.4999999999999999E-2</v>
      </c>
      <c r="I281">
        <v>900</v>
      </c>
      <c r="J281">
        <v>315000</v>
      </c>
    </row>
    <row r="282" spans="1:10" x14ac:dyDescent="0.2">
      <c r="A282" t="s">
        <v>124</v>
      </c>
      <c r="B282" t="s">
        <v>402</v>
      </c>
      <c r="C282">
        <v>43257</v>
      </c>
      <c r="D282" t="s">
        <v>411</v>
      </c>
      <c r="E282" t="s">
        <v>863</v>
      </c>
      <c r="F282" t="s">
        <v>408</v>
      </c>
      <c r="G282">
        <v>100000</v>
      </c>
      <c r="H282">
        <v>5.0000000000000001E-3</v>
      </c>
      <c r="I282">
        <v>500</v>
      </c>
      <c r="J282">
        <v>175000</v>
      </c>
    </row>
    <row r="283" spans="1:10" x14ac:dyDescent="0.2">
      <c r="A283" t="s">
        <v>118</v>
      </c>
      <c r="B283" t="s">
        <v>382</v>
      </c>
      <c r="C283">
        <v>43257</v>
      </c>
      <c r="D283" t="s">
        <v>391</v>
      </c>
      <c r="E283" t="s">
        <v>392</v>
      </c>
      <c r="F283" t="s">
        <v>385</v>
      </c>
      <c r="G283">
        <v>18727.915194346289</v>
      </c>
      <c r="H283">
        <v>0.03</v>
      </c>
      <c r="I283">
        <v>561.83745583038865</v>
      </c>
      <c r="J283">
        <v>1404593.6395759715</v>
      </c>
    </row>
    <row r="284" spans="1:10" x14ac:dyDescent="0.2">
      <c r="A284" t="s">
        <v>118</v>
      </c>
      <c r="B284" t="s">
        <v>119</v>
      </c>
      <c r="C284">
        <v>43257</v>
      </c>
      <c r="D284" t="s">
        <v>303</v>
      </c>
      <c r="E284" t="s">
        <v>191</v>
      </c>
      <c r="F284">
        <v>200000</v>
      </c>
      <c r="G284">
        <v>2.5000000000000001E-2</v>
      </c>
      <c r="H284">
        <v>5000</v>
      </c>
      <c r="I284">
        <v>900000</v>
      </c>
    </row>
    <row r="285" spans="1:10" x14ac:dyDescent="0.2">
      <c r="A285" t="s">
        <v>118</v>
      </c>
      <c r="B285" t="s">
        <v>206</v>
      </c>
      <c r="C285">
        <v>43257</v>
      </c>
      <c r="D285" t="s">
        <v>428</v>
      </c>
      <c r="E285" t="s">
        <v>208</v>
      </c>
      <c r="F285">
        <v>200000</v>
      </c>
      <c r="G285">
        <v>2.5000000000000001E-2</v>
      </c>
      <c r="H285">
        <v>5000</v>
      </c>
      <c r="I285">
        <v>900000</v>
      </c>
    </row>
    <row r="286" spans="1:10" x14ac:dyDescent="0.2">
      <c r="A286" t="s">
        <v>118</v>
      </c>
      <c r="B286" t="s">
        <v>240</v>
      </c>
      <c r="C286">
        <v>43257</v>
      </c>
      <c r="D286" t="s">
        <v>331</v>
      </c>
      <c r="E286" t="s">
        <v>242</v>
      </c>
      <c r="F286">
        <v>500000</v>
      </c>
      <c r="G286">
        <v>0.03</v>
      </c>
      <c r="H286">
        <v>15000</v>
      </c>
      <c r="I286">
        <v>3000000</v>
      </c>
    </row>
    <row r="287" spans="1:10" x14ac:dyDescent="0.2">
      <c r="A287" t="s">
        <v>124</v>
      </c>
      <c r="B287" t="s">
        <v>119</v>
      </c>
      <c r="C287">
        <v>43257</v>
      </c>
      <c r="D287" t="s">
        <v>927</v>
      </c>
      <c r="E287" t="s">
        <v>159</v>
      </c>
      <c r="F287">
        <v>500000</v>
      </c>
      <c r="G287">
        <v>0.03</v>
      </c>
      <c r="H287">
        <v>15000</v>
      </c>
      <c r="I287">
        <v>3000000</v>
      </c>
    </row>
    <row r="288" spans="1:10" x14ac:dyDescent="0.2">
      <c r="A288" t="s">
        <v>118</v>
      </c>
      <c r="B288" t="s">
        <v>206</v>
      </c>
      <c r="C288">
        <v>43257</v>
      </c>
      <c r="D288" t="s">
        <v>428</v>
      </c>
      <c r="E288" t="s">
        <v>208</v>
      </c>
      <c r="F288">
        <v>200000</v>
      </c>
      <c r="G288">
        <v>2.5000000000000001E-2</v>
      </c>
      <c r="H288">
        <v>5000</v>
      </c>
      <c r="I288">
        <v>900000</v>
      </c>
    </row>
    <row r="289" spans="1:10" x14ac:dyDescent="0.2">
      <c r="A289" t="s">
        <v>442</v>
      </c>
      <c r="B289" t="s">
        <v>443</v>
      </c>
      <c r="C289">
        <v>43257</v>
      </c>
      <c r="D289" t="s">
        <v>450</v>
      </c>
      <c r="E289" t="s">
        <v>451</v>
      </c>
      <c r="F289" t="s">
        <v>444</v>
      </c>
      <c r="G289">
        <v>300000</v>
      </c>
      <c r="H289">
        <v>1.7000000000000001E-2</v>
      </c>
      <c r="I289">
        <v>6000</v>
      </c>
      <c r="J289">
        <v>1500000</v>
      </c>
    </row>
    <row r="290" spans="1:10" x14ac:dyDescent="0.2">
      <c r="A290" t="s">
        <v>118</v>
      </c>
      <c r="B290" t="s">
        <v>578</v>
      </c>
      <c r="C290">
        <v>43257</v>
      </c>
      <c r="D290" t="s">
        <v>592</v>
      </c>
      <c r="E290" t="s">
        <v>593</v>
      </c>
      <c r="F290" t="s">
        <v>366</v>
      </c>
      <c r="G290">
        <v>30000</v>
      </c>
      <c r="H290">
        <v>0.02</v>
      </c>
      <c r="I290">
        <v>600</v>
      </c>
      <c r="J290">
        <v>1500000</v>
      </c>
    </row>
    <row r="291" spans="1:10" x14ac:dyDescent="0.2">
      <c r="A291" t="s">
        <v>124</v>
      </c>
      <c r="B291" t="s">
        <v>578</v>
      </c>
      <c r="C291">
        <v>43257</v>
      </c>
      <c r="D291" t="s">
        <v>592</v>
      </c>
      <c r="E291" t="s">
        <v>585</v>
      </c>
      <c r="F291" t="s">
        <v>366</v>
      </c>
      <c r="G291">
        <v>100000</v>
      </c>
      <c r="H291">
        <v>8.0000000000000002E-3</v>
      </c>
      <c r="I291">
        <v>800</v>
      </c>
      <c r="J291">
        <v>2000000</v>
      </c>
    </row>
    <row r="292" spans="1:10" x14ac:dyDescent="0.2">
      <c r="A292" t="s">
        <v>118</v>
      </c>
      <c r="B292" t="s">
        <v>609</v>
      </c>
      <c r="C292">
        <v>43257</v>
      </c>
      <c r="D292" t="s">
        <v>619</v>
      </c>
      <c r="E292" t="s">
        <v>620</v>
      </c>
      <c r="F292" t="s">
        <v>366</v>
      </c>
      <c r="G292">
        <v>15000</v>
      </c>
      <c r="H292">
        <v>0.03</v>
      </c>
      <c r="I292">
        <v>450</v>
      </c>
    </row>
    <row r="293" spans="1:10" x14ac:dyDescent="0.2">
      <c r="A293" t="s">
        <v>124</v>
      </c>
      <c r="B293" t="s">
        <v>609</v>
      </c>
      <c r="C293">
        <v>43257</v>
      </c>
      <c r="D293" t="s">
        <v>619</v>
      </c>
      <c r="E293" t="s">
        <v>616</v>
      </c>
      <c r="F293" t="s">
        <v>613</v>
      </c>
      <c r="G293">
        <v>200000</v>
      </c>
      <c r="H293">
        <v>5.0000000000000001E-3</v>
      </c>
      <c r="I293">
        <v>1000</v>
      </c>
    </row>
    <row r="294" spans="1:10" x14ac:dyDescent="0.2">
      <c r="A294" t="s">
        <v>118</v>
      </c>
      <c r="B294" t="s">
        <v>609</v>
      </c>
      <c r="C294">
        <v>43257</v>
      </c>
      <c r="D294" t="s">
        <v>611</v>
      </c>
      <c r="E294" t="s">
        <v>611</v>
      </c>
      <c r="F294" t="s">
        <v>366</v>
      </c>
      <c r="G294">
        <v>2000</v>
      </c>
      <c r="H294">
        <v>0.3</v>
      </c>
      <c r="I294">
        <v>600</v>
      </c>
    </row>
    <row r="295" spans="1:10" x14ac:dyDescent="0.2">
      <c r="A295" t="s">
        <v>118</v>
      </c>
      <c r="B295" t="s">
        <v>609</v>
      </c>
      <c r="C295">
        <v>43257</v>
      </c>
      <c r="D295" t="s">
        <v>617</v>
      </c>
      <c r="E295" t="s">
        <v>617</v>
      </c>
      <c r="F295" t="s">
        <v>366</v>
      </c>
      <c r="G295">
        <v>2000</v>
      </c>
      <c r="H295">
        <v>0.11</v>
      </c>
      <c r="I295">
        <v>220</v>
      </c>
    </row>
    <row r="296" spans="1:10" x14ac:dyDescent="0.2">
      <c r="A296" t="s">
        <v>386</v>
      </c>
      <c r="B296" t="s">
        <v>609</v>
      </c>
      <c r="C296">
        <v>43257</v>
      </c>
      <c r="D296" t="s">
        <v>619</v>
      </c>
      <c r="E296" t="s">
        <v>621</v>
      </c>
      <c r="F296" t="s">
        <v>613</v>
      </c>
      <c r="G296">
        <v>200000</v>
      </c>
      <c r="H296">
        <v>5.0000000000000001E-3</v>
      </c>
      <c r="I296">
        <v>1000</v>
      </c>
    </row>
    <row r="297" spans="1:10" x14ac:dyDescent="0.2">
      <c r="A297" t="s">
        <v>615</v>
      </c>
      <c r="B297" t="s">
        <v>609</v>
      </c>
      <c r="C297">
        <v>43257</v>
      </c>
      <c r="D297" t="s">
        <v>619</v>
      </c>
      <c r="E297" t="s">
        <v>621</v>
      </c>
      <c r="F297" t="s">
        <v>613</v>
      </c>
      <c r="G297">
        <v>200000</v>
      </c>
      <c r="H297">
        <v>5.0000000000000001E-3</v>
      </c>
      <c r="I297">
        <v>1000</v>
      </c>
    </row>
    <row r="298" spans="1:10" x14ac:dyDescent="0.2">
      <c r="A298" t="s">
        <v>118</v>
      </c>
      <c r="B298" t="s">
        <v>758</v>
      </c>
      <c r="C298">
        <v>43257</v>
      </c>
      <c r="D298" t="s">
        <v>772</v>
      </c>
      <c r="E298" t="s">
        <v>773</v>
      </c>
      <c r="F298" t="s">
        <v>761</v>
      </c>
      <c r="G298">
        <v>100000</v>
      </c>
      <c r="H298">
        <v>0.03</v>
      </c>
      <c r="I298">
        <v>3000</v>
      </c>
      <c r="J298">
        <v>900000</v>
      </c>
    </row>
    <row r="299" spans="1:10" x14ac:dyDescent="0.2">
      <c r="A299" t="s">
        <v>118</v>
      </c>
      <c r="B299" t="s">
        <v>720</v>
      </c>
      <c r="C299">
        <v>43257</v>
      </c>
      <c r="D299" t="s">
        <v>728</v>
      </c>
      <c r="E299" t="s">
        <v>724</v>
      </c>
      <c r="F299" t="s">
        <v>366</v>
      </c>
      <c r="G299">
        <v>150000</v>
      </c>
      <c r="H299">
        <v>2.5000000000000001E-2</v>
      </c>
      <c r="I299">
        <v>0.375</v>
      </c>
      <c r="J299">
        <v>937.5</v>
      </c>
    </row>
    <row r="300" spans="1:10" x14ac:dyDescent="0.2">
      <c r="A300" t="s">
        <v>475</v>
      </c>
      <c r="B300" t="s">
        <v>470</v>
      </c>
      <c r="C300">
        <v>43257</v>
      </c>
      <c r="D300" t="s">
        <v>471</v>
      </c>
      <c r="E300" t="s">
        <v>473</v>
      </c>
      <c r="F300" t="s">
        <v>444</v>
      </c>
      <c r="G300">
        <v>600000</v>
      </c>
      <c r="H300">
        <v>2.0000000000000001E-4</v>
      </c>
      <c r="I300">
        <v>120</v>
      </c>
      <c r="J300">
        <v>36000</v>
      </c>
    </row>
    <row r="301" spans="1:10" x14ac:dyDescent="0.2">
      <c r="A301" t="s">
        <v>118</v>
      </c>
      <c r="B301" t="s">
        <v>470</v>
      </c>
      <c r="C301">
        <v>43257</v>
      </c>
      <c r="D301" t="s">
        <v>471</v>
      </c>
      <c r="E301" t="s">
        <v>473</v>
      </c>
      <c r="F301" t="s">
        <v>444</v>
      </c>
      <c r="G301">
        <v>20000</v>
      </c>
      <c r="H301">
        <v>1.7999999999999999E-2</v>
      </c>
      <c r="I301">
        <v>360</v>
      </c>
      <c r="J301">
        <v>108000</v>
      </c>
    </row>
    <row r="302" spans="1:10" x14ac:dyDescent="0.2">
      <c r="A302" t="s">
        <v>124</v>
      </c>
      <c r="B302" t="s">
        <v>470</v>
      </c>
      <c r="C302">
        <v>43257</v>
      </c>
      <c r="D302" t="s">
        <v>471</v>
      </c>
      <c r="E302" t="s">
        <v>472</v>
      </c>
      <c r="F302" t="s">
        <v>444</v>
      </c>
      <c r="G302">
        <v>600000</v>
      </c>
      <c r="H302">
        <v>2.0000000000000001E-4</v>
      </c>
      <c r="I302">
        <v>120</v>
      </c>
      <c r="J302">
        <v>36000</v>
      </c>
    </row>
    <row r="303" spans="1:10" x14ac:dyDescent="0.2">
      <c r="A303" t="s">
        <v>122</v>
      </c>
      <c r="B303" t="s">
        <v>802</v>
      </c>
      <c r="C303">
        <v>43257</v>
      </c>
      <c r="D303" t="s">
        <v>806</v>
      </c>
      <c r="E303" t="s">
        <v>808</v>
      </c>
      <c r="G303">
        <v>10000</v>
      </c>
      <c r="H303">
        <v>0.02</v>
      </c>
      <c r="I303">
        <v>200</v>
      </c>
      <c r="J303">
        <v>32000</v>
      </c>
    </row>
    <row r="304" spans="1:10" x14ac:dyDescent="0.2">
      <c r="A304" t="s">
        <v>363</v>
      </c>
      <c r="B304" t="s">
        <v>359</v>
      </c>
      <c r="C304">
        <v>43258</v>
      </c>
      <c r="D304" t="s">
        <v>369</v>
      </c>
      <c r="E304" t="s">
        <v>371</v>
      </c>
      <c r="F304" t="s">
        <v>366</v>
      </c>
      <c r="G304">
        <v>30000</v>
      </c>
      <c r="H304">
        <v>0.03</v>
      </c>
      <c r="I304">
        <v>900</v>
      </c>
      <c r="J304">
        <v>1260000</v>
      </c>
    </row>
    <row r="305" spans="1:10" x14ac:dyDescent="0.2">
      <c r="A305" t="s">
        <v>118</v>
      </c>
      <c r="B305" t="s">
        <v>402</v>
      </c>
      <c r="C305">
        <v>43258</v>
      </c>
      <c r="D305" t="s">
        <v>412</v>
      </c>
      <c r="E305" t="s">
        <v>864</v>
      </c>
      <c r="F305" t="s">
        <v>408</v>
      </c>
      <c r="G305">
        <v>60000</v>
      </c>
      <c r="H305">
        <v>1.4999999999999999E-2</v>
      </c>
      <c r="I305">
        <v>900</v>
      </c>
      <c r="J305">
        <v>315000</v>
      </c>
    </row>
    <row r="306" spans="1:10" x14ac:dyDescent="0.2">
      <c r="A306" t="s">
        <v>118</v>
      </c>
      <c r="B306" t="s">
        <v>382</v>
      </c>
      <c r="C306">
        <v>43258</v>
      </c>
      <c r="D306" t="s">
        <v>387</v>
      </c>
      <c r="E306" t="s">
        <v>389</v>
      </c>
      <c r="F306" t="s">
        <v>366</v>
      </c>
      <c r="G306">
        <v>31802.120141342759</v>
      </c>
      <c r="H306">
        <v>2.5000000000000001E-2</v>
      </c>
      <c r="I306">
        <v>795.05300353356904</v>
      </c>
      <c r="J306">
        <v>1987632.5088339227</v>
      </c>
    </row>
    <row r="307" spans="1:10" x14ac:dyDescent="0.2">
      <c r="A307" t="s">
        <v>122</v>
      </c>
      <c r="B307" t="s">
        <v>119</v>
      </c>
      <c r="C307">
        <v>43258</v>
      </c>
      <c r="D307" t="s">
        <v>928</v>
      </c>
      <c r="E307" t="s">
        <v>183</v>
      </c>
      <c r="F307">
        <v>200000</v>
      </c>
      <c r="G307">
        <v>2.5000000000000001E-2</v>
      </c>
      <c r="H307">
        <v>5000</v>
      </c>
      <c r="I307">
        <v>900000</v>
      </c>
    </row>
    <row r="308" spans="1:10" x14ac:dyDescent="0.2">
      <c r="A308" t="s">
        <v>118</v>
      </c>
      <c r="B308">
        <v>3</v>
      </c>
      <c r="C308">
        <v>43258</v>
      </c>
      <c r="D308" t="s">
        <v>929</v>
      </c>
      <c r="E308" t="s">
        <v>121</v>
      </c>
      <c r="F308">
        <v>200000</v>
      </c>
      <c r="G308">
        <v>2.5000000000000001E-2</v>
      </c>
      <c r="H308">
        <v>5000</v>
      </c>
      <c r="I308">
        <v>900000</v>
      </c>
    </row>
    <row r="309" spans="1:10" x14ac:dyDescent="0.2">
      <c r="A309" t="s">
        <v>118</v>
      </c>
      <c r="B309" t="s">
        <v>206</v>
      </c>
      <c r="C309">
        <v>43258</v>
      </c>
      <c r="D309" t="s">
        <v>429</v>
      </c>
      <c r="E309" t="s">
        <v>208</v>
      </c>
      <c r="F309">
        <v>500000</v>
      </c>
      <c r="G309">
        <v>0.03</v>
      </c>
      <c r="H309">
        <v>15000</v>
      </c>
      <c r="I309">
        <v>3000000</v>
      </c>
    </row>
    <row r="310" spans="1:10" x14ac:dyDescent="0.2">
      <c r="A310" t="s">
        <v>124</v>
      </c>
      <c r="B310" t="s">
        <v>240</v>
      </c>
      <c r="C310">
        <v>43258</v>
      </c>
      <c r="D310" t="s">
        <v>331</v>
      </c>
      <c r="E310" t="s">
        <v>242</v>
      </c>
      <c r="F310">
        <v>500000</v>
      </c>
      <c r="G310">
        <v>0.03</v>
      </c>
      <c r="H310">
        <v>15000</v>
      </c>
      <c r="I310">
        <v>3000000</v>
      </c>
    </row>
    <row r="311" spans="1:10" x14ac:dyDescent="0.2">
      <c r="A311" t="s">
        <v>118</v>
      </c>
      <c r="B311" t="s">
        <v>206</v>
      </c>
      <c r="C311">
        <v>43258</v>
      </c>
      <c r="D311" t="s">
        <v>429</v>
      </c>
      <c r="E311" t="s">
        <v>208</v>
      </c>
      <c r="F311">
        <v>500000</v>
      </c>
      <c r="G311">
        <v>0.03</v>
      </c>
      <c r="H311">
        <v>15000</v>
      </c>
      <c r="I311">
        <v>3000000</v>
      </c>
    </row>
    <row r="312" spans="1:10" x14ac:dyDescent="0.2">
      <c r="A312" t="s">
        <v>442</v>
      </c>
      <c r="B312" t="s">
        <v>443</v>
      </c>
      <c r="C312">
        <v>43258</v>
      </c>
      <c r="D312" t="s">
        <v>452</v>
      </c>
      <c r="E312" t="s">
        <v>453</v>
      </c>
      <c r="F312" t="s">
        <v>444</v>
      </c>
      <c r="G312">
        <v>300000</v>
      </c>
      <c r="H312">
        <v>1.6E-2</v>
      </c>
      <c r="I312">
        <v>6000</v>
      </c>
      <c r="J312">
        <v>1200000</v>
      </c>
    </row>
    <row r="313" spans="1:10" x14ac:dyDescent="0.2">
      <c r="A313" t="s">
        <v>582</v>
      </c>
      <c r="B313" t="s">
        <v>578</v>
      </c>
      <c r="C313">
        <v>43258</v>
      </c>
      <c r="D313" t="s">
        <v>594</v>
      </c>
      <c r="E313" t="s">
        <v>581</v>
      </c>
      <c r="F313" t="s">
        <v>366</v>
      </c>
      <c r="G313">
        <v>200000</v>
      </c>
      <c r="H313">
        <v>0.01</v>
      </c>
      <c r="I313">
        <v>2000</v>
      </c>
      <c r="J313">
        <v>5000000</v>
      </c>
    </row>
    <row r="314" spans="1:10" x14ac:dyDescent="0.2">
      <c r="A314" t="s">
        <v>118</v>
      </c>
      <c r="B314" t="s">
        <v>578</v>
      </c>
      <c r="C314">
        <v>43258</v>
      </c>
      <c r="D314" t="s">
        <v>594</v>
      </c>
      <c r="E314" t="s">
        <v>580</v>
      </c>
      <c r="F314" t="s">
        <v>366</v>
      </c>
      <c r="G314">
        <v>50000</v>
      </c>
      <c r="H314">
        <v>0.02</v>
      </c>
      <c r="I314">
        <v>1000</v>
      </c>
      <c r="J314">
        <v>2500000</v>
      </c>
    </row>
    <row r="315" spans="1:10" x14ac:dyDescent="0.2">
      <c r="A315" t="s">
        <v>124</v>
      </c>
      <c r="B315" t="s">
        <v>578</v>
      </c>
      <c r="C315">
        <v>43258</v>
      </c>
      <c r="D315" t="s">
        <v>594</v>
      </c>
      <c r="E315" t="s">
        <v>581</v>
      </c>
      <c r="F315" t="s">
        <v>366</v>
      </c>
      <c r="G315">
        <v>200000</v>
      </c>
      <c r="H315">
        <v>8.0000000000000002E-3</v>
      </c>
      <c r="I315">
        <v>1600</v>
      </c>
      <c r="J315">
        <v>4000000</v>
      </c>
    </row>
    <row r="316" spans="1:10" x14ac:dyDescent="0.2">
      <c r="A316" t="s">
        <v>118</v>
      </c>
      <c r="B316" t="s">
        <v>609</v>
      </c>
      <c r="C316">
        <v>43258</v>
      </c>
      <c r="D316" t="s">
        <v>611</v>
      </c>
      <c r="E316" t="s">
        <v>611</v>
      </c>
      <c r="F316" t="s">
        <v>366</v>
      </c>
      <c r="G316">
        <v>2000</v>
      </c>
      <c r="H316">
        <v>0.3</v>
      </c>
      <c r="I316">
        <v>600</v>
      </c>
    </row>
    <row r="317" spans="1:10" x14ac:dyDescent="0.2">
      <c r="A317" t="s">
        <v>118</v>
      </c>
      <c r="B317" t="s">
        <v>609</v>
      </c>
      <c r="C317">
        <v>43258</v>
      </c>
      <c r="D317" t="s">
        <v>617</v>
      </c>
      <c r="E317" t="s">
        <v>617</v>
      </c>
      <c r="F317" t="s">
        <v>366</v>
      </c>
      <c r="G317">
        <v>2000</v>
      </c>
      <c r="H317">
        <v>0.11</v>
      </c>
      <c r="I317">
        <v>220</v>
      </c>
    </row>
    <row r="318" spans="1:10" x14ac:dyDescent="0.2">
      <c r="A318" t="s">
        <v>386</v>
      </c>
      <c r="B318" t="s">
        <v>609</v>
      </c>
      <c r="C318">
        <v>43258</v>
      </c>
      <c r="D318" t="s">
        <v>623</v>
      </c>
      <c r="E318" t="s">
        <v>622</v>
      </c>
      <c r="F318" t="s">
        <v>613</v>
      </c>
      <c r="G318">
        <v>200000</v>
      </c>
      <c r="H318">
        <v>5.0000000000000001E-3</v>
      </c>
      <c r="I318">
        <v>1000</v>
      </c>
    </row>
    <row r="319" spans="1:10" x14ac:dyDescent="0.2">
      <c r="A319" t="s">
        <v>615</v>
      </c>
      <c r="B319" t="s">
        <v>609</v>
      </c>
      <c r="C319">
        <v>43258</v>
      </c>
      <c r="D319" t="s">
        <v>623</v>
      </c>
      <c r="E319" t="s">
        <v>622</v>
      </c>
      <c r="F319" t="s">
        <v>613</v>
      </c>
      <c r="G319">
        <v>200000</v>
      </c>
      <c r="H319">
        <v>5.0000000000000001E-3</v>
      </c>
      <c r="I319">
        <v>1000</v>
      </c>
    </row>
    <row r="320" spans="1:10" x14ac:dyDescent="0.2">
      <c r="A320" t="s">
        <v>118</v>
      </c>
      <c r="B320" t="s">
        <v>758</v>
      </c>
      <c r="C320">
        <v>43258</v>
      </c>
      <c r="D320" t="s">
        <v>774</v>
      </c>
      <c r="E320" t="s">
        <v>775</v>
      </c>
      <c r="F320" t="s">
        <v>764</v>
      </c>
      <c r="G320">
        <v>500000</v>
      </c>
      <c r="H320">
        <v>0.01</v>
      </c>
      <c r="I320">
        <v>5000</v>
      </c>
      <c r="J320">
        <v>1500000</v>
      </c>
    </row>
    <row r="321" spans="1:10" x14ac:dyDescent="0.2">
      <c r="A321" t="s">
        <v>118</v>
      </c>
      <c r="B321" t="s">
        <v>720</v>
      </c>
      <c r="C321">
        <v>43258</v>
      </c>
      <c r="D321" t="s">
        <v>728</v>
      </c>
      <c r="E321" t="s">
        <v>729</v>
      </c>
      <c r="F321" t="s">
        <v>444</v>
      </c>
      <c r="G321">
        <v>160000</v>
      </c>
      <c r="H321">
        <v>2.1999999999999999E-2</v>
      </c>
      <c r="I321">
        <v>0.35199999999999998</v>
      </c>
      <c r="J321">
        <v>880</v>
      </c>
    </row>
    <row r="322" spans="1:10" x14ac:dyDescent="0.2">
      <c r="A322" t="s">
        <v>749</v>
      </c>
      <c r="B322" t="s">
        <v>720</v>
      </c>
      <c r="C322">
        <v>43258</v>
      </c>
      <c r="D322" t="s">
        <v>728</v>
      </c>
      <c r="E322" t="s">
        <v>742</v>
      </c>
      <c r="F322" t="s">
        <v>444</v>
      </c>
      <c r="G322">
        <v>150000</v>
      </c>
      <c r="H322">
        <v>2.5000000000000001E-2</v>
      </c>
      <c r="I322">
        <v>0.375</v>
      </c>
      <c r="J322">
        <v>937.5</v>
      </c>
    </row>
    <row r="323" spans="1:10" x14ac:dyDescent="0.2">
      <c r="A323" t="s">
        <v>475</v>
      </c>
      <c r="B323" t="s">
        <v>470</v>
      </c>
      <c r="C323">
        <v>43258</v>
      </c>
      <c r="D323" t="s">
        <v>478</v>
      </c>
      <c r="E323" t="s">
        <v>473</v>
      </c>
      <c r="F323" t="s">
        <v>444</v>
      </c>
      <c r="G323">
        <v>600000</v>
      </c>
      <c r="H323">
        <v>2.0000000000000001E-4</v>
      </c>
      <c r="I323">
        <v>120</v>
      </c>
      <c r="J323">
        <v>36000</v>
      </c>
    </row>
    <row r="324" spans="1:10" x14ac:dyDescent="0.2">
      <c r="A324" t="s">
        <v>118</v>
      </c>
      <c r="B324" t="s">
        <v>470</v>
      </c>
      <c r="C324">
        <v>43258</v>
      </c>
      <c r="D324" t="s">
        <v>478</v>
      </c>
      <c r="E324" t="s">
        <v>473</v>
      </c>
      <c r="F324" t="s">
        <v>444</v>
      </c>
      <c r="G324">
        <v>10000</v>
      </c>
      <c r="H324">
        <v>1.7999999999999999E-2</v>
      </c>
      <c r="I324">
        <v>180</v>
      </c>
      <c r="J324">
        <v>54000</v>
      </c>
    </row>
    <row r="325" spans="1:10" x14ac:dyDescent="0.2">
      <c r="A325" t="s">
        <v>124</v>
      </c>
      <c r="B325" t="s">
        <v>470</v>
      </c>
      <c r="C325">
        <v>43258</v>
      </c>
      <c r="D325" t="s">
        <v>478</v>
      </c>
      <c r="E325" t="s">
        <v>472</v>
      </c>
      <c r="F325" t="s">
        <v>366</v>
      </c>
      <c r="G325">
        <v>600000</v>
      </c>
      <c r="H325">
        <v>1E-4</v>
      </c>
      <c r="I325">
        <v>60</v>
      </c>
      <c r="J325">
        <v>18000</v>
      </c>
    </row>
    <row r="326" spans="1:10" x14ac:dyDescent="0.2">
      <c r="A326" t="s">
        <v>367</v>
      </c>
      <c r="B326" t="s">
        <v>359</v>
      </c>
      <c r="C326">
        <v>43259</v>
      </c>
      <c r="D326" t="s">
        <v>369</v>
      </c>
      <c r="E326" t="s">
        <v>370</v>
      </c>
      <c r="F326" t="s">
        <v>366</v>
      </c>
      <c r="G326">
        <v>60000</v>
      </c>
      <c r="H326">
        <v>3.5000000000000003E-2</v>
      </c>
      <c r="I326">
        <v>2100</v>
      </c>
      <c r="J326">
        <v>2940000</v>
      </c>
    </row>
    <row r="327" spans="1:10" x14ac:dyDescent="0.2">
      <c r="A327" t="s">
        <v>409</v>
      </c>
      <c r="B327" t="s">
        <v>402</v>
      </c>
      <c r="C327">
        <v>43259</v>
      </c>
      <c r="D327" t="s">
        <v>372</v>
      </c>
      <c r="E327" t="s">
        <v>865</v>
      </c>
      <c r="F327" t="s">
        <v>408</v>
      </c>
      <c r="G327">
        <v>200000</v>
      </c>
      <c r="H327">
        <v>8.0000000000000002E-3</v>
      </c>
      <c r="I327">
        <v>1600</v>
      </c>
      <c r="J327">
        <v>560000</v>
      </c>
    </row>
    <row r="328" spans="1:10" x14ac:dyDescent="0.2">
      <c r="A328" t="s">
        <v>118</v>
      </c>
      <c r="B328" t="s">
        <v>402</v>
      </c>
      <c r="C328">
        <v>43259</v>
      </c>
      <c r="D328" t="s">
        <v>372</v>
      </c>
      <c r="E328" t="s">
        <v>865</v>
      </c>
      <c r="F328" t="s">
        <v>408</v>
      </c>
      <c r="G328">
        <v>60000</v>
      </c>
      <c r="H328">
        <v>1.2E-2</v>
      </c>
      <c r="I328">
        <v>720</v>
      </c>
      <c r="J328">
        <v>252000</v>
      </c>
    </row>
    <row r="329" spans="1:10" x14ac:dyDescent="0.2">
      <c r="A329" t="s">
        <v>381</v>
      </c>
      <c r="B329" t="s">
        <v>382</v>
      </c>
      <c r="C329">
        <v>43259</v>
      </c>
      <c r="D329" t="s">
        <v>391</v>
      </c>
      <c r="E329" t="s">
        <v>394</v>
      </c>
      <c r="F329" t="s">
        <v>366</v>
      </c>
      <c r="G329">
        <v>123674.91166077739</v>
      </c>
      <c r="H329">
        <v>0.03</v>
      </c>
      <c r="I329">
        <v>3710.2473498233217</v>
      </c>
      <c r="J329">
        <v>9275618.3745583035</v>
      </c>
    </row>
    <row r="330" spans="1:10" x14ac:dyDescent="0.2">
      <c r="A330" t="s">
        <v>118</v>
      </c>
      <c r="B330">
        <v>16</v>
      </c>
      <c r="C330">
        <v>43259</v>
      </c>
      <c r="D330" t="s">
        <v>930</v>
      </c>
      <c r="E330" t="s">
        <v>121</v>
      </c>
      <c r="F330">
        <v>200000</v>
      </c>
      <c r="G330">
        <v>2.5000000000000001E-2</v>
      </c>
      <c r="H330">
        <v>5000</v>
      </c>
      <c r="I330">
        <v>900000</v>
      </c>
    </row>
    <row r="331" spans="1:10" x14ac:dyDescent="0.2">
      <c r="A331" t="s">
        <v>118</v>
      </c>
      <c r="B331" t="s">
        <v>119</v>
      </c>
      <c r="C331">
        <v>43259</v>
      </c>
      <c r="D331" t="s">
        <v>931</v>
      </c>
      <c r="E331" t="s">
        <v>183</v>
      </c>
      <c r="F331">
        <v>200000</v>
      </c>
      <c r="G331">
        <v>2.5000000000000001E-2</v>
      </c>
      <c r="H331">
        <v>5000</v>
      </c>
      <c r="I331">
        <v>900000</v>
      </c>
    </row>
    <row r="332" spans="1:10" x14ac:dyDescent="0.2">
      <c r="A332" t="s">
        <v>118</v>
      </c>
      <c r="B332" t="s">
        <v>119</v>
      </c>
      <c r="C332">
        <v>43259</v>
      </c>
      <c r="D332" t="s">
        <v>304</v>
      </c>
      <c r="E332" t="s">
        <v>191</v>
      </c>
      <c r="F332">
        <v>500000</v>
      </c>
      <c r="G332">
        <v>0.03</v>
      </c>
      <c r="H332">
        <v>15000</v>
      </c>
      <c r="I332">
        <v>3000000</v>
      </c>
    </row>
    <row r="333" spans="1:10" x14ac:dyDescent="0.2">
      <c r="A333" t="s">
        <v>118</v>
      </c>
      <c r="B333" t="s">
        <v>206</v>
      </c>
      <c r="C333">
        <v>43259</v>
      </c>
      <c r="D333" t="s">
        <v>430</v>
      </c>
      <c r="E333" t="s">
        <v>208</v>
      </c>
      <c r="F333">
        <v>200000</v>
      </c>
      <c r="G333">
        <v>2.5000000000000001E-2</v>
      </c>
      <c r="H333">
        <v>5000</v>
      </c>
      <c r="I333">
        <v>900000</v>
      </c>
    </row>
    <row r="334" spans="1:10" x14ac:dyDescent="0.2">
      <c r="A334" t="s">
        <v>118</v>
      </c>
      <c r="B334" t="s">
        <v>240</v>
      </c>
      <c r="C334">
        <v>43259</v>
      </c>
      <c r="D334" t="s">
        <v>332</v>
      </c>
      <c r="E334" t="s">
        <v>242</v>
      </c>
      <c r="F334">
        <v>1000000</v>
      </c>
      <c r="G334">
        <v>0.05</v>
      </c>
      <c r="H334">
        <v>50000</v>
      </c>
      <c r="I334">
        <v>11000000</v>
      </c>
    </row>
    <row r="335" spans="1:10" x14ac:dyDescent="0.2">
      <c r="A335" t="s">
        <v>118</v>
      </c>
      <c r="B335" t="s">
        <v>206</v>
      </c>
      <c r="C335">
        <v>43259</v>
      </c>
      <c r="D335" t="s">
        <v>430</v>
      </c>
      <c r="E335" t="s">
        <v>208</v>
      </c>
      <c r="F335">
        <v>200000</v>
      </c>
      <c r="G335">
        <v>2.5000000000000001E-2</v>
      </c>
      <c r="H335">
        <v>5000</v>
      </c>
      <c r="I335">
        <v>900000</v>
      </c>
    </row>
    <row r="336" spans="1:10" x14ac:dyDescent="0.2">
      <c r="A336" t="s">
        <v>442</v>
      </c>
      <c r="B336" t="s">
        <v>443</v>
      </c>
      <c r="C336">
        <v>43259</v>
      </c>
      <c r="D336" t="s">
        <v>454</v>
      </c>
      <c r="E336" t="s">
        <v>455</v>
      </c>
      <c r="F336" t="s">
        <v>444</v>
      </c>
      <c r="G336">
        <v>300000</v>
      </c>
      <c r="H336">
        <v>1.4999999999999999E-2</v>
      </c>
      <c r="I336">
        <v>6000</v>
      </c>
      <c r="J336">
        <v>1200000</v>
      </c>
    </row>
    <row r="337" spans="1:10" x14ac:dyDescent="0.2">
      <c r="A337" t="s">
        <v>118</v>
      </c>
      <c r="B337" t="s">
        <v>578</v>
      </c>
      <c r="C337">
        <v>43259</v>
      </c>
      <c r="D337" t="s">
        <v>595</v>
      </c>
      <c r="E337" t="s">
        <v>584</v>
      </c>
      <c r="F337" t="s">
        <v>366</v>
      </c>
      <c r="G337">
        <v>30000</v>
      </c>
      <c r="H337">
        <v>0.02</v>
      </c>
      <c r="I337">
        <v>600</v>
      </c>
      <c r="J337">
        <v>1500000</v>
      </c>
    </row>
    <row r="338" spans="1:10" x14ac:dyDescent="0.2">
      <c r="A338" t="s">
        <v>124</v>
      </c>
      <c r="B338" t="s">
        <v>578</v>
      </c>
      <c r="C338">
        <v>43259</v>
      </c>
      <c r="D338" t="s">
        <v>595</v>
      </c>
      <c r="E338" t="s">
        <v>585</v>
      </c>
      <c r="F338" t="s">
        <v>366</v>
      </c>
      <c r="G338">
        <v>100000</v>
      </c>
      <c r="H338">
        <v>8.0000000000000002E-3</v>
      </c>
      <c r="I338">
        <v>800</v>
      </c>
      <c r="J338">
        <v>2000000</v>
      </c>
    </row>
    <row r="339" spans="1:10" x14ac:dyDescent="0.2">
      <c r="A339" t="s">
        <v>118</v>
      </c>
      <c r="B339" t="s">
        <v>609</v>
      </c>
      <c r="C339">
        <v>43259</v>
      </c>
      <c r="D339" t="s">
        <v>611</v>
      </c>
      <c r="E339" t="s">
        <v>611</v>
      </c>
      <c r="F339" t="s">
        <v>366</v>
      </c>
      <c r="G339">
        <v>2000</v>
      </c>
      <c r="H339">
        <v>0.3</v>
      </c>
      <c r="I339">
        <v>600</v>
      </c>
    </row>
    <row r="340" spans="1:10" x14ac:dyDescent="0.2">
      <c r="A340" t="s">
        <v>118</v>
      </c>
      <c r="B340" t="s">
        <v>609</v>
      </c>
      <c r="C340">
        <v>43259</v>
      </c>
      <c r="D340" t="s">
        <v>617</v>
      </c>
      <c r="E340" t="s">
        <v>617</v>
      </c>
      <c r="F340" t="s">
        <v>366</v>
      </c>
      <c r="G340">
        <v>2000</v>
      </c>
      <c r="H340">
        <v>0.11</v>
      </c>
      <c r="I340">
        <v>220</v>
      </c>
    </row>
    <row r="341" spans="1:10" x14ac:dyDescent="0.2">
      <c r="A341" t="s">
        <v>118</v>
      </c>
      <c r="B341" t="s">
        <v>758</v>
      </c>
      <c r="C341">
        <v>43259</v>
      </c>
      <c r="D341" t="s">
        <v>776</v>
      </c>
      <c r="E341" t="s">
        <v>777</v>
      </c>
      <c r="F341" t="s">
        <v>366</v>
      </c>
      <c r="G341">
        <v>200000</v>
      </c>
      <c r="H341">
        <v>0.05</v>
      </c>
      <c r="I341">
        <v>10000</v>
      </c>
      <c r="J341">
        <v>3000000</v>
      </c>
    </row>
    <row r="342" spans="1:10" x14ac:dyDescent="0.2">
      <c r="A342" t="s">
        <v>118</v>
      </c>
      <c r="B342" t="s">
        <v>758</v>
      </c>
      <c r="C342">
        <v>43259</v>
      </c>
      <c r="D342" t="s">
        <v>776</v>
      </c>
      <c r="E342" t="s">
        <v>760</v>
      </c>
      <c r="F342" t="s">
        <v>761</v>
      </c>
      <c r="G342">
        <v>200000</v>
      </c>
      <c r="H342">
        <v>0.05</v>
      </c>
      <c r="I342">
        <v>10000</v>
      </c>
      <c r="J342">
        <v>3000000</v>
      </c>
    </row>
    <row r="343" spans="1:10" x14ac:dyDescent="0.2">
      <c r="A343" t="s">
        <v>118</v>
      </c>
      <c r="B343" t="s">
        <v>720</v>
      </c>
      <c r="C343">
        <v>43259</v>
      </c>
      <c r="D343" t="s">
        <v>730</v>
      </c>
      <c r="E343" t="s">
        <v>724</v>
      </c>
      <c r="F343" t="s">
        <v>444</v>
      </c>
      <c r="G343">
        <v>350000</v>
      </c>
      <c r="H343">
        <v>0.03</v>
      </c>
      <c r="I343">
        <v>1.05</v>
      </c>
      <c r="J343">
        <v>2625</v>
      </c>
    </row>
    <row r="344" spans="1:10" x14ac:dyDescent="0.2">
      <c r="A344" t="s">
        <v>749</v>
      </c>
      <c r="B344" t="s">
        <v>720</v>
      </c>
      <c r="C344">
        <v>43259</v>
      </c>
      <c r="D344" t="s">
        <v>730</v>
      </c>
      <c r="E344" t="s">
        <v>724</v>
      </c>
      <c r="F344" t="s">
        <v>444</v>
      </c>
      <c r="G344">
        <v>280000</v>
      </c>
      <c r="H344">
        <v>1.9E-2</v>
      </c>
      <c r="I344">
        <v>0.53200000000000003</v>
      </c>
      <c r="J344">
        <v>1330</v>
      </c>
    </row>
    <row r="345" spans="1:10" x14ac:dyDescent="0.2">
      <c r="A345" t="s">
        <v>395</v>
      </c>
      <c r="B345" t="s">
        <v>470</v>
      </c>
      <c r="C345">
        <v>43259</v>
      </c>
      <c r="D345" t="s">
        <v>478</v>
      </c>
      <c r="E345" t="s">
        <v>479</v>
      </c>
      <c r="F345" t="s">
        <v>444</v>
      </c>
      <c r="G345">
        <v>800000</v>
      </c>
      <c r="H345">
        <v>5.0000000000000001E-4</v>
      </c>
      <c r="I345">
        <v>400</v>
      </c>
      <c r="J345">
        <v>120000</v>
      </c>
    </row>
    <row r="346" spans="1:10" x14ac:dyDescent="0.2">
      <c r="A346" t="s">
        <v>118</v>
      </c>
      <c r="B346" t="s">
        <v>470</v>
      </c>
      <c r="C346">
        <v>43259</v>
      </c>
      <c r="D346" t="s">
        <v>478</v>
      </c>
      <c r="E346" t="s">
        <v>473</v>
      </c>
      <c r="F346" t="s">
        <v>444</v>
      </c>
      <c r="G346">
        <v>20000</v>
      </c>
      <c r="H346">
        <v>1.7999999999999999E-2</v>
      </c>
      <c r="I346">
        <v>360</v>
      </c>
      <c r="J346">
        <v>108000</v>
      </c>
    </row>
    <row r="347" spans="1:10" x14ac:dyDescent="0.2">
      <c r="A347" t="s">
        <v>124</v>
      </c>
      <c r="B347" t="s">
        <v>470</v>
      </c>
      <c r="C347">
        <v>43259</v>
      </c>
      <c r="D347" t="s">
        <v>478</v>
      </c>
      <c r="E347" t="s">
        <v>472</v>
      </c>
      <c r="F347" t="s">
        <v>366</v>
      </c>
      <c r="G347">
        <v>800000</v>
      </c>
      <c r="H347">
        <v>1E-4</v>
      </c>
      <c r="I347">
        <v>80</v>
      </c>
      <c r="J347">
        <v>24000</v>
      </c>
    </row>
    <row r="348" spans="1:10" x14ac:dyDescent="0.2">
      <c r="A348" t="s">
        <v>122</v>
      </c>
      <c r="B348" t="s">
        <v>802</v>
      </c>
      <c r="C348">
        <v>43259</v>
      </c>
      <c r="D348" t="s">
        <v>809</v>
      </c>
      <c r="E348" t="s">
        <v>810</v>
      </c>
      <c r="G348">
        <v>50000</v>
      </c>
      <c r="H348">
        <v>0.02</v>
      </c>
      <c r="I348">
        <v>1000</v>
      </c>
      <c r="J348">
        <v>160000</v>
      </c>
    </row>
    <row r="349" spans="1:10" x14ac:dyDescent="0.2">
      <c r="A349" t="s">
        <v>170</v>
      </c>
      <c r="B349" t="s">
        <v>802</v>
      </c>
      <c r="C349">
        <v>43259</v>
      </c>
      <c r="D349" t="s">
        <v>809</v>
      </c>
    </row>
    <row r="350" spans="1:10" x14ac:dyDescent="0.2">
      <c r="A350" t="s">
        <v>118</v>
      </c>
      <c r="B350" t="s">
        <v>802</v>
      </c>
      <c r="C350">
        <v>43259</v>
      </c>
      <c r="D350" t="s">
        <v>809</v>
      </c>
      <c r="E350" t="s">
        <v>827</v>
      </c>
      <c r="G350">
        <v>30000</v>
      </c>
      <c r="H350">
        <v>0.01</v>
      </c>
      <c r="I350">
        <v>300</v>
      </c>
      <c r="J350">
        <v>48000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23"/>
  <sheetViews>
    <sheetView workbookViewId="0">
      <selection activeCell="A3" sqref="A3"/>
    </sheetView>
  </sheetViews>
  <sheetFormatPr baseColWidth="10" defaultRowHeight="15" x14ac:dyDescent="0.2"/>
  <cols>
    <col min="1" max="1" width="18" bestFit="1" customWidth="1"/>
    <col min="2" max="2" width="9.6640625" bestFit="1" customWidth="1"/>
    <col min="3" max="24" width="8.5" bestFit="1" customWidth="1"/>
    <col min="25" max="25" width="7.5" bestFit="1" customWidth="1"/>
    <col min="26" max="28" width="8.5" bestFit="1" customWidth="1"/>
    <col min="29" max="29" width="7.5" bestFit="1" customWidth="1"/>
    <col min="30" max="31" width="6.5" bestFit="1" customWidth="1"/>
    <col min="32" max="33" width="7.5" bestFit="1" customWidth="1"/>
    <col min="34" max="34" width="6.5" bestFit="1" customWidth="1"/>
    <col min="35" max="35" width="7.5" bestFit="1" customWidth="1"/>
    <col min="36" max="36" width="12.5" bestFit="1" customWidth="1"/>
    <col min="37" max="37" width="11.5" bestFit="1" customWidth="1"/>
    <col min="38" max="43" width="12.5" bestFit="1" customWidth="1"/>
    <col min="44" max="44" width="6.33203125" bestFit="1" customWidth="1"/>
    <col min="45" max="45" width="12.5" bestFit="1" customWidth="1"/>
  </cols>
  <sheetData>
    <row r="3" spans="1:45" x14ac:dyDescent="0.2">
      <c r="A3" s="270" t="s">
        <v>935</v>
      </c>
      <c r="B3" s="270" t="s">
        <v>934</v>
      </c>
    </row>
    <row r="4" spans="1:45" x14ac:dyDescent="0.2">
      <c r="A4" s="270" t="s">
        <v>932</v>
      </c>
      <c r="B4">
        <v>6.1</v>
      </c>
      <c r="C4">
        <v>6.11</v>
      </c>
      <c r="D4">
        <v>6.12</v>
      </c>
      <c r="E4">
        <v>6.13</v>
      </c>
      <c r="F4">
        <v>6.14</v>
      </c>
      <c r="G4">
        <v>6.15</v>
      </c>
      <c r="H4">
        <v>6.16</v>
      </c>
      <c r="I4">
        <v>6.17</v>
      </c>
      <c r="J4">
        <v>6.18</v>
      </c>
      <c r="K4">
        <v>6.19</v>
      </c>
      <c r="L4">
        <v>6.2</v>
      </c>
      <c r="M4">
        <v>6.21</v>
      </c>
      <c r="N4">
        <v>6.22</v>
      </c>
      <c r="O4">
        <v>6.23</v>
      </c>
      <c r="P4">
        <v>6.24</v>
      </c>
      <c r="Q4">
        <v>6.25</v>
      </c>
      <c r="R4">
        <v>6.26</v>
      </c>
      <c r="S4">
        <v>6.27</v>
      </c>
      <c r="T4">
        <v>6.28</v>
      </c>
      <c r="U4">
        <v>6.29</v>
      </c>
      <c r="V4">
        <v>6.3</v>
      </c>
      <c r="W4">
        <v>6.4</v>
      </c>
      <c r="X4">
        <v>6.5</v>
      </c>
      <c r="Y4">
        <v>6.6</v>
      </c>
      <c r="Z4">
        <v>6.7</v>
      </c>
      <c r="AA4">
        <v>6.8</v>
      </c>
      <c r="AB4">
        <v>6.9</v>
      </c>
      <c r="AC4">
        <v>43245</v>
      </c>
      <c r="AD4">
        <v>43246</v>
      </c>
      <c r="AE4">
        <v>43247</v>
      </c>
      <c r="AF4">
        <v>43248</v>
      </c>
      <c r="AG4">
        <v>43249</v>
      </c>
      <c r="AH4">
        <v>43250</v>
      </c>
      <c r="AI4">
        <v>43251</v>
      </c>
      <c r="AJ4">
        <v>43252</v>
      </c>
      <c r="AK4">
        <v>43253</v>
      </c>
      <c r="AL4">
        <v>43254</v>
      </c>
      <c r="AM4">
        <v>43255</v>
      </c>
      <c r="AN4">
        <v>43256</v>
      </c>
      <c r="AO4">
        <v>43257</v>
      </c>
      <c r="AP4">
        <v>43258</v>
      </c>
      <c r="AQ4">
        <v>43259</v>
      </c>
      <c r="AR4" t="s">
        <v>933</v>
      </c>
      <c r="AS4" t="s">
        <v>104</v>
      </c>
    </row>
    <row r="5" spans="1:45" x14ac:dyDescent="0.2">
      <c r="A5" s="271" t="s">
        <v>122</v>
      </c>
      <c r="B5" s="272">
        <v>860000</v>
      </c>
      <c r="C5" s="272"/>
      <c r="D5" s="272"/>
      <c r="E5" s="272"/>
      <c r="F5" s="272">
        <v>500000</v>
      </c>
      <c r="G5" s="272"/>
      <c r="H5" s="272"/>
      <c r="I5" s="272"/>
      <c r="J5" s="272">
        <v>500000</v>
      </c>
      <c r="K5" s="272"/>
      <c r="L5" s="272"/>
      <c r="M5" s="272"/>
      <c r="N5" s="272"/>
      <c r="O5" s="272">
        <v>800000</v>
      </c>
      <c r="P5" s="272"/>
      <c r="Q5" s="272"/>
      <c r="R5" s="272">
        <v>720000</v>
      </c>
      <c r="S5" s="272"/>
      <c r="T5" s="272"/>
      <c r="U5" s="272"/>
      <c r="V5" s="272">
        <v>700000</v>
      </c>
      <c r="W5" s="272"/>
      <c r="X5" s="272">
        <v>600000</v>
      </c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>
        <v>50000</v>
      </c>
      <c r="AK5" s="272">
        <v>7.5000000000000011E-2</v>
      </c>
      <c r="AL5" s="272">
        <v>10000.025</v>
      </c>
      <c r="AM5" s="272"/>
      <c r="AN5" s="272"/>
      <c r="AO5" s="272">
        <v>10000</v>
      </c>
      <c r="AP5" s="272">
        <v>2.5000000000000001E-2</v>
      </c>
      <c r="AQ5" s="272">
        <v>50000</v>
      </c>
      <c r="AR5" s="272"/>
      <c r="AS5" s="272">
        <v>4800000.1250000009</v>
      </c>
    </row>
    <row r="6" spans="1:45" x14ac:dyDescent="0.2">
      <c r="A6" s="271" t="s">
        <v>358</v>
      </c>
      <c r="B6" s="272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72"/>
      <c r="AI6" s="272"/>
      <c r="AJ6" s="272">
        <v>60000</v>
      </c>
      <c r="AK6" s="272"/>
      <c r="AL6" s="272"/>
      <c r="AM6" s="272"/>
      <c r="AN6" s="272"/>
      <c r="AO6" s="272"/>
      <c r="AP6" s="272"/>
      <c r="AQ6" s="272"/>
      <c r="AR6" s="272"/>
      <c r="AS6" s="272">
        <v>60000</v>
      </c>
    </row>
    <row r="7" spans="1:45" x14ac:dyDescent="0.2">
      <c r="A7" s="271" t="s">
        <v>749</v>
      </c>
      <c r="B7" s="272"/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2"/>
      <c r="X7" s="272"/>
      <c r="Y7" s="272"/>
      <c r="Z7" s="272"/>
      <c r="AA7" s="272"/>
      <c r="AB7" s="272"/>
      <c r="AC7" s="272"/>
      <c r="AD7" s="272"/>
      <c r="AE7" s="272"/>
      <c r="AF7" s="272"/>
      <c r="AG7" s="272"/>
      <c r="AH7" s="272"/>
      <c r="AI7" s="272"/>
      <c r="AJ7" s="272">
        <v>400000</v>
      </c>
      <c r="AK7" s="272"/>
      <c r="AL7" s="272"/>
      <c r="AM7" s="272">
        <v>100000</v>
      </c>
      <c r="AN7" s="272">
        <v>350000</v>
      </c>
      <c r="AO7" s="272"/>
      <c r="AP7" s="272">
        <v>150000</v>
      </c>
      <c r="AQ7" s="272">
        <v>280000</v>
      </c>
      <c r="AR7" s="272"/>
      <c r="AS7" s="272">
        <v>1280000</v>
      </c>
    </row>
    <row r="8" spans="1:45" x14ac:dyDescent="0.2">
      <c r="A8" s="271" t="s">
        <v>582</v>
      </c>
      <c r="B8" s="272"/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72"/>
      <c r="AI8" s="272"/>
      <c r="AJ8" s="272">
        <v>200000</v>
      </c>
      <c r="AK8" s="272"/>
      <c r="AL8" s="272">
        <v>100000</v>
      </c>
      <c r="AM8" s="272"/>
      <c r="AN8" s="272"/>
      <c r="AO8" s="272"/>
      <c r="AP8" s="272">
        <v>200000</v>
      </c>
      <c r="AQ8" s="272"/>
      <c r="AR8" s="272"/>
      <c r="AS8" s="272">
        <v>500000</v>
      </c>
    </row>
    <row r="9" spans="1:45" x14ac:dyDescent="0.2">
      <c r="A9" s="271" t="s">
        <v>386</v>
      </c>
      <c r="B9" s="272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2"/>
      <c r="V9" s="272"/>
      <c r="W9" s="272"/>
      <c r="X9" s="272"/>
      <c r="Y9" s="272"/>
      <c r="Z9" s="272"/>
      <c r="AA9" s="272"/>
      <c r="AB9" s="272"/>
      <c r="AC9" s="272">
        <v>100000</v>
      </c>
      <c r="AD9" s="272"/>
      <c r="AE9" s="272"/>
      <c r="AF9" s="272">
        <v>100000</v>
      </c>
      <c r="AG9" s="272">
        <v>100000</v>
      </c>
      <c r="AH9" s="272"/>
      <c r="AI9" s="272">
        <v>100000</v>
      </c>
      <c r="AJ9" s="272">
        <v>200000</v>
      </c>
      <c r="AK9" s="272">
        <v>200000</v>
      </c>
      <c r="AL9" s="272">
        <v>200000</v>
      </c>
      <c r="AM9" s="272">
        <v>600000</v>
      </c>
      <c r="AN9" s="272">
        <v>200000</v>
      </c>
      <c r="AO9" s="272">
        <v>800000</v>
      </c>
      <c r="AP9" s="272">
        <v>800000</v>
      </c>
      <c r="AQ9" s="272"/>
      <c r="AR9" s="272"/>
      <c r="AS9" s="272">
        <v>3400000</v>
      </c>
    </row>
    <row r="10" spans="1:45" x14ac:dyDescent="0.2">
      <c r="A10" s="271" t="s">
        <v>409</v>
      </c>
      <c r="B10" s="272"/>
      <c r="C10" s="272"/>
      <c r="D10" s="272"/>
      <c r="E10" s="272"/>
      <c r="F10" s="272"/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72"/>
      <c r="AI10" s="272"/>
      <c r="AJ10" s="272"/>
      <c r="AK10" s="272">
        <v>200000</v>
      </c>
      <c r="AL10" s="272">
        <v>200000</v>
      </c>
      <c r="AM10" s="272"/>
      <c r="AN10" s="272">
        <v>200000</v>
      </c>
      <c r="AO10" s="272">
        <v>200000</v>
      </c>
      <c r="AP10" s="272"/>
      <c r="AQ10" s="272">
        <v>200000</v>
      </c>
      <c r="AR10" s="272"/>
      <c r="AS10" s="272">
        <v>1000000</v>
      </c>
    </row>
    <row r="11" spans="1:45" x14ac:dyDescent="0.2">
      <c r="A11" s="271" t="s">
        <v>395</v>
      </c>
      <c r="B11" s="272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>
        <v>600000</v>
      </c>
      <c r="AK11" s="272"/>
      <c r="AL11" s="272"/>
      <c r="AM11" s="272"/>
      <c r="AN11" s="272"/>
      <c r="AO11" s="272"/>
      <c r="AP11" s="272"/>
      <c r="AQ11" s="272">
        <v>800000</v>
      </c>
      <c r="AR11" s="272"/>
      <c r="AS11" s="272">
        <v>1400000</v>
      </c>
    </row>
    <row r="12" spans="1:45" x14ac:dyDescent="0.2">
      <c r="A12" s="271" t="s">
        <v>405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>
        <v>20000000</v>
      </c>
      <c r="AK12" s="272"/>
      <c r="AL12" s="272">
        <v>20000000</v>
      </c>
      <c r="AM12" s="272"/>
      <c r="AN12" s="272"/>
      <c r="AO12" s="272"/>
      <c r="AP12" s="272"/>
      <c r="AQ12" s="272"/>
      <c r="AR12" s="272"/>
      <c r="AS12" s="272">
        <v>40000000</v>
      </c>
    </row>
    <row r="13" spans="1:45" x14ac:dyDescent="0.2">
      <c r="A13" s="271" t="s">
        <v>118</v>
      </c>
      <c r="B13" s="272">
        <v>1340000</v>
      </c>
      <c r="C13" s="272">
        <v>530000</v>
      </c>
      <c r="D13" s="272">
        <v>800000</v>
      </c>
      <c r="E13" s="272">
        <v>950000</v>
      </c>
      <c r="F13" s="272">
        <v>650000</v>
      </c>
      <c r="G13" s="272">
        <v>500000</v>
      </c>
      <c r="H13" s="272">
        <v>800000</v>
      </c>
      <c r="I13" s="272">
        <v>1000000</v>
      </c>
      <c r="J13" s="272">
        <v>1100000</v>
      </c>
      <c r="K13" s="272">
        <v>450000</v>
      </c>
      <c r="L13" s="272">
        <v>1460000</v>
      </c>
      <c r="M13" s="272">
        <v>800000</v>
      </c>
      <c r="N13" s="272">
        <v>680000</v>
      </c>
      <c r="O13" s="272">
        <v>550000</v>
      </c>
      <c r="P13" s="272">
        <v>480000</v>
      </c>
      <c r="Q13" s="272">
        <v>1400000</v>
      </c>
      <c r="R13" s="272">
        <v>1050000</v>
      </c>
      <c r="S13" s="272">
        <v>830000</v>
      </c>
      <c r="T13" s="272">
        <v>2100000</v>
      </c>
      <c r="U13" s="272">
        <v>650000</v>
      </c>
      <c r="V13" s="272">
        <v>850000</v>
      </c>
      <c r="W13" s="272">
        <v>460000</v>
      </c>
      <c r="X13" s="272">
        <v>350000</v>
      </c>
      <c r="Y13" s="272">
        <v>280000</v>
      </c>
      <c r="Z13" s="272">
        <v>580000</v>
      </c>
      <c r="AA13" s="272">
        <v>550000</v>
      </c>
      <c r="AB13" s="272">
        <v>400000</v>
      </c>
      <c r="AC13" s="272">
        <v>34000</v>
      </c>
      <c r="AD13" s="272">
        <v>4000</v>
      </c>
      <c r="AE13" s="272">
        <v>34000</v>
      </c>
      <c r="AF13" s="272">
        <v>4000</v>
      </c>
      <c r="AG13" s="272">
        <v>4000</v>
      </c>
      <c r="AH13" s="272">
        <v>4000</v>
      </c>
      <c r="AI13" s="272">
        <v>34000</v>
      </c>
      <c r="AJ13" s="272">
        <v>1208000.1599999999</v>
      </c>
      <c r="AK13" s="272">
        <v>228000.11</v>
      </c>
      <c r="AL13" s="272">
        <v>248000.05</v>
      </c>
      <c r="AM13" s="272">
        <v>1246802.2501413426</v>
      </c>
      <c r="AN13" s="272">
        <v>682728.02519434621</v>
      </c>
      <c r="AO13" s="272">
        <v>397728.02019434626</v>
      </c>
      <c r="AP13" s="272">
        <v>815802.20514134271</v>
      </c>
      <c r="AQ13" s="272">
        <v>894000.17999999993</v>
      </c>
      <c r="AR13" s="272"/>
      <c r="AS13" s="272">
        <v>27429061.000671379</v>
      </c>
    </row>
    <row r="14" spans="1:45" x14ac:dyDescent="0.2">
      <c r="A14" s="271" t="s">
        <v>367</v>
      </c>
      <c r="B14" s="272"/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2"/>
      <c r="AJ14" s="272"/>
      <c r="AK14" s="272"/>
      <c r="AL14" s="272"/>
      <c r="AM14" s="272">
        <v>20000</v>
      </c>
      <c r="AN14" s="272"/>
      <c r="AO14" s="272">
        <v>40000</v>
      </c>
      <c r="AP14" s="272"/>
      <c r="AQ14" s="272">
        <v>60000</v>
      </c>
      <c r="AR14" s="272"/>
      <c r="AS14" s="272">
        <v>120000</v>
      </c>
    </row>
    <row r="15" spans="1:45" x14ac:dyDescent="0.2">
      <c r="A15" s="271" t="s">
        <v>363</v>
      </c>
      <c r="B15" s="272"/>
      <c r="C15" s="272"/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>
        <v>40000</v>
      </c>
      <c r="AL15" s="272"/>
      <c r="AM15" s="272"/>
      <c r="AN15" s="272"/>
      <c r="AO15" s="272"/>
      <c r="AP15" s="272">
        <v>30000</v>
      </c>
      <c r="AQ15" s="272"/>
      <c r="AR15" s="272"/>
      <c r="AS15" s="272">
        <v>70000</v>
      </c>
    </row>
    <row r="16" spans="1:45" x14ac:dyDescent="0.2">
      <c r="A16" s="271" t="s">
        <v>442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>
        <v>200000</v>
      </c>
      <c r="AK16" s="272"/>
      <c r="AL16" s="272"/>
      <c r="AM16" s="272">
        <v>200000</v>
      </c>
      <c r="AN16" s="272">
        <v>200000</v>
      </c>
      <c r="AO16" s="272">
        <v>300000</v>
      </c>
      <c r="AP16" s="272">
        <v>300000</v>
      </c>
      <c r="AQ16" s="272">
        <v>300000</v>
      </c>
      <c r="AR16" s="272"/>
      <c r="AS16" s="272">
        <v>1500000</v>
      </c>
    </row>
    <row r="17" spans="1:45" x14ac:dyDescent="0.2">
      <c r="A17" s="271" t="s">
        <v>381</v>
      </c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>
        <v>155477.03180212015</v>
      </c>
      <c r="AK17" s="272"/>
      <c r="AL17" s="272"/>
      <c r="AM17" s="272">
        <v>84805.653710247352</v>
      </c>
      <c r="AN17" s="272"/>
      <c r="AO17" s="272"/>
      <c r="AP17" s="272"/>
      <c r="AQ17" s="272">
        <v>123674.91166077739</v>
      </c>
      <c r="AR17" s="272"/>
      <c r="AS17" s="272">
        <v>363957.59717314492</v>
      </c>
    </row>
    <row r="18" spans="1:45" x14ac:dyDescent="0.2">
      <c r="A18" s="271" t="s">
        <v>170</v>
      </c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2"/>
      <c r="AN18" s="272"/>
      <c r="AO18" s="272"/>
      <c r="AP18" s="272"/>
      <c r="AQ18" s="272"/>
      <c r="AR18" s="272"/>
      <c r="AS18" s="272"/>
    </row>
    <row r="19" spans="1:45" x14ac:dyDescent="0.2">
      <c r="A19" s="271" t="s">
        <v>615</v>
      </c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  <c r="AB19" s="272"/>
      <c r="AC19" s="272">
        <v>100000</v>
      </c>
      <c r="AD19" s="272"/>
      <c r="AE19" s="272"/>
      <c r="AF19" s="272">
        <v>100000</v>
      </c>
      <c r="AG19" s="272">
        <v>100000</v>
      </c>
      <c r="AH19" s="272"/>
      <c r="AI19" s="272">
        <v>100000</v>
      </c>
      <c r="AJ19" s="272">
        <v>200000</v>
      </c>
      <c r="AK19" s="272">
        <v>200000</v>
      </c>
      <c r="AL19" s="272">
        <v>200000</v>
      </c>
      <c r="AM19" s="272"/>
      <c r="AN19" s="272">
        <v>200000</v>
      </c>
      <c r="AO19" s="272">
        <v>200000</v>
      </c>
      <c r="AP19" s="272">
        <v>200000</v>
      </c>
      <c r="AQ19" s="272"/>
      <c r="AR19" s="272"/>
      <c r="AS19" s="272">
        <v>1600000</v>
      </c>
    </row>
    <row r="20" spans="1:45" x14ac:dyDescent="0.2">
      <c r="A20" s="271" t="s">
        <v>173</v>
      </c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2"/>
      <c r="AN20" s="272">
        <v>120000</v>
      </c>
      <c r="AO20" s="272"/>
      <c r="AP20" s="272"/>
      <c r="AQ20" s="272"/>
      <c r="AR20" s="272"/>
      <c r="AS20" s="272">
        <v>120000</v>
      </c>
    </row>
    <row r="21" spans="1:45" x14ac:dyDescent="0.2">
      <c r="A21" s="271" t="s">
        <v>124</v>
      </c>
      <c r="B21" s="272">
        <v>2180000</v>
      </c>
      <c r="C21" s="272">
        <v>1060000</v>
      </c>
      <c r="D21" s="272">
        <v>1500000</v>
      </c>
      <c r="E21" s="272">
        <v>1830000</v>
      </c>
      <c r="F21" s="272">
        <v>900000</v>
      </c>
      <c r="G21" s="272">
        <v>1000000</v>
      </c>
      <c r="H21" s="272">
        <v>1400000</v>
      </c>
      <c r="I21" s="272">
        <v>1700000</v>
      </c>
      <c r="J21" s="272">
        <v>3000000</v>
      </c>
      <c r="K21" s="272">
        <v>900000</v>
      </c>
      <c r="L21" s="272">
        <v>2640000</v>
      </c>
      <c r="M21" s="272">
        <v>1500000</v>
      </c>
      <c r="N21" s="272">
        <v>860000</v>
      </c>
      <c r="O21" s="272">
        <v>900000</v>
      </c>
      <c r="P21" s="272">
        <v>1100000</v>
      </c>
      <c r="Q21" s="272">
        <v>1600000</v>
      </c>
      <c r="R21" s="272">
        <v>1950000</v>
      </c>
      <c r="S21" s="272">
        <v>1460000</v>
      </c>
      <c r="T21" s="272">
        <v>2900000</v>
      </c>
      <c r="U21" s="272">
        <v>1200000</v>
      </c>
      <c r="V21" s="272">
        <v>1850000</v>
      </c>
      <c r="W21" s="272">
        <v>920000</v>
      </c>
      <c r="X21" s="272">
        <v>700000</v>
      </c>
      <c r="Y21" s="272">
        <v>560000</v>
      </c>
      <c r="Z21" s="272">
        <v>700000</v>
      </c>
      <c r="AA21" s="272">
        <v>700000</v>
      </c>
      <c r="AB21" s="272">
        <v>800000</v>
      </c>
      <c r="AC21" s="272"/>
      <c r="AD21" s="272"/>
      <c r="AE21" s="272"/>
      <c r="AF21" s="272"/>
      <c r="AG21" s="272"/>
      <c r="AH21" s="272"/>
      <c r="AI21" s="272"/>
      <c r="AJ21" s="272">
        <v>1200000</v>
      </c>
      <c r="AK21" s="272">
        <v>100000</v>
      </c>
      <c r="AL21" s="272">
        <v>500000.07499999995</v>
      </c>
      <c r="AM21" s="272">
        <v>800000</v>
      </c>
      <c r="AN21" s="272">
        <v>700000.03</v>
      </c>
      <c r="AO21" s="272">
        <v>1000000.03</v>
      </c>
      <c r="AP21" s="272">
        <v>800000.03</v>
      </c>
      <c r="AQ21" s="272">
        <v>900000</v>
      </c>
      <c r="AR21" s="272"/>
      <c r="AS21" s="272">
        <v>43810000.165000007</v>
      </c>
    </row>
    <row r="22" spans="1:45" x14ac:dyDescent="0.2">
      <c r="A22" s="271" t="s">
        <v>933</v>
      </c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2"/>
      <c r="AQ22" s="272"/>
      <c r="AR22" s="272"/>
      <c r="AS22" s="272"/>
    </row>
    <row r="23" spans="1:45" x14ac:dyDescent="0.2">
      <c r="A23" s="271" t="s">
        <v>104</v>
      </c>
      <c r="B23" s="272">
        <v>4380000</v>
      </c>
      <c r="C23" s="272">
        <v>1590000</v>
      </c>
      <c r="D23" s="272">
        <v>2300000</v>
      </c>
      <c r="E23" s="272">
        <v>2780000</v>
      </c>
      <c r="F23" s="272">
        <v>2050000</v>
      </c>
      <c r="G23" s="272">
        <v>1500000</v>
      </c>
      <c r="H23" s="272">
        <v>2200000</v>
      </c>
      <c r="I23" s="272">
        <v>2700000</v>
      </c>
      <c r="J23" s="272">
        <v>4600000</v>
      </c>
      <c r="K23" s="272">
        <v>1350000</v>
      </c>
      <c r="L23" s="272">
        <v>4100000</v>
      </c>
      <c r="M23" s="272">
        <v>2300000</v>
      </c>
      <c r="N23" s="272">
        <v>1540000</v>
      </c>
      <c r="O23" s="272">
        <v>2250000</v>
      </c>
      <c r="P23" s="272">
        <v>1580000</v>
      </c>
      <c r="Q23" s="272">
        <v>3000000</v>
      </c>
      <c r="R23" s="272">
        <v>3720000</v>
      </c>
      <c r="S23" s="272">
        <v>2290000</v>
      </c>
      <c r="T23" s="272">
        <v>5000000</v>
      </c>
      <c r="U23" s="272">
        <v>1850000</v>
      </c>
      <c r="V23" s="272">
        <v>3400000</v>
      </c>
      <c r="W23" s="272">
        <v>1380000</v>
      </c>
      <c r="X23" s="272">
        <v>1650000</v>
      </c>
      <c r="Y23" s="272">
        <v>840000</v>
      </c>
      <c r="Z23" s="272">
        <v>1280000</v>
      </c>
      <c r="AA23" s="272">
        <v>1250000</v>
      </c>
      <c r="AB23" s="272">
        <v>1200000</v>
      </c>
      <c r="AC23" s="272">
        <v>234000</v>
      </c>
      <c r="AD23" s="272">
        <v>4000</v>
      </c>
      <c r="AE23" s="272">
        <v>34000</v>
      </c>
      <c r="AF23" s="272">
        <v>204000</v>
      </c>
      <c r="AG23" s="272">
        <v>204000</v>
      </c>
      <c r="AH23" s="272">
        <v>4000</v>
      </c>
      <c r="AI23" s="272">
        <v>234000</v>
      </c>
      <c r="AJ23" s="272">
        <v>24473477.191802122</v>
      </c>
      <c r="AK23" s="272">
        <v>968000.18500000006</v>
      </c>
      <c r="AL23" s="272">
        <v>21458000.149999999</v>
      </c>
      <c r="AM23" s="272">
        <v>3051607.9038515901</v>
      </c>
      <c r="AN23" s="272">
        <v>2652728.0551943462</v>
      </c>
      <c r="AO23" s="272">
        <v>2947728.0501943463</v>
      </c>
      <c r="AP23" s="272">
        <v>3295802.2601413429</v>
      </c>
      <c r="AQ23" s="272">
        <v>3607675.0916607771</v>
      </c>
      <c r="AR23" s="272"/>
      <c r="AS23" s="272">
        <v>127453018.88784453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workbookViewId="0">
      <selection sqref="A1:XFD1048576"/>
    </sheetView>
  </sheetViews>
  <sheetFormatPr baseColWidth="10" defaultRowHeight="15" x14ac:dyDescent="0.2"/>
  <sheetData>
    <row r="1" spans="1:10" x14ac:dyDescent="0.2">
      <c r="A1" t="s">
        <v>4</v>
      </c>
      <c r="B1" t="s">
        <v>109</v>
      </c>
      <c r="C1" t="s">
        <v>110</v>
      </c>
      <c r="D1" t="s">
        <v>111</v>
      </c>
      <c r="E1" t="s">
        <v>112</v>
      </c>
      <c r="F1" t="s">
        <v>355</v>
      </c>
      <c r="G1" t="s">
        <v>356</v>
      </c>
      <c r="H1" t="s">
        <v>114</v>
      </c>
      <c r="I1" t="s">
        <v>357</v>
      </c>
      <c r="J1" t="s">
        <v>116</v>
      </c>
    </row>
    <row r="2" spans="1:10" x14ac:dyDescent="0.2">
      <c r="A2" t="s">
        <v>118</v>
      </c>
      <c r="B2" t="s">
        <v>633</v>
      </c>
      <c r="C2">
        <v>6.1</v>
      </c>
      <c r="D2" t="s">
        <v>634</v>
      </c>
      <c r="E2" t="s">
        <v>635</v>
      </c>
      <c r="F2" t="s">
        <v>636</v>
      </c>
      <c r="G2">
        <v>240000</v>
      </c>
      <c r="H2">
        <v>2.8000000000000001E-2</v>
      </c>
      <c r="I2">
        <v>6720</v>
      </c>
      <c r="J2">
        <v>268800</v>
      </c>
    </row>
    <row r="3" spans="1:10" x14ac:dyDescent="0.2">
      <c r="A3" t="s">
        <v>118</v>
      </c>
      <c r="B3" t="s">
        <v>637</v>
      </c>
      <c r="C3">
        <v>6.1</v>
      </c>
      <c r="D3" t="s">
        <v>638</v>
      </c>
      <c r="E3" t="s">
        <v>639</v>
      </c>
      <c r="F3" t="s">
        <v>636</v>
      </c>
      <c r="G3">
        <v>100000</v>
      </c>
      <c r="H3">
        <v>0.03</v>
      </c>
      <c r="I3">
        <v>3000</v>
      </c>
      <c r="J3">
        <v>180000</v>
      </c>
    </row>
    <row r="4" spans="1:10" x14ac:dyDescent="0.2">
      <c r="A4" t="s">
        <v>118</v>
      </c>
      <c r="B4" t="s">
        <v>640</v>
      </c>
      <c r="C4">
        <v>6.1</v>
      </c>
      <c r="D4" t="s">
        <v>641</v>
      </c>
      <c r="E4" t="s">
        <v>642</v>
      </c>
      <c r="F4" t="s">
        <v>636</v>
      </c>
      <c r="G4">
        <v>300000</v>
      </c>
      <c r="H4">
        <v>2.5999999999999999E-2</v>
      </c>
      <c r="I4">
        <v>7799.9999999999991</v>
      </c>
      <c r="J4">
        <v>7799999.9999999991</v>
      </c>
    </row>
    <row r="5" spans="1:10" x14ac:dyDescent="0.2">
      <c r="A5" t="s">
        <v>118</v>
      </c>
      <c r="B5" t="s">
        <v>643</v>
      </c>
      <c r="C5">
        <v>6.1</v>
      </c>
      <c r="D5" t="s">
        <v>644</v>
      </c>
      <c r="E5" t="s">
        <v>645</v>
      </c>
      <c r="F5" t="s">
        <v>636</v>
      </c>
      <c r="G5">
        <v>400000</v>
      </c>
      <c r="H5">
        <v>3.5000000000000003E-2</v>
      </c>
      <c r="I5">
        <v>14000.000000000002</v>
      </c>
      <c r="J5">
        <v>1120000.0000000002</v>
      </c>
    </row>
    <row r="6" spans="1:10" x14ac:dyDescent="0.2">
      <c r="A6" t="s">
        <v>118</v>
      </c>
      <c r="B6" t="s">
        <v>655</v>
      </c>
      <c r="C6">
        <v>6.1</v>
      </c>
      <c r="D6" t="s">
        <v>674</v>
      </c>
      <c r="E6" t="s">
        <v>657</v>
      </c>
      <c r="F6" t="s">
        <v>658</v>
      </c>
      <c r="G6">
        <v>300000</v>
      </c>
      <c r="H6">
        <v>2.8000000000000001E-2</v>
      </c>
      <c r="I6">
        <v>8400</v>
      </c>
      <c r="J6">
        <v>672000</v>
      </c>
    </row>
    <row r="7" spans="1:10" x14ac:dyDescent="0.2">
      <c r="A7" t="s">
        <v>124</v>
      </c>
      <c r="B7" t="s">
        <v>633</v>
      </c>
      <c r="C7">
        <v>6.1</v>
      </c>
      <c r="D7" t="s">
        <v>634</v>
      </c>
      <c r="E7" t="s">
        <v>635</v>
      </c>
      <c r="F7" t="s">
        <v>636</v>
      </c>
      <c r="G7">
        <v>480000</v>
      </c>
      <c r="H7">
        <v>4.0000000000000001E-3</v>
      </c>
      <c r="I7">
        <v>1920</v>
      </c>
      <c r="J7">
        <v>76800</v>
      </c>
    </row>
    <row r="8" spans="1:10" x14ac:dyDescent="0.2">
      <c r="A8" t="s">
        <v>124</v>
      </c>
      <c r="B8" t="s">
        <v>637</v>
      </c>
      <c r="C8">
        <v>6.1</v>
      </c>
      <c r="D8" t="s">
        <v>638</v>
      </c>
      <c r="E8" t="s">
        <v>639</v>
      </c>
      <c r="F8" t="s">
        <v>636</v>
      </c>
      <c r="G8">
        <v>100000</v>
      </c>
      <c r="H8">
        <v>4.0000000000000001E-3</v>
      </c>
      <c r="I8">
        <v>400</v>
      </c>
      <c r="J8">
        <v>24000</v>
      </c>
    </row>
    <row r="9" spans="1:10" x14ac:dyDescent="0.2">
      <c r="A9" t="s">
        <v>124</v>
      </c>
      <c r="B9" t="s">
        <v>640</v>
      </c>
      <c r="C9">
        <v>6.1</v>
      </c>
      <c r="D9" t="s">
        <v>641</v>
      </c>
      <c r="E9" t="s">
        <v>642</v>
      </c>
      <c r="F9" t="s">
        <v>636</v>
      </c>
      <c r="G9">
        <v>600000</v>
      </c>
      <c r="H9">
        <v>3.0000000000000001E-3</v>
      </c>
      <c r="I9">
        <v>1800</v>
      </c>
      <c r="J9">
        <v>108000</v>
      </c>
    </row>
    <row r="10" spans="1:10" x14ac:dyDescent="0.2">
      <c r="A10" t="s">
        <v>124</v>
      </c>
      <c r="B10" t="s">
        <v>643</v>
      </c>
      <c r="C10">
        <v>6.1</v>
      </c>
      <c r="D10" t="s">
        <v>644</v>
      </c>
      <c r="E10" t="s">
        <v>645</v>
      </c>
      <c r="F10" t="s">
        <v>636</v>
      </c>
      <c r="G10">
        <v>400000</v>
      </c>
      <c r="H10">
        <v>6.0000000000000001E-3</v>
      </c>
      <c r="I10">
        <v>2400</v>
      </c>
      <c r="J10">
        <v>144000</v>
      </c>
    </row>
    <row r="11" spans="1:10" x14ac:dyDescent="0.2">
      <c r="A11" t="s">
        <v>124</v>
      </c>
      <c r="B11" t="s">
        <v>655</v>
      </c>
      <c r="C11">
        <v>6.1</v>
      </c>
      <c r="D11" t="s">
        <v>674</v>
      </c>
      <c r="E11" t="s">
        <v>657</v>
      </c>
      <c r="F11" t="s">
        <v>658</v>
      </c>
      <c r="G11">
        <v>600000</v>
      </c>
      <c r="H11">
        <v>4.0000000000000001E-3</v>
      </c>
      <c r="I11">
        <v>2400</v>
      </c>
      <c r="J11">
        <v>96000</v>
      </c>
    </row>
    <row r="12" spans="1:10" x14ac:dyDescent="0.2">
      <c r="A12" t="s">
        <v>122</v>
      </c>
      <c r="B12" t="s">
        <v>652</v>
      </c>
      <c r="C12">
        <v>6.1</v>
      </c>
      <c r="D12" t="s">
        <v>698</v>
      </c>
      <c r="E12" t="s">
        <v>654</v>
      </c>
      <c r="F12" t="s">
        <v>636</v>
      </c>
      <c r="G12">
        <v>500000</v>
      </c>
      <c r="H12">
        <v>6.0000000000000001E-3</v>
      </c>
      <c r="I12">
        <v>3000</v>
      </c>
      <c r="J12">
        <v>120000</v>
      </c>
    </row>
    <row r="13" spans="1:10" x14ac:dyDescent="0.2">
      <c r="A13" t="s">
        <v>122</v>
      </c>
      <c r="B13" t="s">
        <v>655</v>
      </c>
      <c r="C13">
        <v>6.1</v>
      </c>
      <c r="D13" t="s">
        <v>719</v>
      </c>
      <c r="E13" t="s">
        <v>657</v>
      </c>
      <c r="F13" t="s">
        <v>658</v>
      </c>
      <c r="G13">
        <v>360000</v>
      </c>
      <c r="H13">
        <v>6.0000000000000001E-3</v>
      </c>
      <c r="I13">
        <v>2160</v>
      </c>
      <c r="J13">
        <v>86400</v>
      </c>
    </row>
    <row r="14" spans="1:10" x14ac:dyDescent="0.2">
      <c r="A14" t="s">
        <v>118</v>
      </c>
      <c r="B14" t="s">
        <v>640</v>
      </c>
      <c r="C14">
        <v>6.11</v>
      </c>
      <c r="D14" t="s">
        <v>373</v>
      </c>
      <c r="E14" t="s">
        <v>642</v>
      </c>
      <c r="F14" t="s">
        <v>636</v>
      </c>
      <c r="G14">
        <v>250000</v>
      </c>
      <c r="H14">
        <v>2.1999999999999999E-2</v>
      </c>
      <c r="I14">
        <v>5499.9999999999991</v>
      </c>
      <c r="J14">
        <v>5499999.9999999991</v>
      </c>
    </row>
    <row r="15" spans="1:10" x14ac:dyDescent="0.2">
      <c r="A15" t="s">
        <v>118</v>
      </c>
      <c r="B15" t="s">
        <v>633</v>
      </c>
      <c r="C15">
        <v>6.11</v>
      </c>
      <c r="D15" t="s">
        <v>675</v>
      </c>
      <c r="E15" t="s">
        <v>635</v>
      </c>
      <c r="F15" t="s">
        <v>636</v>
      </c>
      <c r="G15">
        <v>280000</v>
      </c>
      <c r="H15">
        <v>0.03</v>
      </c>
      <c r="I15">
        <v>8400</v>
      </c>
      <c r="J15">
        <v>336000</v>
      </c>
    </row>
    <row r="16" spans="1:10" x14ac:dyDescent="0.2">
      <c r="A16" t="s">
        <v>124</v>
      </c>
      <c r="B16" t="s">
        <v>640</v>
      </c>
      <c r="C16">
        <v>6.11</v>
      </c>
      <c r="D16" t="s">
        <v>373</v>
      </c>
      <c r="E16" t="s">
        <v>642</v>
      </c>
      <c r="F16" t="s">
        <v>636</v>
      </c>
      <c r="G16">
        <v>500000</v>
      </c>
      <c r="H16">
        <v>5.0000000000000001E-3</v>
      </c>
      <c r="I16">
        <v>2500</v>
      </c>
      <c r="J16">
        <v>150000</v>
      </c>
    </row>
    <row r="17" spans="1:10" x14ac:dyDescent="0.2">
      <c r="A17" t="s">
        <v>124</v>
      </c>
      <c r="B17" t="s">
        <v>633</v>
      </c>
      <c r="C17">
        <v>6.11</v>
      </c>
      <c r="D17" t="s">
        <v>675</v>
      </c>
      <c r="E17" t="s">
        <v>635</v>
      </c>
      <c r="F17" t="s">
        <v>636</v>
      </c>
      <c r="G17">
        <v>560000</v>
      </c>
      <c r="H17">
        <v>6.0000000000000001E-3</v>
      </c>
      <c r="I17">
        <v>3360</v>
      </c>
      <c r="J17">
        <v>134400</v>
      </c>
    </row>
    <row r="18" spans="1:10" x14ac:dyDescent="0.2">
      <c r="A18" t="s">
        <v>118</v>
      </c>
      <c r="B18" t="s">
        <v>643</v>
      </c>
      <c r="C18">
        <v>6.12</v>
      </c>
      <c r="D18" t="s">
        <v>676</v>
      </c>
      <c r="E18" t="s">
        <v>645</v>
      </c>
      <c r="F18" t="s">
        <v>636</v>
      </c>
      <c r="G18">
        <v>300000</v>
      </c>
      <c r="H18">
        <v>0.04</v>
      </c>
      <c r="I18">
        <v>12000</v>
      </c>
      <c r="J18">
        <v>960000</v>
      </c>
    </row>
    <row r="19" spans="1:10" x14ac:dyDescent="0.2">
      <c r="A19" t="s">
        <v>118</v>
      </c>
      <c r="B19" t="s">
        <v>637</v>
      </c>
      <c r="C19">
        <v>6.12</v>
      </c>
      <c r="D19" t="s">
        <v>677</v>
      </c>
      <c r="E19" t="s">
        <v>639</v>
      </c>
      <c r="F19" t="s">
        <v>636</v>
      </c>
      <c r="G19">
        <v>100000</v>
      </c>
      <c r="H19">
        <v>2.4E-2</v>
      </c>
      <c r="I19">
        <v>2400</v>
      </c>
      <c r="J19">
        <v>144000</v>
      </c>
    </row>
    <row r="20" spans="1:10" x14ac:dyDescent="0.2">
      <c r="A20" t="s">
        <v>118</v>
      </c>
      <c r="B20" t="s">
        <v>646</v>
      </c>
      <c r="C20">
        <v>6.12</v>
      </c>
      <c r="D20" t="s">
        <v>678</v>
      </c>
      <c r="E20" t="s">
        <v>648</v>
      </c>
      <c r="F20" t="s">
        <v>636</v>
      </c>
      <c r="G20">
        <v>400000</v>
      </c>
      <c r="H20">
        <v>3.5000000000000003E-2</v>
      </c>
      <c r="I20">
        <v>14000.000000000002</v>
      </c>
      <c r="J20">
        <v>1120000.0000000002</v>
      </c>
    </row>
    <row r="21" spans="1:10" x14ac:dyDescent="0.2">
      <c r="A21" t="s">
        <v>124</v>
      </c>
      <c r="B21" t="s">
        <v>643</v>
      </c>
      <c r="C21">
        <v>6.12</v>
      </c>
      <c r="D21" t="s">
        <v>676</v>
      </c>
      <c r="E21" t="s">
        <v>645</v>
      </c>
      <c r="F21" t="s">
        <v>636</v>
      </c>
      <c r="G21">
        <v>600000</v>
      </c>
      <c r="H21">
        <v>3.0000000000000001E-3</v>
      </c>
      <c r="I21">
        <v>1800</v>
      </c>
      <c r="J21">
        <v>108000</v>
      </c>
    </row>
    <row r="22" spans="1:10" x14ac:dyDescent="0.2">
      <c r="A22" t="s">
        <v>124</v>
      </c>
      <c r="B22" t="s">
        <v>637</v>
      </c>
      <c r="C22">
        <v>6.12</v>
      </c>
      <c r="D22" t="s">
        <v>677</v>
      </c>
      <c r="E22" t="s">
        <v>639</v>
      </c>
      <c r="F22" t="s">
        <v>636</v>
      </c>
      <c r="G22">
        <v>100000</v>
      </c>
      <c r="H22">
        <v>3.0000000000000001E-3</v>
      </c>
      <c r="I22">
        <v>300</v>
      </c>
      <c r="J22">
        <v>18000</v>
      </c>
    </row>
    <row r="23" spans="1:10" x14ac:dyDescent="0.2">
      <c r="A23" t="s">
        <v>124</v>
      </c>
      <c r="B23" t="s">
        <v>646</v>
      </c>
      <c r="C23">
        <v>6.12</v>
      </c>
      <c r="D23" t="s">
        <v>678</v>
      </c>
      <c r="E23" t="s">
        <v>648</v>
      </c>
      <c r="F23" t="s">
        <v>636</v>
      </c>
      <c r="G23">
        <v>800000</v>
      </c>
      <c r="H23">
        <v>4.0000000000000001E-3</v>
      </c>
      <c r="I23">
        <v>3200</v>
      </c>
      <c r="J23">
        <v>256000</v>
      </c>
    </row>
    <row r="24" spans="1:10" x14ac:dyDescent="0.2">
      <c r="A24" t="s">
        <v>118</v>
      </c>
      <c r="B24" t="s">
        <v>649</v>
      </c>
      <c r="C24">
        <v>6.13</v>
      </c>
      <c r="D24" t="s">
        <v>679</v>
      </c>
      <c r="E24" t="s">
        <v>651</v>
      </c>
      <c r="F24" t="s">
        <v>636</v>
      </c>
      <c r="G24">
        <v>350000</v>
      </c>
      <c r="H24">
        <v>0.04</v>
      </c>
      <c r="I24">
        <v>14000.000000000002</v>
      </c>
      <c r="J24">
        <v>560000.00000000012</v>
      </c>
    </row>
    <row r="25" spans="1:10" x14ac:dyDescent="0.2">
      <c r="A25" t="s">
        <v>118</v>
      </c>
      <c r="B25" t="s">
        <v>652</v>
      </c>
      <c r="C25">
        <v>6.13</v>
      </c>
      <c r="D25" t="s">
        <v>680</v>
      </c>
      <c r="E25" t="s">
        <v>654</v>
      </c>
      <c r="F25" t="s">
        <v>636</v>
      </c>
      <c r="G25">
        <v>300000</v>
      </c>
      <c r="H25">
        <v>3.2000000000000001E-2</v>
      </c>
      <c r="I25">
        <v>9600</v>
      </c>
      <c r="J25">
        <v>1440000</v>
      </c>
    </row>
    <row r="26" spans="1:10" x14ac:dyDescent="0.2">
      <c r="A26" t="s">
        <v>118</v>
      </c>
      <c r="B26" t="s">
        <v>661</v>
      </c>
      <c r="C26">
        <v>6.13</v>
      </c>
      <c r="D26" t="s">
        <v>681</v>
      </c>
      <c r="E26" t="s">
        <v>663</v>
      </c>
      <c r="F26" t="s">
        <v>636</v>
      </c>
      <c r="G26">
        <v>300000</v>
      </c>
      <c r="H26">
        <v>2.5000000000000001E-2</v>
      </c>
      <c r="I26">
        <v>7500</v>
      </c>
      <c r="J26">
        <v>675000</v>
      </c>
    </row>
    <row r="27" spans="1:10" x14ac:dyDescent="0.2">
      <c r="A27" t="s">
        <v>124</v>
      </c>
      <c r="B27" t="s">
        <v>649</v>
      </c>
      <c r="C27">
        <v>6.13</v>
      </c>
      <c r="D27" t="s">
        <v>679</v>
      </c>
      <c r="E27" t="s">
        <v>651</v>
      </c>
      <c r="F27" t="s">
        <v>636</v>
      </c>
      <c r="G27">
        <v>630000</v>
      </c>
      <c r="H27">
        <v>4.0000000000000001E-3</v>
      </c>
      <c r="I27">
        <v>2520</v>
      </c>
      <c r="J27">
        <v>100800</v>
      </c>
    </row>
    <row r="28" spans="1:10" x14ac:dyDescent="0.2">
      <c r="A28" t="s">
        <v>124</v>
      </c>
      <c r="B28" t="s">
        <v>652</v>
      </c>
      <c r="C28">
        <v>6.13</v>
      </c>
      <c r="D28" t="s">
        <v>680</v>
      </c>
      <c r="E28" t="s">
        <v>654</v>
      </c>
      <c r="F28" t="s">
        <v>636</v>
      </c>
      <c r="G28">
        <v>600000</v>
      </c>
      <c r="H28">
        <v>4.0000000000000001E-3</v>
      </c>
      <c r="I28">
        <v>2400</v>
      </c>
      <c r="J28">
        <v>96000</v>
      </c>
    </row>
    <row r="29" spans="1:10" x14ac:dyDescent="0.2">
      <c r="A29" t="s">
        <v>124</v>
      </c>
      <c r="B29" t="s">
        <v>661</v>
      </c>
      <c r="C29">
        <v>6.13</v>
      </c>
      <c r="D29" t="s">
        <v>681</v>
      </c>
      <c r="E29" t="s">
        <v>663</v>
      </c>
      <c r="F29" t="s">
        <v>636</v>
      </c>
      <c r="G29">
        <v>600000</v>
      </c>
      <c r="H29">
        <v>4.0000000000000001E-3</v>
      </c>
      <c r="I29">
        <v>2400</v>
      </c>
      <c r="J29">
        <v>216000</v>
      </c>
    </row>
    <row r="30" spans="1:10" x14ac:dyDescent="0.2">
      <c r="A30" t="s">
        <v>118</v>
      </c>
      <c r="B30" t="s">
        <v>664</v>
      </c>
      <c r="C30">
        <v>6.14</v>
      </c>
      <c r="D30" t="s">
        <v>664</v>
      </c>
      <c r="E30" t="s">
        <v>665</v>
      </c>
      <c r="F30" t="s">
        <v>636</v>
      </c>
      <c r="G30">
        <v>250000</v>
      </c>
      <c r="H30">
        <v>0.03</v>
      </c>
      <c r="I30">
        <v>7500</v>
      </c>
      <c r="J30">
        <v>300000</v>
      </c>
    </row>
    <row r="31" spans="1:10" x14ac:dyDescent="0.2">
      <c r="A31" t="s">
        <v>118</v>
      </c>
      <c r="B31" t="s">
        <v>643</v>
      </c>
      <c r="C31">
        <v>6.14</v>
      </c>
      <c r="D31" t="s">
        <v>668</v>
      </c>
      <c r="E31" t="s">
        <v>645</v>
      </c>
      <c r="F31" t="s">
        <v>636</v>
      </c>
      <c r="G31">
        <v>400000</v>
      </c>
      <c r="H31">
        <v>0.04</v>
      </c>
      <c r="I31">
        <v>16000</v>
      </c>
      <c r="J31">
        <v>1280000</v>
      </c>
    </row>
    <row r="32" spans="1:10" x14ac:dyDescent="0.2">
      <c r="A32" t="s">
        <v>124</v>
      </c>
      <c r="B32" t="s">
        <v>664</v>
      </c>
      <c r="C32">
        <v>6.14</v>
      </c>
      <c r="D32" t="s">
        <v>664</v>
      </c>
      <c r="E32" t="s">
        <v>665</v>
      </c>
      <c r="F32" t="s">
        <v>636</v>
      </c>
      <c r="G32">
        <v>500000</v>
      </c>
      <c r="H32">
        <v>6.0000000000000001E-3</v>
      </c>
      <c r="I32">
        <v>3000</v>
      </c>
      <c r="J32">
        <v>270000</v>
      </c>
    </row>
    <row r="33" spans="1:10" x14ac:dyDescent="0.2">
      <c r="A33" t="s">
        <v>124</v>
      </c>
      <c r="B33" t="s">
        <v>643</v>
      </c>
      <c r="C33">
        <v>6.14</v>
      </c>
      <c r="D33" t="s">
        <v>668</v>
      </c>
      <c r="E33" t="s">
        <v>645</v>
      </c>
      <c r="F33" t="s">
        <v>636</v>
      </c>
      <c r="G33">
        <v>400000</v>
      </c>
      <c r="H33">
        <v>6.0000000000000001E-3</v>
      </c>
      <c r="I33">
        <v>2400</v>
      </c>
      <c r="J33">
        <v>144000</v>
      </c>
    </row>
    <row r="34" spans="1:10" x14ac:dyDescent="0.2">
      <c r="A34" t="s">
        <v>122</v>
      </c>
      <c r="B34" t="s">
        <v>652</v>
      </c>
      <c r="C34">
        <v>6.14</v>
      </c>
      <c r="D34" t="s">
        <v>698</v>
      </c>
      <c r="E34" t="s">
        <v>654</v>
      </c>
      <c r="F34" t="s">
        <v>636</v>
      </c>
      <c r="G34">
        <v>500000</v>
      </c>
      <c r="H34">
        <v>6.0000000000000001E-3</v>
      </c>
      <c r="I34">
        <v>3000</v>
      </c>
      <c r="J34">
        <v>120000</v>
      </c>
    </row>
    <row r="35" spans="1:10" x14ac:dyDescent="0.2">
      <c r="A35" t="s">
        <v>118</v>
      </c>
      <c r="B35" t="s">
        <v>633</v>
      </c>
      <c r="C35">
        <v>6.15</v>
      </c>
      <c r="D35" t="s">
        <v>682</v>
      </c>
      <c r="E35" t="s">
        <v>635</v>
      </c>
      <c r="F35" t="s">
        <v>636</v>
      </c>
      <c r="G35">
        <v>300000</v>
      </c>
      <c r="H35">
        <v>0.03</v>
      </c>
      <c r="I35">
        <v>9000</v>
      </c>
      <c r="J35">
        <v>360000</v>
      </c>
    </row>
    <row r="36" spans="1:10" x14ac:dyDescent="0.2">
      <c r="A36" t="s">
        <v>118</v>
      </c>
      <c r="B36" t="s">
        <v>640</v>
      </c>
      <c r="C36">
        <v>6.15</v>
      </c>
      <c r="D36" t="s">
        <v>683</v>
      </c>
      <c r="E36" t="s">
        <v>642</v>
      </c>
      <c r="F36" t="s">
        <v>636</v>
      </c>
      <c r="G36">
        <v>200000</v>
      </c>
      <c r="H36">
        <v>2.1999999999999999E-2</v>
      </c>
      <c r="I36">
        <v>4399.9999999999991</v>
      </c>
      <c r="J36">
        <v>4399999.9999999991</v>
      </c>
    </row>
    <row r="37" spans="1:10" x14ac:dyDescent="0.2">
      <c r="A37" t="s">
        <v>124</v>
      </c>
      <c r="B37" t="s">
        <v>633</v>
      </c>
      <c r="C37">
        <v>6.15</v>
      </c>
      <c r="D37" t="s">
        <v>682</v>
      </c>
      <c r="E37" t="s">
        <v>635</v>
      </c>
      <c r="F37" t="s">
        <v>636</v>
      </c>
      <c r="G37">
        <v>600000</v>
      </c>
      <c r="H37">
        <v>5.0000000000000001E-3</v>
      </c>
      <c r="I37">
        <v>3000</v>
      </c>
      <c r="J37">
        <v>120000</v>
      </c>
    </row>
    <row r="38" spans="1:10" x14ac:dyDescent="0.2">
      <c r="A38" t="s">
        <v>124</v>
      </c>
      <c r="B38" t="s">
        <v>640</v>
      </c>
      <c r="C38">
        <v>6.15</v>
      </c>
      <c r="D38" t="s">
        <v>683</v>
      </c>
      <c r="E38" t="s">
        <v>642</v>
      </c>
      <c r="F38" t="s">
        <v>636</v>
      </c>
      <c r="G38">
        <v>400000</v>
      </c>
      <c r="H38">
        <v>5.0000000000000001E-3</v>
      </c>
      <c r="I38">
        <v>2000</v>
      </c>
      <c r="J38">
        <v>120000</v>
      </c>
    </row>
    <row r="39" spans="1:10" x14ac:dyDescent="0.2">
      <c r="A39" t="s">
        <v>118</v>
      </c>
      <c r="B39" t="s">
        <v>649</v>
      </c>
      <c r="C39">
        <v>6.16</v>
      </c>
      <c r="D39" t="s">
        <v>684</v>
      </c>
      <c r="E39" t="s">
        <v>651</v>
      </c>
      <c r="F39" t="s">
        <v>636</v>
      </c>
      <c r="G39">
        <v>250000</v>
      </c>
      <c r="H39">
        <v>0.04</v>
      </c>
      <c r="I39">
        <v>10000</v>
      </c>
      <c r="J39">
        <v>400000</v>
      </c>
    </row>
    <row r="40" spans="1:10" x14ac:dyDescent="0.2">
      <c r="A40" t="s">
        <v>118</v>
      </c>
      <c r="B40" t="s">
        <v>655</v>
      </c>
      <c r="C40">
        <v>6.16</v>
      </c>
      <c r="D40" t="s">
        <v>685</v>
      </c>
      <c r="E40" t="s">
        <v>657</v>
      </c>
      <c r="F40" t="s">
        <v>658</v>
      </c>
      <c r="G40">
        <v>250000</v>
      </c>
      <c r="H40">
        <v>2.8000000000000001E-2</v>
      </c>
      <c r="I40">
        <v>7000.0000000000009</v>
      </c>
      <c r="J40">
        <v>560000.00000000012</v>
      </c>
    </row>
    <row r="41" spans="1:10" x14ac:dyDescent="0.2">
      <c r="A41" t="s">
        <v>118</v>
      </c>
      <c r="B41" t="s">
        <v>652</v>
      </c>
      <c r="C41">
        <v>6.16</v>
      </c>
      <c r="D41" t="s">
        <v>686</v>
      </c>
      <c r="E41" t="s">
        <v>654</v>
      </c>
      <c r="F41" t="s">
        <v>636</v>
      </c>
      <c r="G41">
        <v>300000</v>
      </c>
      <c r="H41">
        <v>3.7999999999999999E-2</v>
      </c>
      <c r="I41">
        <v>11399.999999999998</v>
      </c>
      <c r="J41">
        <v>1709999.9999999998</v>
      </c>
    </row>
    <row r="42" spans="1:10" x14ac:dyDescent="0.2">
      <c r="A42" t="s">
        <v>124</v>
      </c>
      <c r="B42" t="s">
        <v>649</v>
      </c>
      <c r="C42">
        <v>6.16</v>
      </c>
      <c r="D42" t="s">
        <v>684</v>
      </c>
      <c r="E42" t="s">
        <v>651</v>
      </c>
      <c r="F42" t="s">
        <v>636</v>
      </c>
      <c r="G42">
        <v>500000</v>
      </c>
      <c r="H42">
        <v>6.0000000000000001E-3</v>
      </c>
      <c r="I42">
        <v>3000</v>
      </c>
      <c r="J42">
        <v>120000</v>
      </c>
    </row>
    <row r="43" spans="1:10" x14ac:dyDescent="0.2">
      <c r="A43" t="s">
        <v>124</v>
      </c>
      <c r="B43" t="s">
        <v>655</v>
      </c>
      <c r="C43">
        <v>6.16</v>
      </c>
      <c r="D43" t="s">
        <v>685</v>
      </c>
      <c r="E43" t="s">
        <v>657</v>
      </c>
      <c r="F43" t="s">
        <v>658</v>
      </c>
      <c r="G43">
        <v>400000</v>
      </c>
      <c r="H43">
        <v>5.0000000000000001E-3</v>
      </c>
      <c r="I43">
        <v>2000</v>
      </c>
      <c r="J43">
        <v>80000</v>
      </c>
    </row>
    <row r="44" spans="1:10" x14ac:dyDescent="0.2">
      <c r="A44" t="s">
        <v>124</v>
      </c>
      <c r="B44" t="s">
        <v>652</v>
      </c>
      <c r="C44">
        <v>6.16</v>
      </c>
      <c r="D44" t="s">
        <v>686</v>
      </c>
      <c r="E44" t="s">
        <v>654</v>
      </c>
      <c r="F44" t="s">
        <v>636</v>
      </c>
      <c r="G44">
        <v>500000</v>
      </c>
      <c r="H44">
        <v>6.0000000000000001E-3</v>
      </c>
      <c r="I44">
        <v>3000</v>
      </c>
      <c r="J44">
        <v>120000</v>
      </c>
    </row>
    <row r="45" spans="1:10" x14ac:dyDescent="0.2">
      <c r="A45" t="s">
        <v>118</v>
      </c>
      <c r="B45" t="s">
        <v>637</v>
      </c>
      <c r="C45">
        <v>6.17</v>
      </c>
      <c r="D45">
        <v>618</v>
      </c>
      <c r="E45" t="s">
        <v>639</v>
      </c>
      <c r="F45" t="s">
        <v>636</v>
      </c>
      <c r="G45">
        <v>300000</v>
      </c>
      <c r="H45">
        <v>2.5999999999999999E-2</v>
      </c>
      <c r="I45">
        <v>7799.9999999999991</v>
      </c>
      <c r="J45">
        <v>467999.99999999994</v>
      </c>
    </row>
    <row r="46" spans="1:10" x14ac:dyDescent="0.2">
      <c r="A46" t="s">
        <v>118</v>
      </c>
      <c r="B46" t="s">
        <v>646</v>
      </c>
      <c r="C46">
        <v>6.17</v>
      </c>
      <c r="D46" t="s">
        <v>687</v>
      </c>
      <c r="E46" t="s">
        <v>648</v>
      </c>
      <c r="F46" t="s">
        <v>636</v>
      </c>
      <c r="G46">
        <v>300000</v>
      </c>
      <c r="H46">
        <v>0.03</v>
      </c>
      <c r="I46">
        <v>9000</v>
      </c>
      <c r="J46">
        <v>720000</v>
      </c>
    </row>
    <row r="47" spans="1:10" x14ac:dyDescent="0.2">
      <c r="A47" t="s">
        <v>118</v>
      </c>
      <c r="B47" t="s">
        <v>649</v>
      </c>
      <c r="C47">
        <v>6.17</v>
      </c>
      <c r="D47" t="s">
        <v>688</v>
      </c>
      <c r="E47" t="s">
        <v>651</v>
      </c>
      <c r="F47" t="s">
        <v>636</v>
      </c>
      <c r="G47">
        <v>400000</v>
      </c>
      <c r="H47">
        <v>0.04</v>
      </c>
      <c r="I47">
        <v>16000</v>
      </c>
      <c r="J47">
        <v>640000</v>
      </c>
    </row>
    <row r="48" spans="1:10" x14ac:dyDescent="0.2">
      <c r="A48" t="s">
        <v>124</v>
      </c>
      <c r="B48" t="s">
        <v>637</v>
      </c>
      <c r="C48">
        <v>6.17</v>
      </c>
      <c r="D48">
        <v>618</v>
      </c>
      <c r="E48" t="s">
        <v>639</v>
      </c>
      <c r="F48" t="s">
        <v>636</v>
      </c>
      <c r="G48">
        <v>300000</v>
      </c>
      <c r="H48">
        <v>6.0000000000000001E-3</v>
      </c>
      <c r="I48">
        <v>1800</v>
      </c>
      <c r="J48">
        <v>108000</v>
      </c>
    </row>
    <row r="49" spans="1:10" x14ac:dyDescent="0.2">
      <c r="A49" t="s">
        <v>124</v>
      </c>
      <c r="B49" t="s">
        <v>646</v>
      </c>
      <c r="C49">
        <v>6.17</v>
      </c>
      <c r="D49" t="s">
        <v>687</v>
      </c>
      <c r="E49" t="s">
        <v>648</v>
      </c>
      <c r="F49" t="s">
        <v>636</v>
      </c>
      <c r="G49">
        <v>600000</v>
      </c>
      <c r="H49">
        <v>6.0000000000000001E-3</v>
      </c>
      <c r="I49">
        <v>3600</v>
      </c>
      <c r="J49">
        <v>288000</v>
      </c>
    </row>
    <row r="50" spans="1:10" x14ac:dyDescent="0.2">
      <c r="A50" t="s">
        <v>124</v>
      </c>
      <c r="B50" t="s">
        <v>649</v>
      </c>
      <c r="C50">
        <v>6.17</v>
      </c>
      <c r="D50" t="s">
        <v>688</v>
      </c>
      <c r="E50" t="s">
        <v>651</v>
      </c>
      <c r="F50" t="s">
        <v>636</v>
      </c>
      <c r="G50">
        <v>800000</v>
      </c>
      <c r="H50">
        <v>4.0000000000000001E-3</v>
      </c>
      <c r="I50">
        <v>3200</v>
      </c>
      <c r="J50">
        <v>128000</v>
      </c>
    </row>
    <row r="51" spans="1:10" x14ac:dyDescent="0.2">
      <c r="A51" t="s">
        <v>118</v>
      </c>
      <c r="B51" t="s">
        <v>633</v>
      </c>
      <c r="C51">
        <v>6.18</v>
      </c>
      <c r="D51" t="s">
        <v>688</v>
      </c>
      <c r="E51" t="s">
        <v>635</v>
      </c>
      <c r="F51" t="s">
        <v>636</v>
      </c>
      <c r="G51">
        <v>200000</v>
      </c>
      <c r="H51">
        <v>0.03</v>
      </c>
      <c r="I51">
        <v>6000</v>
      </c>
      <c r="J51">
        <v>240000</v>
      </c>
    </row>
    <row r="52" spans="1:10" x14ac:dyDescent="0.2">
      <c r="A52" t="s">
        <v>118</v>
      </c>
      <c r="B52" t="s">
        <v>664</v>
      </c>
      <c r="C52">
        <v>6.18</v>
      </c>
      <c r="D52" t="s">
        <v>664</v>
      </c>
      <c r="E52" t="s">
        <v>665</v>
      </c>
      <c r="F52" t="s">
        <v>636</v>
      </c>
      <c r="G52">
        <v>200000</v>
      </c>
      <c r="H52">
        <v>2.8000000000000001E-2</v>
      </c>
      <c r="I52">
        <v>5600.0000000000009</v>
      </c>
      <c r="J52">
        <v>224000.00000000003</v>
      </c>
    </row>
    <row r="53" spans="1:10" x14ac:dyDescent="0.2">
      <c r="A53" t="s">
        <v>118</v>
      </c>
      <c r="B53" t="s">
        <v>643</v>
      </c>
      <c r="C53">
        <v>6.18</v>
      </c>
      <c r="D53" t="s">
        <v>689</v>
      </c>
      <c r="E53" t="s">
        <v>645</v>
      </c>
      <c r="F53" t="s">
        <v>636</v>
      </c>
      <c r="G53">
        <v>300000</v>
      </c>
      <c r="H53">
        <v>0.04</v>
      </c>
      <c r="I53">
        <v>12000</v>
      </c>
      <c r="J53">
        <v>960000</v>
      </c>
    </row>
    <row r="54" spans="1:10" x14ac:dyDescent="0.2">
      <c r="A54" t="s">
        <v>118</v>
      </c>
      <c r="B54" t="s">
        <v>661</v>
      </c>
      <c r="C54">
        <v>6.18</v>
      </c>
      <c r="D54" t="s">
        <v>690</v>
      </c>
      <c r="E54" t="s">
        <v>663</v>
      </c>
      <c r="F54" t="s">
        <v>636</v>
      </c>
      <c r="G54">
        <v>400000</v>
      </c>
      <c r="H54">
        <v>2.5000000000000001E-2</v>
      </c>
      <c r="I54">
        <v>10000</v>
      </c>
      <c r="J54">
        <v>900000</v>
      </c>
    </row>
    <row r="55" spans="1:10" x14ac:dyDescent="0.2">
      <c r="A55" t="s">
        <v>124</v>
      </c>
      <c r="B55" t="s">
        <v>633</v>
      </c>
      <c r="C55">
        <v>6.18</v>
      </c>
      <c r="D55" t="s">
        <v>688</v>
      </c>
      <c r="E55" t="s">
        <v>635</v>
      </c>
      <c r="F55" t="s">
        <v>636</v>
      </c>
      <c r="G55">
        <v>400000</v>
      </c>
      <c r="H55">
        <v>4.0000000000000001E-3</v>
      </c>
      <c r="I55">
        <v>1600</v>
      </c>
      <c r="J55">
        <v>64000</v>
      </c>
    </row>
    <row r="56" spans="1:10" x14ac:dyDescent="0.2">
      <c r="A56" t="s">
        <v>124</v>
      </c>
      <c r="B56" t="s">
        <v>664</v>
      </c>
      <c r="C56">
        <v>6.18</v>
      </c>
      <c r="D56" t="s">
        <v>664</v>
      </c>
      <c r="E56" t="s">
        <v>665</v>
      </c>
      <c r="F56" t="s">
        <v>636</v>
      </c>
      <c r="G56">
        <v>1000000</v>
      </c>
      <c r="H56">
        <v>5.0000000000000001E-3</v>
      </c>
      <c r="I56">
        <v>5000</v>
      </c>
      <c r="J56">
        <v>450000</v>
      </c>
    </row>
    <row r="57" spans="1:10" x14ac:dyDescent="0.2">
      <c r="A57" t="s">
        <v>124</v>
      </c>
      <c r="B57" t="s">
        <v>643</v>
      </c>
      <c r="C57">
        <v>6.18</v>
      </c>
      <c r="D57" t="s">
        <v>689</v>
      </c>
      <c r="E57" t="s">
        <v>645</v>
      </c>
      <c r="F57" t="s">
        <v>636</v>
      </c>
      <c r="G57">
        <v>800000</v>
      </c>
      <c r="H57">
        <v>5.0000000000000001E-3</v>
      </c>
      <c r="I57">
        <v>4000</v>
      </c>
      <c r="J57">
        <v>240000</v>
      </c>
    </row>
    <row r="58" spans="1:10" x14ac:dyDescent="0.2">
      <c r="A58" t="s">
        <v>124</v>
      </c>
      <c r="B58" t="s">
        <v>661</v>
      </c>
      <c r="C58">
        <v>6.18</v>
      </c>
      <c r="D58" t="s">
        <v>690</v>
      </c>
      <c r="E58" t="s">
        <v>663</v>
      </c>
      <c r="F58" t="s">
        <v>636</v>
      </c>
      <c r="G58">
        <v>800000</v>
      </c>
      <c r="H58">
        <v>6.0000000000000001E-3</v>
      </c>
      <c r="I58">
        <v>4800</v>
      </c>
      <c r="J58">
        <v>432000</v>
      </c>
    </row>
    <row r="59" spans="1:10" x14ac:dyDescent="0.2">
      <c r="A59" t="s">
        <v>122</v>
      </c>
      <c r="B59" t="s">
        <v>652</v>
      </c>
      <c r="C59">
        <v>6.18</v>
      </c>
      <c r="D59" t="s">
        <v>698</v>
      </c>
      <c r="E59" t="s">
        <v>654</v>
      </c>
      <c r="F59" t="s">
        <v>636</v>
      </c>
      <c r="G59">
        <v>500000</v>
      </c>
      <c r="H59">
        <v>5.0000000000000001E-3</v>
      </c>
      <c r="I59">
        <v>2500</v>
      </c>
      <c r="J59">
        <v>100000</v>
      </c>
    </row>
    <row r="60" spans="1:10" x14ac:dyDescent="0.2">
      <c r="A60" t="s">
        <v>118</v>
      </c>
      <c r="B60" t="s">
        <v>659</v>
      </c>
      <c r="C60">
        <v>6.19</v>
      </c>
      <c r="D60" t="s">
        <v>691</v>
      </c>
      <c r="E60" t="s">
        <v>660</v>
      </c>
      <c r="F60" t="s">
        <v>636</v>
      </c>
      <c r="G60">
        <v>300000</v>
      </c>
      <c r="H60">
        <v>0.03</v>
      </c>
      <c r="I60">
        <v>9000</v>
      </c>
      <c r="J60">
        <v>540000</v>
      </c>
    </row>
    <row r="61" spans="1:10" x14ac:dyDescent="0.2">
      <c r="A61" t="s">
        <v>118</v>
      </c>
      <c r="B61" t="s">
        <v>640</v>
      </c>
      <c r="C61">
        <v>6.19</v>
      </c>
      <c r="D61" t="s">
        <v>692</v>
      </c>
      <c r="E61" t="s">
        <v>642</v>
      </c>
      <c r="F61" t="s">
        <v>636</v>
      </c>
      <c r="G61">
        <v>150000</v>
      </c>
      <c r="H61">
        <v>2.1999999999999999E-2</v>
      </c>
      <c r="I61">
        <v>3299.9999999999995</v>
      </c>
      <c r="J61">
        <v>3299999.9999999995</v>
      </c>
    </row>
    <row r="62" spans="1:10" x14ac:dyDescent="0.2">
      <c r="A62" t="s">
        <v>124</v>
      </c>
      <c r="B62" t="s">
        <v>659</v>
      </c>
      <c r="C62">
        <v>6.19</v>
      </c>
      <c r="D62" t="s">
        <v>691</v>
      </c>
      <c r="E62" t="s">
        <v>660</v>
      </c>
      <c r="F62" t="s">
        <v>636</v>
      </c>
      <c r="G62">
        <v>600000</v>
      </c>
      <c r="H62">
        <v>5.0000000000000001E-3</v>
      </c>
      <c r="I62">
        <v>3000</v>
      </c>
      <c r="J62">
        <v>180000</v>
      </c>
    </row>
    <row r="63" spans="1:10" x14ac:dyDescent="0.2">
      <c r="A63" t="s">
        <v>124</v>
      </c>
      <c r="B63" t="s">
        <v>640</v>
      </c>
      <c r="C63">
        <v>6.19</v>
      </c>
      <c r="D63" t="s">
        <v>692</v>
      </c>
      <c r="E63" t="s">
        <v>642</v>
      </c>
      <c r="F63" t="s">
        <v>636</v>
      </c>
      <c r="G63">
        <v>300000</v>
      </c>
      <c r="H63">
        <v>7.0000000000000001E-3</v>
      </c>
      <c r="I63">
        <v>2100</v>
      </c>
      <c r="J63">
        <v>126000</v>
      </c>
    </row>
    <row r="64" spans="1:10" x14ac:dyDescent="0.2">
      <c r="A64" t="s">
        <v>118</v>
      </c>
      <c r="B64" t="s">
        <v>646</v>
      </c>
      <c r="C64">
        <v>6.2</v>
      </c>
      <c r="D64" t="s">
        <v>647</v>
      </c>
      <c r="E64" t="s">
        <v>648</v>
      </c>
      <c r="F64" t="s">
        <v>636</v>
      </c>
      <c r="G64">
        <v>200000</v>
      </c>
      <c r="H64">
        <v>0.04</v>
      </c>
      <c r="I64">
        <v>8000</v>
      </c>
      <c r="J64">
        <v>640000</v>
      </c>
    </row>
    <row r="65" spans="1:10" x14ac:dyDescent="0.2">
      <c r="A65" t="s">
        <v>118</v>
      </c>
      <c r="B65" t="s">
        <v>649</v>
      </c>
      <c r="C65">
        <v>6.2</v>
      </c>
      <c r="D65" t="s">
        <v>650</v>
      </c>
      <c r="E65" t="s">
        <v>651</v>
      </c>
      <c r="F65" t="s">
        <v>636</v>
      </c>
      <c r="G65">
        <v>380000</v>
      </c>
      <c r="H65">
        <v>0.03</v>
      </c>
      <c r="I65">
        <v>11399.999999999998</v>
      </c>
      <c r="J65">
        <v>455999.99999999994</v>
      </c>
    </row>
    <row r="66" spans="1:10" x14ac:dyDescent="0.2">
      <c r="A66" t="s">
        <v>118</v>
      </c>
      <c r="B66" t="s">
        <v>637</v>
      </c>
      <c r="C66">
        <v>6.2</v>
      </c>
      <c r="D66" t="s">
        <v>693</v>
      </c>
      <c r="E66" t="s">
        <v>639</v>
      </c>
      <c r="F66" t="s">
        <v>636</v>
      </c>
      <c r="G66">
        <v>200000</v>
      </c>
      <c r="H66">
        <v>0.03</v>
      </c>
      <c r="I66">
        <v>6000</v>
      </c>
      <c r="J66">
        <v>360000</v>
      </c>
    </row>
    <row r="67" spans="1:10" x14ac:dyDescent="0.2">
      <c r="A67" t="s">
        <v>118</v>
      </c>
      <c r="B67" t="s">
        <v>661</v>
      </c>
      <c r="C67">
        <v>6.2</v>
      </c>
      <c r="D67" t="s">
        <v>694</v>
      </c>
      <c r="E67" t="s">
        <v>663</v>
      </c>
      <c r="F67" t="s">
        <v>636</v>
      </c>
      <c r="G67">
        <v>250000</v>
      </c>
      <c r="H67">
        <v>3.2000000000000001E-2</v>
      </c>
      <c r="I67">
        <v>8000</v>
      </c>
      <c r="J67">
        <v>720000</v>
      </c>
    </row>
    <row r="68" spans="1:10" x14ac:dyDescent="0.2">
      <c r="A68" t="s">
        <v>118</v>
      </c>
      <c r="B68" t="s">
        <v>640</v>
      </c>
      <c r="C68">
        <v>6.2</v>
      </c>
      <c r="D68" t="s">
        <v>695</v>
      </c>
      <c r="E68" t="s">
        <v>642</v>
      </c>
      <c r="F68" t="s">
        <v>636</v>
      </c>
      <c r="G68">
        <v>150000</v>
      </c>
      <c r="H68">
        <v>2.1999999999999999E-2</v>
      </c>
      <c r="I68">
        <v>3299.9999999999995</v>
      </c>
      <c r="J68">
        <v>3299999.9999999995</v>
      </c>
    </row>
    <row r="69" spans="1:10" x14ac:dyDescent="0.2">
      <c r="A69" t="s">
        <v>118</v>
      </c>
      <c r="B69" t="s">
        <v>643</v>
      </c>
      <c r="C69">
        <v>6.2</v>
      </c>
      <c r="D69" t="s">
        <v>696</v>
      </c>
      <c r="E69" t="s">
        <v>645</v>
      </c>
      <c r="F69" t="s">
        <v>636</v>
      </c>
      <c r="G69">
        <v>280000</v>
      </c>
      <c r="H69">
        <v>0.03</v>
      </c>
      <c r="I69">
        <v>8400</v>
      </c>
      <c r="J69">
        <v>672000</v>
      </c>
    </row>
    <row r="70" spans="1:10" x14ac:dyDescent="0.2">
      <c r="A70" t="s">
        <v>124</v>
      </c>
      <c r="B70" t="s">
        <v>646</v>
      </c>
      <c r="C70">
        <v>6.2</v>
      </c>
      <c r="D70" t="s">
        <v>647</v>
      </c>
      <c r="E70" t="s">
        <v>648</v>
      </c>
      <c r="F70" t="s">
        <v>636</v>
      </c>
      <c r="G70">
        <v>400000</v>
      </c>
      <c r="H70">
        <v>5.0000000000000001E-3</v>
      </c>
      <c r="I70">
        <v>2000</v>
      </c>
      <c r="J70">
        <v>160000</v>
      </c>
    </row>
    <row r="71" spans="1:10" x14ac:dyDescent="0.2">
      <c r="A71" t="s">
        <v>124</v>
      </c>
      <c r="B71" t="s">
        <v>649</v>
      </c>
      <c r="C71">
        <v>6.2</v>
      </c>
      <c r="D71" t="s">
        <v>650</v>
      </c>
      <c r="E71" t="s">
        <v>651</v>
      </c>
      <c r="F71" t="s">
        <v>636</v>
      </c>
      <c r="G71">
        <v>680000</v>
      </c>
      <c r="H71">
        <v>3.0000000000000001E-3</v>
      </c>
      <c r="I71">
        <v>2040.0000000000002</v>
      </c>
      <c r="J71">
        <v>81600.000000000015</v>
      </c>
    </row>
    <row r="72" spans="1:10" x14ac:dyDescent="0.2">
      <c r="A72" t="s">
        <v>124</v>
      </c>
      <c r="B72" t="s">
        <v>637</v>
      </c>
      <c r="C72">
        <v>6.2</v>
      </c>
      <c r="D72" t="s">
        <v>693</v>
      </c>
      <c r="E72" t="s">
        <v>639</v>
      </c>
      <c r="F72" t="s">
        <v>636</v>
      </c>
      <c r="G72">
        <v>200000</v>
      </c>
      <c r="H72">
        <v>5.0000000000000001E-3</v>
      </c>
      <c r="I72">
        <v>1000</v>
      </c>
      <c r="J72">
        <v>60000</v>
      </c>
    </row>
    <row r="73" spans="1:10" x14ac:dyDescent="0.2">
      <c r="A73" t="s">
        <v>124</v>
      </c>
      <c r="B73" t="s">
        <v>661</v>
      </c>
      <c r="C73">
        <v>6.2</v>
      </c>
      <c r="D73" t="s">
        <v>694</v>
      </c>
      <c r="E73" t="s">
        <v>663</v>
      </c>
      <c r="F73" t="s">
        <v>636</v>
      </c>
      <c r="G73">
        <v>500000</v>
      </c>
      <c r="H73">
        <v>4.0000000000000001E-3</v>
      </c>
      <c r="I73">
        <v>2000</v>
      </c>
      <c r="J73">
        <v>180000</v>
      </c>
    </row>
    <row r="74" spans="1:10" x14ac:dyDescent="0.2">
      <c r="A74" t="s">
        <v>124</v>
      </c>
      <c r="B74" t="s">
        <v>640</v>
      </c>
      <c r="C74">
        <v>6.2</v>
      </c>
      <c r="D74" t="s">
        <v>695</v>
      </c>
      <c r="E74" t="s">
        <v>642</v>
      </c>
      <c r="F74" t="s">
        <v>636</v>
      </c>
      <c r="G74">
        <v>300000</v>
      </c>
      <c r="H74">
        <v>5.0000000000000001E-3</v>
      </c>
      <c r="I74">
        <v>1500</v>
      </c>
      <c r="J74">
        <v>90000</v>
      </c>
    </row>
    <row r="75" spans="1:10" x14ac:dyDescent="0.2">
      <c r="A75" t="s">
        <v>124</v>
      </c>
      <c r="B75" t="s">
        <v>643</v>
      </c>
      <c r="C75">
        <v>6.2</v>
      </c>
      <c r="D75" t="s">
        <v>696</v>
      </c>
      <c r="E75" t="s">
        <v>645</v>
      </c>
      <c r="F75" t="s">
        <v>636</v>
      </c>
      <c r="G75">
        <v>560000</v>
      </c>
      <c r="H75">
        <v>4.0000000000000001E-3</v>
      </c>
      <c r="I75">
        <v>2240</v>
      </c>
      <c r="J75">
        <v>134400</v>
      </c>
    </row>
    <row r="76" spans="1:10" x14ac:dyDescent="0.2">
      <c r="A76" t="s">
        <v>118</v>
      </c>
      <c r="B76" t="s">
        <v>633</v>
      </c>
      <c r="C76">
        <v>6.21</v>
      </c>
      <c r="D76" t="s">
        <v>697</v>
      </c>
      <c r="E76" t="s">
        <v>635</v>
      </c>
      <c r="F76" t="s">
        <v>636</v>
      </c>
      <c r="G76">
        <v>300000</v>
      </c>
      <c r="H76">
        <v>0.03</v>
      </c>
      <c r="I76">
        <v>9000</v>
      </c>
      <c r="J76">
        <v>360000</v>
      </c>
    </row>
    <row r="77" spans="1:10" x14ac:dyDescent="0.2">
      <c r="A77" t="s">
        <v>118</v>
      </c>
      <c r="B77" t="s">
        <v>643</v>
      </c>
      <c r="C77">
        <v>6.21</v>
      </c>
      <c r="D77" t="s">
        <v>668</v>
      </c>
      <c r="E77" t="s">
        <v>645</v>
      </c>
      <c r="F77" t="s">
        <v>636</v>
      </c>
      <c r="G77">
        <v>300000</v>
      </c>
      <c r="H77">
        <v>0.03</v>
      </c>
      <c r="I77">
        <v>9000</v>
      </c>
      <c r="J77">
        <v>720000</v>
      </c>
    </row>
    <row r="78" spans="1:10" x14ac:dyDescent="0.2">
      <c r="A78" t="s">
        <v>118</v>
      </c>
      <c r="B78" t="s">
        <v>652</v>
      </c>
      <c r="C78">
        <v>6.21</v>
      </c>
      <c r="D78" t="s">
        <v>698</v>
      </c>
      <c r="E78" t="s">
        <v>654</v>
      </c>
      <c r="F78" t="s">
        <v>636</v>
      </c>
      <c r="G78">
        <v>200000</v>
      </c>
      <c r="H78">
        <v>3.7999999999999999E-2</v>
      </c>
      <c r="I78">
        <v>7600</v>
      </c>
      <c r="J78">
        <v>1140000</v>
      </c>
    </row>
    <row r="79" spans="1:10" x14ac:dyDescent="0.2">
      <c r="A79" t="s">
        <v>124</v>
      </c>
      <c r="B79" t="s">
        <v>633</v>
      </c>
      <c r="C79">
        <v>6.21</v>
      </c>
      <c r="D79" t="s">
        <v>697</v>
      </c>
      <c r="E79" t="s">
        <v>635</v>
      </c>
      <c r="F79" t="s">
        <v>636</v>
      </c>
      <c r="G79">
        <v>600000</v>
      </c>
      <c r="H79">
        <v>3.0000000000000001E-3</v>
      </c>
      <c r="I79">
        <v>1800</v>
      </c>
      <c r="J79">
        <v>72000</v>
      </c>
    </row>
    <row r="80" spans="1:10" x14ac:dyDescent="0.2">
      <c r="A80" t="s">
        <v>124</v>
      </c>
      <c r="B80" t="s">
        <v>643</v>
      </c>
      <c r="C80">
        <v>6.21</v>
      </c>
      <c r="D80" t="s">
        <v>668</v>
      </c>
      <c r="E80" t="s">
        <v>645</v>
      </c>
      <c r="F80" t="s">
        <v>636</v>
      </c>
      <c r="G80">
        <v>500000</v>
      </c>
      <c r="H80">
        <v>6.0000000000000001E-3</v>
      </c>
      <c r="I80">
        <v>3000</v>
      </c>
      <c r="J80">
        <v>180000</v>
      </c>
    </row>
    <row r="81" spans="1:10" x14ac:dyDescent="0.2">
      <c r="A81" t="s">
        <v>124</v>
      </c>
      <c r="B81" t="s">
        <v>652</v>
      </c>
      <c r="C81">
        <v>6.21</v>
      </c>
      <c r="D81" t="s">
        <v>698</v>
      </c>
      <c r="E81" t="s">
        <v>654</v>
      </c>
      <c r="F81" t="s">
        <v>636</v>
      </c>
      <c r="G81">
        <v>400000</v>
      </c>
      <c r="H81">
        <v>5.0000000000000001E-3</v>
      </c>
      <c r="I81">
        <v>2000</v>
      </c>
      <c r="J81">
        <v>80000</v>
      </c>
    </row>
    <row r="82" spans="1:10" x14ac:dyDescent="0.2">
      <c r="A82" t="s">
        <v>118</v>
      </c>
      <c r="B82" t="s">
        <v>655</v>
      </c>
      <c r="C82">
        <v>6.22</v>
      </c>
      <c r="D82" t="s">
        <v>699</v>
      </c>
      <c r="E82" t="s">
        <v>657</v>
      </c>
      <c r="F82" t="s">
        <v>658</v>
      </c>
      <c r="G82">
        <v>500000</v>
      </c>
      <c r="H82">
        <v>2.8000000000000001E-2</v>
      </c>
      <c r="I82">
        <v>14000.000000000002</v>
      </c>
      <c r="J82">
        <v>1120000.0000000002</v>
      </c>
    </row>
    <row r="83" spans="1:10" x14ac:dyDescent="0.2">
      <c r="A83" t="s">
        <v>118</v>
      </c>
      <c r="B83" t="s">
        <v>643</v>
      </c>
      <c r="C83">
        <v>6.22</v>
      </c>
      <c r="D83" t="s">
        <v>700</v>
      </c>
      <c r="E83" t="s">
        <v>645</v>
      </c>
      <c r="F83" t="s">
        <v>636</v>
      </c>
      <c r="G83">
        <v>180000</v>
      </c>
      <c r="H83">
        <v>0.03</v>
      </c>
      <c r="I83">
        <v>5400</v>
      </c>
      <c r="J83">
        <v>432000</v>
      </c>
    </row>
    <row r="84" spans="1:10" x14ac:dyDescent="0.2">
      <c r="A84" t="s">
        <v>124</v>
      </c>
      <c r="B84" t="s">
        <v>655</v>
      </c>
      <c r="C84">
        <v>6.22</v>
      </c>
      <c r="D84" t="s">
        <v>699</v>
      </c>
      <c r="E84" t="s">
        <v>657</v>
      </c>
      <c r="F84" t="s">
        <v>658</v>
      </c>
      <c r="G84">
        <v>500000</v>
      </c>
      <c r="H84">
        <v>6.0000000000000001E-3</v>
      </c>
      <c r="I84">
        <v>3000</v>
      </c>
      <c r="J84">
        <v>120000</v>
      </c>
    </row>
    <row r="85" spans="1:10" x14ac:dyDescent="0.2">
      <c r="A85" t="s">
        <v>124</v>
      </c>
      <c r="B85" t="s">
        <v>643</v>
      </c>
      <c r="C85">
        <v>6.22</v>
      </c>
      <c r="D85" t="s">
        <v>700</v>
      </c>
      <c r="E85" t="s">
        <v>645</v>
      </c>
      <c r="F85" t="s">
        <v>636</v>
      </c>
      <c r="G85">
        <v>360000</v>
      </c>
      <c r="H85">
        <v>5.0000000000000001E-3</v>
      </c>
      <c r="I85">
        <v>1800</v>
      </c>
      <c r="J85">
        <v>108000</v>
      </c>
    </row>
    <row r="86" spans="1:10" x14ac:dyDescent="0.2">
      <c r="A86" t="s">
        <v>118</v>
      </c>
      <c r="B86" t="s">
        <v>640</v>
      </c>
      <c r="C86">
        <v>6.23</v>
      </c>
      <c r="D86" t="s">
        <v>700</v>
      </c>
      <c r="E86" t="s">
        <v>642</v>
      </c>
      <c r="F86" t="s">
        <v>636</v>
      </c>
      <c r="G86">
        <v>150000</v>
      </c>
      <c r="H86">
        <v>2.1999999999999999E-2</v>
      </c>
      <c r="I86">
        <v>3299.9999999999995</v>
      </c>
      <c r="J86">
        <v>3299999.9999999995</v>
      </c>
    </row>
    <row r="87" spans="1:10" x14ac:dyDescent="0.2">
      <c r="A87" t="s">
        <v>118</v>
      </c>
      <c r="B87" t="s">
        <v>646</v>
      </c>
      <c r="C87">
        <v>6.23</v>
      </c>
      <c r="D87" t="s">
        <v>701</v>
      </c>
      <c r="E87" t="s">
        <v>648</v>
      </c>
      <c r="F87" t="s">
        <v>636</v>
      </c>
      <c r="G87">
        <v>400000</v>
      </c>
      <c r="H87">
        <v>0.03</v>
      </c>
      <c r="I87">
        <v>12000</v>
      </c>
      <c r="J87">
        <v>960000</v>
      </c>
    </row>
    <row r="88" spans="1:10" x14ac:dyDescent="0.2">
      <c r="A88" t="s">
        <v>124</v>
      </c>
      <c r="B88" t="s">
        <v>640</v>
      </c>
      <c r="C88">
        <v>6.23</v>
      </c>
      <c r="D88" t="s">
        <v>700</v>
      </c>
      <c r="E88" t="s">
        <v>642</v>
      </c>
      <c r="F88" t="s">
        <v>636</v>
      </c>
      <c r="G88">
        <v>300000</v>
      </c>
      <c r="H88">
        <v>6.0000000000000001E-3</v>
      </c>
      <c r="I88">
        <v>1800</v>
      </c>
      <c r="J88">
        <v>108000</v>
      </c>
    </row>
    <row r="89" spans="1:10" x14ac:dyDescent="0.2">
      <c r="A89" t="s">
        <v>124</v>
      </c>
      <c r="B89" t="s">
        <v>646</v>
      </c>
      <c r="C89">
        <v>6.23</v>
      </c>
      <c r="D89" t="s">
        <v>701</v>
      </c>
      <c r="E89" t="s">
        <v>648</v>
      </c>
      <c r="F89" t="s">
        <v>636</v>
      </c>
      <c r="G89">
        <v>600000</v>
      </c>
      <c r="H89">
        <v>4.0000000000000001E-3</v>
      </c>
      <c r="I89">
        <v>2400</v>
      </c>
      <c r="J89">
        <v>192000</v>
      </c>
    </row>
    <row r="90" spans="1:10" x14ac:dyDescent="0.2">
      <c r="A90" t="s">
        <v>122</v>
      </c>
      <c r="B90" t="s">
        <v>646</v>
      </c>
      <c r="C90">
        <v>6.23</v>
      </c>
      <c r="D90" t="s">
        <v>701</v>
      </c>
      <c r="E90" t="s">
        <v>648</v>
      </c>
      <c r="F90" t="s">
        <v>636</v>
      </c>
      <c r="G90">
        <v>800000</v>
      </c>
      <c r="H90">
        <v>4.0000000000000001E-3</v>
      </c>
      <c r="I90">
        <v>3200</v>
      </c>
      <c r="J90">
        <v>256000</v>
      </c>
    </row>
    <row r="91" spans="1:10" x14ac:dyDescent="0.2">
      <c r="A91" t="s">
        <v>118</v>
      </c>
      <c r="B91" t="s">
        <v>652</v>
      </c>
      <c r="C91">
        <v>6.24</v>
      </c>
      <c r="D91" t="s">
        <v>702</v>
      </c>
      <c r="E91" t="s">
        <v>654</v>
      </c>
      <c r="F91" t="s">
        <v>636</v>
      </c>
      <c r="G91">
        <v>180000</v>
      </c>
      <c r="H91">
        <v>3.7999999999999999E-2</v>
      </c>
      <c r="I91">
        <v>6839.9999999999991</v>
      </c>
      <c r="J91">
        <v>1025999.9999999999</v>
      </c>
    </row>
    <row r="92" spans="1:10" x14ac:dyDescent="0.2">
      <c r="A92" t="s">
        <v>118</v>
      </c>
      <c r="B92" t="s">
        <v>661</v>
      </c>
      <c r="C92">
        <v>6.24</v>
      </c>
      <c r="D92" t="s">
        <v>703</v>
      </c>
      <c r="E92" t="s">
        <v>663</v>
      </c>
      <c r="F92" t="s">
        <v>636</v>
      </c>
      <c r="G92">
        <v>300000</v>
      </c>
      <c r="H92">
        <v>3.2000000000000001E-2</v>
      </c>
      <c r="I92">
        <v>9600</v>
      </c>
      <c r="J92">
        <v>864000</v>
      </c>
    </row>
    <row r="93" spans="1:10" x14ac:dyDescent="0.2">
      <c r="A93" t="s">
        <v>124</v>
      </c>
      <c r="B93" t="s">
        <v>652</v>
      </c>
      <c r="C93">
        <v>6.24</v>
      </c>
      <c r="D93" t="s">
        <v>702</v>
      </c>
      <c r="E93" t="s">
        <v>654</v>
      </c>
      <c r="F93" t="s">
        <v>636</v>
      </c>
      <c r="G93">
        <v>500000</v>
      </c>
      <c r="H93">
        <v>4.0000000000000001E-3</v>
      </c>
      <c r="I93">
        <v>2000</v>
      </c>
      <c r="J93">
        <v>80000</v>
      </c>
    </row>
    <row r="94" spans="1:10" x14ac:dyDescent="0.2">
      <c r="A94" t="s">
        <v>124</v>
      </c>
      <c r="B94" t="s">
        <v>661</v>
      </c>
      <c r="C94">
        <v>6.24</v>
      </c>
      <c r="D94" t="s">
        <v>703</v>
      </c>
      <c r="E94" t="s">
        <v>663</v>
      </c>
      <c r="F94" t="s">
        <v>636</v>
      </c>
      <c r="G94">
        <v>600000</v>
      </c>
      <c r="H94">
        <v>5.0000000000000001E-3</v>
      </c>
      <c r="I94">
        <v>3000</v>
      </c>
      <c r="J94">
        <v>270000</v>
      </c>
    </row>
    <row r="95" spans="1:10" x14ac:dyDescent="0.2">
      <c r="A95" t="s">
        <v>118</v>
      </c>
      <c r="B95" t="s">
        <v>649</v>
      </c>
      <c r="C95">
        <v>6.25</v>
      </c>
      <c r="D95" t="s">
        <v>704</v>
      </c>
      <c r="E95" t="s">
        <v>651</v>
      </c>
      <c r="F95" t="s">
        <v>636</v>
      </c>
      <c r="G95">
        <v>600000</v>
      </c>
      <c r="H95">
        <v>0.04</v>
      </c>
      <c r="I95">
        <v>24000</v>
      </c>
      <c r="J95">
        <v>960000</v>
      </c>
    </row>
    <row r="96" spans="1:10" x14ac:dyDescent="0.2">
      <c r="A96" t="s">
        <v>118</v>
      </c>
      <c r="B96" t="s">
        <v>655</v>
      </c>
      <c r="C96">
        <v>6.25</v>
      </c>
      <c r="D96" t="s">
        <v>705</v>
      </c>
      <c r="E96" t="s">
        <v>657</v>
      </c>
      <c r="F96" t="s">
        <v>658</v>
      </c>
      <c r="G96">
        <v>800000</v>
      </c>
      <c r="H96">
        <v>2.8000000000000001E-2</v>
      </c>
      <c r="I96">
        <v>22400.000000000004</v>
      </c>
      <c r="J96">
        <v>1792000.0000000002</v>
      </c>
    </row>
    <row r="97" spans="1:10" x14ac:dyDescent="0.2">
      <c r="A97" t="s">
        <v>124</v>
      </c>
      <c r="B97" t="s">
        <v>649</v>
      </c>
      <c r="C97">
        <v>6.25</v>
      </c>
      <c r="D97" t="s">
        <v>704</v>
      </c>
      <c r="E97" t="s">
        <v>651</v>
      </c>
      <c r="F97" t="s">
        <v>636</v>
      </c>
      <c r="G97">
        <v>800000</v>
      </c>
      <c r="H97">
        <v>3.0000000000000001E-3</v>
      </c>
      <c r="I97">
        <v>2400</v>
      </c>
      <c r="J97">
        <v>96000</v>
      </c>
    </row>
    <row r="98" spans="1:10" x14ac:dyDescent="0.2">
      <c r="A98" t="s">
        <v>124</v>
      </c>
      <c r="B98" t="s">
        <v>655</v>
      </c>
      <c r="C98">
        <v>6.25</v>
      </c>
      <c r="D98" t="s">
        <v>705</v>
      </c>
      <c r="E98" t="s">
        <v>657</v>
      </c>
      <c r="F98" t="s">
        <v>658</v>
      </c>
      <c r="G98">
        <v>800000</v>
      </c>
      <c r="H98">
        <v>5.0000000000000001E-3</v>
      </c>
      <c r="I98">
        <v>4000</v>
      </c>
      <c r="J98">
        <v>160000</v>
      </c>
    </row>
    <row r="99" spans="1:10" x14ac:dyDescent="0.2">
      <c r="A99" t="s">
        <v>118</v>
      </c>
      <c r="B99" t="s">
        <v>640</v>
      </c>
      <c r="C99">
        <v>6.26</v>
      </c>
      <c r="D99" t="s">
        <v>706</v>
      </c>
      <c r="E99" t="s">
        <v>642</v>
      </c>
      <c r="F99" t="s">
        <v>636</v>
      </c>
      <c r="G99">
        <v>200000</v>
      </c>
      <c r="H99">
        <v>2.1999999999999999E-2</v>
      </c>
      <c r="I99">
        <v>4399.9999999999991</v>
      </c>
      <c r="J99">
        <v>4399999.9999999991</v>
      </c>
    </row>
    <row r="100" spans="1:10" x14ac:dyDescent="0.2">
      <c r="A100" t="s">
        <v>118</v>
      </c>
      <c r="B100" t="s">
        <v>664</v>
      </c>
      <c r="C100">
        <v>6.26</v>
      </c>
      <c r="D100" t="s">
        <v>664</v>
      </c>
      <c r="E100" t="s">
        <v>665</v>
      </c>
      <c r="F100" t="s">
        <v>636</v>
      </c>
      <c r="G100">
        <v>200000</v>
      </c>
      <c r="H100">
        <v>2.8000000000000001E-2</v>
      </c>
      <c r="I100">
        <v>5600.0000000000009</v>
      </c>
      <c r="J100">
        <v>224000.00000000003</v>
      </c>
    </row>
    <row r="101" spans="1:10" x14ac:dyDescent="0.2">
      <c r="A101" t="s">
        <v>118</v>
      </c>
      <c r="B101" t="s">
        <v>637</v>
      </c>
      <c r="C101">
        <v>6.26</v>
      </c>
      <c r="D101" t="s">
        <v>691</v>
      </c>
      <c r="E101" t="s">
        <v>639</v>
      </c>
      <c r="F101" t="s">
        <v>636</v>
      </c>
      <c r="G101">
        <v>250000</v>
      </c>
      <c r="H101">
        <v>0.03</v>
      </c>
      <c r="I101">
        <v>7500</v>
      </c>
      <c r="J101">
        <v>450000</v>
      </c>
    </row>
    <row r="102" spans="1:10" x14ac:dyDescent="0.2">
      <c r="A102" t="s">
        <v>118</v>
      </c>
      <c r="B102" t="s">
        <v>655</v>
      </c>
      <c r="C102">
        <v>6.26</v>
      </c>
      <c r="D102" t="s">
        <v>707</v>
      </c>
      <c r="E102" t="s">
        <v>657</v>
      </c>
      <c r="F102" t="s">
        <v>658</v>
      </c>
      <c r="G102">
        <v>400000</v>
      </c>
      <c r="H102">
        <v>2.8000000000000001E-2</v>
      </c>
      <c r="I102">
        <v>11200.000000000002</v>
      </c>
      <c r="J102">
        <v>896000.00000000012</v>
      </c>
    </row>
    <row r="103" spans="1:10" x14ac:dyDescent="0.2">
      <c r="A103" t="s">
        <v>124</v>
      </c>
      <c r="B103" t="s">
        <v>640</v>
      </c>
      <c r="C103">
        <v>6.26</v>
      </c>
      <c r="D103" t="s">
        <v>706</v>
      </c>
      <c r="E103" t="s">
        <v>642</v>
      </c>
      <c r="F103" t="s">
        <v>636</v>
      </c>
      <c r="G103">
        <v>300000</v>
      </c>
      <c r="H103">
        <v>5.0000000000000001E-3</v>
      </c>
      <c r="I103">
        <v>1500</v>
      </c>
      <c r="J103">
        <v>90000</v>
      </c>
    </row>
    <row r="104" spans="1:10" x14ac:dyDescent="0.2">
      <c r="A104" t="s">
        <v>124</v>
      </c>
      <c r="B104" t="s">
        <v>664</v>
      </c>
      <c r="C104">
        <v>6.26</v>
      </c>
      <c r="D104" t="s">
        <v>664</v>
      </c>
      <c r="E104" t="s">
        <v>665</v>
      </c>
      <c r="F104" t="s">
        <v>636</v>
      </c>
      <c r="G104">
        <v>600000</v>
      </c>
      <c r="H104">
        <v>4.0000000000000001E-3</v>
      </c>
      <c r="I104">
        <v>2400</v>
      </c>
      <c r="J104">
        <v>216000</v>
      </c>
    </row>
    <row r="105" spans="1:10" x14ac:dyDescent="0.2">
      <c r="A105" t="s">
        <v>124</v>
      </c>
      <c r="B105" t="s">
        <v>637</v>
      </c>
      <c r="C105">
        <v>6.26</v>
      </c>
      <c r="D105" t="s">
        <v>691</v>
      </c>
      <c r="E105" t="s">
        <v>639</v>
      </c>
      <c r="F105" t="s">
        <v>636</v>
      </c>
      <c r="G105">
        <v>250000</v>
      </c>
      <c r="H105">
        <v>6.0000000000000001E-3</v>
      </c>
      <c r="I105">
        <v>1500</v>
      </c>
      <c r="J105">
        <v>90000</v>
      </c>
    </row>
    <row r="106" spans="1:10" x14ac:dyDescent="0.2">
      <c r="A106" t="s">
        <v>124</v>
      </c>
      <c r="B106" t="s">
        <v>655</v>
      </c>
      <c r="C106">
        <v>6.26</v>
      </c>
      <c r="D106" t="s">
        <v>707</v>
      </c>
      <c r="E106" t="s">
        <v>657</v>
      </c>
      <c r="F106" t="s">
        <v>658</v>
      </c>
      <c r="G106">
        <v>800000</v>
      </c>
      <c r="H106">
        <v>4.0000000000000001E-3</v>
      </c>
      <c r="I106">
        <v>3200</v>
      </c>
      <c r="J106">
        <v>128000</v>
      </c>
    </row>
    <row r="107" spans="1:10" x14ac:dyDescent="0.2">
      <c r="A107" t="s">
        <v>122</v>
      </c>
      <c r="B107" t="s">
        <v>655</v>
      </c>
      <c r="C107">
        <v>6.26</v>
      </c>
      <c r="D107" t="s">
        <v>707</v>
      </c>
      <c r="E107" t="s">
        <v>657</v>
      </c>
      <c r="F107" t="s">
        <v>658</v>
      </c>
      <c r="G107">
        <v>720000</v>
      </c>
      <c r="H107">
        <v>6.0000000000000001E-3</v>
      </c>
      <c r="I107">
        <v>4320</v>
      </c>
      <c r="J107">
        <v>172800</v>
      </c>
    </row>
    <row r="108" spans="1:10" x14ac:dyDescent="0.2">
      <c r="A108" t="s">
        <v>118</v>
      </c>
      <c r="B108" t="s">
        <v>661</v>
      </c>
      <c r="C108">
        <v>6.27</v>
      </c>
      <c r="D108" t="s">
        <v>708</v>
      </c>
      <c r="E108" t="s">
        <v>663</v>
      </c>
      <c r="F108" t="s">
        <v>636</v>
      </c>
      <c r="G108">
        <v>150000</v>
      </c>
      <c r="H108">
        <v>3.2000000000000001E-2</v>
      </c>
      <c r="I108">
        <v>4800</v>
      </c>
      <c r="J108">
        <v>432000</v>
      </c>
    </row>
    <row r="109" spans="1:10" x14ac:dyDescent="0.2">
      <c r="A109" t="s">
        <v>118</v>
      </c>
      <c r="B109" t="s">
        <v>655</v>
      </c>
      <c r="C109">
        <v>6.27</v>
      </c>
      <c r="D109" t="s">
        <v>709</v>
      </c>
      <c r="E109" t="s">
        <v>657</v>
      </c>
      <c r="F109" t="s">
        <v>658</v>
      </c>
      <c r="G109">
        <v>180000</v>
      </c>
      <c r="H109">
        <v>2.8000000000000001E-2</v>
      </c>
      <c r="I109">
        <v>5040</v>
      </c>
      <c r="J109">
        <v>403200</v>
      </c>
    </row>
    <row r="110" spans="1:10" x14ac:dyDescent="0.2">
      <c r="A110" t="s">
        <v>118</v>
      </c>
      <c r="B110" t="s">
        <v>652</v>
      </c>
      <c r="C110">
        <v>6.27</v>
      </c>
      <c r="D110" t="s">
        <v>710</v>
      </c>
      <c r="E110" t="s">
        <v>654</v>
      </c>
      <c r="F110" t="s">
        <v>636</v>
      </c>
      <c r="G110">
        <v>200000</v>
      </c>
      <c r="H110">
        <v>3.7999999999999999E-2</v>
      </c>
      <c r="I110">
        <v>7600</v>
      </c>
      <c r="J110">
        <v>1140000</v>
      </c>
    </row>
    <row r="111" spans="1:10" x14ac:dyDescent="0.2">
      <c r="A111" t="s">
        <v>118</v>
      </c>
      <c r="B111" t="s">
        <v>640</v>
      </c>
      <c r="C111">
        <v>6.27</v>
      </c>
      <c r="D111" t="s">
        <v>711</v>
      </c>
      <c r="E111" t="s">
        <v>642</v>
      </c>
      <c r="F111" t="s">
        <v>636</v>
      </c>
      <c r="G111">
        <v>300000</v>
      </c>
      <c r="H111">
        <v>2.5999999999999999E-2</v>
      </c>
      <c r="I111">
        <v>7799.9999999999991</v>
      </c>
      <c r="J111">
        <v>7799999.9999999991</v>
      </c>
    </row>
    <row r="112" spans="1:10" x14ac:dyDescent="0.2">
      <c r="A112" t="s">
        <v>124</v>
      </c>
      <c r="B112" t="s">
        <v>661</v>
      </c>
      <c r="C112">
        <v>6.27</v>
      </c>
      <c r="D112" t="s">
        <v>708</v>
      </c>
      <c r="E112" t="s">
        <v>663</v>
      </c>
      <c r="F112" t="s">
        <v>636</v>
      </c>
      <c r="G112">
        <v>300000</v>
      </c>
      <c r="H112">
        <v>6.0000000000000001E-3</v>
      </c>
      <c r="I112">
        <v>1800</v>
      </c>
      <c r="J112">
        <v>162000</v>
      </c>
    </row>
    <row r="113" spans="1:10" x14ac:dyDescent="0.2">
      <c r="A113" t="s">
        <v>124</v>
      </c>
      <c r="B113" t="s">
        <v>655</v>
      </c>
      <c r="C113">
        <v>6.27</v>
      </c>
      <c r="D113" t="s">
        <v>709</v>
      </c>
      <c r="E113" t="s">
        <v>657</v>
      </c>
      <c r="F113" t="s">
        <v>658</v>
      </c>
      <c r="G113">
        <v>360000</v>
      </c>
      <c r="H113">
        <v>2E-3</v>
      </c>
      <c r="I113">
        <v>720.00000000000011</v>
      </c>
      <c r="J113">
        <v>28800.000000000004</v>
      </c>
    </row>
    <row r="114" spans="1:10" x14ac:dyDescent="0.2">
      <c r="A114" t="s">
        <v>124</v>
      </c>
      <c r="B114" t="s">
        <v>652</v>
      </c>
      <c r="C114">
        <v>6.27</v>
      </c>
      <c r="D114" t="s">
        <v>710</v>
      </c>
      <c r="E114" t="s">
        <v>654</v>
      </c>
      <c r="F114" t="s">
        <v>636</v>
      </c>
      <c r="G114">
        <v>400000</v>
      </c>
      <c r="H114">
        <v>3.0000000000000001E-3</v>
      </c>
      <c r="I114">
        <v>1200</v>
      </c>
      <c r="J114">
        <v>48000</v>
      </c>
    </row>
    <row r="115" spans="1:10" x14ac:dyDescent="0.2">
      <c r="A115" t="s">
        <v>124</v>
      </c>
      <c r="B115" t="s">
        <v>640</v>
      </c>
      <c r="C115">
        <v>6.27</v>
      </c>
      <c r="D115" t="s">
        <v>711</v>
      </c>
      <c r="E115" t="s">
        <v>642</v>
      </c>
      <c r="F115" t="s">
        <v>636</v>
      </c>
      <c r="G115">
        <v>400000</v>
      </c>
      <c r="H115">
        <v>6.0000000000000001E-3</v>
      </c>
      <c r="I115">
        <v>2400</v>
      </c>
      <c r="J115">
        <v>144000</v>
      </c>
    </row>
    <row r="116" spans="1:10" x14ac:dyDescent="0.2">
      <c r="A116" t="s">
        <v>118</v>
      </c>
      <c r="B116" t="s">
        <v>664</v>
      </c>
      <c r="C116">
        <v>6.28</v>
      </c>
      <c r="D116" t="s">
        <v>664</v>
      </c>
      <c r="E116" t="s">
        <v>665</v>
      </c>
      <c r="F116" t="s">
        <v>636</v>
      </c>
      <c r="G116">
        <v>400000</v>
      </c>
      <c r="H116">
        <v>2.8000000000000001E-2</v>
      </c>
      <c r="I116">
        <v>11200.000000000002</v>
      </c>
      <c r="J116">
        <v>448000.00000000006</v>
      </c>
    </row>
    <row r="117" spans="1:10" x14ac:dyDescent="0.2">
      <c r="A117" t="s">
        <v>118</v>
      </c>
      <c r="B117" t="s">
        <v>643</v>
      </c>
      <c r="C117">
        <v>6.28</v>
      </c>
      <c r="D117" t="s">
        <v>712</v>
      </c>
      <c r="E117" t="s">
        <v>645</v>
      </c>
      <c r="F117" t="s">
        <v>636</v>
      </c>
      <c r="G117">
        <v>900000</v>
      </c>
      <c r="H117">
        <v>0.04</v>
      </c>
      <c r="I117">
        <v>36000</v>
      </c>
      <c r="J117">
        <v>2880000</v>
      </c>
    </row>
    <row r="118" spans="1:10" x14ac:dyDescent="0.2">
      <c r="A118" t="s">
        <v>118</v>
      </c>
      <c r="B118" t="s">
        <v>646</v>
      </c>
      <c r="C118">
        <v>6.28</v>
      </c>
      <c r="D118" t="s">
        <v>713</v>
      </c>
      <c r="E118" t="s">
        <v>648</v>
      </c>
      <c r="F118" t="s">
        <v>636</v>
      </c>
      <c r="G118">
        <v>400000</v>
      </c>
      <c r="H118">
        <v>0.03</v>
      </c>
      <c r="I118">
        <v>12000</v>
      </c>
      <c r="J118">
        <v>960000</v>
      </c>
    </row>
    <row r="119" spans="1:10" x14ac:dyDescent="0.2">
      <c r="A119" t="s">
        <v>118</v>
      </c>
      <c r="B119" t="s">
        <v>633</v>
      </c>
      <c r="C119">
        <v>6.28</v>
      </c>
      <c r="D119" t="s">
        <v>714</v>
      </c>
      <c r="E119" t="s">
        <v>635</v>
      </c>
      <c r="F119" t="s">
        <v>636</v>
      </c>
      <c r="G119">
        <v>400000</v>
      </c>
      <c r="H119">
        <v>0.03</v>
      </c>
      <c r="I119">
        <v>12000</v>
      </c>
      <c r="J119">
        <v>480000</v>
      </c>
    </row>
    <row r="120" spans="1:10" x14ac:dyDescent="0.2">
      <c r="A120" t="s">
        <v>124</v>
      </c>
      <c r="B120" t="s">
        <v>664</v>
      </c>
      <c r="C120">
        <v>6.28</v>
      </c>
      <c r="D120" t="s">
        <v>664</v>
      </c>
      <c r="E120" t="s">
        <v>665</v>
      </c>
      <c r="F120" t="s">
        <v>636</v>
      </c>
      <c r="G120">
        <v>800000</v>
      </c>
      <c r="H120">
        <v>5.0000000000000001E-3</v>
      </c>
      <c r="I120">
        <v>4000</v>
      </c>
      <c r="J120">
        <v>360000</v>
      </c>
    </row>
    <row r="121" spans="1:10" x14ac:dyDescent="0.2">
      <c r="A121" t="s">
        <v>124</v>
      </c>
      <c r="B121" t="s">
        <v>643</v>
      </c>
      <c r="C121">
        <v>6.28</v>
      </c>
      <c r="D121" t="s">
        <v>712</v>
      </c>
      <c r="E121" t="s">
        <v>645</v>
      </c>
      <c r="F121" t="s">
        <v>636</v>
      </c>
      <c r="G121">
        <v>900000</v>
      </c>
      <c r="H121">
        <v>6.0000000000000001E-3</v>
      </c>
      <c r="I121">
        <v>5400</v>
      </c>
      <c r="J121">
        <v>324000</v>
      </c>
    </row>
    <row r="122" spans="1:10" x14ac:dyDescent="0.2">
      <c r="A122" t="s">
        <v>124</v>
      </c>
      <c r="B122" t="s">
        <v>646</v>
      </c>
      <c r="C122">
        <v>6.28</v>
      </c>
      <c r="D122" t="s">
        <v>713</v>
      </c>
      <c r="E122" t="s">
        <v>648</v>
      </c>
      <c r="F122" t="s">
        <v>636</v>
      </c>
      <c r="G122">
        <v>400000</v>
      </c>
      <c r="H122">
        <v>3.0000000000000001E-3</v>
      </c>
      <c r="I122">
        <v>1200</v>
      </c>
      <c r="J122">
        <v>96000</v>
      </c>
    </row>
    <row r="123" spans="1:10" x14ac:dyDescent="0.2">
      <c r="A123" t="s">
        <v>124</v>
      </c>
      <c r="B123" t="s">
        <v>633</v>
      </c>
      <c r="C123">
        <v>6.28</v>
      </c>
      <c r="D123" t="s">
        <v>714</v>
      </c>
      <c r="E123" t="s">
        <v>635</v>
      </c>
      <c r="F123" t="s">
        <v>636</v>
      </c>
      <c r="G123">
        <v>800000</v>
      </c>
      <c r="H123">
        <v>4.0000000000000001E-3</v>
      </c>
      <c r="I123">
        <v>3200</v>
      </c>
      <c r="J123">
        <v>128000</v>
      </c>
    </row>
    <row r="124" spans="1:10" x14ac:dyDescent="0.2">
      <c r="A124" t="s">
        <v>118</v>
      </c>
      <c r="B124" t="s">
        <v>655</v>
      </c>
      <c r="C124">
        <v>6.29</v>
      </c>
      <c r="D124" t="s">
        <v>715</v>
      </c>
      <c r="E124" t="s">
        <v>657</v>
      </c>
      <c r="F124" t="s">
        <v>658</v>
      </c>
      <c r="G124">
        <v>250000</v>
      </c>
      <c r="H124">
        <v>2.8000000000000001E-2</v>
      </c>
      <c r="I124">
        <v>7000.0000000000009</v>
      </c>
      <c r="J124">
        <v>560000.00000000012</v>
      </c>
    </row>
    <row r="125" spans="1:10" x14ac:dyDescent="0.2">
      <c r="A125" t="s">
        <v>118</v>
      </c>
      <c r="B125" t="s">
        <v>661</v>
      </c>
      <c r="C125">
        <v>6.29</v>
      </c>
      <c r="D125" t="s">
        <v>716</v>
      </c>
      <c r="E125" t="s">
        <v>663</v>
      </c>
      <c r="F125" t="s">
        <v>636</v>
      </c>
      <c r="G125">
        <v>200000</v>
      </c>
      <c r="H125">
        <v>3.2000000000000001E-2</v>
      </c>
      <c r="I125">
        <v>6400</v>
      </c>
      <c r="J125">
        <v>576000</v>
      </c>
    </row>
    <row r="126" spans="1:10" x14ac:dyDescent="0.2">
      <c r="A126" t="s">
        <v>118</v>
      </c>
      <c r="B126" t="s">
        <v>640</v>
      </c>
      <c r="C126">
        <v>6.29</v>
      </c>
      <c r="D126" t="s">
        <v>717</v>
      </c>
      <c r="E126" t="s">
        <v>642</v>
      </c>
      <c r="F126" t="s">
        <v>636</v>
      </c>
      <c r="G126">
        <v>200000</v>
      </c>
      <c r="H126">
        <v>2.1999999999999999E-2</v>
      </c>
      <c r="I126">
        <v>4399.9999999999991</v>
      </c>
      <c r="J126">
        <v>4399999.9999999991</v>
      </c>
    </row>
    <row r="127" spans="1:10" x14ac:dyDescent="0.2">
      <c r="A127" t="s">
        <v>124</v>
      </c>
      <c r="B127" t="s">
        <v>655</v>
      </c>
      <c r="C127">
        <v>6.29</v>
      </c>
      <c r="D127" t="s">
        <v>715</v>
      </c>
      <c r="E127" t="s">
        <v>657</v>
      </c>
      <c r="F127" t="s">
        <v>658</v>
      </c>
      <c r="G127">
        <v>400000</v>
      </c>
      <c r="H127">
        <v>6.0000000000000001E-3</v>
      </c>
      <c r="I127">
        <v>2400</v>
      </c>
      <c r="J127">
        <v>96000</v>
      </c>
    </row>
    <row r="128" spans="1:10" x14ac:dyDescent="0.2">
      <c r="A128" t="s">
        <v>124</v>
      </c>
      <c r="B128" t="s">
        <v>661</v>
      </c>
      <c r="C128">
        <v>6.29</v>
      </c>
      <c r="D128" t="s">
        <v>716</v>
      </c>
      <c r="E128" t="s">
        <v>663</v>
      </c>
      <c r="F128" t="s">
        <v>636</v>
      </c>
      <c r="G128">
        <v>400000</v>
      </c>
      <c r="H128">
        <v>5.0000000000000001E-3</v>
      </c>
      <c r="I128">
        <v>2000</v>
      </c>
      <c r="J128">
        <v>180000</v>
      </c>
    </row>
    <row r="129" spans="1:10" x14ac:dyDescent="0.2">
      <c r="A129" t="s">
        <v>124</v>
      </c>
      <c r="B129" t="s">
        <v>640</v>
      </c>
      <c r="C129">
        <v>6.29</v>
      </c>
      <c r="D129" t="s">
        <v>717</v>
      </c>
      <c r="E129" t="s">
        <v>642</v>
      </c>
      <c r="F129" t="s">
        <v>636</v>
      </c>
      <c r="G129">
        <v>400000</v>
      </c>
      <c r="H129">
        <v>4.0000000000000001E-3</v>
      </c>
      <c r="I129">
        <v>1600</v>
      </c>
      <c r="J129">
        <v>96000</v>
      </c>
    </row>
    <row r="130" spans="1:10" x14ac:dyDescent="0.2">
      <c r="A130" t="s">
        <v>118</v>
      </c>
      <c r="B130" t="s">
        <v>652</v>
      </c>
      <c r="C130">
        <v>6.3</v>
      </c>
      <c r="D130" t="s">
        <v>653</v>
      </c>
      <c r="E130" t="s">
        <v>654</v>
      </c>
      <c r="F130" t="s">
        <v>636</v>
      </c>
      <c r="G130">
        <v>120000</v>
      </c>
      <c r="H130">
        <v>2.5000000000000001E-2</v>
      </c>
      <c r="I130">
        <v>3000.0000000000005</v>
      </c>
      <c r="J130">
        <v>450000.00000000006</v>
      </c>
    </row>
    <row r="131" spans="1:10" x14ac:dyDescent="0.2">
      <c r="A131" t="s">
        <v>118</v>
      </c>
      <c r="B131" t="s">
        <v>655</v>
      </c>
      <c r="C131">
        <v>6.3</v>
      </c>
      <c r="D131" t="s">
        <v>656</v>
      </c>
      <c r="E131" t="s">
        <v>657</v>
      </c>
      <c r="F131" t="s">
        <v>658</v>
      </c>
      <c r="G131">
        <v>280000</v>
      </c>
      <c r="H131">
        <v>0.03</v>
      </c>
      <c r="I131">
        <v>8400</v>
      </c>
      <c r="J131">
        <v>672000</v>
      </c>
    </row>
    <row r="132" spans="1:10" x14ac:dyDescent="0.2">
      <c r="A132" t="s">
        <v>118</v>
      </c>
      <c r="B132" t="s">
        <v>655</v>
      </c>
      <c r="C132">
        <v>6.3</v>
      </c>
      <c r="D132" t="s">
        <v>718</v>
      </c>
      <c r="E132" t="s">
        <v>657</v>
      </c>
      <c r="F132" t="s">
        <v>658</v>
      </c>
      <c r="G132">
        <v>250000</v>
      </c>
      <c r="H132">
        <v>2.8000000000000001E-2</v>
      </c>
      <c r="I132">
        <v>7000.0000000000009</v>
      </c>
      <c r="J132">
        <v>560000.00000000012</v>
      </c>
    </row>
    <row r="133" spans="1:10" x14ac:dyDescent="0.2">
      <c r="A133" t="s">
        <v>118</v>
      </c>
      <c r="B133" t="s">
        <v>664</v>
      </c>
      <c r="C133">
        <v>6.3</v>
      </c>
      <c r="D133" t="s">
        <v>664</v>
      </c>
      <c r="E133" t="s">
        <v>665</v>
      </c>
      <c r="F133" t="s">
        <v>636</v>
      </c>
      <c r="G133">
        <v>200000</v>
      </c>
      <c r="H133">
        <v>2.8000000000000001E-2</v>
      </c>
      <c r="I133">
        <v>5600.0000000000009</v>
      </c>
      <c r="J133">
        <v>224000.00000000003</v>
      </c>
    </row>
    <row r="134" spans="1:10" x14ac:dyDescent="0.2">
      <c r="A134" t="s">
        <v>124</v>
      </c>
      <c r="B134" t="s">
        <v>652</v>
      </c>
      <c r="C134">
        <v>6.3</v>
      </c>
      <c r="D134" t="s">
        <v>653</v>
      </c>
      <c r="E134" t="s">
        <v>654</v>
      </c>
      <c r="F134" t="s">
        <v>636</v>
      </c>
      <c r="G134">
        <v>240000</v>
      </c>
      <c r="H134">
        <v>6.0000000000000001E-3</v>
      </c>
      <c r="I134">
        <v>1440.0000000000002</v>
      </c>
      <c r="J134">
        <v>57600.000000000007</v>
      </c>
    </row>
    <row r="135" spans="1:10" x14ac:dyDescent="0.2">
      <c r="A135" t="s">
        <v>124</v>
      </c>
      <c r="B135" t="s">
        <v>655</v>
      </c>
      <c r="C135">
        <v>6.3</v>
      </c>
      <c r="D135" t="s">
        <v>656</v>
      </c>
      <c r="E135" t="s">
        <v>657</v>
      </c>
      <c r="F135" t="s">
        <v>658</v>
      </c>
      <c r="G135">
        <v>560000</v>
      </c>
      <c r="H135">
        <v>3.0000000000000001E-3</v>
      </c>
      <c r="I135">
        <v>1680</v>
      </c>
      <c r="J135">
        <v>67200</v>
      </c>
    </row>
    <row r="136" spans="1:10" x14ac:dyDescent="0.2">
      <c r="A136" t="s">
        <v>124</v>
      </c>
      <c r="B136" t="s">
        <v>655</v>
      </c>
      <c r="C136">
        <v>6.3</v>
      </c>
      <c r="D136" t="s">
        <v>718</v>
      </c>
      <c r="E136" t="s">
        <v>657</v>
      </c>
      <c r="F136" t="s">
        <v>658</v>
      </c>
      <c r="G136">
        <v>450000</v>
      </c>
      <c r="H136">
        <v>5.0000000000000001E-3</v>
      </c>
      <c r="I136">
        <v>2250</v>
      </c>
      <c r="J136">
        <v>90000</v>
      </c>
    </row>
    <row r="137" spans="1:10" x14ac:dyDescent="0.2">
      <c r="A137" t="s">
        <v>124</v>
      </c>
      <c r="B137" t="s">
        <v>664</v>
      </c>
      <c r="C137">
        <v>6.3</v>
      </c>
      <c r="D137" t="s">
        <v>664</v>
      </c>
      <c r="E137" t="s">
        <v>665</v>
      </c>
      <c r="F137" t="s">
        <v>636</v>
      </c>
      <c r="G137">
        <v>600000</v>
      </c>
      <c r="H137">
        <v>3.0000000000000001E-3</v>
      </c>
      <c r="I137">
        <v>1800</v>
      </c>
      <c r="J137">
        <v>162000</v>
      </c>
    </row>
    <row r="138" spans="1:10" x14ac:dyDescent="0.2">
      <c r="A138" t="s">
        <v>122</v>
      </c>
      <c r="B138" t="s">
        <v>652</v>
      </c>
      <c r="C138">
        <v>6.3</v>
      </c>
      <c r="D138" t="s">
        <v>698</v>
      </c>
      <c r="E138" t="s">
        <v>654</v>
      </c>
      <c r="F138" t="s">
        <v>636</v>
      </c>
      <c r="G138">
        <v>700000</v>
      </c>
      <c r="H138">
        <v>6.0000000000000001E-3</v>
      </c>
      <c r="I138">
        <v>4200</v>
      </c>
      <c r="J138">
        <v>168000</v>
      </c>
    </row>
    <row r="139" spans="1:10" x14ac:dyDescent="0.2">
      <c r="A139" t="s">
        <v>118</v>
      </c>
      <c r="B139" t="s">
        <v>659</v>
      </c>
      <c r="C139">
        <v>6.4</v>
      </c>
      <c r="D139">
        <v>618</v>
      </c>
      <c r="E139" t="s">
        <v>660</v>
      </c>
      <c r="F139" t="s">
        <v>636</v>
      </c>
      <c r="G139">
        <v>180000</v>
      </c>
      <c r="H139">
        <v>0.02</v>
      </c>
      <c r="I139">
        <v>3600</v>
      </c>
      <c r="J139">
        <v>216000</v>
      </c>
    </row>
    <row r="140" spans="1:10" x14ac:dyDescent="0.2">
      <c r="A140" t="s">
        <v>118</v>
      </c>
      <c r="B140" t="s">
        <v>661</v>
      </c>
      <c r="C140">
        <v>6.4</v>
      </c>
      <c r="D140" t="s">
        <v>662</v>
      </c>
      <c r="E140" t="s">
        <v>663</v>
      </c>
      <c r="F140" t="s">
        <v>636</v>
      </c>
      <c r="G140">
        <v>280000</v>
      </c>
      <c r="H140">
        <v>0.03</v>
      </c>
      <c r="I140">
        <v>8400</v>
      </c>
      <c r="J140">
        <v>756000</v>
      </c>
    </row>
    <row r="141" spans="1:10" x14ac:dyDescent="0.2">
      <c r="A141" t="s">
        <v>124</v>
      </c>
      <c r="B141" t="s">
        <v>659</v>
      </c>
      <c r="C141">
        <v>6.4</v>
      </c>
      <c r="D141">
        <v>618</v>
      </c>
      <c r="E141" t="s">
        <v>660</v>
      </c>
      <c r="F141" t="s">
        <v>636</v>
      </c>
      <c r="G141">
        <v>360000</v>
      </c>
      <c r="H141">
        <v>6.0000000000000001E-3</v>
      </c>
      <c r="I141">
        <v>2160</v>
      </c>
      <c r="J141">
        <v>129600</v>
      </c>
    </row>
    <row r="142" spans="1:10" x14ac:dyDescent="0.2">
      <c r="A142" t="s">
        <v>124</v>
      </c>
      <c r="B142" t="s">
        <v>661</v>
      </c>
      <c r="C142">
        <v>6.4</v>
      </c>
      <c r="D142" t="s">
        <v>662</v>
      </c>
      <c r="E142" t="s">
        <v>663</v>
      </c>
      <c r="F142" t="s">
        <v>636</v>
      </c>
      <c r="G142">
        <v>560000</v>
      </c>
      <c r="H142">
        <v>3.0000000000000001E-3</v>
      </c>
      <c r="I142">
        <v>1680</v>
      </c>
      <c r="J142">
        <v>151200</v>
      </c>
    </row>
    <row r="143" spans="1:10" x14ac:dyDescent="0.2">
      <c r="A143" t="s">
        <v>118</v>
      </c>
      <c r="B143" t="s">
        <v>664</v>
      </c>
      <c r="C143">
        <v>6.5</v>
      </c>
      <c r="D143" t="s">
        <v>664</v>
      </c>
      <c r="E143" t="s">
        <v>665</v>
      </c>
      <c r="F143" t="s">
        <v>636</v>
      </c>
      <c r="G143">
        <v>150000</v>
      </c>
      <c r="H143">
        <v>0.03</v>
      </c>
      <c r="I143">
        <v>4500</v>
      </c>
      <c r="J143">
        <v>180000</v>
      </c>
    </row>
    <row r="144" spans="1:10" x14ac:dyDescent="0.2">
      <c r="A144" t="s">
        <v>118</v>
      </c>
      <c r="B144" t="s">
        <v>640</v>
      </c>
      <c r="C144">
        <v>6.5</v>
      </c>
      <c r="D144" t="s">
        <v>666</v>
      </c>
      <c r="E144" t="s">
        <v>642</v>
      </c>
      <c r="F144" t="s">
        <v>636</v>
      </c>
      <c r="G144">
        <v>200000</v>
      </c>
      <c r="H144">
        <v>2.1999999999999999E-2</v>
      </c>
      <c r="I144">
        <v>4399.9999999999991</v>
      </c>
      <c r="J144">
        <v>4399999.9999999991</v>
      </c>
    </row>
    <row r="145" spans="1:10" x14ac:dyDescent="0.2">
      <c r="A145" t="s">
        <v>124</v>
      </c>
      <c r="B145" t="s">
        <v>664</v>
      </c>
      <c r="C145">
        <v>6.5</v>
      </c>
      <c r="D145" t="s">
        <v>664</v>
      </c>
      <c r="E145" t="s">
        <v>665</v>
      </c>
      <c r="F145" t="s">
        <v>636</v>
      </c>
      <c r="G145">
        <v>300000</v>
      </c>
      <c r="H145">
        <v>3.0000000000000001E-3</v>
      </c>
      <c r="I145">
        <v>900</v>
      </c>
      <c r="J145">
        <v>81000</v>
      </c>
    </row>
    <row r="146" spans="1:10" x14ac:dyDescent="0.2">
      <c r="A146" t="s">
        <v>124</v>
      </c>
      <c r="B146" t="s">
        <v>640</v>
      </c>
      <c r="C146">
        <v>6.5</v>
      </c>
      <c r="D146" t="s">
        <v>666</v>
      </c>
      <c r="E146" t="s">
        <v>642</v>
      </c>
      <c r="F146" t="s">
        <v>636</v>
      </c>
      <c r="G146">
        <v>400000</v>
      </c>
      <c r="H146">
        <v>4.0000000000000001E-3</v>
      </c>
      <c r="I146">
        <v>1600</v>
      </c>
      <c r="J146">
        <v>96000</v>
      </c>
    </row>
    <row r="147" spans="1:10" x14ac:dyDescent="0.2">
      <c r="A147" t="s">
        <v>122</v>
      </c>
      <c r="B147" t="s">
        <v>664</v>
      </c>
      <c r="C147">
        <v>6.5</v>
      </c>
      <c r="D147" t="s">
        <v>664</v>
      </c>
      <c r="E147" t="s">
        <v>665</v>
      </c>
      <c r="F147" t="s">
        <v>636</v>
      </c>
      <c r="G147">
        <v>600000</v>
      </c>
      <c r="H147">
        <v>4.0000000000000001E-3</v>
      </c>
      <c r="I147">
        <v>2400</v>
      </c>
      <c r="J147">
        <v>216000</v>
      </c>
    </row>
    <row r="148" spans="1:10" x14ac:dyDescent="0.2">
      <c r="A148" t="s">
        <v>118</v>
      </c>
      <c r="B148" t="s">
        <v>655</v>
      </c>
      <c r="C148">
        <v>6.6</v>
      </c>
      <c r="D148" t="s">
        <v>667</v>
      </c>
      <c r="E148" t="s">
        <v>657</v>
      </c>
      <c r="F148" t="s">
        <v>658</v>
      </c>
      <c r="G148">
        <v>280000</v>
      </c>
      <c r="H148">
        <v>2.8000000000000001E-2</v>
      </c>
      <c r="I148">
        <v>7840</v>
      </c>
      <c r="J148">
        <v>627200</v>
      </c>
    </row>
    <row r="149" spans="1:10" x14ac:dyDescent="0.2">
      <c r="A149" t="s">
        <v>124</v>
      </c>
      <c r="B149" t="s">
        <v>655</v>
      </c>
      <c r="C149">
        <v>6.6</v>
      </c>
      <c r="D149" t="s">
        <v>667</v>
      </c>
      <c r="E149" t="s">
        <v>657</v>
      </c>
      <c r="F149" t="s">
        <v>658</v>
      </c>
      <c r="G149">
        <v>560000</v>
      </c>
      <c r="H149">
        <v>6.0000000000000001E-3</v>
      </c>
      <c r="I149">
        <v>3360</v>
      </c>
      <c r="J149">
        <v>134400</v>
      </c>
    </row>
    <row r="150" spans="1:10" x14ac:dyDescent="0.2">
      <c r="A150" t="s">
        <v>118</v>
      </c>
      <c r="B150" t="s">
        <v>643</v>
      </c>
      <c r="C150">
        <v>6.7</v>
      </c>
      <c r="D150" t="s">
        <v>668</v>
      </c>
      <c r="E150" t="s">
        <v>645</v>
      </c>
      <c r="F150" t="s">
        <v>636</v>
      </c>
      <c r="G150">
        <v>300000</v>
      </c>
      <c r="H150">
        <v>0.03</v>
      </c>
      <c r="I150">
        <v>9000</v>
      </c>
      <c r="J150">
        <v>720000</v>
      </c>
    </row>
    <row r="151" spans="1:10" x14ac:dyDescent="0.2">
      <c r="A151" t="s">
        <v>118</v>
      </c>
      <c r="B151" t="s">
        <v>649</v>
      </c>
      <c r="C151">
        <v>6.7</v>
      </c>
      <c r="D151" t="s">
        <v>669</v>
      </c>
      <c r="E151" t="s">
        <v>651</v>
      </c>
      <c r="F151" t="s">
        <v>636</v>
      </c>
      <c r="G151">
        <v>280000</v>
      </c>
      <c r="H151">
        <v>0.04</v>
      </c>
      <c r="I151">
        <v>11200.000000000002</v>
      </c>
      <c r="J151">
        <v>448000.00000000006</v>
      </c>
    </row>
    <row r="152" spans="1:10" x14ac:dyDescent="0.2">
      <c r="A152" t="s">
        <v>124</v>
      </c>
      <c r="B152" t="s">
        <v>643</v>
      </c>
      <c r="C152">
        <v>6.7</v>
      </c>
      <c r="D152" t="s">
        <v>668</v>
      </c>
      <c r="E152" t="s">
        <v>645</v>
      </c>
      <c r="F152" t="s">
        <v>636</v>
      </c>
      <c r="G152">
        <v>300000</v>
      </c>
      <c r="H152">
        <v>5.0000000000000001E-3</v>
      </c>
      <c r="I152">
        <v>1500</v>
      </c>
      <c r="J152">
        <v>90000</v>
      </c>
    </row>
    <row r="153" spans="1:10" x14ac:dyDescent="0.2">
      <c r="A153" t="s">
        <v>124</v>
      </c>
      <c r="B153" t="s">
        <v>649</v>
      </c>
      <c r="C153">
        <v>6.7</v>
      </c>
      <c r="D153" t="s">
        <v>669</v>
      </c>
      <c r="E153" t="s">
        <v>651</v>
      </c>
      <c r="F153" t="s">
        <v>636</v>
      </c>
      <c r="G153">
        <v>400000</v>
      </c>
      <c r="H153">
        <v>5.0000000000000001E-3</v>
      </c>
      <c r="I153">
        <v>2000</v>
      </c>
      <c r="J153">
        <v>80000</v>
      </c>
    </row>
    <row r="154" spans="1:10" x14ac:dyDescent="0.2">
      <c r="A154" t="s">
        <v>118</v>
      </c>
      <c r="B154" t="s">
        <v>640</v>
      </c>
      <c r="C154">
        <v>6.8</v>
      </c>
      <c r="D154" t="s">
        <v>670</v>
      </c>
      <c r="E154" t="s">
        <v>642</v>
      </c>
      <c r="F154" t="s">
        <v>636</v>
      </c>
      <c r="G154">
        <v>150000</v>
      </c>
      <c r="H154">
        <v>2.1999999999999999E-2</v>
      </c>
      <c r="I154">
        <v>3299.9999999999995</v>
      </c>
      <c r="J154">
        <v>3299999.9999999995</v>
      </c>
    </row>
    <row r="155" spans="1:10" x14ac:dyDescent="0.2">
      <c r="A155" t="s">
        <v>118</v>
      </c>
      <c r="B155" t="s">
        <v>643</v>
      </c>
      <c r="C155">
        <v>6.8</v>
      </c>
      <c r="D155" t="s">
        <v>671</v>
      </c>
      <c r="E155" t="s">
        <v>645</v>
      </c>
      <c r="F155" t="s">
        <v>636</v>
      </c>
      <c r="G155">
        <v>400000</v>
      </c>
      <c r="H155">
        <v>0.03</v>
      </c>
      <c r="I155">
        <v>12000</v>
      </c>
      <c r="J155">
        <v>960000</v>
      </c>
    </row>
    <row r="156" spans="1:10" x14ac:dyDescent="0.2">
      <c r="A156" t="s">
        <v>124</v>
      </c>
      <c r="B156" t="s">
        <v>640</v>
      </c>
      <c r="C156">
        <v>6.8</v>
      </c>
      <c r="D156" t="s">
        <v>670</v>
      </c>
      <c r="E156" t="s">
        <v>642</v>
      </c>
      <c r="F156" t="s">
        <v>636</v>
      </c>
      <c r="G156">
        <v>300000</v>
      </c>
      <c r="H156">
        <v>6.0000000000000001E-3</v>
      </c>
      <c r="I156">
        <v>1800</v>
      </c>
      <c r="J156">
        <v>108000</v>
      </c>
    </row>
    <row r="157" spans="1:10" x14ac:dyDescent="0.2">
      <c r="A157" t="s">
        <v>124</v>
      </c>
      <c r="B157" t="s">
        <v>643</v>
      </c>
      <c r="C157">
        <v>6.8</v>
      </c>
      <c r="D157" t="s">
        <v>671</v>
      </c>
      <c r="E157" t="s">
        <v>645</v>
      </c>
      <c r="F157" t="s">
        <v>636</v>
      </c>
      <c r="G157">
        <v>400000</v>
      </c>
      <c r="H157">
        <v>4.0000000000000001E-3</v>
      </c>
      <c r="I157">
        <v>1600</v>
      </c>
      <c r="J157">
        <v>96000</v>
      </c>
    </row>
    <row r="158" spans="1:10" x14ac:dyDescent="0.2">
      <c r="A158" t="s">
        <v>118</v>
      </c>
      <c r="B158" t="s">
        <v>633</v>
      </c>
      <c r="C158">
        <v>6.9</v>
      </c>
      <c r="D158" t="s">
        <v>672</v>
      </c>
      <c r="E158" t="s">
        <v>635</v>
      </c>
      <c r="F158" t="s">
        <v>636</v>
      </c>
      <c r="G158">
        <v>200000</v>
      </c>
      <c r="H158">
        <v>0.04</v>
      </c>
      <c r="I158">
        <v>8000</v>
      </c>
      <c r="J158">
        <v>320000</v>
      </c>
    </row>
    <row r="159" spans="1:10" x14ac:dyDescent="0.2">
      <c r="A159" t="s">
        <v>118</v>
      </c>
      <c r="B159" t="s">
        <v>652</v>
      </c>
      <c r="C159">
        <v>6.9</v>
      </c>
      <c r="D159" t="s">
        <v>673</v>
      </c>
      <c r="E159" t="s">
        <v>654</v>
      </c>
      <c r="F159" t="s">
        <v>636</v>
      </c>
      <c r="G159">
        <v>200000</v>
      </c>
      <c r="H159">
        <v>0.04</v>
      </c>
      <c r="I159">
        <v>8000</v>
      </c>
      <c r="J159">
        <v>1200000</v>
      </c>
    </row>
    <row r="160" spans="1:10" x14ac:dyDescent="0.2">
      <c r="A160" t="s">
        <v>124</v>
      </c>
      <c r="B160" t="s">
        <v>633</v>
      </c>
      <c r="C160">
        <v>6.9</v>
      </c>
      <c r="D160" t="s">
        <v>672</v>
      </c>
      <c r="E160" t="s">
        <v>635</v>
      </c>
      <c r="F160" t="s">
        <v>636</v>
      </c>
      <c r="G160">
        <v>400000</v>
      </c>
      <c r="H160">
        <v>3.0000000000000001E-3</v>
      </c>
      <c r="I160">
        <v>1200</v>
      </c>
      <c r="J160">
        <v>48000</v>
      </c>
    </row>
    <row r="161" spans="1:10" x14ac:dyDescent="0.2">
      <c r="A161" t="s">
        <v>124</v>
      </c>
      <c r="B161" t="s">
        <v>652</v>
      </c>
      <c r="C161">
        <v>6.9</v>
      </c>
      <c r="D161" t="s">
        <v>673</v>
      </c>
      <c r="E161" t="s">
        <v>654</v>
      </c>
      <c r="F161" t="s">
        <v>636</v>
      </c>
      <c r="G161">
        <v>400000</v>
      </c>
      <c r="H161">
        <v>7.0000000000000001E-3</v>
      </c>
      <c r="I161">
        <v>2800.0000000000005</v>
      </c>
      <c r="J161">
        <v>112000.00000000001</v>
      </c>
    </row>
    <row r="162" spans="1:10" x14ac:dyDescent="0.2">
      <c r="A162" t="s">
        <v>118</v>
      </c>
      <c r="B162" t="s">
        <v>609</v>
      </c>
      <c r="C162">
        <v>43245</v>
      </c>
      <c r="D162" t="s">
        <v>913</v>
      </c>
      <c r="E162" t="s">
        <v>914</v>
      </c>
      <c r="F162" t="s">
        <v>613</v>
      </c>
      <c r="G162">
        <v>30000</v>
      </c>
      <c r="H162">
        <v>0.02</v>
      </c>
      <c r="I162">
        <v>600</v>
      </c>
    </row>
    <row r="163" spans="1:10" x14ac:dyDescent="0.2">
      <c r="A163" t="s">
        <v>118</v>
      </c>
      <c r="B163" t="s">
        <v>609</v>
      </c>
      <c r="C163">
        <v>43245</v>
      </c>
      <c r="D163" t="s">
        <v>611</v>
      </c>
      <c r="E163" t="s">
        <v>611</v>
      </c>
      <c r="F163" t="s">
        <v>366</v>
      </c>
      <c r="G163">
        <v>2000</v>
      </c>
      <c r="H163">
        <v>0.5</v>
      </c>
      <c r="I163">
        <v>1000</v>
      </c>
    </row>
    <row r="164" spans="1:10" x14ac:dyDescent="0.2">
      <c r="A164" t="s">
        <v>118</v>
      </c>
      <c r="B164" t="s">
        <v>609</v>
      </c>
      <c r="C164">
        <v>43245</v>
      </c>
      <c r="D164" t="s">
        <v>617</v>
      </c>
      <c r="E164" t="s">
        <v>617</v>
      </c>
      <c r="F164" t="s">
        <v>366</v>
      </c>
      <c r="G164">
        <v>2000</v>
      </c>
      <c r="H164">
        <v>0.15</v>
      </c>
      <c r="I164">
        <v>300</v>
      </c>
    </row>
    <row r="165" spans="1:10" x14ac:dyDescent="0.2">
      <c r="A165" t="s">
        <v>386</v>
      </c>
      <c r="B165" t="s">
        <v>609</v>
      </c>
      <c r="C165">
        <v>43245</v>
      </c>
      <c r="D165" t="s">
        <v>913</v>
      </c>
      <c r="E165" t="s">
        <v>610</v>
      </c>
      <c r="F165" t="s">
        <v>613</v>
      </c>
      <c r="G165">
        <v>100000</v>
      </c>
      <c r="H165">
        <v>5.0000000000000001E-3</v>
      </c>
      <c r="I165">
        <v>500</v>
      </c>
    </row>
    <row r="166" spans="1:10" x14ac:dyDescent="0.2">
      <c r="A166" t="s">
        <v>615</v>
      </c>
      <c r="B166" t="s">
        <v>609</v>
      </c>
      <c r="C166">
        <v>43245</v>
      </c>
      <c r="D166" t="s">
        <v>913</v>
      </c>
      <c r="E166" t="s">
        <v>610</v>
      </c>
      <c r="F166" t="s">
        <v>613</v>
      </c>
      <c r="G166">
        <v>100000</v>
      </c>
      <c r="H166">
        <v>5.0000000000000001E-3</v>
      </c>
      <c r="I166">
        <v>500</v>
      </c>
    </row>
    <row r="167" spans="1:10" x14ac:dyDescent="0.2">
      <c r="A167" t="s">
        <v>118</v>
      </c>
      <c r="B167" t="s">
        <v>609</v>
      </c>
      <c r="C167">
        <v>43246</v>
      </c>
      <c r="D167" t="s">
        <v>611</v>
      </c>
      <c r="E167" t="s">
        <v>611</v>
      </c>
      <c r="F167" t="s">
        <v>366</v>
      </c>
      <c r="G167">
        <v>2000</v>
      </c>
      <c r="H167">
        <v>0.5</v>
      </c>
      <c r="I167">
        <v>1000</v>
      </c>
    </row>
    <row r="168" spans="1:10" x14ac:dyDescent="0.2">
      <c r="A168" t="s">
        <v>118</v>
      </c>
      <c r="B168" t="s">
        <v>609</v>
      </c>
      <c r="C168">
        <v>43246</v>
      </c>
      <c r="D168" t="s">
        <v>617</v>
      </c>
      <c r="E168" t="s">
        <v>617</v>
      </c>
      <c r="F168" t="s">
        <v>366</v>
      </c>
      <c r="G168">
        <v>2000</v>
      </c>
      <c r="H168">
        <v>0.15</v>
      </c>
      <c r="I168">
        <v>300</v>
      </c>
    </row>
    <row r="169" spans="1:10" x14ac:dyDescent="0.2">
      <c r="A169" t="s">
        <v>118</v>
      </c>
      <c r="B169" t="s">
        <v>609</v>
      </c>
      <c r="C169">
        <v>43247</v>
      </c>
      <c r="D169" t="s">
        <v>913</v>
      </c>
      <c r="E169" t="s">
        <v>620</v>
      </c>
      <c r="F169" t="s">
        <v>366</v>
      </c>
      <c r="G169">
        <v>30000</v>
      </c>
      <c r="H169">
        <v>0.02</v>
      </c>
      <c r="I169">
        <v>600</v>
      </c>
    </row>
    <row r="170" spans="1:10" x14ac:dyDescent="0.2">
      <c r="A170" t="s">
        <v>118</v>
      </c>
      <c r="B170" t="s">
        <v>609</v>
      </c>
      <c r="C170">
        <v>43247</v>
      </c>
      <c r="D170" t="s">
        <v>611</v>
      </c>
      <c r="E170" t="s">
        <v>611</v>
      </c>
      <c r="F170" t="s">
        <v>366</v>
      </c>
      <c r="G170">
        <v>2000</v>
      </c>
      <c r="H170">
        <v>0.5</v>
      </c>
      <c r="I170">
        <v>1000</v>
      </c>
    </row>
    <row r="171" spans="1:10" x14ac:dyDescent="0.2">
      <c r="A171" t="s">
        <v>118</v>
      </c>
      <c r="B171" t="s">
        <v>609</v>
      </c>
      <c r="C171">
        <v>43247</v>
      </c>
      <c r="D171" t="s">
        <v>617</v>
      </c>
      <c r="E171" t="s">
        <v>617</v>
      </c>
      <c r="F171" t="s">
        <v>366</v>
      </c>
      <c r="G171">
        <v>2000</v>
      </c>
      <c r="H171">
        <v>0.15</v>
      </c>
      <c r="I171">
        <v>300</v>
      </c>
    </row>
    <row r="172" spans="1:10" x14ac:dyDescent="0.2">
      <c r="A172" t="s">
        <v>118</v>
      </c>
      <c r="B172" t="s">
        <v>609</v>
      </c>
      <c r="C172">
        <v>43248</v>
      </c>
      <c r="D172" t="s">
        <v>611</v>
      </c>
      <c r="E172" t="s">
        <v>611</v>
      </c>
      <c r="F172" t="s">
        <v>366</v>
      </c>
      <c r="G172">
        <v>2000</v>
      </c>
      <c r="H172">
        <v>0.5</v>
      </c>
      <c r="I172">
        <v>1000</v>
      </c>
    </row>
    <row r="173" spans="1:10" x14ac:dyDescent="0.2">
      <c r="A173" t="s">
        <v>118</v>
      </c>
      <c r="B173" t="s">
        <v>609</v>
      </c>
      <c r="C173">
        <v>43248</v>
      </c>
      <c r="D173" t="s">
        <v>617</v>
      </c>
      <c r="E173" t="s">
        <v>617</v>
      </c>
      <c r="F173" t="s">
        <v>366</v>
      </c>
      <c r="G173">
        <v>2000</v>
      </c>
      <c r="H173">
        <v>0.15</v>
      </c>
      <c r="I173">
        <v>300</v>
      </c>
    </row>
    <row r="174" spans="1:10" x14ac:dyDescent="0.2">
      <c r="A174" t="s">
        <v>386</v>
      </c>
      <c r="B174" t="s">
        <v>609</v>
      </c>
      <c r="C174">
        <v>43248</v>
      </c>
      <c r="D174" t="s">
        <v>913</v>
      </c>
      <c r="E174" t="s">
        <v>614</v>
      </c>
      <c r="F174" t="s">
        <v>613</v>
      </c>
      <c r="G174">
        <v>100000</v>
      </c>
      <c r="H174">
        <v>5.0000000000000001E-3</v>
      </c>
      <c r="I174">
        <v>500</v>
      </c>
    </row>
    <row r="175" spans="1:10" x14ac:dyDescent="0.2">
      <c r="A175" t="s">
        <v>615</v>
      </c>
      <c r="B175" t="s">
        <v>609</v>
      </c>
      <c r="C175">
        <v>43248</v>
      </c>
      <c r="D175" t="s">
        <v>913</v>
      </c>
      <c r="E175" t="s">
        <v>614</v>
      </c>
      <c r="F175" t="s">
        <v>613</v>
      </c>
      <c r="G175">
        <v>100000</v>
      </c>
      <c r="H175">
        <v>5.0000000000000001E-3</v>
      </c>
      <c r="I175">
        <v>500</v>
      </c>
    </row>
    <row r="176" spans="1:10" x14ac:dyDescent="0.2">
      <c r="A176" t="s">
        <v>118</v>
      </c>
      <c r="B176" t="s">
        <v>609</v>
      </c>
      <c r="C176">
        <v>43249</v>
      </c>
      <c r="D176" t="s">
        <v>611</v>
      </c>
      <c r="E176" t="s">
        <v>611</v>
      </c>
      <c r="F176" t="s">
        <v>366</v>
      </c>
      <c r="G176">
        <v>2000</v>
      </c>
      <c r="H176">
        <v>0.5</v>
      </c>
      <c r="I176">
        <v>1000</v>
      </c>
    </row>
    <row r="177" spans="1:10" x14ac:dyDescent="0.2">
      <c r="A177" t="s">
        <v>118</v>
      </c>
      <c r="B177" t="s">
        <v>609</v>
      </c>
      <c r="C177">
        <v>43249</v>
      </c>
      <c r="D177" t="s">
        <v>617</v>
      </c>
      <c r="E177" t="s">
        <v>617</v>
      </c>
      <c r="F177" t="s">
        <v>366</v>
      </c>
      <c r="G177">
        <v>2000</v>
      </c>
      <c r="H177">
        <v>0.15</v>
      </c>
      <c r="I177">
        <v>300</v>
      </c>
    </row>
    <row r="178" spans="1:10" x14ac:dyDescent="0.2">
      <c r="A178" t="s">
        <v>386</v>
      </c>
      <c r="B178" t="s">
        <v>609</v>
      </c>
      <c r="C178">
        <v>43249</v>
      </c>
      <c r="D178" t="s">
        <v>915</v>
      </c>
      <c r="E178" t="s">
        <v>614</v>
      </c>
      <c r="F178" t="s">
        <v>613</v>
      </c>
      <c r="G178">
        <v>100000</v>
      </c>
      <c r="H178">
        <v>5.0000000000000001E-3</v>
      </c>
      <c r="I178">
        <v>500</v>
      </c>
    </row>
    <row r="179" spans="1:10" x14ac:dyDescent="0.2">
      <c r="A179" t="s">
        <v>615</v>
      </c>
      <c r="B179" t="s">
        <v>609</v>
      </c>
      <c r="C179">
        <v>43249</v>
      </c>
      <c r="D179" t="s">
        <v>915</v>
      </c>
      <c r="E179" t="s">
        <v>614</v>
      </c>
      <c r="F179" t="s">
        <v>613</v>
      </c>
      <c r="G179">
        <v>100000</v>
      </c>
      <c r="H179">
        <v>5.0000000000000001E-3</v>
      </c>
      <c r="I179">
        <v>500</v>
      </c>
    </row>
    <row r="180" spans="1:10" x14ac:dyDescent="0.2">
      <c r="A180" t="s">
        <v>118</v>
      </c>
      <c r="B180" t="s">
        <v>609</v>
      </c>
      <c r="C180">
        <v>43250</v>
      </c>
      <c r="D180" t="s">
        <v>611</v>
      </c>
      <c r="E180" t="s">
        <v>611</v>
      </c>
      <c r="F180" t="s">
        <v>366</v>
      </c>
      <c r="G180">
        <v>2000</v>
      </c>
      <c r="H180">
        <v>0.5</v>
      </c>
      <c r="I180">
        <v>1000</v>
      </c>
    </row>
    <row r="181" spans="1:10" x14ac:dyDescent="0.2">
      <c r="A181" t="s">
        <v>118</v>
      </c>
      <c r="B181" t="s">
        <v>609</v>
      </c>
      <c r="C181">
        <v>43250</v>
      </c>
      <c r="D181" t="s">
        <v>617</v>
      </c>
      <c r="E181" t="s">
        <v>617</v>
      </c>
      <c r="F181" t="s">
        <v>366</v>
      </c>
      <c r="G181">
        <v>2000</v>
      </c>
      <c r="H181">
        <v>0.15</v>
      </c>
      <c r="I181">
        <v>300</v>
      </c>
    </row>
    <row r="182" spans="1:10" x14ac:dyDescent="0.2">
      <c r="A182" t="s">
        <v>118</v>
      </c>
      <c r="B182" t="s">
        <v>609</v>
      </c>
      <c r="C182">
        <v>43251</v>
      </c>
      <c r="D182" t="s">
        <v>915</v>
      </c>
      <c r="E182" t="s">
        <v>610</v>
      </c>
      <c r="F182" t="s">
        <v>366</v>
      </c>
      <c r="G182">
        <v>30000</v>
      </c>
      <c r="H182">
        <v>0.02</v>
      </c>
      <c r="I182">
        <v>600</v>
      </c>
    </row>
    <row r="183" spans="1:10" x14ac:dyDescent="0.2">
      <c r="A183" t="s">
        <v>118</v>
      </c>
      <c r="B183" t="s">
        <v>609</v>
      </c>
      <c r="C183">
        <v>43251</v>
      </c>
      <c r="D183" t="s">
        <v>611</v>
      </c>
      <c r="E183" t="s">
        <v>611</v>
      </c>
      <c r="F183" t="s">
        <v>366</v>
      </c>
      <c r="G183">
        <v>2000</v>
      </c>
      <c r="H183">
        <v>0.5</v>
      </c>
      <c r="I183">
        <v>1000</v>
      </c>
    </row>
    <row r="184" spans="1:10" x14ac:dyDescent="0.2">
      <c r="A184" t="s">
        <v>118</v>
      </c>
      <c r="B184" t="s">
        <v>609</v>
      </c>
      <c r="C184">
        <v>43251</v>
      </c>
      <c r="D184" t="s">
        <v>617</v>
      </c>
      <c r="E184" t="s">
        <v>617</v>
      </c>
      <c r="F184" t="s">
        <v>366</v>
      </c>
      <c r="G184">
        <v>2000</v>
      </c>
      <c r="H184">
        <v>0.15</v>
      </c>
      <c r="I184">
        <v>300</v>
      </c>
    </row>
    <row r="185" spans="1:10" x14ac:dyDescent="0.2">
      <c r="A185" t="s">
        <v>386</v>
      </c>
      <c r="B185" t="s">
        <v>609</v>
      </c>
      <c r="C185">
        <v>43251</v>
      </c>
      <c r="D185" t="s">
        <v>915</v>
      </c>
      <c r="E185" t="s">
        <v>614</v>
      </c>
      <c r="F185" t="s">
        <v>613</v>
      </c>
      <c r="G185">
        <v>100000</v>
      </c>
      <c r="H185">
        <v>5.0000000000000001E-3</v>
      </c>
      <c r="I185">
        <v>500</v>
      </c>
    </row>
    <row r="186" spans="1:10" x14ac:dyDescent="0.2">
      <c r="A186" t="s">
        <v>615</v>
      </c>
      <c r="B186" t="s">
        <v>609</v>
      </c>
      <c r="C186">
        <v>43251</v>
      </c>
      <c r="D186" t="s">
        <v>915</v>
      </c>
      <c r="E186" t="s">
        <v>614</v>
      </c>
      <c r="F186" t="s">
        <v>613</v>
      </c>
      <c r="G186">
        <v>100000</v>
      </c>
      <c r="H186">
        <v>5.0000000000000001E-3</v>
      </c>
      <c r="I186">
        <v>500</v>
      </c>
    </row>
    <row r="187" spans="1:10" x14ac:dyDescent="0.2">
      <c r="A187" t="s">
        <v>358</v>
      </c>
      <c r="B187" t="s">
        <v>359</v>
      </c>
      <c r="C187">
        <v>43252</v>
      </c>
      <c r="D187" t="s">
        <v>360</v>
      </c>
      <c r="E187" t="s">
        <v>361</v>
      </c>
      <c r="F187" t="s">
        <v>362</v>
      </c>
      <c r="G187">
        <v>60000</v>
      </c>
      <c r="H187">
        <v>0.04</v>
      </c>
      <c r="I187">
        <v>2400</v>
      </c>
      <c r="J187">
        <v>3360000</v>
      </c>
    </row>
    <row r="188" spans="1:10" x14ac:dyDescent="0.2">
      <c r="A188" t="s">
        <v>405</v>
      </c>
      <c r="B188" t="s">
        <v>402</v>
      </c>
      <c r="C188">
        <v>43252</v>
      </c>
      <c r="D188" t="s">
        <v>403</v>
      </c>
      <c r="E188" t="s">
        <v>853</v>
      </c>
      <c r="F188" t="s">
        <v>404</v>
      </c>
      <c r="G188">
        <v>20000000</v>
      </c>
      <c r="H188" t="s">
        <v>406</v>
      </c>
      <c r="I188" t="s">
        <v>406</v>
      </c>
      <c r="J188" t="s">
        <v>406</v>
      </c>
    </row>
    <row r="189" spans="1:10" x14ac:dyDescent="0.2">
      <c r="A189" t="s">
        <v>118</v>
      </c>
      <c r="B189" t="s">
        <v>402</v>
      </c>
      <c r="C189">
        <v>43252</v>
      </c>
      <c r="D189" t="s">
        <v>403</v>
      </c>
      <c r="E189" t="s">
        <v>851</v>
      </c>
      <c r="F189" t="s">
        <v>404</v>
      </c>
      <c r="G189">
        <v>200000</v>
      </c>
      <c r="H189">
        <v>1.7999999999999999E-2</v>
      </c>
      <c r="I189">
        <v>3599.9999999999995</v>
      </c>
      <c r="J189">
        <v>1259999.9999999998</v>
      </c>
    </row>
    <row r="190" spans="1:10" x14ac:dyDescent="0.2">
      <c r="A190" t="s">
        <v>124</v>
      </c>
      <c r="B190" t="s">
        <v>402</v>
      </c>
      <c r="C190">
        <v>43252</v>
      </c>
      <c r="D190" t="s">
        <v>403</v>
      </c>
      <c r="E190" t="s">
        <v>852</v>
      </c>
      <c r="F190" t="s">
        <v>404</v>
      </c>
      <c r="G190">
        <v>200000</v>
      </c>
      <c r="H190">
        <v>5.0000000000000001E-3</v>
      </c>
      <c r="I190">
        <v>1000</v>
      </c>
      <c r="J190">
        <v>350000</v>
      </c>
    </row>
    <row r="191" spans="1:10" x14ac:dyDescent="0.2">
      <c r="A191" t="s">
        <v>381</v>
      </c>
      <c r="B191" t="s">
        <v>382</v>
      </c>
      <c r="C191">
        <v>43252</v>
      </c>
      <c r="D191" t="s">
        <v>383</v>
      </c>
      <c r="E191" t="s">
        <v>384</v>
      </c>
      <c r="F191" t="s">
        <v>385</v>
      </c>
      <c r="G191">
        <v>155477.03180212015</v>
      </c>
      <c r="H191">
        <v>0.02</v>
      </c>
      <c r="I191">
        <v>3109.5406360424031</v>
      </c>
      <c r="J191">
        <v>7773851.5901060076</v>
      </c>
    </row>
    <row r="192" spans="1:10" x14ac:dyDescent="0.2">
      <c r="A192" t="s">
        <v>118</v>
      </c>
      <c r="B192" t="s">
        <v>119</v>
      </c>
      <c r="C192">
        <v>43252</v>
      </c>
      <c r="D192" t="s">
        <v>142</v>
      </c>
      <c r="E192" t="s">
        <v>121</v>
      </c>
      <c r="F192">
        <v>200000</v>
      </c>
      <c r="G192">
        <v>2.5000000000000001E-2</v>
      </c>
      <c r="H192">
        <v>5000</v>
      </c>
      <c r="I192">
        <v>900000</v>
      </c>
    </row>
    <row r="193" spans="1:10" x14ac:dyDescent="0.2">
      <c r="A193" t="s">
        <v>118</v>
      </c>
      <c r="B193" t="s">
        <v>119</v>
      </c>
      <c r="C193">
        <v>43252</v>
      </c>
      <c r="D193" t="s">
        <v>920</v>
      </c>
      <c r="E193" t="s">
        <v>159</v>
      </c>
      <c r="F193">
        <v>200000</v>
      </c>
      <c r="G193">
        <v>2.5000000000000001E-2</v>
      </c>
      <c r="H193">
        <v>5000</v>
      </c>
      <c r="I193">
        <v>900000</v>
      </c>
    </row>
    <row r="194" spans="1:10" x14ac:dyDescent="0.2">
      <c r="A194" t="s">
        <v>118</v>
      </c>
      <c r="B194" t="s">
        <v>119</v>
      </c>
      <c r="C194">
        <v>43252</v>
      </c>
      <c r="D194" t="s">
        <v>301</v>
      </c>
      <c r="E194" t="s">
        <v>191</v>
      </c>
      <c r="F194">
        <v>200000</v>
      </c>
      <c r="G194">
        <v>2.5000000000000001E-2</v>
      </c>
      <c r="H194">
        <v>5000</v>
      </c>
      <c r="I194">
        <v>900000</v>
      </c>
    </row>
    <row r="195" spans="1:10" x14ac:dyDescent="0.2">
      <c r="A195" t="s">
        <v>118</v>
      </c>
      <c r="B195" t="s">
        <v>206</v>
      </c>
      <c r="C195">
        <v>43252</v>
      </c>
      <c r="D195" t="s">
        <v>425</v>
      </c>
      <c r="E195" t="s">
        <v>208</v>
      </c>
      <c r="F195">
        <v>500000</v>
      </c>
      <c r="G195">
        <v>0.03</v>
      </c>
      <c r="H195">
        <v>15000</v>
      </c>
      <c r="I195">
        <v>3000000</v>
      </c>
    </row>
    <row r="196" spans="1:10" x14ac:dyDescent="0.2">
      <c r="A196" t="s">
        <v>118</v>
      </c>
      <c r="B196" t="s">
        <v>240</v>
      </c>
      <c r="C196">
        <v>43252</v>
      </c>
      <c r="D196" t="s">
        <v>921</v>
      </c>
      <c r="E196" t="s">
        <v>242</v>
      </c>
      <c r="F196">
        <v>200000</v>
      </c>
      <c r="G196">
        <v>2.5000000000000001E-2</v>
      </c>
      <c r="H196">
        <v>5000</v>
      </c>
      <c r="I196">
        <v>900000</v>
      </c>
    </row>
    <row r="197" spans="1:10" x14ac:dyDescent="0.2">
      <c r="A197" t="s">
        <v>118</v>
      </c>
      <c r="B197" t="s">
        <v>206</v>
      </c>
      <c r="C197">
        <v>43252</v>
      </c>
      <c r="D197" t="s">
        <v>425</v>
      </c>
      <c r="E197" t="s">
        <v>208</v>
      </c>
      <c r="F197">
        <v>500000</v>
      </c>
      <c r="G197">
        <v>0.03</v>
      </c>
      <c r="H197">
        <v>15000</v>
      </c>
      <c r="I197">
        <v>3000000</v>
      </c>
    </row>
    <row r="198" spans="1:10" x14ac:dyDescent="0.2">
      <c r="A198" t="s">
        <v>442</v>
      </c>
      <c r="B198" t="s">
        <v>443</v>
      </c>
      <c r="C198">
        <v>43252</v>
      </c>
      <c r="D198" t="s">
        <v>446</v>
      </c>
      <c r="E198" t="s">
        <v>445</v>
      </c>
      <c r="F198" t="s">
        <v>444</v>
      </c>
      <c r="G198">
        <v>200000</v>
      </c>
      <c r="H198">
        <v>1.4999999999999999E-2</v>
      </c>
      <c r="I198">
        <v>4000</v>
      </c>
      <c r="J198">
        <v>800000</v>
      </c>
    </row>
    <row r="199" spans="1:10" x14ac:dyDescent="0.2">
      <c r="A199" t="s">
        <v>582</v>
      </c>
      <c r="B199" t="s">
        <v>578</v>
      </c>
      <c r="C199">
        <v>43252</v>
      </c>
      <c r="D199" t="s">
        <v>579</v>
      </c>
      <c r="E199" t="s">
        <v>581</v>
      </c>
      <c r="F199" t="s">
        <v>366</v>
      </c>
      <c r="G199">
        <v>200000</v>
      </c>
      <c r="H199">
        <v>0.01</v>
      </c>
      <c r="I199">
        <v>2000</v>
      </c>
      <c r="J199">
        <v>5000000</v>
      </c>
    </row>
    <row r="200" spans="1:10" x14ac:dyDescent="0.2">
      <c r="A200" t="s">
        <v>118</v>
      </c>
      <c r="B200" t="s">
        <v>578</v>
      </c>
      <c r="C200">
        <v>43252</v>
      </c>
      <c r="D200" t="s">
        <v>579</v>
      </c>
      <c r="E200" t="s">
        <v>580</v>
      </c>
      <c r="F200" t="s">
        <v>366</v>
      </c>
      <c r="G200">
        <v>100000</v>
      </c>
      <c r="H200">
        <v>0.02</v>
      </c>
      <c r="I200">
        <v>2000</v>
      </c>
      <c r="J200">
        <v>5000000</v>
      </c>
    </row>
    <row r="201" spans="1:10" x14ac:dyDescent="0.2">
      <c r="A201" t="s">
        <v>124</v>
      </c>
      <c r="B201" t="s">
        <v>578</v>
      </c>
      <c r="C201">
        <v>43252</v>
      </c>
      <c r="D201" t="s">
        <v>579</v>
      </c>
      <c r="E201" t="s">
        <v>581</v>
      </c>
      <c r="F201" t="s">
        <v>366</v>
      </c>
      <c r="G201">
        <v>200000</v>
      </c>
      <c r="H201">
        <v>8.0000000000000002E-3</v>
      </c>
      <c r="I201">
        <v>1600</v>
      </c>
      <c r="J201">
        <v>4000000</v>
      </c>
    </row>
    <row r="202" spans="1:10" x14ac:dyDescent="0.2">
      <c r="A202" t="s">
        <v>118</v>
      </c>
      <c r="B202" t="s">
        <v>609</v>
      </c>
      <c r="C202">
        <v>43252</v>
      </c>
      <c r="D202" t="s">
        <v>506</v>
      </c>
      <c r="E202" t="s">
        <v>610</v>
      </c>
      <c r="F202" t="s">
        <v>366</v>
      </c>
      <c r="G202">
        <v>30000</v>
      </c>
      <c r="H202">
        <v>0.03</v>
      </c>
      <c r="I202">
        <v>900</v>
      </c>
    </row>
    <row r="203" spans="1:10" x14ac:dyDescent="0.2">
      <c r="A203" t="s">
        <v>118</v>
      </c>
      <c r="B203" t="s">
        <v>609</v>
      </c>
      <c r="C203">
        <v>43252</v>
      </c>
      <c r="D203" t="s">
        <v>611</v>
      </c>
      <c r="E203" t="s">
        <v>611</v>
      </c>
      <c r="F203" t="s">
        <v>366</v>
      </c>
      <c r="G203">
        <v>4000</v>
      </c>
      <c r="H203">
        <v>0.5</v>
      </c>
      <c r="I203">
        <v>2000</v>
      </c>
    </row>
    <row r="204" spans="1:10" x14ac:dyDescent="0.2">
      <c r="A204" t="s">
        <v>118</v>
      </c>
      <c r="B204" t="s">
        <v>609</v>
      </c>
      <c r="C204">
        <v>43252</v>
      </c>
      <c r="D204" t="s">
        <v>617</v>
      </c>
      <c r="E204" t="s">
        <v>617</v>
      </c>
      <c r="F204" t="s">
        <v>366</v>
      </c>
      <c r="G204">
        <v>4000</v>
      </c>
      <c r="H204">
        <v>0.15</v>
      </c>
      <c r="I204">
        <v>600</v>
      </c>
    </row>
    <row r="205" spans="1:10" x14ac:dyDescent="0.2">
      <c r="A205" t="s">
        <v>118</v>
      </c>
      <c r="B205" t="s">
        <v>609</v>
      </c>
      <c r="C205">
        <v>43252</v>
      </c>
      <c r="D205" t="s">
        <v>506</v>
      </c>
      <c r="E205" t="s">
        <v>612</v>
      </c>
      <c r="F205" t="s">
        <v>613</v>
      </c>
      <c r="G205">
        <v>300000</v>
      </c>
      <c r="H205">
        <v>0.01</v>
      </c>
      <c r="I205">
        <v>3000</v>
      </c>
    </row>
    <row r="206" spans="1:10" x14ac:dyDescent="0.2">
      <c r="A206" t="s">
        <v>386</v>
      </c>
      <c r="B206" t="s">
        <v>609</v>
      </c>
      <c r="C206">
        <v>43252</v>
      </c>
      <c r="D206" t="s">
        <v>506</v>
      </c>
      <c r="E206" t="s">
        <v>614</v>
      </c>
      <c r="F206" t="s">
        <v>613</v>
      </c>
      <c r="G206">
        <v>200000</v>
      </c>
      <c r="H206">
        <v>0.01</v>
      </c>
      <c r="I206">
        <v>2000</v>
      </c>
    </row>
    <row r="207" spans="1:10" x14ac:dyDescent="0.2">
      <c r="A207" t="s">
        <v>615</v>
      </c>
      <c r="B207" t="s">
        <v>609</v>
      </c>
      <c r="C207">
        <v>43252</v>
      </c>
      <c r="D207" t="s">
        <v>506</v>
      </c>
      <c r="E207" t="s">
        <v>614</v>
      </c>
      <c r="F207" t="s">
        <v>613</v>
      </c>
      <c r="G207">
        <v>200000</v>
      </c>
      <c r="H207">
        <v>5.0000000000000001E-3</v>
      </c>
      <c r="I207">
        <v>1000</v>
      </c>
    </row>
    <row r="208" spans="1:10" x14ac:dyDescent="0.2">
      <c r="A208" t="s">
        <v>124</v>
      </c>
      <c r="B208" t="s">
        <v>609</v>
      </c>
      <c r="C208">
        <v>43252</v>
      </c>
      <c r="D208" t="s">
        <v>506</v>
      </c>
      <c r="E208" t="s">
        <v>612</v>
      </c>
      <c r="F208" t="s">
        <v>613</v>
      </c>
      <c r="G208">
        <v>200000</v>
      </c>
      <c r="H208">
        <v>0.01</v>
      </c>
      <c r="I208">
        <v>2000</v>
      </c>
    </row>
    <row r="209" spans="1:10" x14ac:dyDescent="0.2">
      <c r="A209" t="s">
        <v>118</v>
      </c>
      <c r="B209" t="s">
        <v>758</v>
      </c>
      <c r="C209">
        <v>43252</v>
      </c>
      <c r="D209" t="s">
        <v>641</v>
      </c>
      <c r="E209" t="s">
        <v>759</v>
      </c>
      <c r="F209" t="s">
        <v>366</v>
      </c>
      <c r="G209">
        <v>30000</v>
      </c>
      <c r="H209">
        <v>0.05</v>
      </c>
      <c r="I209">
        <v>1500</v>
      </c>
      <c r="J209">
        <v>450000</v>
      </c>
    </row>
    <row r="210" spans="1:10" x14ac:dyDescent="0.2">
      <c r="A210" t="s">
        <v>118</v>
      </c>
      <c r="B210" t="s">
        <v>758</v>
      </c>
      <c r="C210">
        <v>43252</v>
      </c>
      <c r="D210" t="s">
        <v>641</v>
      </c>
      <c r="E210" t="s">
        <v>760</v>
      </c>
      <c r="F210" t="s">
        <v>761</v>
      </c>
      <c r="G210">
        <v>100000</v>
      </c>
      <c r="H210">
        <v>0.05</v>
      </c>
      <c r="I210">
        <v>5000</v>
      </c>
      <c r="J210">
        <v>1500000</v>
      </c>
    </row>
    <row r="211" spans="1:10" x14ac:dyDescent="0.2">
      <c r="A211" t="s">
        <v>118</v>
      </c>
      <c r="B211" t="s">
        <v>720</v>
      </c>
      <c r="C211">
        <v>43252</v>
      </c>
      <c r="D211" t="s">
        <v>721</v>
      </c>
      <c r="E211" t="s">
        <v>722</v>
      </c>
      <c r="F211" t="s">
        <v>366</v>
      </c>
      <c r="G211">
        <v>320000</v>
      </c>
      <c r="H211">
        <v>3.5000000000000003E-2</v>
      </c>
      <c r="I211">
        <v>1.1200000000000001</v>
      </c>
      <c r="J211">
        <v>2800.0000000000005</v>
      </c>
    </row>
    <row r="212" spans="1:10" x14ac:dyDescent="0.2">
      <c r="A212" t="s">
        <v>749</v>
      </c>
      <c r="B212" t="s">
        <v>720</v>
      </c>
      <c r="C212">
        <v>43252</v>
      </c>
      <c r="D212" t="s">
        <v>721</v>
      </c>
      <c r="E212" t="s">
        <v>738</v>
      </c>
      <c r="F212" t="s">
        <v>444</v>
      </c>
      <c r="G212">
        <v>400000</v>
      </c>
      <c r="H212">
        <v>1.2999999999999999E-2</v>
      </c>
      <c r="I212">
        <v>0.52</v>
      </c>
      <c r="J212">
        <v>1300</v>
      </c>
    </row>
    <row r="213" spans="1:10" x14ac:dyDescent="0.2">
      <c r="A213" t="s">
        <v>395</v>
      </c>
      <c r="B213" t="s">
        <v>470</v>
      </c>
      <c r="C213">
        <v>43252</v>
      </c>
      <c r="D213" t="s">
        <v>471</v>
      </c>
      <c r="E213" t="s">
        <v>473</v>
      </c>
      <c r="F213" t="s">
        <v>444</v>
      </c>
      <c r="G213">
        <v>600000</v>
      </c>
      <c r="H213">
        <v>2.9999999999999997E-4</v>
      </c>
      <c r="I213">
        <v>179.99999999999997</v>
      </c>
      <c r="J213">
        <v>53999.999999999993</v>
      </c>
    </row>
    <row r="214" spans="1:10" x14ac:dyDescent="0.2">
      <c r="A214" t="s">
        <v>118</v>
      </c>
      <c r="B214" t="s">
        <v>470</v>
      </c>
      <c r="C214">
        <v>43252</v>
      </c>
      <c r="D214" t="s">
        <v>471</v>
      </c>
      <c r="E214" t="s">
        <v>472</v>
      </c>
      <c r="F214" t="s">
        <v>366</v>
      </c>
      <c r="G214">
        <v>20000</v>
      </c>
      <c r="H214">
        <v>1.7999999999999999E-2</v>
      </c>
      <c r="I214">
        <v>360</v>
      </c>
      <c r="J214">
        <v>108000</v>
      </c>
    </row>
    <row r="215" spans="1:10" x14ac:dyDescent="0.2">
      <c r="A215" t="s">
        <v>124</v>
      </c>
      <c r="B215" t="s">
        <v>470</v>
      </c>
      <c r="C215">
        <v>43252</v>
      </c>
      <c r="D215" t="s">
        <v>471</v>
      </c>
      <c r="E215" t="s">
        <v>473</v>
      </c>
      <c r="F215" t="s">
        <v>444</v>
      </c>
      <c r="G215">
        <v>600000</v>
      </c>
      <c r="H215">
        <v>2.0000000000000001E-4</v>
      </c>
      <c r="I215">
        <v>120</v>
      </c>
      <c r="J215">
        <v>36000</v>
      </c>
    </row>
    <row r="216" spans="1:10" x14ac:dyDescent="0.2">
      <c r="A216" t="s">
        <v>122</v>
      </c>
      <c r="B216" t="s">
        <v>802</v>
      </c>
      <c r="C216">
        <v>43252</v>
      </c>
      <c r="D216" t="s">
        <v>804</v>
      </c>
      <c r="E216" t="s">
        <v>805</v>
      </c>
      <c r="G216">
        <v>50000</v>
      </c>
      <c r="H216">
        <v>0.02</v>
      </c>
      <c r="I216">
        <v>1000</v>
      </c>
      <c r="J216">
        <v>160000</v>
      </c>
    </row>
    <row r="217" spans="1:10" x14ac:dyDescent="0.2">
      <c r="A217" t="s">
        <v>170</v>
      </c>
      <c r="B217" t="s">
        <v>802</v>
      </c>
      <c r="C217">
        <v>43252</v>
      </c>
      <c r="D217" t="s">
        <v>804</v>
      </c>
    </row>
    <row r="218" spans="1:10" x14ac:dyDescent="0.2">
      <c r="A218" t="s">
        <v>118</v>
      </c>
      <c r="B218" t="s">
        <v>802</v>
      </c>
      <c r="C218">
        <v>43252</v>
      </c>
      <c r="D218" t="s">
        <v>804</v>
      </c>
      <c r="E218" t="s">
        <v>826</v>
      </c>
      <c r="G218">
        <v>100000</v>
      </c>
      <c r="H218">
        <v>0.01</v>
      </c>
      <c r="I218">
        <v>1000</v>
      </c>
      <c r="J218">
        <v>160000</v>
      </c>
    </row>
    <row r="219" spans="1:10" x14ac:dyDescent="0.2">
      <c r="A219" t="s">
        <v>363</v>
      </c>
      <c r="B219" t="s">
        <v>359</v>
      </c>
      <c r="C219">
        <v>43253</v>
      </c>
      <c r="D219" t="s">
        <v>364</v>
      </c>
      <c r="E219" t="s">
        <v>365</v>
      </c>
      <c r="F219" t="s">
        <v>366</v>
      </c>
      <c r="G219">
        <v>40000</v>
      </c>
      <c r="H219">
        <v>3.5000000000000003E-2</v>
      </c>
      <c r="I219">
        <v>1400.0000000000002</v>
      </c>
      <c r="J219">
        <v>1960000.0000000002</v>
      </c>
    </row>
    <row r="220" spans="1:10" x14ac:dyDescent="0.2">
      <c r="A220" t="s">
        <v>409</v>
      </c>
      <c r="B220" t="s">
        <v>402</v>
      </c>
      <c r="C220">
        <v>43253</v>
      </c>
      <c r="D220" t="s">
        <v>407</v>
      </c>
      <c r="E220" t="s">
        <v>855</v>
      </c>
      <c r="F220" t="s">
        <v>408</v>
      </c>
      <c r="G220">
        <v>200000</v>
      </c>
      <c r="H220">
        <v>8.0000000000000002E-3</v>
      </c>
      <c r="I220">
        <v>1600</v>
      </c>
      <c r="J220">
        <v>560000</v>
      </c>
    </row>
    <row r="221" spans="1:10" x14ac:dyDescent="0.2">
      <c r="A221" t="s">
        <v>118</v>
      </c>
      <c r="B221" t="s">
        <v>402</v>
      </c>
      <c r="C221">
        <v>43253</v>
      </c>
      <c r="D221" t="s">
        <v>407</v>
      </c>
      <c r="E221" t="s">
        <v>854</v>
      </c>
      <c r="F221" t="s">
        <v>408</v>
      </c>
      <c r="G221">
        <v>60000</v>
      </c>
      <c r="H221">
        <v>1.2E-2</v>
      </c>
      <c r="I221">
        <v>720</v>
      </c>
      <c r="J221">
        <v>252000</v>
      </c>
    </row>
    <row r="222" spans="1:10" x14ac:dyDescent="0.2">
      <c r="A222" t="s">
        <v>122</v>
      </c>
      <c r="B222" t="s">
        <v>119</v>
      </c>
      <c r="C222">
        <v>43253</v>
      </c>
      <c r="D222" t="s">
        <v>301</v>
      </c>
      <c r="E222" t="s">
        <v>191</v>
      </c>
      <c r="F222">
        <v>200000</v>
      </c>
      <c r="G222">
        <v>2.5000000000000001E-2</v>
      </c>
      <c r="H222">
        <v>5000</v>
      </c>
      <c r="I222">
        <v>900000</v>
      </c>
    </row>
    <row r="223" spans="1:10" x14ac:dyDescent="0.2">
      <c r="A223" t="s">
        <v>122</v>
      </c>
      <c r="B223" t="s">
        <v>206</v>
      </c>
      <c r="C223">
        <v>43253</v>
      </c>
      <c r="D223" t="s">
        <v>425</v>
      </c>
      <c r="E223" t="s">
        <v>208</v>
      </c>
      <c r="F223">
        <v>200000</v>
      </c>
      <c r="G223">
        <v>2.5000000000000001E-2</v>
      </c>
      <c r="H223">
        <v>5000</v>
      </c>
      <c r="I223">
        <v>900000</v>
      </c>
    </row>
    <row r="224" spans="1:10" x14ac:dyDescent="0.2">
      <c r="A224" t="s">
        <v>118</v>
      </c>
      <c r="B224" t="s">
        <v>119</v>
      </c>
      <c r="C224">
        <v>43253</v>
      </c>
      <c r="D224" t="s">
        <v>143</v>
      </c>
      <c r="E224" t="s">
        <v>121</v>
      </c>
      <c r="F224">
        <v>200000</v>
      </c>
      <c r="G224">
        <v>2.5000000000000001E-2</v>
      </c>
      <c r="H224">
        <v>5000</v>
      </c>
      <c r="I224">
        <v>900000</v>
      </c>
    </row>
    <row r="225" spans="1:10" x14ac:dyDescent="0.2">
      <c r="A225" t="s">
        <v>118</v>
      </c>
      <c r="B225" t="s">
        <v>119</v>
      </c>
      <c r="C225">
        <v>43253</v>
      </c>
      <c r="D225" t="s">
        <v>922</v>
      </c>
      <c r="E225" t="s">
        <v>159</v>
      </c>
      <c r="F225">
        <v>200000</v>
      </c>
      <c r="G225">
        <v>2.5000000000000001E-2</v>
      </c>
      <c r="H225">
        <v>5000</v>
      </c>
      <c r="I225">
        <v>900000</v>
      </c>
    </row>
    <row r="226" spans="1:10" x14ac:dyDescent="0.2">
      <c r="A226" t="s">
        <v>118</v>
      </c>
      <c r="B226" t="s">
        <v>240</v>
      </c>
      <c r="C226">
        <v>43253</v>
      </c>
      <c r="D226" t="s">
        <v>328</v>
      </c>
      <c r="E226" t="s">
        <v>242</v>
      </c>
      <c r="F226">
        <v>500000</v>
      </c>
      <c r="G226">
        <v>0.06</v>
      </c>
      <c r="H226">
        <v>30000</v>
      </c>
      <c r="I226">
        <v>6000000</v>
      </c>
    </row>
    <row r="227" spans="1:10" x14ac:dyDescent="0.2">
      <c r="A227" t="s">
        <v>122</v>
      </c>
      <c r="B227" t="s">
        <v>206</v>
      </c>
      <c r="C227">
        <v>43253</v>
      </c>
      <c r="D227" t="s">
        <v>425</v>
      </c>
      <c r="E227" t="s">
        <v>208</v>
      </c>
      <c r="F227">
        <v>200000</v>
      </c>
      <c r="G227">
        <v>2.5000000000000001E-2</v>
      </c>
      <c r="H227">
        <v>5000</v>
      </c>
      <c r="I227">
        <v>900000</v>
      </c>
    </row>
    <row r="228" spans="1:10" x14ac:dyDescent="0.2">
      <c r="A228" t="s">
        <v>118</v>
      </c>
      <c r="B228" t="s">
        <v>578</v>
      </c>
      <c r="C228">
        <v>43253</v>
      </c>
      <c r="D228" t="s">
        <v>583</v>
      </c>
      <c r="E228" t="s">
        <v>584</v>
      </c>
      <c r="F228" t="s">
        <v>366</v>
      </c>
      <c r="G228">
        <v>30000</v>
      </c>
      <c r="H228">
        <v>0.02</v>
      </c>
      <c r="I228">
        <v>600</v>
      </c>
      <c r="J228">
        <v>1500000</v>
      </c>
    </row>
    <row r="229" spans="1:10" x14ac:dyDescent="0.2">
      <c r="A229" t="s">
        <v>124</v>
      </c>
      <c r="B229" t="s">
        <v>578</v>
      </c>
      <c r="C229">
        <v>43253</v>
      </c>
      <c r="D229" t="s">
        <v>583</v>
      </c>
      <c r="E229" t="s">
        <v>585</v>
      </c>
      <c r="F229" t="s">
        <v>366</v>
      </c>
      <c r="G229">
        <v>100000</v>
      </c>
      <c r="H229">
        <v>8.0000000000000002E-3</v>
      </c>
      <c r="I229">
        <v>800</v>
      </c>
      <c r="J229">
        <v>2000000</v>
      </c>
    </row>
    <row r="230" spans="1:10" x14ac:dyDescent="0.2">
      <c r="A230" t="s">
        <v>118</v>
      </c>
      <c r="B230" t="s">
        <v>609</v>
      </c>
      <c r="C230">
        <v>43253</v>
      </c>
      <c r="D230" t="s">
        <v>506</v>
      </c>
      <c r="E230" t="s">
        <v>610</v>
      </c>
      <c r="F230" t="s">
        <v>366</v>
      </c>
      <c r="G230">
        <v>30000</v>
      </c>
      <c r="H230">
        <v>0.03</v>
      </c>
      <c r="I230">
        <v>900</v>
      </c>
    </row>
    <row r="231" spans="1:10" x14ac:dyDescent="0.2">
      <c r="A231" t="s">
        <v>118</v>
      </c>
      <c r="B231" t="s">
        <v>609</v>
      </c>
      <c r="C231">
        <v>43253</v>
      </c>
      <c r="D231" t="s">
        <v>611</v>
      </c>
      <c r="E231" t="s">
        <v>611</v>
      </c>
      <c r="F231" t="s">
        <v>366</v>
      </c>
      <c r="G231">
        <v>4000</v>
      </c>
      <c r="H231">
        <v>0.4</v>
      </c>
      <c r="I231">
        <v>1600</v>
      </c>
    </row>
    <row r="232" spans="1:10" x14ac:dyDescent="0.2">
      <c r="A232" t="s">
        <v>118</v>
      </c>
      <c r="B232" t="s">
        <v>609</v>
      </c>
      <c r="C232">
        <v>43253</v>
      </c>
      <c r="D232" t="s">
        <v>617</v>
      </c>
      <c r="E232" t="s">
        <v>617</v>
      </c>
      <c r="F232" t="s">
        <v>366</v>
      </c>
      <c r="G232">
        <v>4000</v>
      </c>
      <c r="H232">
        <v>0.15</v>
      </c>
      <c r="I232">
        <v>600</v>
      </c>
    </row>
    <row r="233" spans="1:10" x14ac:dyDescent="0.2">
      <c r="A233" t="s">
        <v>386</v>
      </c>
      <c r="B233" t="s">
        <v>609</v>
      </c>
      <c r="C233">
        <v>43253</v>
      </c>
      <c r="D233" t="s">
        <v>506</v>
      </c>
      <c r="E233" t="s">
        <v>614</v>
      </c>
      <c r="F233" t="s">
        <v>613</v>
      </c>
      <c r="G233">
        <v>200000</v>
      </c>
      <c r="H233">
        <v>0.01</v>
      </c>
      <c r="I233">
        <v>2000</v>
      </c>
    </row>
    <row r="234" spans="1:10" x14ac:dyDescent="0.2">
      <c r="A234" t="s">
        <v>615</v>
      </c>
      <c r="B234" t="s">
        <v>609</v>
      </c>
      <c r="C234">
        <v>43253</v>
      </c>
      <c r="D234" t="s">
        <v>506</v>
      </c>
      <c r="E234" t="s">
        <v>614</v>
      </c>
      <c r="F234" t="s">
        <v>613</v>
      </c>
      <c r="G234">
        <v>200000</v>
      </c>
      <c r="H234">
        <v>5.0000000000000001E-3</v>
      </c>
      <c r="I234">
        <v>1000</v>
      </c>
    </row>
    <row r="235" spans="1:10" x14ac:dyDescent="0.2">
      <c r="A235" t="s">
        <v>118</v>
      </c>
      <c r="B235" t="s">
        <v>720</v>
      </c>
      <c r="C235">
        <v>43253</v>
      </c>
      <c r="D235" t="s">
        <v>723</v>
      </c>
      <c r="E235" t="s">
        <v>724</v>
      </c>
      <c r="F235" t="s">
        <v>444</v>
      </c>
      <c r="G235">
        <v>100000</v>
      </c>
      <c r="H235">
        <v>0.02</v>
      </c>
      <c r="I235">
        <v>0.2</v>
      </c>
      <c r="J235">
        <v>500</v>
      </c>
    </row>
    <row r="236" spans="1:10" x14ac:dyDescent="0.2">
      <c r="A236" t="s">
        <v>409</v>
      </c>
      <c r="B236" t="s">
        <v>402</v>
      </c>
      <c r="C236">
        <v>43254</v>
      </c>
      <c r="D236" t="s">
        <v>407</v>
      </c>
      <c r="E236" t="s">
        <v>857</v>
      </c>
      <c r="F236" t="s">
        <v>408</v>
      </c>
      <c r="G236">
        <v>200000</v>
      </c>
      <c r="H236">
        <v>8.0000000000000002E-3</v>
      </c>
      <c r="I236">
        <v>1600</v>
      </c>
      <c r="J236">
        <v>560000</v>
      </c>
    </row>
    <row r="237" spans="1:10" x14ac:dyDescent="0.2">
      <c r="A237" t="s">
        <v>405</v>
      </c>
      <c r="B237" t="s">
        <v>402</v>
      </c>
      <c r="C237">
        <v>43254</v>
      </c>
      <c r="D237" t="s">
        <v>407</v>
      </c>
      <c r="E237" t="s">
        <v>853</v>
      </c>
      <c r="F237" t="s">
        <v>404</v>
      </c>
      <c r="G237">
        <v>20000000</v>
      </c>
      <c r="H237" t="s">
        <v>406</v>
      </c>
      <c r="I237" t="s">
        <v>406</v>
      </c>
      <c r="J237" t="s">
        <v>406</v>
      </c>
    </row>
    <row r="238" spans="1:10" x14ac:dyDescent="0.2">
      <c r="A238" t="s">
        <v>118</v>
      </c>
      <c r="B238" t="s">
        <v>402</v>
      </c>
      <c r="C238">
        <v>43254</v>
      </c>
      <c r="D238" t="s">
        <v>407</v>
      </c>
      <c r="E238" t="s">
        <v>856</v>
      </c>
      <c r="F238" t="s">
        <v>408</v>
      </c>
      <c r="G238">
        <v>60000</v>
      </c>
      <c r="H238">
        <v>1.2E-2</v>
      </c>
      <c r="I238">
        <v>720</v>
      </c>
      <c r="J238">
        <v>252000</v>
      </c>
    </row>
    <row r="239" spans="1:10" x14ac:dyDescent="0.2">
      <c r="A239" t="s">
        <v>124</v>
      </c>
      <c r="B239" t="s">
        <v>402</v>
      </c>
      <c r="C239">
        <v>43254</v>
      </c>
      <c r="D239" t="s">
        <v>407</v>
      </c>
      <c r="E239" t="s">
        <v>857</v>
      </c>
      <c r="F239" t="s">
        <v>408</v>
      </c>
      <c r="G239">
        <v>100000</v>
      </c>
      <c r="H239">
        <v>5.0000000000000001E-3</v>
      </c>
      <c r="I239">
        <v>500</v>
      </c>
      <c r="J239">
        <v>175000</v>
      </c>
    </row>
    <row r="240" spans="1:10" x14ac:dyDescent="0.2">
      <c r="A240" t="s">
        <v>122</v>
      </c>
      <c r="B240" t="s">
        <v>240</v>
      </c>
      <c r="C240">
        <v>43254</v>
      </c>
      <c r="D240" t="s">
        <v>328</v>
      </c>
      <c r="E240" t="s">
        <v>242</v>
      </c>
      <c r="F240">
        <v>200000</v>
      </c>
      <c r="G240">
        <v>2.5000000000000001E-2</v>
      </c>
      <c r="H240">
        <v>5000</v>
      </c>
      <c r="I240">
        <v>900000</v>
      </c>
    </row>
    <row r="241" spans="1:10" x14ac:dyDescent="0.2">
      <c r="A241" t="s">
        <v>118</v>
      </c>
      <c r="B241" t="s">
        <v>119</v>
      </c>
      <c r="C241">
        <v>43254</v>
      </c>
      <c r="D241" t="s">
        <v>144</v>
      </c>
      <c r="E241" t="s">
        <v>121</v>
      </c>
      <c r="F241">
        <v>200000</v>
      </c>
      <c r="G241">
        <v>2.5000000000000001E-2</v>
      </c>
      <c r="H241">
        <v>5000</v>
      </c>
      <c r="I241">
        <v>900000</v>
      </c>
    </row>
    <row r="242" spans="1:10" x14ac:dyDescent="0.2">
      <c r="A242" t="s">
        <v>118</v>
      </c>
      <c r="B242" t="s">
        <v>119</v>
      </c>
      <c r="C242">
        <v>43254</v>
      </c>
      <c r="D242" t="s">
        <v>923</v>
      </c>
      <c r="E242" t="s">
        <v>159</v>
      </c>
      <c r="F242">
        <v>200000</v>
      </c>
      <c r="G242">
        <v>2.5000000000000001E-2</v>
      </c>
      <c r="H242">
        <v>5000</v>
      </c>
      <c r="I242">
        <v>900000</v>
      </c>
    </row>
    <row r="243" spans="1:10" x14ac:dyDescent="0.2">
      <c r="A243" t="s">
        <v>124</v>
      </c>
      <c r="B243" t="s">
        <v>119</v>
      </c>
      <c r="C243">
        <v>43254</v>
      </c>
      <c r="D243" t="s">
        <v>301</v>
      </c>
      <c r="E243" t="s">
        <v>191</v>
      </c>
      <c r="F243">
        <v>200000</v>
      </c>
      <c r="G243">
        <v>2.5000000000000001E-2</v>
      </c>
      <c r="H243">
        <v>5000</v>
      </c>
      <c r="I243">
        <v>900000</v>
      </c>
    </row>
    <row r="244" spans="1:10" x14ac:dyDescent="0.2">
      <c r="A244" t="s">
        <v>124</v>
      </c>
      <c r="B244" t="s">
        <v>206</v>
      </c>
      <c r="C244">
        <v>43254</v>
      </c>
      <c r="D244" t="s">
        <v>425</v>
      </c>
      <c r="E244" t="s">
        <v>208</v>
      </c>
      <c r="F244">
        <v>200000</v>
      </c>
      <c r="G244">
        <v>2.5000000000000001E-2</v>
      </c>
      <c r="H244">
        <v>5000</v>
      </c>
      <c r="I244">
        <v>900000</v>
      </c>
    </row>
    <row r="245" spans="1:10" x14ac:dyDescent="0.2">
      <c r="A245" t="s">
        <v>124</v>
      </c>
      <c r="B245" t="s">
        <v>206</v>
      </c>
      <c r="C245">
        <v>43254</v>
      </c>
      <c r="D245" t="s">
        <v>425</v>
      </c>
      <c r="E245" t="s">
        <v>208</v>
      </c>
      <c r="F245">
        <v>200000</v>
      </c>
      <c r="G245">
        <v>2.5000000000000001E-2</v>
      </c>
      <c r="H245">
        <v>5000</v>
      </c>
      <c r="I245">
        <v>900000</v>
      </c>
    </row>
    <row r="246" spans="1:10" x14ac:dyDescent="0.2">
      <c r="A246" t="s">
        <v>582</v>
      </c>
      <c r="B246" t="s">
        <v>578</v>
      </c>
      <c r="C246">
        <v>43254</v>
      </c>
      <c r="D246" t="s">
        <v>586</v>
      </c>
      <c r="E246" t="s">
        <v>585</v>
      </c>
      <c r="F246" t="s">
        <v>366</v>
      </c>
      <c r="G246">
        <v>100000</v>
      </c>
      <c r="H246">
        <v>0.01</v>
      </c>
      <c r="I246">
        <v>1000</v>
      </c>
      <c r="J246">
        <v>2500000</v>
      </c>
    </row>
    <row r="247" spans="1:10" x14ac:dyDescent="0.2">
      <c r="A247" t="s">
        <v>118</v>
      </c>
      <c r="B247" t="s">
        <v>578</v>
      </c>
      <c r="C247">
        <v>43254</v>
      </c>
      <c r="D247" t="s">
        <v>586</v>
      </c>
      <c r="E247" t="s">
        <v>587</v>
      </c>
      <c r="F247" t="s">
        <v>366</v>
      </c>
      <c r="G247">
        <v>30000</v>
      </c>
      <c r="H247">
        <v>0.02</v>
      </c>
      <c r="I247">
        <v>600</v>
      </c>
      <c r="J247">
        <v>1500000</v>
      </c>
    </row>
    <row r="248" spans="1:10" x14ac:dyDescent="0.2">
      <c r="A248" t="s">
        <v>118</v>
      </c>
      <c r="B248" t="s">
        <v>609</v>
      </c>
      <c r="C248">
        <v>43254</v>
      </c>
      <c r="D248" t="s">
        <v>506</v>
      </c>
      <c r="E248" t="s">
        <v>610</v>
      </c>
      <c r="F248" t="s">
        <v>366</v>
      </c>
      <c r="G248">
        <v>30000</v>
      </c>
      <c r="H248">
        <v>0.03</v>
      </c>
      <c r="I248">
        <v>900</v>
      </c>
    </row>
    <row r="249" spans="1:10" x14ac:dyDescent="0.2">
      <c r="A249" t="s">
        <v>118</v>
      </c>
      <c r="B249" t="s">
        <v>609</v>
      </c>
      <c r="C249">
        <v>43254</v>
      </c>
      <c r="D249" t="s">
        <v>611</v>
      </c>
      <c r="E249" t="s">
        <v>611</v>
      </c>
      <c r="F249" t="s">
        <v>366</v>
      </c>
      <c r="G249">
        <v>4000</v>
      </c>
      <c r="H249">
        <v>0.4</v>
      </c>
      <c r="I249">
        <v>1600</v>
      </c>
    </row>
    <row r="250" spans="1:10" x14ac:dyDescent="0.2">
      <c r="A250" t="s">
        <v>118</v>
      </c>
      <c r="B250" t="s">
        <v>609</v>
      </c>
      <c r="C250">
        <v>43254</v>
      </c>
      <c r="D250" t="s">
        <v>617</v>
      </c>
      <c r="E250" t="s">
        <v>617</v>
      </c>
      <c r="F250" t="s">
        <v>366</v>
      </c>
      <c r="G250">
        <v>4000</v>
      </c>
      <c r="H250">
        <v>0.15</v>
      </c>
      <c r="I250">
        <v>600</v>
      </c>
    </row>
    <row r="251" spans="1:10" x14ac:dyDescent="0.2">
      <c r="A251" t="s">
        <v>124</v>
      </c>
      <c r="B251" t="s">
        <v>609</v>
      </c>
      <c r="C251">
        <v>43254</v>
      </c>
      <c r="D251" t="s">
        <v>506</v>
      </c>
      <c r="E251" t="s">
        <v>616</v>
      </c>
      <c r="F251" t="s">
        <v>613</v>
      </c>
      <c r="G251">
        <v>200000</v>
      </c>
      <c r="H251">
        <v>5.0000000000000001E-3</v>
      </c>
      <c r="I251">
        <v>1000</v>
      </c>
    </row>
    <row r="252" spans="1:10" x14ac:dyDescent="0.2">
      <c r="A252" t="s">
        <v>386</v>
      </c>
      <c r="B252" t="s">
        <v>609</v>
      </c>
      <c r="C252">
        <v>43254</v>
      </c>
      <c r="D252" t="s">
        <v>506</v>
      </c>
      <c r="E252" t="s">
        <v>614</v>
      </c>
      <c r="F252" t="s">
        <v>613</v>
      </c>
      <c r="G252">
        <v>200000</v>
      </c>
      <c r="H252">
        <v>0.01</v>
      </c>
      <c r="I252">
        <v>2000</v>
      </c>
    </row>
    <row r="253" spans="1:10" x14ac:dyDescent="0.2">
      <c r="A253" t="s">
        <v>615</v>
      </c>
      <c r="B253" t="s">
        <v>609</v>
      </c>
      <c r="C253">
        <v>43254</v>
      </c>
      <c r="D253" t="s">
        <v>506</v>
      </c>
      <c r="E253" t="s">
        <v>614</v>
      </c>
      <c r="F253" t="s">
        <v>613</v>
      </c>
      <c r="G253">
        <v>200000</v>
      </c>
      <c r="H253">
        <v>5.0000000000000001E-3</v>
      </c>
      <c r="I253">
        <v>1000</v>
      </c>
    </row>
    <row r="254" spans="1:10" x14ac:dyDescent="0.2">
      <c r="A254" t="s">
        <v>124</v>
      </c>
      <c r="B254" t="s">
        <v>609</v>
      </c>
      <c r="C254">
        <v>43254</v>
      </c>
      <c r="D254" t="s">
        <v>506</v>
      </c>
      <c r="E254" t="s">
        <v>612</v>
      </c>
      <c r="F254" t="s">
        <v>613</v>
      </c>
      <c r="G254">
        <v>200000</v>
      </c>
      <c r="H254">
        <v>0.01</v>
      </c>
      <c r="I254">
        <v>2000</v>
      </c>
    </row>
    <row r="255" spans="1:10" x14ac:dyDescent="0.2">
      <c r="A255" t="s">
        <v>118</v>
      </c>
      <c r="B255" t="s">
        <v>720</v>
      </c>
      <c r="C255">
        <v>43254</v>
      </c>
      <c r="D255" t="s">
        <v>723</v>
      </c>
      <c r="E255" t="s">
        <v>725</v>
      </c>
      <c r="F255" t="s">
        <v>444</v>
      </c>
      <c r="G255">
        <v>120000</v>
      </c>
      <c r="H255">
        <v>1.7999999999999999E-2</v>
      </c>
      <c r="I255">
        <v>0.21599999999999997</v>
      </c>
      <c r="J255">
        <v>539.99999999999989</v>
      </c>
    </row>
    <row r="256" spans="1:10" x14ac:dyDescent="0.2">
      <c r="A256" t="s">
        <v>122</v>
      </c>
      <c r="B256" t="s">
        <v>802</v>
      </c>
      <c r="C256">
        <v>43254</v>
      </c>
      <c r="D256" t="s">
        <v>806</v>
      </c>
      <c r="E256" t="s">
        <v>807</v>
      </c>
      <c r="G256">
        <v>10000</v>
      </c>
      <c r="H256">
        <v>0.02</v>
      </c>
      <c r="I256">
        <v>200</v>
      </c>
      <c r="J256">
        <v>32000</v>
      </c>
    </row>
    <row r="257" spans="1:10" x14ac:dyDescent="0.2">
      <c r="A257" t="s">
        <v>367</v>
      </c>
      <c r="B257" t="s">
        <v>359</v>
      </c>
      <c r="C257">
        <v>43255</v>
      </c>
      <c r="D257" t="s">
        <v>364</v>
      </c>
      <c r="E257" t="s">
        <v>368</v>
      </c>
      <c r="F257" t="s">
        <v>366</v>
      </c>
      <c r="G257">
        <v>20000</v>
      </c>
      <c r="H257">
        <v>3.5000000000000003E-2</v>
      </c>
      <c r="I257">
        <v>700.00000000000011</v>
      </c>
      <c r="J257">
        <v>980000.00000000012</v>
      </c>
    </row>
    <row r="258" spans="1:10" x14ac:dyDescent="0.2">
      <c r="A258" t="s">
        <v>118</v>
      </c>
      <c r="B258" t="s">
        <v>402</v>
      </c>
      <c r="C258">
        <v>43255</v>
      </c>
      <c r="D258" t="s">
        <v>410</v>
      </c>
      <c r="E258" t="s">
        <v>858</v>
      </c>
      <c r="F258" t="s">
        <v>408</v>
      </c>
      <c r="G258">
        <v>60000</v>
      </c>
      <c r="H258">
        <v>1.2E-2</v>
      </c>
      <c r="I258">
        <v>720</v>
      </c>
      <c r="J258">
        <v>252000</v>
      </c>
    </row>
    <row r="259" spans="1:10" x14ac:dyDescent="0.2">
      <c r="A259" t="s">
        <v>124</v>
      </c>
      <c r="B259" t="s">
        <v>402</v>
      </c>
      <c r="C259">
        <v>43255</v>
      </c>
      <c r="D259" t="s">
        <v>410</v>
      </c>
      <c r="E259" t="s">
        <v>859</v>
      </c>
      <c r="F259" t="s">
        <v>408</v>
      </c>
      <c r="G259">
        <v>100000</v>
      </c>
      <c r="H259">
        <v>5.0000000000000001E-3</v>
      </c>
      <c r="I259">
        <v>500</v>
      </c>
      <c r="J259">
        <v>175000</v>
      </c>
    </row>
    <row r="260" spans="1:10" x14ac:dyDescent="0.2">
      <c r="A260" t="s">
        <v>118</v>
      </c>
      <c r="B260" t="s">
        <v>382</v>
      </c>
      <c r="C260">
        <v>43255</v>
      </c>
      <c r="D260" t="s">
        <v>387</v>
      </c>
      <c r="E260" t="s">
        <v>388</v>
      </c>
      <c r="F260" t="s">
        <v>366</v>
      </c>
      <c r="G260">
        <v>31802.120141342759</v>
      </c>
      <c r="H260">
        <v>2.8299999999999999E-2</v>
      </c>
      <c r="I260">
        <v>900</v>
      </c>
      <c r="J260">
        <v>2250000</v>
      </c>
    </row>
    <row r="261" spans="1:10" x14ac:dyDescent="0.2">
      <c r="A261" t="s">
        <v>381</v>
      </c>
      <c r="B261" t="s">
        <v>382</v>
      </c>
      <c r="C261">
        <v>43255</v>
      </c>
      <c r="D261" t="s">
        <v>387</v>
      </c>
      <c r="E261" t="s">
        <v>388</v>
      </c>
      <c r="F261" t="s">
        <v>366</v>
      </c>
      <c r="G261">
        <v>84805.653710247352</v>
      </c>
      <c r="H261">
        <v>2.1999999999999999E-2</v>
      </c>
      <c r="I261">
        <v>1865.7243816254415</v>
      </c>
      <c r="J261">
        <v>4664310.9540636037</v>
      </c>
    </row>
    <row r="262" spans="1:10" x14ac:dyDescent="0.2">
      <c r="A262" t="s">
        <v>118</v>
      </c>
      <c r="B262" t="s">
        <v>119</v>
      </c>
      <c r="C262">
        <v>43255</v>
      </c>
      <c r="D262" t="s">
        <v>924</v>
      </c>
      <c r="E262" t="s">
        <v>159</v>
      </c>
      <c r="F262">
        <v>200000</v>
      </c>
      <c r="G262">
        <v>2.5000000000000001E-2</v>
      </c>
      <c r="H262">
        <v>5000</v>
      </c>
      <c r="I262">
        <v>900000</v>
      </c>
    </row>
    <row r="263" spans="1:10" x14ac:dyDescent="0.2">
      <c r="A263" t="s">
        <v>118</v>
      </c>
      <c r="B263" t="s">
        <v>119</v>
      </c>
      <c r="C263">
        <v>43255</v>
      </c>
      <c r="D263" t="s">
        <v>302</v>
      </c>
      <c r="E263" t="s">
        <v>191</v>
      </c>
      <c r="F263">
        <v>500000</v>
      </c>
      <c r="G263">
        <v>0.03</v>
      </c>
      <c r="H263">
        <v>15000</v>
      </c>
      <c r="I263">
        <v>3000000</v>
      </c>
    </row>
    <row r="264" spans="1:10" x14ac:dyDescent="0.2">
      <c r="A264" t="s">
        <v>118</v>
      </c>
      <c r="B264" t="s">
        <v>206</v>
      </c>
      <c r="C264">
        <v>43255</v>
      </c>
      <c r="D264" t="s">
        <v>426</v>
      </c>
      <c r="E264" t="s">
        <v>208</v>
      </c>
      <c r="F264">
        <v>200000</v>
      </c>
      <c r="G264">
        <v>2.5000000000000001E-2</v>
      </c>
      <c r="H264">
        <v>5000</v>
      </c>
      <c r="I264">
        <v>900000</v>
      </c>
    </row>
    <row r="265" spans="1:10" x14ac:dyDescent="0.2">
      <c r="A265" t="s">
        <v>118</v>
      </c>
      <c r="B265" t="s">
        <v>240</v>
      </c>
      <c r="C265">
        <v>43255</v>
      </c>
      <c r="D265" t="s">
        <v>329</v>
      </c>
      <c r="E265" t="s">
        <v>242</v>
      </c>
      <c r="F265">
        <v>200000</v>
      </c>
      <c r="G265">
        <v>2.5000000000000001E-2</v>
      </c>
      <c r="H265">
        <v>5000</v>
      </c>
      <c r="I265">
        <v>900000</v>
      </c>
    </row>
    <row r="266" spans="1:10" x14ac:dyDescent="0.2">
      <c r="A266" t="s">
        <v>118</v>
      </c>
      <c r="B266" t="s">
        <v>206</v>
      </c>
      <c r="C266">
        <v>43255</v>
      </c>
      <c r="D266" t="s">
        <v>426</v>
      </c>
      <c r="E266" t="s">
        <v>208</v>
      </c>
      <c r="F266">
        <v>200000</v>
      </c>
      <c r="G266">
        <v>2.5000000000000001E-2</v>
      </c>
      <c r="H266">
        <v>5000</v>
      </c>
      <c r="I266">
        <v>900000</v>
      </c>
    </row>
    <row r="267" spans="1:10" x14ac:dyDescent="0.2">
      <c r="A267" t="s">
        <v>442</v>
      </c>
      <c r="B267" t="s">
        <v>443</v>
      </c>
      <c r="C267">
        <v>43255</v>
      </c>
      <c r="D267" t="s">
        <v>447</v>
      </c>
      <c r="E267" t="s">
        <v>445</v>
      </c>
      <c r="F267" t="s">
        <v>444</v>
      </c>
      <c r="G267">
        <v>200000</v>
      </c>
      <c r="H267">
        <v>0.02</v>
      </c>
      <c r="I267">
        <v>4000</v>
      </c>
      <c r="J267">
        <v>1000000</v>
      </c>
    </row>
    <row r="268" spans="1:10" x14ac:dyDescent="0.2">
      <c r="A268" t="s">
        <v>118</v>
      </c>
      <c r="B268" t="s">
        <v>578</v>
      </c>
      <c r="C268">
        <v>43255</v>
      </c>
      <c r="D268" t="s">
        <v>588</v>
      </c>
      <c r="E268" t="s">
        <v>589</v>
      </c>
      <c r="F268" t="s">
        <v>366</v>
      </c>
      <c r="G268">
        <v>30000</v>
      </c>
      <c r="H268">
        <v>0.02</v>
      </c>
      <c r="I268">
        <v>600</v>
      </c>
      <c r="J268">
        <v>1500000</v>
      </c>
    </row>
    <row r="269" spans="1:10" x14ac:dyDescent="0.2">
      <c r="A269" t="s">
        <v>124</v>
      </c>
      <c r="B269" t="s">
        <v>578</v>
      </c>
      <c r="C269">
        <v>43255</v>
      </c>
      <c r="D269" t="s">
        <v>588</v>
      </c>
      <c r="E269" t="s">
        <v>585</v>
      </c>
      <c r="F269" t="s">
        <v>366</v>
      </c>
      <c r="G269">
        <v>100000</v>
      </c>
      <c r="H269">
        <v>8.0000000000000002E-3</v>
      </c>
      <c r="I269">
        <v>800</v>
      </c>
      <c r="J269">
        <v>2000000</v>
      </c>
    </row>
    <row r="270" spans="1:10" x14ac:dyDescent="0.2">
      <c r="A270" t="s">
        <v>118</v>
      </c>
      <c r="B270" t="s">
        <v>609</v>
      </c>
      <c r="C270">
        <v>43255</v>
      </c>
      <c r="D270" t="s">
        <v>611</v>
      </c>
      <c r="E270" t="s">
        <v>611</v>
      </c>
      <c r="F270" t="s">
        <v>366</v>
      </c>
      <c r="G270">
        <v>3000</v>
      </c>
      <c r="H270">
        <v>0.3</v>
      </c>
      <c r="I270">
        <v>900</v>
      </c>
    </row>
    <row r="271" spans="1:10" x14ac:dyDescent="0.2">
      <c r="A271" t="s">
        <v>118</v>
      </c>
      <c r="B271" t="s">
        <v>609</v>
      </c>
      <c r="C271">
        <v>43255</v>
      </c>
      <c r="D271" t="s">
        <v>617</v>
      </c>
      <c r="E271" t="s">
        <v>617</v>
      </c>
      <c r="F271" t="s">
        <v>366</v>
      </c>
      <c r="G271">
        <v>2000</v>
      </c>
      <c r="H271">
        <v>0.11</v>
      </c>
      <c r="I271">
        <v>220</v>
      </c>
    </row>
    <row r="272" spans="1:10" x14ac:dyDescent="0.2">
      <c r="A272" t="s">
        <v>118</v>
      </c>
      <c r="B272" t="s">
        <v>758</v>
      </c>
      <c r="C272">
        <v>43255</v>
      </c>
      <c r="D272" t="s">
        <v>762</v>
      </c>
      <c r="E272" t="s">
        <v>763</v>
      </c>
      <c r="F272" t="s">
        <v>764</v>
      </c>
      <c r="G272">
        <v>500000</v>
      </c>
      <c r="H272">
        <v>0.01</v>
      </c>
      <c r="I272">
        <v>5000</v>
      </c>
      <c r="J272">
        <v>1500000</v>
      </c>
    </row>
    <row r="273" spans="1:10" x14ac:dyDescent="0.2">
      <c r="A273" t="s">
        <v>118</v>
      </c>
      <c r="B273" t="s">
        <v>758</v>
      </c>
      <c r="C273">
        <v>43255</v>
      </c>
      <c r="D273" t="s">
        <v>765</v>
      </c>
      <c r="E273" t="s">
        <v>766</v>
      </c>
      <c r="F273" t="s">
        <v>761</v>
      </c>
      <c r="G273">
        <v>500000</v>
      </c>
      <c r="H273">
        <v>0.03</v>
      </c>
      <c r="I273">
        <v>15000</v>
      </c>
      <c r="J273">
        <v>4500000</v>
      </c>
    </row>
    <row r="274" spans="1:10" x14ac:dyDescent="0.2">
      <c r="A274" t="s">
        <v>118</v>
      </c>
      <c r="B274" t="s">
        <v>720</v>
      </c>
      <c r="C274">
        <v>43255</v>
      </c>
      <c r="D274" t="s">
        <v>723</v>
      </c>
      <c r="E274" t="s">
        <v>726</v>
      </c>
      <c r="F274" t="s">
        <v>444</v>
      </c>
      <c r="G274">
        <v>100000</v>
      </c>
      <c r="H274">
        <v>0.02</v>
      </c>
      <c r="I274">
        <v>0.2</v>
      </c>
      <c r="J274">
        <v>500</v>
      </c>
    </row>
    <row r="275" spans="1:10" x14ac:dyDescent="0.2">
      <c r="A275" t="s">
        <v>749</v>
      </c>
      <c r="B275" t="s">
        <v>720</v>
      </c>
      <c r="C275">
        <v>43255</v>
      </c>
      <c r="D275" t="s">
        <v>723</v>
      </c>
      <c r="E275" t="s">
        <v>750</v>
      </c>
      <c r="F275" t="s">
        <v>366</v>
      </c>
      <c r="G275">
        <v>100000</v>
      </c>
      <c r="H275">
        <v>1.7999999999999999E-2</v>
      </c>
      <c r="I275">
        <v>0.18</v>
      </c>
      <c r="J275">
        <v>450</v>
      </c>
    </row>
    <row r="276" spans="1:10" x14ac:dyDescent="0.2">
      <c r="A276" t="s">
        <v>475</v>
      </c>
      <c r="B276" t="s">
        <v>470</v>
      </c>
      <c r="C276">
        <v>43255</v>
      </c>
      <c r="D276" t="s">
        <v>474</v>
      </c>
      <c r="E276" t="s">
        <v>473</v>
      </c>
      <c r="F276" t="s">
        <v>444</v>
      </c>
      <c r="G276">
        <v>600000</v>
      </c>
      <c r="H276">
        <v>2.0000000000000001E-4</v>
      </c>
      <c r="I276">
        <v>120</v>
      </c>
      <c r="J276">
        <v>36000</v>
      </c>
    </row>
    <row r="277" spans="1:10" x14ac:dyDescent="0.2">
      <c r="A277" t="s">
        <v>118</v>
      </c>
      <c r="B277" t="s">
        <v>470</v>
      </c>
      <c r="C277">
        <v>43255</v>
      </c>
      <c r="D277" t="s">
        <v>474</v>
      </c>
      <c r="E277" t="s">
        <v>472</v>
      </c>
      <c r="F277" t="s">
        <v>366</v>
      </c>
      <c r="G277">
        <v>20000</v>
      </c>
      <c r="H277">
        <v>1.7999999999999999E-2</v>
      </c>
      <c r="I277">
        <v>360</v>
      </c>
      <c r="J277">
        <v>108000</v>
      </c>
    </row>
    <row r="278" spans="1:10" x14ac:dyDescent="0.2">
      <c r="A278" t="s">
        <v>124</v>
      </c>
      <c r="B278" t="s">
        <v>470</v>
      </c>
      <c r="C278">
        <v>43255</v>
      </c>
      <c r="D278" t="s">
        <v>474</v>
      </c>
      <c r="E278" t="s">
        <v>473</v>
      </c>
      <c r="F278" t="s">
        <v>444</v>
      </c>
      <c r="G278">
        <v>600000</v>
      </c>
      <c r="H278">
        <v>1E-4</v>
      </c>
      <c r="I278">
        <v>60</v>
      </c>
      <c r="J278">
        <v>18000</v>
      </c>
    </row>
    <row r="279" spans="1:10" x14ac:dyDescent="0.2">
      <c r="A279" t="s">
        <v>118</v>
      </c>
      <c r="B279" t="s">
        <v>359</v>
      </c>
      <c r="C279">
        <v>43256</v>
      </c>
      <c r="D279" t="s">
        <v>364</v>
      </c>
      <c r="E279" t="s">
        <v>368</v>
      </c>
      <c r="F279" t="s">
        <v>366</v>
      </c>
      <c r="G279">
        <v>30000</v>
      </c>
      <c r="H279">
        <v>0.03</v>
      </c>
      <c r="I279">
        <v>900</v>
      </c>
      <c r="J279">
        <v>1260000</v>
      </c>
    </row>
    <row r="280" spans="1:10" x14ac:dyDescent="0.2">
      <c r="A280" t="s">
        <v>409</v>
      </c>
      <c r="B280" t="s">
        <v>402</v>
      </c>
      <c r="C280">
        <v>43256</v>
      </c>
      <c r="D280" t="s">
        <v>410</v>
      </c>
      <c r="E280" t="s">
        <v>861</v>
      </c>
      <c r="F280" t="s">
        <v>408</v>
      </c>
      <c r="G280">
        <v>200000</v>
      </c>
      <c r="H280">
        <v>8.0000000000000002E-3</v>
      </c>
      <c r="I280">
        <v>1600</v>
      </c>
      <c r="J280">
        <v>560000</v>
      </c>
    </row>
    <row r="281" spans="1:10" x14ac:dyDescent="0.2">
      <c r="A281" t="s">
        <v>118</v>
      </c>
      <c r="B281" t="s">
        <v>402</v>
      </c>
      <c r="C281">
        <v>43256</v>
      </c>
      <c r="D281" t="s">
        <v>410</v>
      </c>
      <c r="E281" t="s">
        <v>860</v>
      </c>
      <c r="F281" t="s">
        <v>408</v>
      </c>
      <c r="G281">
        <v>60000</v>
      </c>
      <c r="H281">
        <v>1.2E-2</v>
      </c>
      <c r="I281">
        <v>720</v>
      </c>
      <c r="J281">
        <v>252000</v>
      </c>
    </row>
    <row r="282" spans="1:10" x14ac:dyDescent="0.2">
      <c r="A282" t="s">
        <v>173</v>
      </c>
      <c r="B282" t="s">
        <v>402</v>
      </c>
      <c r="C282">
        <v>43256</v>
      </c>
      <c r="D282" t="s">
        <v>410</v>
      </c>
      <c r="E282" t="s">
        <v>861</v>
      </c>
      <c r="F282" t="s">
        <v>408</v>
      </c>
      <c r="G282">
        <v>120000</v>
      </c>
      <c r="H282">
        <v>1.5E-3</v>
      </c>
      <c r="I282">
        <v>180</v>
      </c>
      <c r="J282">
        <v>63000</v>
      </c>
    </row>
    <row r="283" spans="1:10" x14ac:dyDescent="0.2">
      <c r="A283" t="s">
        <v>118</v>
      </c>
      <c r="B283" t="s">
        <v>382</v>
      </c>
      <c r="C283">
        <v>43256</v>
      </c>
      <c r="D283" t="s">
        <v>390</v>
      </c>
      <c r="E283" t="s">
        <v>389</v>
      </c>
      <c r="F283" t="s">
        <v>366</v>
      </c>
      <c r="G283">
        <v>18727.915194346289</v>
      </c>
      <c r="H283">
        <v>2.8299999999999999E-2</v>
      </c>
      <c r="I283">
        <v>530</v>
      </c>
      <c r="J283">
        <v>1325000</v>
      </c>
    </row>
    <row r="284" spans="1:10" x14ac:dyDescent="0.2">
      <c r="A284" t="s">
        <v>118</v>
      </c>
      <c r="B284" t="s">
        <v>119</v>
      </c>
      <c r="C284">
        <v>43256</v>
      </c>
      <c r="D284" t="s">
        <v>925</v>
      </c>
      <c r="E284" t="s">
        <v>159</v>
      </c>
      <c r="F284">
        <v>200000</v>
      </c>
      <c r="G284">
        <v>2.5000000000000001E-2</v>
      </c>
      <c r="H284">
        <v>5000</v>
      </c>
      <c r="I284">
        <v>900000</v>
      </c>
    </row>
    <row r="285" spans="1:10" x14ac:dyDescent="0.2">
      <c r="A285" t="s">
        <v>118</v>
      </c>
      <c r="B285" t="s">
        <v>206</v>
      </c>
      <c r="C285">
        <v>43256</v>
      </c>
      <c r="D285" t="s">
        <v>427</v>
      </c>
      <c r="E285" t="s">
        <v>208</v>
      </c>
      <c r="F285">
        <v>500000</v>
      </c>
      <c r="G285">
        <v>0.03</v>
      </c>
      <c r="H285">
        <v>15000</v>
      </c>
      <c r="I285">
        <v>3000000</v>
      </c>
    </row>
    <row r="286" spans="1:10" x14ac:dyDescent="0.2">
      <c r="A286" t="s">
        <v>118</v>
      </c>
      <c r="B286" t="s">
        <v>240</v>
      </c>
      <c r="C286">
        <v>43256</v>
      </c>
      <c r="D286" t="s">
        <v>330</v>
      </c>
      <c r="E286" t="s">
        <v>242</v>
      </c>
      <c r="F286">
        <v>200000</v>
      </c>
      <c r="G286">
        <v>2.5000000000000001E-2</v>
      </c>
      <c r="H286">
        <v>5000</v>
      </c>
      <c r="I286">
        <v>900000</v>
      </c>
    </row>
    <row r="287" spans="1:10" x14ac:dyDescent="0.2">
      <c r="A287" t="s">
        <v>124</v>
      </c>
      <c r="B287" t="s">
        <v>119</v>
      </c>
      <c r="C287">
        <v>43256</v>
      </c>
      <c r="D287" t="s">
        <v>926</v>
      </c>
      <c r="E287" t="s">
        <v>121</v>
      </c>
      <c r="F287">
        <v>500000</v>
      </c>
      <c r="G287">
        <v>0.03</v>
      </c>
      <c r="H287">
        <v>15000</v>
      </c>
      <c r="I287">
        <v>3000000</v>
      </c>
    </row>
    <row r="288" spans="1:10" x14ac:dyDescent="0.2">
      <c r="A288" t="s">
        <v>118</v>
      </c>
      <c r="B288" t="s">
        <v>206</v>
      </c>
      <c r="C288">
        <v>43256</v>
      </c>
      <c r="D288" t="s">
        <v>427</v>
      </c>
      <c r="E288" t="s">
        <v>208</v>
      </c>
      <c r="F288">
        <v>500000</v>
      </c>
      <c r="G288">
        <v>0.03</v>
      </c>
      <c r="H288">
        <v>15000</v>
      </c>
      <c r="I288">
        <v>3000000</v>
      </c>
    </row>
    <row r="289" spans="1:10" x14ac:dyDescent="0.2">
      <c r="A289" t="s">
        <v>442</v>
      </c>
      <c r="B289" t="s">
        <v>443</v>
      </c>
      <c r="C289">
        <v>43256</v>
      </c>
      <c r="D289" t="s">
        <v>448</v>
      </c>
      <c r="E289" t="s">
        <v>449</v>
      </c>
      <c r="F289" t="s">
        <v>444</v>
      </c>
      <c r="G289">
        <v>200000</v>
      </c>
      <c r="H289">
        <v>1.7999999999999999E-2</v>
      </c>
      <c r="I289">
        <v>4000</v>
      </c>
      <c r="J289">
        <v>1000000</v>
      </c>
    </row>
    <row r="290" spans="1:10" x14ac:dyDescent="0.2">
      <c r="A290" t="s">
        <v>118</v>
      </c>
      <c r="B290" t="s">
        <v>578</v>
      </c>
      <c r="C290">
        <v>43256</v>
      </c>
      <c r="D290" t="s">
        <v>590</v>
      </c>
      <c r="E290" t="s">
        <v>591</v>
      </c>
      <c r="F290" t="s">
        <v>366</v>
      </c>
      <c r="G290">
        <v>30000</v>
      </c>
      <c r="H290">
        <v>0.02</v>
      </c>
      <c r="I290">
        <v>600</v>
      </c>
      <c r="J290">
        <v>1500000</v>
      </c>
    </row>
    <row r="291" spans="1:10" x14ac:dyDescent="0.2">
      <c r="A291" t="s">
        <v>124</v>
      </c>
      <c r="B291" t="s">
        <v>578</v>
      </c>
      <c r="C291">
        <v>43256</v>
      </c>
      <c r="D291" t="s">
        <v>590</v>
      </c>
      <c r="E291" t="s">
        <v>585</v>
      </c>
      <c r="F291" t="s">
        <v>366</v>
      </c>
      <c r="G291">
        <v>100000</v>
      </c>
      <c r="H291">
        <v>8.0000000000000002E-3</v>
      </c>
      <c r="I291">
        <v>800</v>
      </c>
      <c r="J291">
        <v>2000000</v>
      </c>
    </row>
    <row r="292" spans="1:10" x14ac:dyDescent="0.2">
      <c r="A292" t="s">
        <v>118</v>
      </c>
      <c r="B292" t="s">
        <v>609</v>
      </c>
      <c r="C292">
        <v>43256</v>
      </c>
      <c r="D292" t="s">
        <v>611</v>
      </c>
      <c r="E292" t="s">
        <v>611</v>
      </c>
      <c r="F292" t="s">
        <v>366</v>
      </c>
      <c r="G292">
        <v>2000</v>
      </c>
      <c r="H292">
        <v>0.3</v>
      </c>
      <c r="I292">
        <v>600</v>
      </c>
    </row>
    <row r="293" spans="1:10" x14ac:dyDescent="0.2">
      <c r="A293" t="s">
        <v>118</v>
      </c>
      <c r="B293" t="s">
        <v>609</v>
      </c>
      <c r="C293">
        <v>43256</v>
      </c>
      <c r="D293" t="s">
        <v>617</v>
      </c>
      <c r="E293" t="s">
        <v>617</v>
      </c>
      <c r="F293" t="s">
        <v>366</v>
      </c>
      <c r="G293">
        <v>2000</v>
      </c>
      <c r="H293">
        <v>0.11</v>
      </c>
      <c r="I293">
        <v>220</v>
      </c>
    </row>
    <row r="294" spans="1:10" x14ac:dyDescent="0.2">
      <c r="A294" t="s">
        <v>386</v>
      </c>
      <c r="B294" t="s">
        <v>609</v>
      </c>
      <c r="C294">
        <v>43256</v>
      </c>
      <c r="D294" t="s">
        <v>558</v>
      </c>
      <c r="E294" t="s">
        <v>618</v>
      </c>
      <c r="F294" t="s">
        <v>613</v>
      </c>
      <c r="G294">
        <v>200000</v>
      </c>
      <c r="H294">
        <v>5.0000000000000001E-3</v>
      </c>
      <c r="I294">
        <v>1000</v>
      </c>
    </row>
    <row r="295" spans="1:10" x14ac:dyDescent="0.2">
      <c r="A295" t="s">
        <v>615</v>
      </c>
      <c r="B295" t="s">
        <v>609</v>
      </c>
      <c r="C295">
        <v>43256</v>
      </c>
      <c r="D295" t="s">
        <v>558</v>
      </c>
      <c r="E295" t="s">
        <v>618</v>
      </c>
      <c r="F295" t="s">
        <v>613</v>
      </c>
      <c r="G295">
        <v>200000</v>
      </c>
      <c r="H295">
        <v>5.0000000000000001E-3</v>
      </c>
      <c r="I295">
        <v>1000</v>
      </c>
    </row>
    <row r="296" spans="1:10" x14ac:dyDescent="0.2">
      <c r="A296" t="s">
        <v>118</v>
      </c>
      <c r="B296" t="s">
        <v>758</v>
      </c>
      <c r="C296">
        <v>43256</v>
      </c>
      <c r="D296" t="s">
        <v>767</v>
      </c>
      <c r="E296" t="s">
        <v>768</v>
      </c>
      <c r="F296" t="s">
        <v>366</v>
      </c>
      <c r="G296">
        <v>100000</v>
      </c>
      <c r="H296">
        <v>0.05</v>
      </c>
      <c r="I296">
        <v>5000</v>
      </c>
      <c r="J296">
        <v>1500000</v>
      </c>
    </row>
    <row r="297" spans="1:10" x14ac:dyDescent="0.2">
      <c r="A297" t="s">
        <v>118</v>
      </c>
      <c r="B297" t="s">
        <v>758</v>
      </c>
      <c r="C297">
        <v>43256</v>
      </c>
      <c r="D297" t="s">
        <v>767</v>
      </c>
      <c r="E297" t="s">
        <v>769</v>
      </c>
      <c r="F297" t="s">
        <v>761</v>
      </c>
      <c r="G297">
        <v>100000</v>
      </c>
      <c r="H297">
        <v>0.04</v>
      </c>
      <c r="I297">
        <v>4000</v>
      </c>
      <c r="J297">
        <v>1200000</v>
      </c>
    </row>
    <row r="298" spans="1:10" x14ac:dyDescent="0.2">
      <c r="A298" t="s">
        <v>118</v>
      </c>
      <c r="B298" t="s">
        <v>758</v>
      </c>
      <c r="C298">
        <v>43256</v>
      </c>
      <c r="D298" t="s">
        <v>770</v>
      </c>
      <c r="E298" t="s">
        <v>771</v>
      </c>
      <c r="F298" t="s">
        <v>466</v>
      </c>
      <c r="G298">
        <v>50000</v>
      </c>
      <c r="H298">
        <v>0.08</v>
      </c>
      <c r="I298">
        <v>4000</v>
      </c>
      <c r="J298">
        <v>1200000</v>
      </c>
    </row>
    <row r="299" spans="1:10" x14ac:dyDescent="0.2">
      <c r="A299" t="s">
        <v>118</v>
      </c>
      <c r="B299" t="s">
        <v>720</v>
      </c>
      <c r="C299">
        <v>43256</v>
      </c>
      <c r="D299" t="s">
        <v>727</v>
      </c>
      <c r="E299" t="s">
        <v>724</v>
      </c>
      <c r="F299" t="s">
        <v>444</v>
      </c>
      <c r="G299">
        <v>280000</v>
      </c>
      <c r="H299">
        <v>0.03</v>
      </c>
      <c r="I299">
        <v>0.84</v>
      </c>
      <c r="J299">
        <v>2100</v>
      </c>
    </row>
    <row r="300" spans="1:10" x14ac:dyDescent="0.2">
      <c r="A300" t="s">
        <v>749</v>
      </c>
      <c r="B300" t="s">
        <v>720</v>
      </c>
      <c r="C300">
        <v>43256</v>
      </c>
      <c r="D300" t="s">
        <v>727</v>
      </c>
      <c r="E300" t="s">
        <v>741</v>
      </c>
      <c r="F300" t="s">
        <v>444</v>
      </c>
      <c r="G300">
        <v>350000</v>
      </c>
      <c r="H300">
        <v>2.1000000000000001E-2</v>
      </c>
      <c r="I300">
        <v>0.7350000000000001</v>
      </c>
      <c r="J300">
        <v>1837.5000000000002</v>
      </c>
    </row>
    <row r="301" spans="1:10" x14ac:dyDescent="0.2">
      <c r="A301" t="s">
        <v>118</v>
      </c>
      <c r="B301" t="s">
        <v>470</v>
      </c>
      <c r="C301">
        <v>43256</v>
      </c>
      <c r="D301" t="s">
        <v>476</v>
      </c>
      <c r="E301" t="s">
        <v>477</v>
      </c>
      <c r="F301" t="s">
        <v>444</v>
      </c>
      <c r="G301">
        <v>10000</v>
      </c>
      <c r="H301">
        <v>1.7999999999999999E-2</v>
      </c>
      <c r="I301">
        <v>180</v>
      </c>
      <c r="J301">
        <v>54000</v>
      </c>
    </row>
    <row r="302" spans="1:10" x14ac:dyDescent="0.2">
      <c r="A302" t="s">
        <v>124</v>
      </c>
      <c r="B302" t="s">
        <v>470</v>
      </c>
      <c r="C302">
        <v>43256</v>
      </c>
      <c r="D302" t="s">
        <v>476</v>
      </c>
      <c r="E302" t="s">
        <v>472</v>
      </c>
      <c r="F302" t="s">
        <v>366</v>
      </c>
      <c r="G302">
        <v>600000</v>
      </c>
      <c r="H302">
        <v>1E-4</v>
      </c>
      <c r="I302">
        <v>60</v>
      </c>
      <c r="J302">
        <v>18000</v>
      </c>
    </row>
    <row r="303" spans="1:10" x14ac:dyDescent="0.2">
      <c r="A303" t="s">
        <v>170</v>
      </c>
      <c r="B303" t="s">
        <v>802</v>
      </c>
      <c r="C303">
        <v>43256</v>
      </c>
      <c r="D303" t="s">
        <v>806</v>
      </c>
    </row>
    <row r="304" spans="1:10" x14ac:dyDescent="0.2">
      <c r="A304" t="s">
        <v>367</v>
      </c>
      <c r="B304" t="s">
        <v>359</v>
      </c>
      <c r="C304">
        <v>43257</v>
      </c>
      <c r="D304" t="s">
        <v>369</v>
      </c>
      <c r="E304" t="s">
        <v>370</v>
      </c>
      <c r="F304" t="s">
        <v>366</v>
      </c>
      <c r="G304">
        <v>40000</v>
      </c>
      <c r="H304">
        <v>0.03</v>
      </c>
      <c r="I304">
        <v>1200</v>
      </c>
      <c r="J304">
        <v>1680000</v>
      </c>
    </row>
    <row r="305" spans="1:10" x14ac:dyDescent="0.2">
      <c r="A305" t="s">
        <v>409</v>
      </c>
      <c r="B305" t="s">
        <v>402</v>
      </c>
      <c r="C305">
        <v>43257</v>
      </c>
      <c r="D305" t="s">
        <v>411</v>
      </c>
      <c r="E305" t="s">
        <v>863</v>
      </c>
      <c r="F305" t="s">
        <v>408</v>
      </c>
      <c r="G305">
        <v>200000</v>
      </c>
      <c r="H305">
        <v>8.0000000000000002E-3</v>
      </c>
      <c r="I305">
        <v>1600</v>
      </c>
      <c r="J305">
        <v>560000</v>
      </c>
    </row>
    <row r="306" spans="1:10" x14ac:dyDescent="0.2">
      <c r="A306" t="s">
        <v>118</v>
      </c>
      <c r="B306" t="s">
        <v>402</v>
      </c>
      <c r="C306">
        <v>43257</v>
      </c>
      <c r="D306" t="s">
        <v>411</v>
      </c>
      <c r="E306" t="s">
        <v>862</v>
      </c>
      <c r="F306" t="s">
        <v>408</v>
      </c>
      <c r="G306">
        <v>60000</v>
      </c>
      <c r="H306">
        <v>1.4999999999999999E-2</v>
      </c>
      <c r="I306">
        <v>900</v>
      </c>
      <c r="J306">
        <v>315000</v>
      </c>
    </row>
    <row r="307" spans="1:10" x14ac:dyDescent="0.2">
      <c r="A307" t="s">
        <v>124</v>
      </c>
      <c r="B307" t="s">
        <v>402</v>
      </c>
      <c r="C307">
        <v>43257</v>
      </c>
      <c r="D307" t="s">
        <v>411</v>
      </c>
      <c r="E307" t="s">
        <v>863</v>
      </c>
      <c r="F307" t="s">
        <v>408</v>
      </c>
      <c r="G307">
        <v>100000</v>
      </c>
      <c r="H307">
        <v>5.0000000000000001E-3</v>
      </c>
      <c r="I307">
        <v>500</v>
      </c>
      <c r="J307">
        <v>175000</v>
      </c>
    </row>
    <row r="308" spans="1:10" x14ac:dyDescent="0.2">
      <c r="A308" t="s">
        <v>118</v>
      </c>
      <c r="B308" t="s">
        <v>382</v>
      </c>
      <c r="C308">
        <v>43257</v>
      </c>
      <c r="D308" t="s">
        <v>391</v>
      </c>
      <c r="E308" t="s">
        <v>392</v>
      </c>
      <c r="F308" t="s">
        <v>385</v>
      </c>
      <c r="G308">
        <v>18727.915194346289</v>
      </c>
      <c r="H308">
        <v>0.03</v>
      </c>
      <c r="I308">
        <v>561.83745583038865</v>
      </c>
      <c r="J308">
        <v>1404593.6395759715</v>
      </c>
    </row>
    <row r="309" spans="1:10" x14ac:dyDescent="0.2">
      <c r="A309" t="s">
        <v>118</v>
      </c>
      <c r="B309" t="s">
        <v>119</v>
      </c>
      <c r="C309">
        <v>43257</v>
      </c>
      <c r="D309" t="s">
        <v>303</v>
      </c>
      <c r="E309" t="s">
        <v>191</v>
      </c>
      <c r="F309">
        <v>200000</v>
      </c>
      <c r="G309">
        <v>2.5000000000000001E-2</v>
      </c>
      <c r="H309">
        <v>5000</v>
      </c>
      <c r="I309">
        <v>900000</v>
      </c>
    </row>
    <row r="310" spans="1:10" x14ac:dyDescent="0.2">
      <c r="A310" t="s">
        <v>118</v>
      </c>
      <c r="B310" t="s">
        <v>206</v>
      </c>
      <c r="C310">
        <v>43257</v>
      </c>
      <c r="D310" t="s">
        <v>428</v>
      </c>
      <c r="E310" t="s">
        <v>208</v>
      </c>
      <c r="F310">
        <v>200000</v>
      </c>
      <c r="G310">
        <v>2.5000000000000001E-2</v>
      </c>
      <c r="H310">
        <v>5000</v>
      </c>
      <c r="I310">
        <v>900000</v>
      </c>
    </row>
    <row r="311" spans="1:10" x14ac:dyDescent="0.2">
      <c r="A311" t="s">
        <v>118</v>
      </c>
      <c r="B311" t="s">
        <v>240</v>
      </c>
      <c r="C311">
        <v>43257</v>
      </c>
      <c r="D311" t="s">
        <v>331</v>
      </c>
      <c r="E311" t="s">
        <v>242</v>
      </c>
      <c r="F311">
        <v>500000</v>
      </c>
      <c r="G311">
        <v>0.03</v>
      </c>
      <c r="H311">
        <v>15000</v>
      </c>
      <c r="I311">
        <v>3000000</v>
      </c>
    </row>
    <row r="312" spans="1:10" x14ac:dyDescent="0.2">
      <c r="A312" t="s">
        <v>124</v>
      </c>
      <c r="B312" t="s">
        <v>119</v>
      </c>
      <c r="C312">
        <v>43257</v>
      </c>
      <c r="D312" t="s">
        <v>927</v>
      </c>
      <c r="E312" t="s">
        <v>159</v>
      </c>
      <c r="F312">
        <v>500000</v>
      </c>
      <c r="G312">
        <v>0.03</v>
      </c>
      <c r="H312">
        <v>15000</v>
      </c>
      <c r="I312">
        <v>3000000</v>
      </c>
    </row>
    <row r="313" spans="1:10" x14ac:dyDescent="0.2">
      <c r="A313" t="s">
        <v>118</v>
      </c>
      <c r="B313" t="s">
        <v>206</v>
      </c>
      <c r="C313">
        <v>43257</v>
      </c>
      <c r="D313" t="s">
        <v>428</v>
      </c>
      <c r="E313" t="s">
        <v>208</v>
      </c>
      <c r="F313">
        <v>200000</v>
      </c>
      <c r="G313">
        <v>2.5000000000000001E-2</v>
      </c>
      <c r="H313">
        <v>5000</v>
      </c>
      <c r="I313">
        <v>900000</v>
      </c>
    </row>
    <row r="314" spans="1:10" x14ac:dyDescent="0.2">
      <c r="A314" t="s">
        <v>442</v>
      </c>
      <c r="B314" t="s">
        <v>443</v>
      </c>
      <c r="C314">
        <v>43257</v>
      </c>
      <c r="D314" t="s">
        <v>450</v>
      </c>
      <c r="E314" t="s">
        <v>451</v>
      </c>
      <c r="F314" t="s">
        <v>444</v>
      </c>
      <c r="G314">
        <v>300000</v>
      </c>
      <c r="H314">
        <v>1.7000000000000001E-2</v>
      </c>
      <c r="I314">
        <v>6000</v>
      </c>
      <c r="J314">
        <v>1500000</v>
      </c>
    </row>
    <row r="315" spans="1:10" x14ac:dyDescent="0.2">
      <c r="A315" t="s">
        <v>118</v>
      </c>
      <c r="B315" t="s">
        <v>578</v>
      </c>
      <c r="C315">
        <v>43257</v>
      </c>
      <c r="D315" t="s">
        <v>592</v>
      </c>
      <c r="E315" t="s">
        <v>593</v>
      </c>
      <c r="F315" t="s">
        <v>366</v>
      </c>
      <c r="G315">
        <v>30000</v>
      </c>
      <c r="H315">
        <v>0.02</v>
      </c>
      <c r="I315">
        <v>600</v>
      </c>
      <c r="J315">
        <v>1500000</v>
      </c>
    </row>
    <row r="316" spans="1:10" x14ac:dyDescent="0.2">
      <c r="A316" t="s">
        <v>124</v>
      </c>
      <c r="B316" t="s">
        <v>578</v>
      </c>
      <c r="C316">
        <v>43257</v>
      </c>
      <c r="D316" t="s">
        <v>592</v>
      </c>
      <c r="E316" t="s">
        <v>585</v>
      </c>
      <c r="F316" t="s">
        <v>366</v>
      </c>
      <c r="G316">
        <v>100000</v>
      </c>
      <c r="H316">
        <v>8.0000000000000002E-3</v>
      </c>
      <c r="I316">
        <v>800</v>
      </c>
      <c r="J316">
        <v>2000000</v>
      </c>
    </row>
    <row r="317" spans="1:10" x14ac:dyDescent="0.2">
      <c r="A317" t="s">
        <v>118</v>
      </c>
      <c r="B317" t="s">
        <v>609</v>
      </c>
      <c r="C317">
        <v>43257</v>
      </c>
      <c r="D317" t="s">
        <v>619</v>
      </c>
      <c r="E317" t="s">
        <v>620</v>
      </c>
      <c r="F317" t="s">
        <v>366</v>
      </c>
      <c r="G317">
        <v>15000</v>
      </c>
      <c r="H317">
        <v>0.03</v>
      </c>
      <c r="I317">
        <v>450</v>
      </c>
    </row>
    <row r="318" spans="1:10" x14ac:dyDescent="0.2">
      <c r="A318" t="s">
        <v>124</v>
      </c>
      <c r="B318" t="s">
        <v>609</v>
      </c>
      <c r="C318">
        <v>43257</v>
      </c>
      <c r="D318" t="s">
        <v>619</v>
      </c>
      <c r="E318" t="s">
        <v>616</v>
      </c>
      <c r="F318" t="s">
        <v>613</v>
      </c>
      <c r="G318">
        <v>200000</v>
      </c>
      <c r="H318">
        <v>5.0000000000000001E-3</v>
      </c>
      <c r="I318">
        <v>1000</v>
      </c>
    </row>
    <row r="319" spans="1:10" x14ac:dyDescent="0.2">
      <c r="A319" t="s">
        <v>118</v>
      </c>
      <c r="B319" t="s">
        <v>609</v>
      </c>
      <c r="C319">
        <v>43257</v>
      </c>
      <c r="D319" t="s">
        <v>611</v>
      </c>
      <c r="E319" t="s">
        <v>611</v>
      </c>
      <c r="F319" t="s">
        <v>366</v>
      </c>
      <c r="G319">
        <v>2000</v>
      </c>
      <c r="H319">
        <v>0.3</v>
      </c>
      <c r="I319">
        <v>600</v>
      </c>
    </row>
    <row r="320" spans="1:10" x14ac:dyDescent="0.2">
      <c r="A320" t="s">
        <v>118</v>
      </c>
      <c r="B320" t="s">
        <v>609</v>
      </c>
      <c r="C320">
        <v>43257</v>
      </c>
      <c r="D320" t="s">
        <v>617</v>
      </c>
      <c r="E320" t="s">
        <v>617</v>
      </c>
      <c r="F320" t="s">
        <v>366</v>
      </c>
      <c r="G320">
        <v>2000</v>
      </c>
      <c r="H320">
        <v>0.11</v>
      </c>
      <c r="I320">
        <v>220</v>
      </c>
    </row>
    <row r="321" spans="1:10" x14ac:dyDescent="0.2">
      <c r="A321" t="s">
        <v>386</v>
      </c>
      <c r="B321" t="s">
        <v>609</v>
      </c>
      <c r="C321">
        <v>43257</v>
      </c>
      <c r="D321" t="s">
        <v>619</v>
      </c>
      <c r="E321" t="s">
        <v>621</v>
      </c>
      <c r="F321" t="s">
        <v>613</v>
      </c>
      <c r="G321">
        <v>200000</v>
      </c>
      <c r="H321">
        <v>5.0000000000000001E-3</v>
      </c>
      <c r="I321">
        <v>1000</v>
      </c>
    </row>
    <row r="322" spans="1:10" x14ac:dyDescent="0.2">
      <c r="A322" t="s">
        <v>615</v>
      </c>
      <c r="B322" t="s">
        <v>609</v>
      </c>
      <c r="C322">
        <v>43257</v>
      </c>
      <c r="D322" t="s">
        <v>619</v>
      </c>
      <c r="E322" t="s">
        <v>621</v>
      </c>
      <c r="F322" t="s">
        <v>613</v>
      </c>
      <c r="G322">
        <v>200000</v>
      </c>
      <c r="H322">
        <v>5.0000000000000001E-3</v>
      </c>
      <c r="I322">
        <v>1000</v>
      </c>
    </row>
    <row r="323" spans="1:10" x14ac:dyDescent="0.2">
      <c r="A323" t="s">
        <v>118</v>
      </c>
      <c r="B323" t="s">
        <v>758</v>
      </c>
      <c r="C323">
        <v>43257</v>
      </c>
      <c r="D323" t="s">
        <v>772</v>
      </c>
      <c r="E323" t="s">
        <v>773</v>
      </c>
      <c r="F323" t="s">
        <v>761</v>
      </c>
      <c r="G323">
        <v>100000</v>
      </c>
      <c r="H323">
        <v>0.03</v>
      </c>
      <c r="I323">
        <v>3000</v>
      </c>
      <c r="J323">
        <v>900000</v>
      </c>
    </row>
    <row r="324" spans="1:10" x14ac:dyDescent="0.2">
      <c r="A324" t="s">
        <v>118</v>
      </c>
      <c r="B324" t="s">
        <v>720</v>
      </c>
      <c r="C324">
        <v>43257</v>
      </c>
      <c r="D324" t="s">
        <v>728</v>
      </c>
      <c r="E324" t="s">
        <v>724</v>
      </c>
      <c r="F324" t="s">
        <v>366</v>
      </c>
      <c r="G324">
        <v>150000</v>
      </c>
      <c r="H324">
        <v>2.5000000000000001E-2</v>
      </c>
      <c r="I324">
        <v>0.375</v>
      </c>
      <c r="J324">
        <v>937.5</v>
      </c>
    </row>
    <row r="325" spans="1:10" x14ac:dyDescent="0.2">
      <c r="A325" t="s">
        <v>475</v>
      </c>
      <c r="B325" t="s">
        <v>470</v>
      </c>
      <c r="C325">
        <v>43257</v>
      </c>
      <c r="D325" t="s">
        <v>471</v>
      </c>
      <c r="E325" t="s">
        <v>473</v>
      </c>
      <c r="F325" t="s">
        <v>444</v>
      </c>
      <c r="G325">
        <v>600000</v>
      </c>
      <c r="H325">
        <v>2.0000000000000001E-4</v>
      </c>
      <c r="I325">
        <v>120</v>
      </c>
      <c r="J325">
        <v>36000</v>
      </c>
    </row>
    <row r="326" spans="1:10" x14ac:dyDescent="0.2">
      <c r="A326" t="s">
        <v>118</v>
      </c>
      <c r="B326" t="s">
        <v>470</v>
      </c>
      <c r="C326">
        <v>43257</v>
      </c>
      <c r="D326" t="s">
        <v>471</v>
      </c>
      <c r="E326" t="s">
        <v>473</v>
      </c>
      <c r="F326" t="s">
        <v>444</v>
      </c>
      <c r="G326">
        <v>20000</v>
      </c>
      <c r="H326">
        <v>1.7999999999999999E-2</v>
      </c>
      <c r="I326">
        <v>360</v>
      </c>
      <c r="J326">
        <v>108000</v>
      </c>
    </row>
    <row r="327" spans="1:10" x14ac:dyDescent="0.2">
      <c r="A327" t="s">
        <v>124</v>
      </c>
      <c r="B327" t="s">
        <v>470</v>
      </c>
      <c r="C327">
        <v>43257</v>
      </c>
      <c r="D327" t="s">
        <v>471</v>
      </c>
      <c r="E327" t="s">
        <v>472</v>
      </c>
      <c r="F327" t="s">
        <v>444</v>
      </c>
      <c r="G327">
        <v>600000</v>
      </c>
      <c r="H327">
        <v>2.0000000000000001E-4</v>
      </c>
      <c r="I327">
        <v>120</v>
      </c>
      <c r="J327">
        <v>36000</v>
      </c>
    </row>
    <row r="328" spans="1:10" x14ac:dyDescent="0.2">
      <c r="A328" t="s">
        <v>122</v>
      </c>
      <c r="B328" t="s">
        <v>802</v>
      </c>
      <c r="C328">
        <v>43257</v>
      </c>
      <c r="D328" t="s">
        <v>806</v>
      </c>
      <c r="E328" t="s">
        <v>808</v>
      </c>
      <c r="G328">
        <v>10000</v>
      </c>
      <c r="H328">
        <v>0.02</v>
      </c>
      <c r="I328">
        <v>200</v>
      </c>
      <c r="J328">
        <v>32000</v>
      </c>
    </row>
    <row r="329" spans="1:10" x14ac:dyDescent="0.2">
      <c r="A329" t="s">
        <v>363</v>
      </c>
      <c r="B329" t="s">
        <v>359</v>
      </c>
      <c r="C329">
        <v>43258</v>
      </c>
      <c r="D329" t="s">
        <v>369</v>
      </c>
      <c r="E329" t="s">
        <v>371</v>
      </c>
      <c r="F329" t="s">
        <v>366</v>
      </c>
      <c r="G329">
        <v>30000</v>
      </c>
      <c r="H329">
        <v>0.03</v>
      </c>
      <c r="I329">
        <v>900</v>
      </c>
      <c r="J329">
        <v>1260000</v>
      </c>
    </row>
    <row r="330" spans="1:10" x14ac:dyDescent="0.2">
      <c r="A330" t="s">
        <v>118</v>
      </c>
      <c r="B330" t="s">
        <v>402</v>
      </c>
      <c r="C330">
        <v>43258</v>
      </c>
      <c r="D330" t="s">
        <v>412</v>
      </c>
      <c r="E330" t="s">
        <v>864</v>
      </c>
      <c r="F330" t="s">
        <v>408</v>
      </c>
      <c r="G330">
        <v>60000</v>
      </c>
      <c r="H330">
        <v>1.4999999999999999E-2</v>
      </c>
      <c r="I330">
        <v>900</v>
      </c>
      <c r="J330">
        <v>315000</v>
      </c>
    </row>
    <row r="331" spans="1:10" x14ac:dyDescent="0.2">
      <c r="A331" t="s">
        <v>118</v>
      </c>
      <c r="B331" t="s">
        <v>382</v>
      </c>
      <c r="C331">
        <v>43258</v>
      </c>
      <c r="D331" t="s">
        <v>387</v>
      </c>
      <c r="E331" t="s">
        <v>389</v>
      </c>
      <c r="F331" t="s">
        <v>366</v>
      </c>
      <c r="G331">
        <v>31802.120141342759</v>
      </c>
      <c r="H331">
        <v>2.5000000000000001E-2</v>
      </c>
      <c r="I331">
        <v>795.05300353356904</v>
      </c>
      <c r="J331">
        <v>1987632.5088339227</v>
      </c>
    </row>
    <row r="332" spans="1:10" x14ac:dyDescent="0.2">
      <c r="A332" t="s">
        <v>122</v>
      </c>
      <c r="B332" t="s">
        <v>119</v>
      </c>
      <c r="C332">
        <v>43258</v>
      </c>
      <c r="D332" t="s">
        <v>928</v>
      </c>
      <c r="E332" t="s">
        <v>183</v>
      </c>
      <c r="F332">
        <v>200000</v>
      </c>
      <c r="G332">
        <v>2.5000000000000001E-2</v>
      </c>
      <c r="H332">
        <v>5000</v>
      </c>
      <c r="I332">
        <v>900000</v>
      </c>
    </row>
    <row r="333" spans="1:10" x14ac:dyDescent="0.2">
      <c r="A333" t="s">
        <v>118</v>
      </c>
      <c r="B333">
        <v>3</v>
      </c>
      <c r="C333">
        <v>43258</v>
      </c>
      <c r="D333" t="s">
        <v>929</v>
      </c>
      <c r="E333" t="s">
        <v>121</v>
      </c>
      <c r="F333">
        <v>200000</v>
      </c>
      <c r="G333">
        <v>2.5000000000000001E-2</v>
      </c>
      <c r="H333">
        <v>5000</v>
      </c>
      <c r="I333">
        <v>900000</v>
      </c>
    </row>
    <row r="334" spans="1:10" x14ac:dyDescent="0.2">
      <c r="A334" t="s">
        <v>118</v>
      </c>
      <c r="B334" t="s">
        <v>206</v>
      </c>
      <c r="C334">
        <v>43258</v>
      </c>
      <c r="D334" t="s">
        <v>429</v>
      </c>
      <c r="E334" t="s">
        <v>208</v>
      </c>
      <c r="F334">
        <v>500000</v>
      </c>
      <c r="G334">
        <v>0.03</v>
      </c>
      <c r="H334">
        <v>15000</v>
      </c>
      <c r="I334">
        <v>3000000</v>
      </c>
    </row>
    <row r="335" spans="1:10" x14ac:dyDescent="0.2">
      <c r="A335" t="s">
        <v>124</v>
      </c>
      <c r="B335" t="s">
        <v>240</v>
      </c>
      <c r="C335">
        <v>43258</v>
      </c>
      <c r="D335" t="s">
        <v>331</v>
      </c>
      <c r="E335" t="s">
        <v>242</v>
      </c>
      <c r="F335">
        <v>500000</v>
      </c>
      <c r="G335">
        <v>0.03</v>
      </c>
      <c r="H335">
        <v>15000</v>
      </c>
      <c r="I335">
        <v>3000000</v>
      </c>
    </row>
    <row r="336" spans="1:10" x14ac:dyDescent="0.2">
      <c r="A336" t="s">
        <v>118</v>
      </c>
      <c r="B336" t="s">
        <v>206</v>
      </c>
      <c r="C336">
        <v>43258</v>
      </c>
      <c r="D336" t="s">
        <v>429</v>
      </c>
      <c r="E336" t="s">
        <v>208</v>
      </c>
      <c r="F336">
        <v>500000</v>
      </c>
      <c r="G336">
        <v>0.03</v>
      </c>
      <c r="H336">
        <v>15000</v>
      </c>
      <c r="I336">
        <v>3000000</v>
      </c>
    </row>
    <row r="337" spans="1:10" x14ac:dyDescent="0.2">
      <c r="A337" t="s">
        <v>442</v>
      </c>
      <c r="B337" t="s">
        <v>443</v>
      </c>
      <c r="C337">
        <v>43258</v>
      </c>
      <c r="D337" t="s">
        <v>452</v>
      </c>
      <c r="E337" t="s">
        <v>453</v>
      </c>
      <c r="F337" t="s">
        <v>444</v>
      </c>
      <c r="G337">
        <v>300000</v>
      </c>
      <c r="H337">
        <v>1.6E-2</v>
      </c>
      <c r="I337">
        <v>6000</v>
      </c>
      <c r="J337">
        <v>1200000</v>
      </c>
    </row>
    <row r="338" spans="1:10" x14ac:dyDescent="0.2">
      <c r="A338" t="s">
        <v>582</v>
      </c>
      <c r="B338" t="s">
        <v>578</v>
      </c>
      <c r="C338">
        <v>43258</v>
      </c>
      <c r="D338" t="s">
        <v>594</v>
      </c>
      <c r="E338" t="s">
        <v>581</v>
      </c>
      <c r="F338" t="s">
        <v>366</v>
      </c>
      <c r="G338">
        <v>200000</v>
      </c>
      <c r="H338">
        <v>0.01</v>
      </c>
      <c r="I338">
        <v>2000</v>
      </c>
      <c r="J338">
        <v>5000000</v>
      </c>
    </row>
    <row r="339" spans="1:10" x14ac:dyDescent="0.2">
      <c r="A339" t="s">
        <v>118</v>
      </c>
      <c r="B339" t="s">
        <v>578</v>
      </c>
      <c r="C339">
        <v>43258</v>
      </c>
      <c r="D339" t="s">
        <v>594</v>
      </c>
      <c r="E339" t="s">
        <v>580</v>
      </c>
      <c r="F339" t="s">
        <v>366</v>
      </c>
      <c r="G339">
        <v>50000</v>
      </c>
      <c r="H339">
        <v>0.02</v>
      </c>
      <c r="I339">
        <v>1000</v>
      </c>
      <c r="J339">
        <v>2500000</v>
      </c>
    </row>
    <row r="340" spans="1:10" x14ac:dyDescent="0.2">
      <c r="A340" t="s">
        <v>124</v>
      </c>
      <c r="B340" t="s">
        <v>578</v>
      </c>
      <c r="C340">
        <v>43258</v>
      </c>
      <c r="D340" t="s">
        <v>594</v>
      </c>
      <c r="E340" t="s">
        <v>581</v>
      </c>
      <c r="F340" t="s">
        <v>366</v>
      </c>
      <c r="G340">
        <v>200000</v>
      </c>
      <c r="H340">
        <v>8.0000000000000002E-3</v>
      </c>
      <c r="I340">
        <v>1600</v>
      </c>
      <c r="J340">
        <v>4000000</v>
      </c>
    </row>
    <row r="341" spans="1:10" x14ac:dyDescent="0.2">
      <c r="A341" t="s">
        <v>118</v>
      </c>
      <c r="B341" t="s">
        <v>609</v>
      </c>
      <c r="C341">
        <v>43258</v>
      </c>
      <c r="D341" t="s">
        <v>611</v>
      </c>
      <c r="E341" t="s">
        <v>611</v>
      </c>
      <c r="F341" t="s">
        <v>366</v>
      </c>
      <c r="G341">
        <v>2000</v>
      </c>
      <c r="H341">
        <v>0.3</v>
      </c>
      <c r="I341">
        <v>600</v>
      </c>
    </row>
    <row r="342" spans="1:10" x14ac:dyDescent="0.2">
      <c r="A342" t="s">
        <v>118</v>
      </c>
      <c r="B342" t="s">
        <v>609</v>
      </c>
      <c r="C342">
        <v>43258</v>
      </c>
      <c r="D342" t="s">
        <v>617</v>
      </c>
      <c r="E342" t="s">
        <v>617</v>
      </c>
      <c r="F342" t="s">
        <v>366</v>
      </c>
      <c r="G342">
        <v>2000</v>
      </c>
      <c r="H342">
        <v>0.11</v>
      </c>
      <c r="I342">
        <v>220</v>
      </c>
    </row>
    <row r="343" spans="1:10" x14ac:dyDescent="0.2">
      <c r="A343" t="s">
        <v>386</v>
      </c>
      <c r="B343" t="s">
        <v>609</v>
      </c>
      <c r="C343">
        <v>43258</v>
      </c>
      <c r="D343" t="s">
        <v>623</v>
      </c>
      <c r="E343" t="s">
        <v>622</v>
      </c>
      <c r="F343" t="s">
        <v>613</v>
      </c>
      <c r="G343">
        <v>200000</v>
      </c>
      <c r="H343">
        <v>5.0000000000000001E-3</v>
      </c>
      <c r="I343">
        <v>1000</v>
      </c>
    </row>
    <row r="344" spans="1:10" x14ac:dyDescent="0.2">
      <c r="A344" t="s">
        <v>615</v>
      </c>
      <c r="B344" t="s">
        <v>609</v>
      </c>
      <c r="C344">
        <v>43258</v>
      </c>
      <c r="D344" t="s">
        <v>623</v>
      </c>
      <c r="E344" t="s">
        <v>622</v>
      </c>
      <c r="F344" t="s">
        <v>613</v>
      </c>
      <c r="G344">
        <v>200000</v>
      </c>
      <c r="H344">
        <v>5.0000000000000001E-3</v>
      </c>
      <c r="I344">
        <v>1000</v>
      </c>
    </row>
    <row r="345" spans="1:10" x14ac:dyDescent="0.2">
      <c r="A345" t="s">
        <v>118</v>
      </c>
      <c r="B345" t="s">
        <v>758</v>
      </c>
      <c r="C345">
        <v>43258</v>
      </c>
      <c r="D345" t="s">
        <v>774</v>
      </c>
      <c r="E345" t="s">
        <v>775</v>
      </c>
      <c r="F345" t="s">
        <v>764</v>
      </c>
      <c r="G345">
        <v>500000</v>
      </c>
      <c r="H345">
        <v>0.01</v>
      </c>
      <c r="I345">
        <v>5000</v>
      </c>
      <c r="J345">
        <v>1500000</v>
      </c>
    </row>
    <row r="346" spans="1:10" x14ac:dyDescent="0.2">
      <c r="A346" t="s">
        <v>118</v>
      </c>
      <c r="B346" t="s">
        <v>720</v>
      </c>
      <c r="C346">
        <v>43258</v>
      </c>
      <c r="D346" t="s">
        <v>728</v>
      </c>
      <c r="E346" t="s">
        <v>729</v>
      </c>
      <c r="F346" t="s">
        <v>444</v>
      </c>
      <c r="G346">
        <v>160000</v>
      </c>
      <c r="H346">
        <v>2.1999999999999999E-2</v>
      </c>
      <c r="I346">
        <v>0.35199999999999998</v>
      </c>
      <c r="J346">
        <v>880</v>
      </c>
    </row>
    <row r="347" spans="1:10" x14ac:dyDescent="0.2">
      <c r="A347" t="s">
        <v>749</v>
      </c>
      <c r="B347" t="s">
        <v>720</v>
      </c>
      <c r="C347">
        <v>43258</v>
      </c>
      <c r="D347" t="s">
        <v>728</v>
      </c>
      <c r="E347" t="s">
        <v>742</v>
      </c>
      <c r="F347" t="s">
        <v>444</v>
      </c>
      <c r="G347">
        <v>150000</v>
      </c>
      <c r="H347">
        <v>2.5000000000000001E-2</v>
      </c>
      <c r="I347">
        <v>0.375</v>
      </c>
      <c r="J347">
        <v>937.5</v>
      </c>
    </row>
    <row r="348" spans="1:10" x14ac:dyDescent="0.2">
      <c r="A348" t="s">
        <v>475</v>
      </c>
      <c r="B348" t="s">
        <v>470</v>
      </c>
      <c r="C348">
        <v>43258</v>
      </c>
      <c r="D348" t="s">
        <v>478</v>
      </c>
      <c r="E348" t="s">
        <v>473</v>
      </c>
      <c r="F348" t="s">
        <v>444</v>
      </c>
      <c r="G348">
        <v>600000</v>
      </c>
      <c r="H348">
        <v>2.0000000000000001E-4</v>
      </c>
      <c r="I348">
        <v>120</v>
      </c>
      <c r="J348">
        <v>36000</v>
      </c>
    </row>
    <row r="349" spans="1:10" x14ac:dyDescent="0.2">
      <c r="A349" t="s">
        <v>118</v>
      </c>
      <c r="B349" t="s">
        <v>470</v>
      </c>
      <c r="C349">
        <v>43258</v>
      </c>
      <c r="D349" t="s">
        <v>478</v>
      </c>
      <c r="E349" t="s">
        <v>473</v>
      </c>
      <c r="F349" t="s">
        <v>444</v>
      </c>
      <c r="G349">
        <v>10000</v>
      </c>
      <c r="H349">
        <v>1.7999999999999999E-2</v>
      </c>
      <c r="I349">
        <v>180</v>
      </c>
      <c r="J349">
        <v>54000</v>
      </c>
    </row>
    <row r="350" spans="1:10" x14ac:dyDescent="0.2">
      <c r="A350" t="s">
        <v>124</v>
      </c>
      <c r="B350" t="s">
        <v>470</v>
      </c>
      <c r="C350">
        <v>43258</v>
      </c>
      <c r="D350" t="s">
        <v>478</v>
      </c>
      <c r="E350" t="s">
        <v>472</v>
      </c>
      <c r="F350" t="s">
        <v>366</v>
      </c>
      <c r="G350">
        <v>600000</v>
      </c>
      <c r="H350">
        <v>1E-4</v>
      </c>
      <c r="I350">
        <v>60</v>
      </c>
      <c r="J350">
        <v>18000</v>
      </c>
    </row>
    <row r="351" spans="1:10" x14ac:dyDescent="0.2">
      <c r="A351" t="s">
        <v>367</v>
      </c>
      <c r="B351" t="s">
        <v>359</v>
      </c>
      <c r="C351">
        <v>43259</v>
      </c>
      <c r="D351" t="s">
        <v>369</v>
      </c>
      <c r="E351" t="s">
        <v>370</v>
      </c>
      <c r="F351" t="s">
        <v>366</v>
      </c>
      <c r="G351">
        <v>60000</v>
      </c>
      <c r="H351">
        <v>3.5000000000000003E-2</v>
      </c>
      <c r="I351">
        <v>2100</v>
      </c>
      <c r="J351">
        <v>2940000</v>
      </c>
    </row>
    <row r="352" spans="1:10" x14ac:dyDescent="0.2">
      <c r="A352" t="s">
        <v>409</v>
      </c>
      <c r="B352" t="s">
        <v>402</v>
      </c>
      <c r="C352">
        <v>43259</v>
      </c>
      <c r="D352" t="s">
        <v>372</v>
      </c>
      <c r="E352" t="s">
        <v>865</v>
      </c>
      <c r="F352" t="s">
        <v>408</v>
      </c>
      <c r="G352">
        <v>200000</v>
      </c>
      <c r="H352">
        <v>8.0000000000000002E-3</v>
      </c>
      <c r="I352">
        <v>1600</v>
      </c>
      <c r="J352">
        <v>560000</v>
      </c>
    </row>
    <row r="353" spans="1:10" x14ac:dyDescent="0.2">
      <c r="A353" t="s">
        <v>118</v>
      </c>
      <c r="B353" t="s">
        <v>402</v>
      </c>
      <c r="C353">
        <v>43259</v>
      </c>
      <c r="D353" t="s">
        <v>372</v>
      </c>
      <c r="E353" t="s">
        <v>865</v>
      </c>
      <c r="F353" t="s">
        <v>408</v>
      </c>
      <c r="G353">
        <v>60000</v>
      </c>
      <c r="H353">
        <v>1.2E-2</v>
      </c>
      <c r="I353">
        <v>720</v>
      </c>
      <c r="J353">
        <v>252000</v>
      </c>
    </row>
    <row r="354" spans="1:10" x14ac:dyDescent="0.2">
      <c r="A354" t="s">
        <v>381</v>
      </c>
      <c r="B354" t="s">
        <v>382</v>
      </c>
      <c r="C354">
        <v>43259</v>
      </c>
      <c r="D354" t="s">
        <v>391</v>
      </c>
      <c r="E354" t="s">
        <v>394</v>
      </c>
      <c r="F354" t="s">
        <v>366</v>
      </c>
      <c r="G354">
        <v>123674.91166077739</v>
      </c>
      <c r="H354">
        <v>0.03</v>
      </c>
      <c r="I354">
        <v>3710.2473498233217</v>
      </c>
      <c r="J354">
        <v>9275618.3745583035</v>
      </c>
    </row>
    <row r="355" spans="1:10" x14ac:dyDescent="0.2">
      <c r="A355" t="s">
        <v>118</v>
      </c>
      <c r="B355">
        <v>16</v>
      </c>
      <c r="C355">
        <v>43259</v>
      </c>
      <c r="D355" t="s">
        <v>930</v>
      </c>
      <c r="E355" t="s">
        <v>121</v>
      </c>
      <c r="F355">
        <v>200000</v>
      </c>
      <c r="G355">
        <v>2.5000000000000001E-2</v>
      </c>
      <c r="H355">
        <v>5000</v>
      </c>
      <c r="I355">
        <v>900000</v>
      </c>
    </row>
    <row r="356" spans="1:10" x14ac:dyDescent="0.2">
      <c r="A356" t="s">
        <v>118</v>
      </c>
      <c r="B356" t="s">
        <v>119</v>
      </c>
      <c r="C356">
        <v>43259</v>
      </c>
      <c r="D356" t="s">
        <v>931</v>
      </c>
      <c r="E356" t="s">
        <v>183</v>
      </c>
      <c r="F356">
        <v>200000</v>
      </c>
      <c r="G356">
        <v>2.5000000000000001E-2</v>
      </c>
      <c r="H356">
        <v>5000</v>
      </c>
      <c r="I356">
        <v>900000</v>
      </c>
    </row>
    <row r="357" spans="1:10" x14ac:dyDescent="0.2">
      <c r="A357" t="s">
        <v>118</v>
      </c>
      <c r="B357" t="s">
        <v>119</v>
      </c>
      <c r="C357">
        <v>43259</v>
      </c>
      <c r="D357" t="s">
        <v>304</v>
      </c>
      <c r="E357" t="s">
        <v>191</v>
      </c>
      <c r="F357">
        <v>500000</v>
      </c>
      <c r="G357">
        <v>0.03</v>
      </c>
      <c r="H357">
        <v>15000</v>
      </c>
      <c r="I357">
        <v>3000000</v>
      </c>
    </row>
    <row r="358" spans="1:10" x14ac:dyDescent="0.2">
      <c r="A358" t="s">
        <v>118</v>
      </c>
      <c r="B358" t="s">
        <v>206</v>
      </c>
      <c r="C358">
        <v>43259</v>
      </c>
      <c r="D358" t="s">
        <v>430</v>
      </c>
      <c r="E358" t="s">
        <v>208</v>
      </c>
      <c r="F358">
        <v>200000</v>
      </c>
      <c r="G358">
        <v>2.5000000000000001E-2</v>
      </c>
      <c r="H358">
        <v>5000</v>
      </c>
      <c r="I358">
        <v>900000</v>
      </c>
    </row>
    <row r="359" spans="1:10" x14ac:dyDescent="0.2">
      <c r="A359" t="s">
        <v>118</v>
      </c>
      <c r="B359" t="s">
        <v>240</v>
      </c>
      <c r="C359">
        <v>43259</v>
      </c>
      <c r="D359" t="s">
        <v>332</v>
      </c>
      <c r="E359" t="s">
        <v>242</v>
      </c>
      <c r="F359">
        <v>1000000</v>
      </c>
      <c r="G359">
        <v>0.05</v>
      </c>
      <c r="H359">
        <v>50000</v>
      </c>
      <c r="I359">
        <v>11000000</v>
      </c>
    </row>
    <row r="360" spans="1:10" x14ac:dyDescent="0.2">
      <c r="A360" t="s">
        <v>118</v>
      </c>
      <c r="B360" t="s">
        <v>206</v>
      </c>
      <c r="C360">
        <v>43259</v>
      </c>
      <c r="D360" t="s">
        <v>430</v>
      </c>
      <c r="E360" t="s">
        <v>208</v>
      </c>
      <c r="F360">
        <v>200000</v>
      </c>
      <c r="G360">
        <v>2.5000000000000001E-2</v>
      </c>
      <c r="H360">
        <v>5000</v>
      </c>
      <c r="I360">
        <v>900000</v>
      </c>
    </row>
    <row r="361" spans="1:10" x14ac:dyDescent="0.2">
      <c r="A361" t="s">
        <v>442</v>
      </c>
      <c r="B361" t="s">
        <v>443</v>
      </c>
      <c r="C361">
        <v>43259</v>
      </c>
      <c r="D361" t="s">
        <v>454</v>
      </c>
      <c r="E361" t="s">
        <v>455</v>
      </c>
      <c r="F361" t="s">
        <v>444</v>
      </c>
      <c r="G361">
        <v>300000</v>
      </c>
      <c r="H361">
        <v>1.4999999999999999E-2</v>
      </c>
      <c r="I361">
        <v>6000</v>
      </c>
      <c r="J361">
        <v>1200000</v>
      </c>
    </row>
    <row r="362" spans="1:10" x14ac:dyDescent="0.2">
      <c r="A362" t="s">
        <v>118</v>
      </c>
      <c r="B362" t="s">
        <v>578</v>
      </c>
      <c r="C362">
        <v>43259</v>
      </c>
      <c r="D362" t="s">
        <v>595</v>
      </c>
      <c r="E362" t="s">
        <v>584</v>
      </c>
      <c r="F362" t="s">
        <v>366</v>
      </c>
      <c r="G362">
        <v>30000</v>
      </c>
      <c r="H362">
        <v>0.02</v>
      </c>
      <c r="I362">
        <v>600</v>
      </c>
      <c r="J362">
        <v>1500000</v>
      </c>
    </row>
    <row r="363" spans="1:10" x14ac:dyDescent="0.2">
      <c r="A363" t="s">
        <v>124</v>
      </c>
      <c r="B363" t="s">
        <v>578</v>
      </c>
      <c r="C363">
        <v>43259</v>
      </c>
      <c r="D363" t="s">
        <v>595</v>
      </c>
      <c r="E363" t="s">
        <v>585</v>
      </c>
      <c r="F363" t="s">
        <v>366</v>
      </c>
      <c r="G363">
        <v>100000</v>
      </c>
      <c r="H363">
        <v>8.0000000000000002E-3</v>
      </c>
      <c r="I363">
        <v>800</v>
      </c>
      <c r="J363">
        <v>2000000</v>
      </c>
    </row>
    <row r="364" spans="1:10" x14ac:dyDescent="0.2">
      <c r="A364" t="s">
        <v>118</v>
      </c>
      <c r="B364" t="s">
        <v>609</v>
      </c>
      <c r="C364">
        <v>43259</v>
      </c>
      <c r="D364" t="s">
        <v>611</v>
      </c>
      <c r="E364" t="s">
        <v>611</v>
      </c>
      <c r="F364" t="s">
        <v>366</v>
      </c>
      <c r="G364">
        <v>2000</v>
      </c>
      <c r="H364">
        <v>0.3</v>
      </c>
      <c r="I364">
        <v>600</v>
      </c>
    </row>
    <row r="365" spans="1:10" x14ac:dyDescent="0.2">
      <c r="A365" t="s">
        <v>118</v>
      </c>
      <c r="B365" t="s">
        <v>609</v>
      </c>
      <c r="C365">
        <v>43259</v>
      </c>
      <c r="D365" t="s">
        <v>617</v>
      </c>
      <c r="E365" t="s">
        <v>617</v>
      </c>
      <c r="F365" t="s">
        <v>366</v>
      </c>
      <c r="G365">
        <v>2000</v>
      </c>
      <c r="H365">
        <v>0.11</v>
      </c>
      <c r="I365">
        <v>220</v>
      </c>
    </row>
    <row r="366" spans="1:10" x14ac:dyDescent="0.2">
      <c r="A366" t="s">
        <v>118</v>
      </c>
      <c r="B366" t="s">
        <v>758</v>
      </c>
      <c r="C366">
        <v>43259</v>
      </c>
      <c r="D366" t="s">
        <v>776</v>
      </c>
      <c r="E366" t="s">
        <v>777</v>
      </c>
      <c r="F366" t="s">
        <v>366</v>
      </c>
      <c r="G366">
        <v>200000</v>
      </c>
      <c r="H366">
        <v>0.05</v>
      </c>
      <c r="I366">
        <v>10000</v>
      </c>
      <c r="J366">
        <v>3000000</v>
      </c>
    </row>
    <row r="367" spans="1:10" x14ac:dyDescent="0.2">
      <c r="A367" t="s">
        <v>118</v>
      </c>
      <c r="B367" t="s">
        <v>758</v>
      </c>
      <c r="C367">
        <v>43259</v>
      </c>
      <c r="D367" t="s">
        <v>776</v>
      </c>
      <c r="E367" t="s">
        <v>760</v>
      </c>
      <c r="F367" t="s">
        <v>761</v>
      </c>
      <c r="G367">
        <v>200000</v>
      </c>
      <c r="H367">
        <v>0.05</v>
      </c>
      <c r="I367">
        <v>10000</v>
      </c>
      <c r="J367">
        <v>3000000</v>
      </c>
    </row>
    <row r="368" spans="1:10" x14ac:dyDescent="0.2">
      <c r="A368" t="s">
        <v>118</v>
      </c>
      <c r="B368" t="s">
        <v>720</v>
      </c>
      <c r="C368">
        <v>43259</v>
      </c>
      <c r="D368" t="s">
        <v>730</v>
      </c>
      <c r="E368" t="s">
        <v>724</v>
      </c>
      <c r="F368" t="s">
        <v>444</v>
      </c>
      <c r="G368">
        <v>350000</v>
      </c>
      <c r="H368">
        <v>0.03</v>
      </c>
      <c r="I368">
        <v>1.05</v>
      </c>
      <c r="J368">
        <v>2625</v>
      </c>
    </row>
    <row r="369" spans="1:10" x14ac:dyDescent="0.2">
      <c r="A369" t="s">
        <v>749</v>
      </c>
      <c r="B369" t="s">
        <v>720</v>
      </c>
      <c r="C369">
        <v>43259</v>
      </c>
      <c r="D369" t="s">
        <v>730</v>
      </c>
      <c r="E369" t="s">
        <v>724</v>
      </c>
      <c r="F369" t="s">
        <v>444</v>
      </c>
      <c r="G369">
        <v>280000</v>
      </c>
      <c r="H369">
        <v>1.9E-2</v>
      </c>
      <c r="I369">
        <v>0.53200000000000003</v>
      </c>
      <c r="J369">
        <v>1330</v>
      </c>
    </row>
    <row r="370" spans="1:10" x14ac:dyDescent="0.2">
      <c r="A370" t="s">
        <v>395</v>
      </c>
      <c r="B370" t="s">
        <v>470</v>
      </c>
      <c r="C370">
        <v>43259</v>
      </c>
      <c r="D370" t="s">
        <v>478</v>
      </c>
      <c r="E370" t="s">
        <v>479</v>
      </c>
      <c r="F370" t="s">
        <v>444</v>
      </c>
      <c r="G370">
        <v>800000</v>
      </c>
      <c r="H370">
        <v>5.0000000000000001E-4</v>
      </c>
      <c r="I370">
        <v>400</v>
      </c>
      <c r="J370">
        <v>120000</v>
      </c>
    </row>
    <row r="371" spans="1:10" x14ac:dyDescent="0.2">
      <c r="A371" t="s">
        <v>118</v>
      </c>
      <c r="B371" t="s">
        <v>470</v>
      </c>
      <c r="C371">
        <v>43259</v>
      </c>
      <c r="D371" t="s">
        <v>478</v>
      </c>
      <c r="E371" t="s">
        <v>473</v>
      </c>
      <c r="F371" t="s">
        <v>444</v>
      </c>
      <c r="G371">
        <v>20000</v>
      </c>
      <c r="H371">
        <v>1.7999999999999999E-2</v>
      </c>
      <c r="I371">
        <v>360</v>
      </c>
      <c r="J371">
        <v>108000</v>
      </c>
    </row>
    <row r="372" spans="1:10" x14ac:dyDescent="0.2">
      <c r="A372" t="s">
        <v>124</v>
      </c>
      <c r="B372" t="s">
        <v>470</v>
      </c>
      <c r="C372">
        <v>43259</v>
      </c>
      <c r="D372" t="s">
        <v>478</v>
      </c>
      <c r="E372" t="s">
        <v>472</v>
      </c>
      <c r="F372" t="s">
        <v>366</v>
      </c>
      <c r="G372">
        <v>800000</v>
      </c>
      <c r="H372">
        <v>1E-4</v>
      </c>
      <c r="I372">
        <v>80</v>
      </c>
      <c r="J372">
        <v>24000</v>
      </c>
    </row>
    <row r="373" spans="1:10" x14ac:dyDescent="0.2">
      <c r="A373" t="s">
        <v>122</v>
      </c>
      <c r="B373" t="s">
        <v>802</v>
      </c>
      <c r="C373">
        <v>43259</v>
      </c>
      <c r="D373" t="s">
        <v>809</v>
      </c>
      <c r="E373" t="s">
        <v>810</v>
      </c>
      <c r="G373">
        <v>50000</v>
      </c>
      <c r="H373">
        <v>0.02</v>
      </c>
      <c r="I373">
        <v>1000</v>
      </c>
      <c r="J373">
        <v>160000</v>
      </c>
    </row>
    <row r="374" spans="1:10" x14ac:dyDescent="0.2">
      <c r="A374" t="s">
        <v>170</v>
      </c>
      <c r="B374" t="s">
        <v>802</v>
      </c>
      <c r="C374">
        <v>43259</v>
      </c>
      <c r="D374" t="s">
        <v>809</v>
      </c>
    </row>
    <row r="375" spans="1:10" x14ac:dyDescent="0.2">
      <c r="A375" t="s">
        <v>118</v>
      </c>
      <c r="B375" t="s">
        <v>802</v>
      </c>
      <c r="C375">
        <v>43259</v>
      </c>
      <c r="D375" t="s">
        <v>809</v>
      </c>
      <c r="E375" t="s">
        <v>827</v>
      </c>
      <c r="G375">
        <v>30000</v>
      </c>
      <c r="H375">
        <v>0.01</v>
      </c>
      <c r="I375">
        <v>300</v>
      </c>
      <c r="J375">
        <v>48000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6" workbookViewId="0">
      <selection activeCell="D17" sqref="D17"/>
    </sheetView>
  </sheetViews>
  <sheetFormatPr baseColWidth="10" defaultColWidth="8.83203125" defaultRowHeight="13" x14ac:dyDescent="0.2"/>
  <cols>
    <col min="1" max="1" width="18.1640625" style="58" bestFit="1" customWidth="1"/>
    <col min="2" max="2" width="4.6640625" style="58" bestFit="1" customWidth="1"/>
    <col min="3" max="3" width="10" style="58" bestFit="1" customWidth="1"/>
    <col min="4" max="4" width="15" style="58" bestFit="1" customWidth="1"/>
    <col min="5" max="5" width="26.1640625" style="58" bestFit="1" customWidth="1"/>
    <col min="6" max="6" width="9.6640625" style="58" bestFit="1" customWidth="1"/>
    <col min="7" max="7" width="8.83203125" style="58" bestFit="1" customWidth="1"/>
    <col min="8" max="8" width="9.6640625" style="58" bestFit="1" customWidth="1"/>
    <col min="9" max="9" width="11.33203125" style="58" bestFit="1" customWidth="1"/>
    <col min="10" max="10" width="10.1640625" style="58" bestFit="1" customWidth="1"/>
    <col min="11" max="16384" width="8.83203125" style="58"/>
  </cols>
  <sheetData>
    <row r="1" spans="1:10" ht="16" x14ac:dyDescent="0.2">
      <c r="A1" s="60" t="s">
        <v>4</v>
      </c>
      <c r="B1" s="60" t="s">
        <v>109</v>
      </c>
      <c r="C1" s="60" t="s">
        <v>110</v>
      </c>
      <c r="D1" s="60" t="s">
        <v>111</v>
      </c>
      <c r="E1" s="60" t="s">
        <v>112</v>
      </c>
      <c r="F1" s="60" t="s">
        <v>355</v>
      </c>
      <c r="G1" s="60" t="s">
        <v>356</v>
      </c>
      <c r="H1" s="60" t="s">
        <v>114</v>
      </c>
      <c r="I1" s="60" t="s">
        <v>357</v>
      </c>
      <c r="J1" s="60" t="s">
        <v>116</v>
      </c>
    </row>
    <row r="2" spans="1:10" ht="16" x14ac:dyDescent="0.2">
      <c r="A2" s="45" t="s">
        <v>358</v>
      </c>
      <c r="B2" s="45" t="s">
        <v>359</v>
      </c>
      <c r="C2" s="61">
        <v>43252</v>
      </c>
      <c r="D2" s="62" t="s">
        <v>360</v>
      </c>
      <c r="E2" s="63" t="s">
        <v>361</v>
      </c>
      <c r="F2" s="63" t="s">
        <v>362</v>
      </c>
      <c r="G2" s="48">
        <v>60000</v>
      </c>
      <c r="H2" s="64">
        <v>0.04</v>
      </c>
      <c r="I2" s="48">
        <v>2400</v>
      </c>
      <c r="J2" s="65">
        <v>3360000</v>
      </c>
    </row>
    <row r="3" spans="1:10" ht="16" x14ac:dyDescent="0.2">
      <c r="A3" s="66" t="s">
        <v>363</v>
      </c>
      <c r="B3" s="66" t="s">
        <v>359</v>
      </c>
      <c r="C3" s="61">
        <v>43253</v>
      </c>
      <c r="D3" s="67" t="s">
        <v>364</v>
      </c>
      <c r="E3" s="63" t="s">
        <v>365</v>
      </c>
      <c r="F3" s="67" t="s">
        <v>366</v>
      </c>
      <c r="G3" s="65">
        <v>40000</v>
      </c>
      <c r="H3" s="68">
        <v>3.5000000000000003E-2</v>
      </c>
      <c r="I3" s="69">
        <v>1400.0000000000002</v>
      </c>
      <c r="J3" s="65">
        <v>1960000.0000000002</v>
      </c>
    </row>
    <row r="4" spans="1:10" ht="16" x14ac:dyDescent="0.2">
      <c r="A4" s="66" t="s">
        <v>367</v>
      </c>
      <c r="B4" s="66" t="s">
        <v>359</v>
      </c>
      <c r="C4" s="61">
        <v>43255</v>
      </c>
      <c r="D4" s="67" t="s">
        <v>364</v>
      </c>
      <c r="E4" s="67" t="s">
        <v>368</v>
      </c>
      <c r="F4" s="67" t="s">
        <v>366</v>
      </c>
      <c r="G4" s="65">
        <v>20000</v>
      </c>
      <c r="H4" s="68">
        <v>3.5000000000000003E-2</v>
      </c>
      <c r="I4" s="69">
        <v>700.00000000000011</v>
      </c>
      <c r="J4" s="65">
        <v>980000.00000000012</v>
      </c>
    </row>
    <row r="5" spans="1:10" ht="16" x14ac:dyDescent="0.2">
      <c r="A5" s="66" t="s">
        <v>118</v>
      </c>
      <c r="B5" s="66" t="s">
        <v>359</v>
      </c>
      <c r="C5" s="61">
        <v>43256</v>
      </c>
      <c r="D5" s="67" t="s">
        <v>364</v>
      </c>
      <c r="E5" s="67" t="s">
        <v>368</v>
      </c>
      <c r="F5" s="67" t="s">
        <v>366</v>
      </c>
      <c r="G5" s="65">
        <v>30000</v>
      </c>
      <c r="H5" s="68">
        <v>0.03</v>
      </c>
      <c r="I5" s="69">
        <v>900</v>
      </c>
      <c r="J5" s="65">
        <v>1260000</v>
      </c>
    </row>
    <row r="6" spans="1:10" ht="16" x14ac:dyDescent="0.2">
      <c r="A6" s="66" t="s">
        <v>367</v>
      </c>
      <c r="B6" s="66" t="s">
        <v>359</v>
      </c>
      <c r="C6" s="61">
        <v>43257</v>
      </c>
      <c r="D6" s="67" t="s">
        <v>369</v>
      </c>
      <c r="E6" s="67" t="s">
        <v>370</v>
      </c>
      <c r="F6" s="67" t="s">
        <v>366</v>
      </c>
      <c r="G6" s="65">
        <v>40000</v>
      </c>
      <c r="H6" s="68">
        <v>0.03</v>
      </c>
      <c r="I6" s="69">
        <v>1200</v>
      </c>
      <c r="J6" s="65">
        <v>1680000</v>
      </c>
    </row>
    <row r="7" spans="1:10" ht="16" x14ac:dyDescent="0.2">
      <c r="A7" s="66" t="s">
        <v>363</v>
      </c>
      <c r="B7" s="66" t="s">
        <v>359</v>
      </c>
      <c r="C7" s="61">
        <v>43258</v>
      </c>
      <c r="D7" s="67" t="s">
        <v>369</v>
      </c>
      <c r="E7" s="67" t="s">
        <v>371</v>
      </c>
      <c r="F7" s="67" t="s">
        <v>366</v>
      </c>
      <c r="G7" s="65">
        <v>30000</v>
      </c>
      <c r="H7" s="68">
        <v>0.03</v>
      </c>
      <c r="I7" s="69">
        <v>900</v>
      </c>
      <c r="J7" s="65">
        <v>1260000</v>
      </c>
    </row>
    <row r="8" spans="1:10" ht="16" x14ac:dyDescent="0.2">
      <c r="A8" s="66" t="s">
        <v>367</v>
      </c>
      <c r="B8" s="66" t="s">
        <v>359</v>
      </c>
      <c r="C8" s="61">
        <v>43259</v>
      </c>
      <c r="D8" s="67" t="s">
        <v>369</v>
      </c>
      <c r="E8" s="67" t="s">
        <v>370</v>
      </c>
      <c r="F8" s="67" t="s">
        <v>366</v>
      </c>
      <c r="G8" s="65">
        <v>60000</v>
      </c>
      <c r="H8" s="68">
        <v>3.5000000000000003E-2</v>
      </c>
      <c r="I8" s="69">
        <v>2100</v>
      </c>
      <c r="J8" s="65">
        <v>2940000</v>
      </c>
    </row>
    <row r="9" spans="1:10" ht="16" x14ac:dyDescent="0.2">
      <c r="A9" s="66" t="s">
        <v>363</v>
      </c>
      <c r="B9" s="66" t="s">
        <v>359</v>
      </c>
      <c r="C9" s="62">
        <v>43260</v>
      </c>
      <c r="D9" s="67" t="s">
        <v>369</v>
      </c>
      <c r="E9" s="67" t="s">
        <v>371</v>
      </c>
      <c r="F9" s="67" t="s">
        <v>366</v>
      </c>
      <c r="G9" s="65">
        <v>30000</v>
      </c>
      <c r="H9" s="68">
        <v>3.5000000000000003E-2</v>
      </c>
      <c r="I9" s="69">
        <v>1050</v>
      </c>
      <c r="J9" s="65">
        <v>1470000</v>
      </c>
    </row>
    <row r="10" spans="1:10" ht="16" x14ac:dyDescent="0.2">
      <c r="A10" s="66" t="s">
        <v>367</v>
      </c>
      <c r="B10" s="66" t="s">
        <v>359</v>
      </c>
      <c r="C10" s="62">
        <v>43262</v>
      </c>
      <c r="D10" s="67" t="s">
        <v>372</v>
      </c>
      <c r="E10" s="67" t="s">
        <v>371</v>
      </c>
      <c r="F10" s="67" t="s">
        <v>366</v>
      </c>
      <c r="G10" s="65">
        <v>30000</v>
      </c>
      <c r="H10" s="68">
        <v>0.03</v>
      </c>
      <c r="I10" s="69">
        <v>900</v>
      </c>
      <c r="J10" s="65">
        <v>1260000</v>
      </c>
    </row>
    <row r="11" spans="1:10" ht="16" x14ac:dyDescent="0.2">
      <c r="A11" s="66" t="s">
        <v>118</v>
      </c>
      <c r="B11" s="66" t="s">
        <v>359</v>
      </c>
      <c r="C11" s="62">
        <v>43263</v>
      </c>
      <c r="D11" s="67" t="s">
        <v>372</v>
      </c>
      <c r="E11" s="67" t="s">
        <v>371</v>
      </c>
      <c r="F11" s="67" t="s">
        <v>366</v>
      </c>
      <c r="G11" s="65">
        <v>25000</v>
      </c>
      <c r="H11" s="68">
        <v>3.5000000000000003E-2</v>
      </c>
      <c r="I11" s="69">
        <v>875.00000000000011</v>
      </c>
      <c r="J11" s="65">
        <v>1225000.0000000002</v>
      </c>
    </row>
    <row r="12" spans="1:10" ht="16" x14ac:dyDescent="0.2">
      <c r="A12" s="66" t="s">
        <v>118</v>
      </c>
      <c r="B12" s="66" t="s">
        <v>359</v>
      </c>
      <c r="C12" s="62">
        <v>43264</v>
      </c>
      <c r="D12" s="67" t="s">
        <v>372</v>
      </c>
      <c r="E12" s="67" t="s">
        <v>371</v>
      </c>
      <c r="F12" s="67" t="s">
        <v>366</v>
      </c>
      <c r="G12" s="65">
        <v>25000</v>
      </c>
      <c r="H12" s="68">
        <v>3.5000000000000003E-2</v>
      </c>
      <c r="I12" s="69">
        <v>875.00000000000011</v>
      </c>
      <c r="J12" s="65">
        <v>1225000.0000000002</v>
      </c>
    </row>
    <row r="13" spans="1:10" ht="16" x14ac:dyDescent="0.2">
      <c r="A13" s="66" t="s">
        <v>363</v>
      </c>
      <c r="B13" s="66" t="s">
        <v>359</v>
      </c>
      <c r="C13" s="62">
        <v>43265</v>
      </c>
      <c r="D13" s="67" t="s">
        <v>372</v>
      </c>
      <c r="E13" s="67" t="s">
        <v>371</v>
      </c>
      <c r="F13" s="67" t="s">
        <v>366</v>
      </c>
      <c r="G13" s="65">
        <v>30000</v>
      </c>
      <c r="H13" s="68">
        <v>3.5000000000000003E-2</v>
      </c>
      <c r="I13" s="69">
        <v>1050</v>
      </c>
      <c r="J13" s="65">
        <v>1470000</v>
      </c>
    </row>
    <row r="14" spans="1:10" ht="16" x14ac:dyDescent="0.2">
      <c r="A14" s="66" t="s">
        <v>367</v>
      </c>
      <c r="B14" s="66" t="s">
        <v>359</v>
      </c>
      <c r="C14" s="62">
        <v>43266</v>
      </c>
      <c r="D14" s="63" t="s">
        <v>373</v>
      </c>
      <c r="E14" s="67" t="s">
        <v>365</v>
      </c>
      <c r="F14" s="67" t="s">
        <v>366</v>
      </c>
      <c r="G14" s="65">
        <v>50000</v>
      </c>
      <c r="H14" s="68">
        <v>3.5000000000000003E-2</v>
      </c>
      <c r="I14" s="69">
        <v>1750.0000000000002</v>
      </c>
      <c r="J14" s="65">
        <v>2450000.0000000005</v>
      </c>
    </row>
    <row r="15" spans="1:10" ht="16" x14ac:dyDescent="0.2">
      <c r="A15" s="66" t="s">
        <v>374</v>
      </c>
      <c r="B15" s="66" t="s">
        <v>359</v>
      </c>
      <c r="C15" s="62">
        <v>43267</v>
      </c>
      <c r="D15" s="63" t="s">
        <v>373</v>
      </c>
      <c r="E15" s="63" t="s">
        <v>365</v>
      </c>
      <c r="F15" s="67" t="s">
        <v>366</v>
      </c>
      <c r="G15" s="65">
        <v>50000</v>
      </c>
      <c r="H15" s="68">
        <v>0.03</v>
      </c>
      <c r="I15" s="69">
        <v>1500</v>
      </c>
      <c r="J15" s="65">
        <v>2100000</v>
      </c>
    </row>
    <row r="16" spans="1:10" ht="16" x14ac:dyDescent="0.2">
      <c r="A16" s="66" t="s">
        <v>118</v>
      </c>
      <c r="B16" s="66" t="s">
        <v>359</v>
      </c>
      <c r="C16" s="62">
        <v>43268</v>
      </c>
      <c r="D16" s="63" t="s">
        <v>373</v>
      </c>
      <c r="E16" s="67" t="s">
        <v>370</v>
      </c>
      <c r="F16" s="67" t="s">
        <v>366</v>
      </c>
      <c r="G16" s="65">
        <v>80000</v>
      </c>
      <c r="H16" s="68">
        <v>3.5000000000000003E-2</v>
      </c>
      <c r="I16" s="69">
        <v>2800.0000000000005</v>
      </c>
      <c r="J16" s="65">
        <v>3920000.0000000005</v>
      </c>
    </row>
    <row r="17" spans="1:10" ht="16" x14ac:dyDescent="0.2">
      <c r="A17" s="66" t="s">
        <v>367</v>
      </c>
      <c r="B17" s="66" t="s">
        <v>359</v>
      </c>
      <c r="C17" s="62">
        <v>43269</v>
      </c>
      <c r="D17" s="63" t="s">
        <v>373</v>
      </c>
      <c r="E17" s="67" t="s">
        <v>375</v>
      </c>
      <c r="F17" s="67" t="s">
        <v>366</v>
      </c>
      <c r="G17" s="65">
        <v>100000</v>
      </c>
      <c r="H17" s="68">
        <v>0.03</v>
      </c>
      <c r="I17" s="69">
        <v>3000</v>
      </c>
      <c r="J17" s="65">
        <v>4200000</v>
      </c>
    </row>
    <row r="18" spans="1:10" ht="16" x14ac:dyDescent="0.2">
      <c r="A18" s="66" t="s">
        <v>363</v>
      </c>
      <c r="B18" s="66" t="s">
        <v>359</v>
      </c>
      <c r="C18" s="62">
        <v>43270</v>
      </c>
      <c r="D18" s="67" t="s">
        <v>376</v>
      </c>
      <c r="E18" s="63" t="s">
        <v>371</v>
      </c>
      <c r="F18" s="67" t="s">
        <v>366</v>
      </c>
      <c r="G18" s="65">
        <v>30000</v>
      </c>
      <c r="H18" s="68">
        <v>0.04</v>
      </c>
      <c r="I18" s="69">
        <v>1200</v>
      </c>
      <c r="J18" s="65">
        <v>1680000</v>
      </c>
    </row>
    <row r="19" spans="1:10" ht="16" x14ac:dyDescent="0.2">
      <c r="A19" s="66" t="s">
        <v>367</v>
      </c>
      <c r="B19" s="66" t="s">
        <v>359</v>
      </c>
      <c r="C19" s="62">
        <v>43271</v>
      </c>
      <c r="D19" s="67" t="s">
        <v>376</v>
      </c>
      <c r="E19" s="63" t="s">
        <v>371</v>
      </c>
      <c r="F19" s="67" t="s">
        <v>366</v>
      </c>
      <c r="G19" s="65">
        <v>30000</v>
      </c>
      <c r="H19" s="68">
        <v>0.04</v>
      </c>
      <c r="I19" s="69">
        <v>1200</v>
      </c>
      <c r="J19" s="65">
        <v>1680000</v>
      </c>
    </row>
    <row r="20" spans="1:10" ht="16" x14ac:dyDescent="0.2">
      <c r="A20" s="66" t="s">
        <v>363</v>
      </c>
      <c r="B20" s="66" t="s">
        <v>359</v>
      </c>
      <c r="C20" s="62">
        <v>43272</v>
      </c>
      <c r="D20" s="67" t="s">
        <v>377</v>
      </c>
      <c r="E20" s="67" t="s">
        <v>368</v>
      </c>
      <c r="F20" s="67" t="s">
        <v>366</v>
      </c>
      <c r="G20" s="65">
        <v>30000</v>
      </c>
      <c r="H20" s="68">
        <v>0.03</v>
      </c>
      <c r="I20" s="69">
        <v>900</v>
      </c>
      <c r="J20" s="65">
        <v>1260000</v>
      </c>
    </row>
    <row r="21" spans="1:10" ht="16" x14ac:dyDescent="0.2">
      <c r="A21" s="66" t="s">
        <v>378</v>
      </c>
      <c r="B21" s="66" t="s">
        <v>359</v>
      </c>
      <c r="C21" s="62">
        <v>43273</v>
      </c>
      <c r="D21" s="67" t="s">
        <v>377</v>
      </c>
      <c r="E21" s="67" t="s">
        <v>379</v>
      </c>
      <c r="F21" s="67" t="s">
        <v>362</v>
      </c>
      <c r="G21" s="65">
        <v>150000</v>
      </c>
      <c r="H21" s="68">
        <v>4.4999999999999998E-2</v>
      </c>
      <c r="I21" s="69">
        <v>6750</v>
      </c>
      <c r="J21" s="65">
        <v>9450000</v>
      </c>
    </row>
    <row r="22" spans="1:10" ht="16" x14ac:dyDescent="0.2">
      <c r="A22" s="66" t="s">
        <v>118</v>
      </c>
      <c r="B22" s="66" t="s">
        <v>359</v>
      </c>
      <c r="C22" s="62">
        <v>43274</v>
      </c>
      <c r="D22" s="67" t="s">
        <v>377</v>
      </c>
      <c r="E22" s="67" t="s">
        <v>368</v>
      </c>
      <c r="F22" s="67" t="s">
        <v>366</v>
      </c>
      <c r="G22" s="65">
        <v>25000</v>
      </c>
      <c r="H22" s="68">
        <v>0.03</v>
      </c>
      <c r="I22" s="69">
        <v>750</v>
      </c>
      <c r="J22" s="65">
        <v>1050000</v>
      </c>
    </row>
    <row r="23" spans="1:10" ht="16" x14ac:dyDescent="0.2">
      <c r="A23" s="66" t="s">
        <v>378</v>
      </c>
      <c r="B23" s="66" t="s">
        <v>359</v>
      </c>
      <c r="C23" s="62">
        <v>43275</v>
      </c>
      <c r="D23" s="67" t="s">
        <v>377</v>
      </c>
      <c r="E23" s="67" t="s">
        <v>371</v>
      </c>
      <c r="F23" s="67" t="s">
        <v>366</v>
      </c>
      <c r="G23" s="65">
        <v>30000</v>
      </c>
      <c r="H23" s="68">
        <v>0.03</v>
      </c>
      <c r="I23" s="69">
        <v>900</v>
      </c>
      <c r="J23" s="65">
        <v>1260000</v>
      </c>
    </row>
    <row r="24" spans="1:10" ht="16" x14ac:dyDescent="0.2">
      <c r="A24" s="66" t="s">
        <v>118</v>
      </c>
      <c r="B24" s="66" t="s">
        <v>359</v>
      </c>
      <c r="C24" s="62">
        <v>43276</v>
      </c>
      <c r="D24" s="63" t="s">
        <v>380</v>
      </c>
      <c r="E24" s="67" t="s">
        <v>371</v>
      </c>
      <c r="F24" s="67" t="s">
        <v>366</v>
      </c>
      <c r="G24" s="65">
        <v>30000</v>
      </c>
      <c r="H24" s="68">
        <v>3.5000000000000003E-2</v>
      </c>
      <c r="I24" s="69">
        <v>1050</v>
      </c>
      <c r="J24" s="65">
        <v>1470000</v>
      </c>
    </row>
    <row r="25" spans="1:10" ht="16" x14ac:dyDescent="0.2">
      <c r="A25" s="66" t="s">
        <v>367</v>
      </c>
      <c r="B25" s="66" t="s">
        <v>359</v>
      </c>
      <c r="C25" s="62">
        <v>43277</v>
      </c>
      <c r="D25" s="63" t="s">
        <v>380</v>
      </c>
      <c r="E25" s="63" t="s">
        <v>365</v>
      </c>
      <c r="F25" s="67" t="s">
        <v>366</v>
      </c>
      <c r="G25" s="65">
        <v>50000</v>
      </c>
      <c r="H25" s="68">
        <v>0.04</v>
      </c>
      <c r="I25" s="69">
        <v>2000</v>
      </c>
      <c r="J25" s="65">
        <v>2800000</v>
      </c>
    </row>
    <row r="26" spans="1:10" ht="16" x14ac:dyDescent="0.2">
      <c r="A26" s="66" t="s">
        <v>367</v>
      </c>
      <c r="B26" s="66" t="s">
        <v>359</v>
      </c>
      <c r="C26" s="62">
        <v>43279</v>
      </c>
      <c r="D26" s="63" t="s">
        <v>380</v>
      </c>
      <c r="E26" s="67" t="s">
        <v>371</v>
      </c>
      <c r="F26" s="67" t="s">
        <v>366</v>
      </c>
      <c r="G26" s="65">
        <v>30000</v>
      </c>
      <c r="H26" s="68">
        <v>3.5000000000000003E-2</v>
      </c>
      <c r="I26" s="69">
        <v>1050</v>
      </c>
      <c r="J26" s="65">
        <v>1470000</v>
      </c>
    </row>
    <row r="27" spans="1:10" ht="16" x14ac:dyDescent="0.2">
      <c r="A27" s="66" t="s">
        <v>363</v>
      </c>
      <c r="B27" s="66" t="s">
        <v>359</v>
      </c>
      <c r="C27" s="62">
        <v>43280</v>
      </c>
      <c r="D27" s="63" t="s">
        <v>380</v>
      </c>
      <c r="E27" s="63" t="s">
        <v>365</v>
      </c>
      <c r="F27" s="67" t="s">
        <v>366</v>
      </c>
      <c r="G27" s="65">
        <v>20000</v>
      </c>
      <c r="H27" s="68">
        <v>3.5000000000000003E-2</v>
      </c>
      <c r="I27" s="69">
        <v>700.00000000000011</v>
      </c>
      <c r="J27" s="65">
        <v>980000.00000000012</v>
      </c>
    </row>
    <row r="28" spans="1:10" ht="16" x14ac:dyDescent="0.2">
      <c r="A28" s="66" t="s">
        <v>367</v>
      </c>
      <c r="B28" s="66" t="s">
        <v>359</v>
      </c>
      <c r="C28" s="62">
        <v>43281</v>
      </c>
      <c r="D28" s="63" t="s">
        <v>380</v>
      </c>
      <c r="E28" s="67" t="s">
        <v>368</v>
      </c>
      <c r="F28" s="67" t="s">
        <v>366</v>
      </c>
      <c r="G28" s="65">
        <v>30000</v>
      </c>
      <c r="H28" s="68">
        <v>3.5000000000000003E-2</v>
      </c>
      <c r="I28" s="69">
        <v>1050</v>
      </c>
      <c r="J28" s="65">
        <v>1470000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会员券（不含特卖）</vt:lpstr>
      <vt:lpstr>精准营销（含特卖）</vt:lpstr>
      <vt:lpstr>Sheet1</vt:lpstr>
      <vt:lpstr>工作表5</vt:lpstr>
      <vt:lpstr>工作表4</vt:lpstr>
      <vt:lpstr>工作表3</vt:lpstr>
      <vt:lpstr>工作表2</vt:lpstr>
      <vt:lpstr>工作表1</vt:lpstr>
      <vt:lpstr>厨卫</vt:lpstr>
      <vt:lpstr>生活家居</vt:lpstr>
      <vt:lpstr>冰洗</vt:lpstr>
      <vt:lpstr>百货</vt:lpstr>
      <vt:lpstr>体育</vt:lpstr>
      <vt:lpstr>数码</vt:lpstr>
      <vt:lpstr>黑电</vt:lpstr>
      <vt:lpstr>电脑</vt:lpstr>
      <vt:lpstr>通讯</vt:lpstr>
      <vt:lpstr>超市</vt:lpstr>
      <vt:lpstr>红孩子</vt:lpstr>
      <vt:lpstr>空调</vt:lpstr>
      <vt:lpstr>汽车</vt:lpstr>
      <vt:lpstr>海外购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张晓磊</dc:creator>
  <cp:lastModifiedBy>Microsoft Office 用户</cp:lastModifiedBy>
  <dcterms:created xsi:type="dcterms:W3CDTF">2018-04-08T10:25:00Z</dcterms:created>
  <dcterms:modified xsi:type="dcterms:W3CDTF">2018-05-30T09:18:27Z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