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andler/Documents/Projects/sndataclean/cao_biao/"/>
    </mc:Choice>
  </mc:AlternateContent>
  <bookViews>
    <workbookView xWindow="0" yWindow="460" windowWidth="28800" windowHeight="17540" firstSheet="2" activeTab="2"/>
  </bookViews>
  <sheets>
    <sheet name="会员券（不含特卖）" sheetId="1" state="hidden" r:id="rId1"/>
    <sheet name="精准营销（含特卖）" sheetId="2" state="hidden" r:id="rId2"/>
    <sheet name="Sheet1" sheetId="18" r:id="rId3"/>
  </sheets>
  <definedNames>
    <definedName name="_xlnm._FilterDatabase" localSheetId="0" hidden="1">'会员券（不含特卖）'!$A$1:$T$30</definedName>
    <definedName name="_xlnm._FilterDatabase" localSheetId="1" hidden="1">'精准营销（含特卖）'!$B$1:$J$136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2" l="1"/>
  <c r="J71" i="2"/>
  <c r="I72" i="2"/>
  <c r="J72" i="2"/>
  <c r="I73" i="2"/>
  <c r="J73" i="2"/>
  <c r="I74" i="2"/>
  <c r="J74" i="2"/>
  <c r="I75" i="2"/>
  <c r="J75" i="2"/>
  <c r="I76" i="2"/>
  <c r="J76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H136" i="2"/>
  <c r="G136" i="2"/>
  <c r="I135" i="2"/>
  <c r="J135" i="2"/>
  <c r="I134" i="2"/>
  <c r="J134" i="2"/>
  <c r="I133" i="2"/>
  <c r="J133" i="2"/>
  <c r="I132" i="2"/>
  <c r="J132" i="2"/>
  <c r="I131" i="2"/>
  <c r="J131" i="2"/>
  <c r="I130" i="2"/>
  <c r="J130" i="2"/>
  <c r="I129" i="2"/>
  <c r="J129" i="2"/>
  <c r="I128" i="2"/>
  <c r="J128" i="2"/>
  <c r="I127" i="2"/>
  <c r="J127" i="2"/>
  <c r="I126" i="2"/>
  <c r="J126" i="2"/>
  <c r="I125" i="2"/>
  <c r="J125" i="2"/>
  <c r="I124" i="2"/>
  <c r="J124" i="2"/>
  <c r="I123" i="2"/>
  <c r="J123" i="2"/>
  <c r="I122" i="2"/>
  <c r="J122" i="2"/>
  <c r="I121" i="2"/>
  <c r="J121" i="2"/>
  <c r="I120" i="2"/>
  <c r="J120" i="2"/>
  <c r="I119" i="2"/>
  <c r="J119" i="2"/>
  <c r="I118" i="2"/>
  <c r="J118" i="2"/>
  <c r="I117" i="2"/>
  <c r="J117" i="2"/>
  <c r="I116" i="2"/>
  <c r="J116" i="2"/>
  <c r="I115" i="2"/>
  <c r="J115" i="2"/>
  <c r="I114" i="2"/>
  <c r="J114" i="2"/>
  <c r="I113" i="2"/>
  <c r="J113" i="2"/>
  <c r="I112" i="2"/>
  <c r="J112" i="2"/>
  <c r="I111" i="2"/>
  <c r="J111" i="2"/>
  <c r="I110" i="2"/>
  <c r="J110" i="2"/>
  <c r="I109" i="2"/>
  <c r="J109" i="2"/>
  <c r="I108" i="2"/>
  <c r="J108" i="2"/>
  <c r="I107" i="2"/>
  <c r="J107" i="2"/>
  <c r="I106" i="2"/>
  <c r="J106" i="2"/>
  <c r="I105" i="2"/>
  <c r="J105" i="2"/>
  <c r="I104" i="2"/>
  <c r="J104" i="2"/>
  <c r="I103" i="2"/>
  <c r="J103" i="2"/>
  <c r="I102" i="2"/>
  <c r="J102" i="2"/>
  <c r="I101" i="2"/>
  <c r="J101" i="2"/>
  <c r="I100" i="2"/>
  <c r="J100" i="2"/>
  <c r="I99" i="2"/>
  <c r="J99" i="2"/>
  <c r="I98" i="2"/>
  <c r="J98" i="2"/>
  <c r="I97" i="2"/>
  <c r="J97" i="2"/>
  <c r="I96" i="2"/>
  <c r="J96" i="2"/>
  <c r="I95" i="2"/>
  <c r="J95" i="2"/>
  <c r="I94" i="2"/>
  <c r="J94" i="2"/>
  <c r="I93" i="2"/>
  <c r="J93" i="2"/>
  <c r="I92" i="2"/>
  <c r="J92" i="2"/>
  <c r="I91" i="2"/>
  <c r="J91" i="2"/>
  <c r="I90" i="2"/>
  <c r="J90" i="2"/>
  <c r="I89" i="2"/>
  <c r="J89" i="2"/>
  <c r="I88" i="2"/>
  <c r="J88" i="2"/>
  <c r="I87" i="2"/>
  <c r="J87" i="2"/>
  <c r="I86" i="2"/>
  <c r="J86" i="2"/>
  <c r="I85" i="2"/>
  <c r="J85" i="2"/>
  <c r="I84" i="2"/>
  <c r="J84" i="2"/>
  <c r="I83" i="2"/>
  <c r="J83" i="2"/>
  <c r="I82" i="2"/>
  <c r="J82" i="2"/>
  <c r="I81" i="2"/>
  <c r="J81" i="2"/>
  <c r="I80" i="2"/>
  <c r="J80" i="2"/>
  <c r="I79" i="2"/>
  <c r="J79" i="2"/>
  <c r="I78" i="2"/>
  <c r="J78" i="2"/>
  <c r="I77" i="2"/>
  <c r="J77" i="2"/>
  <c r="I70" i="2"/>
  <c r="J70" i="2"/>
  <c r="I69" i="2"/>
  <c r="J69" i="2"/>
  <c r="I68" i="2"/>
  <c r="J68" i="2"/>
  <c r="I67" i="2"/>
  <c r="J67" i="2"/>
  <c r="I66" i="2"/>
  <c r="J66" i="2"/>
  <c r="I65" i="2"/>
  <c r="J65" i="2"/>
  <c r="I64" i="2"/>
  <c r="J64" i="2"/>
  <c r="I63" i="2"/>
  <c r="J63" i="2"/>
  <c r="I49" i="2"/>
  <c r="J49" i="2"/>
  <c r="I48" i="2"/>
  <c r="J48" i="2"/>
  <c r="I47" i="2"/>
  <c r="J47" i="2"/>
  <c r="I46" i="2"/>
  <c r="J46" i="2"/>
  <c r="I45" i="2"/>
  <c r="J45" i="2"/>
  <c r="I44" i="2"/>
  <c r="J44" i="2"/>
  <c r="I43" i="2"/>
  <c r="J43" i="2"/>
  <c r="I42" i="2"/>
  <c r="J42" i="2"/>
  <c r="I41" i="2"/>
  <c r="J41" i="2"/>
  <c r="I40" i="2"/>
  <c r="J40" i="2"/>
  <c r="I39" i="2"/>
  <c r="J39" i="2"/>
  <c r="I38" i="2"/>
  <c r="J38" i="2"/>
  <c r="I37" i="2"/>
  <c r="J37" i="2"/>
  <c r="I36" i="2"/>
  <c r="J36" i="2"/>
  <c r="I35" i="2"/>
  <c r="J35" i="2"/>
  <c r="I34" i="2"/>
  <c r="J34" i="2"/>
  <c r="I33" i="2"/>
  <c r="J33" i="2"/>
  <c r="I32" i="2"/>
  <c r="J32" i="2"/>
  <c r="I31" i="2"/>
  <c r="J31" i="2"/>
  <c r="I30" i="2"/>
  <c r="J30" i="2"/>
  <c r="I29" i="2"/>
  <c r="J29" i="2"/>
  <c r="I28" i="2"/>
  <c r="J28" i="2"/>
  <c r="I27" i="2"/>
  <c r="J27" i="2"/>
  <c r="I26" i="2"/>
  <c r="J26" i="2"/>
  <c r="I25" i="2"/>
  <c r="J25" i="2"/>
  <c r="I24" i="2"/>
  <c r="J24" i="2"/>
  <c r="I23" i="2"/>
  <c r="J23" i="2"/>
  <c r="I22" i="2"/>
  <c r="J22" i="2"/>
  <c r="I21" i="2"/>
  <c r="J21" i="2"/>
  <c r="I20" i="2"/>
  <c r="J20" i="2"/>
  <c r="I19" i="2"/>
  <c r="J19" i="2"/>
  <c r="I18" i="2"/>
  <c r="J18" i="2"/>
  <c r="I17" i="2"/>
  <c r="J17" i="2"/>
  <c r="I16" i="2"/>
  <c r="J1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I6" i="2"/>
  <c r="J6" i="2"/>
  <c r="I5" i="2"/>
  <c r="J5" i="2"/>
  <c r="I4" i="2"/>
  <c r="J4" i="2"/>
  <c r="I3" i="2"/>
  <c r="J3" i="2"/>
  <c r="I2" i="2"/>
  <c r="L30" i="1"/>
  <c r="P29" i="1"/>
  <c r="T29" i="1"/>
  <c r="P28" i="1"/>
  <c r="T28" i="1"/>
  <c r="R28" i="1"/>
  <c r="P27" i="1"/>
  <c r="T27" i="1"/>
  <c r="R27" i="1"/>
  <c r="P26" i="1"/>
  <c r="T26" i="1"/>
  <c r="P25" i="1"/>
  <c r="T25" i="1"/>
  <c r="P24" i="1"/>
  <c r="T24" i="1"/>
  <c r="R24" i="1"/>
  <c r="P23" i="1"/>
  <c r="T23" i="1"/>
  <c r="R23" i="1"/>
  <c r="P22" i="1"/>
  <c r="R22" i="1"/>
  <c r="T22" i="1"/>
  <c r="P21" i="1"/>
  <c r="T21" i="1"/>
  <c r="P20" i="1"/>
  <c r="T20" i="1"/>
  <c r="R20" i="1"/>
  <c r="P19" i="1"/>
  <c r="T19" i="1"/>
  <c r="R19" i="1"/>
  <c r="P18" i="1"/>
  <c r="T18" i="1"/>
  <c r="P17" i="1"/>
  <c r="T17" i="1"/>
  <c r="P16" i="1"/>
  <c r="T16" i="1"/>
  <c r="R16" i="1"/>
  <c r="P15" i="1"/>
  <c r="T15" i="1"/>
  <c r="R15" i="1"/>
  <c r="P14" i="1"/>
  <c r="R14" i="1"/>
  <c r="T14" i="1"/>
  <c r="P13" i="1"/>
  <c r="T13" i="1"/>
  <c r="P12" i="1"/>
  <c r="T12" i="1"/>
  <c r="R12" i="1"/>
  <c r="P11" i="1"/>
  <c r="T11" i="1"/>
  <c r="R11" i="1"/>
  <c r="P10" i="1"/>
  <c r="T10" i="1"/>
  <c r="P9" i="1"/>
  <c r="T9" i="1"/>
  <c r="P8" i="1"/>
  <c r="T8" i="1"/>
  <c r="R8" i="1"/>
  <c r="P7" i="1"/>
  <c r="T7" i="1"/>
  <c r="R7" i="1"/>
  <c r="P6" i="1"/>
  <c r="R6" i="1"/>
  <c r="T6" i="1"/>
  <c r="P5" i="1"/>
  <c r="T5" i="1"/>
  <c r="P4" i="1"/>
  <c r="T4" i="1"/>
  <c r="R4" i="1"/>
  <c r="P3" i="1"/>
  <c r="T3" i="1"/>
  <c r="R3" i="1"/>
  <c r="P2" i="1"/>
  <c r="P30" i="1"/>
  <c r="I136" i="2"/>
  <c r="R2" i="1"/>
  <c r="R5" i="1"/>
  <c r="R9" i="1"/>
  <c r="R10" i="1"/>
  <c r="R13" i="1"/>
  <c r="R17" i="1"/>
  <c r="R18" i="1"/>
  <c r="R21" i="1"/>
  <c r="R25" i="1"/>
  <c r="R26" i="1"/>
  <c r="R29" i="1"/>
  <c r="R30" i="1"/>
  <c r="J2" i="2"/>
  <c r="J136" i="2"/>
  <c r="T2" i="1"/>
  <c r="T30" i="1"/>
</calcChain>
</file>

<file path=xl/sharedStrings.xml><?xml version="1.0" encoding="utf-8"?>
<sst xmlns="http://schemas.openxmlformats.org/spreadsheetml/2006/main" count="746" uniqueCount="279">
  <si>
    <t>序号</t>
  </si>
  <si>
    <t>目的</t>
  </si>
  <si>
    <t>发券时间</t>
  </si>
  <si>
    <t>用券时间</t>
  </si>
  <si>
    <t>渠道</t>
  </si>
  <si>
    <t>发券人群</t>
  </si>
  <si>
    <t>券编码</t>
  </si>
  <si>
    <t>券名称</t>
  </si>
  <si>
    <t>用普惠券范围</t>
  </si>
  <si>
    <t>券满减条件</t>
  </si>
  <si>
    <t>选品标准</t>
  </si>
  <si>
    <t>发放
数量（张）</t>
  </si>
  <si>
    <t>领券率</t>
  </si>
  <si>
    <t>用券率</t>
  </si>
  <si>
    <t>券面
值</t>
  </si>
  <si>
    <t>用券
费用</t>
  </si>
  <si>
    <t>预估
ROI</t>
  </si>
  <si>
    <t>销售
带动（元）</t>
  </si>
  <si>
    <t>事业部费用承担</t>
  </si>
  <si>
    <t>拉新</t>
  </si>
  <si>
    <t>7天动态</t>
  </si>
  <si>
    <t>会员营销券</t>
  </si>
  <si>
    <t>新人</t>
  </si>
  <si>
    <t>5.2-5.9新人会员营销券</t>
  </si>
  <si>
    <t>服饰鞋包+体育</t>
  </si>
  <si>
    <t>10元无门槛</t>
  </si>
  <si>
    <t>核心单品提报30款
选取当季热销（类）标品
成交价格在19-50元之间</t>
  </si>
  <si>
    <t>5.10-5.13新人会员营销券</t>
  </si>
  <si>
    <t>5.14-5.18新人会员营销券</t>
  </si>
  <si>
    <t>5.19-5.24新人会员营销券</t>
  </si>
  <si>
    <t>5.26-6.1新人会员营销券</t>
  </si>
  <si>
    <t>5.2-6.1</t>
  </si>
  <si>
    <t>新人频道</t>
  </si>
  <si>
    <t>5月新人礼包券</t>
  </si>
  <si>
    <t>201804280002379185</t>
  </si>
  <si>
    <t>5月新人礼包券（备用）</t>
  </si>
  <si>
    <t>99-20</t>
  </si>
  <si>
    <t>备用（剔除高客单店铺）</t>
  </si>
  <si>
    <t>校园频道</t>
  </si>
  <si>
    <t>学生</t>
  </si>
  <si>
    <t>201804280002376477</t>
  </si>
  <si>
    <t>5月校园专享券</t>
  </si>
  <si>
    <t>49-10</t>
  </si>
  <si>
    <t>挑选100款学生偏好商品</t>
  </si>
  <si>
    <t>201804280002377710</t>
  </si>
  <si>
    <t>5月校园专享券（备用）</t>
  </si>
  <si>
    <t>5.6-5.13</t>
  </si>
  <si>
    <t>跨品类买家</t>
  </si>
  <si>
    <t>5.6-5.13百货跨品类营销券</t>
  </si>
  <si>
    <t>服装</t>
  </si>
  <si>
    <t>129-30</t>
  </si>
  <si>
    <t>与母亲节129减30券范围相同</t>
  </si>
  <si>
    <t>5.10-5.13</t>
  </si>
  <si>
    <t>5.10-5.13百货跨品类营销券</t>
  </si>
  <si>
    <t>399-200</t>
  </si>
  <si>
    <t>与母亲节399减200券范围相同</t>
  </si>
  <si>
    <t>5.21-5.27</t>
  </si>
  <si>
    <t>5.21-5.27百货跨品类营销券</t>
  </si>
  <si>
    <t>箱包</t>
  </si>
  <si>
    <t>与清凉季399减200范围相同</t>
  </si>
  <si>
    <t>5.25-6.01</t>
  </si>
  <si>
    <t>5.25-6.01百货跨品类营销券</t>
  </si>
  <si>
    <t>与618预热129减30券范围相同</t>
  </si>
  <si>
    <t>269-80</t>
  </si>
  <si>
    <t>与618预热269减80券范围相同</t>
  </si>
  <si>
    <t>促活</t>
  </si>
  <si>
    <t>沉睡买家</t>
  </si>
  <si>
    <t>5.6-5.13百货沉睡唤醒券</t>
  </si>
  <si>
    <t>5.10-5.13百货沉睡唤醒券</t>
  </si>
  <si>
    <t>5.21-5.27百货沉睡唤醒券</t>
  </si>
  <si>
    <t>5.25-6.01百货沉睡唤醒券</t>
  </si>
  <si>
    <t>留存</t>
  </si>
  <si>
    <t>5.7-5.9</t>
  </si>
  <si>
    <t>3天动态</t>
  </si>
  <si>
    <t>9号会员日</t>
  </si>
  <si>
    <t>老会员</t>
  </si>
  <si>
    <t>百货会员日云钻兑换券</t>
  </si>
  <si>
    <t>服饰鞋包</t>
  </si>
  <si>
    <t>129-40</t>
  </si>
  <si>
    <t>百货会员日老SUPER券</t>
  </si>
  <si>
    <t>269-90</t>
  </si>
  <si>
    <t>与母亲节269减80券范围相同</t>
  </si>
  <si>
    <t>4.25-4.26</t>
  </si>
  <si>
    <t>26号会员日</t>
  </si>
  <si>
    <t>整站会员日新SUPER券</t>
  </si>
  <si>
    <t>4.23-4.26</t>
  </si>
  <si>
    <t>整站会员日老SUPER券</t>
  </si>
  <si>
    <t>399-210</t>
  </si>
  <si>
    <t>与清凉季399减200券范围相同</t>
  </si>
  <si>
    <t>5.8-5.14/5.15-5.21</t>
  </si>
  <si>
    <t>钟表超品</t>
  </si>
  <si>
    <t>配饰499减150会员营销券</t>
  </si>
  <si>
    <t>钟表箱包</t>
  </si>
  <si>
    <t>499-150</t>
  </si>
  <si>
    <t>黄金类目提供</t>
  </si>
  <si>
    <t>配饰999减300会员营销券</t>
  </si>
  <si>
    <r>
      <rPr>
        <sz val="10"/>
        <color theme="3"/>
        <rFont val="微软雅黑"/>
        <family val="3"/>
        <charset val="134"/>
      </rPr>
      <t>9</t>
    </r>
    <r>
      <rPr>
        <sz val="10"/>
        <color theme="3"/>
        <rFont val="微软雅黑"/>
        <family val="3"/>
        <charset val="134"/>
      </rPr>
      <t>99-300</t>
    </r>
  </si>
  <si>
    <t>配饰999减310SUPER会员券</t>
  </si>
  <si>
    <r>
      <rPr>
        <sz val="10"/>
        <color theme="3"/>
        <rFont val="微软雅黑"/>
        <family val="3"/>
        <charset val="134"/>
      </rPr>
      <t>9</t>
    </r>
    <r>
      <rPr>
        <sz val="10"/>
        <color theme="3"/>
        <rFont val="微软雅黑"/>
        <family val="3"/>
        <charset val="134"/>
      </rPr>
      <t>99-310</t>
    </r>
  </si>
  <si>
    <t>黄金500减100会员营销券</t>
  </si>
  <si>
    <t>黄金饰品</t>
  </si>
  <si>
    <t>500-100</t>
  </si>
  <si>
    <r>
      <rPr>
        <sz val="10"/>
        <color theme="3"/>
        <rFont val="微软雅黑"/>
        <family val="3"/>
        <charset val="134"/>
      </rPr>
      <t>黄金999减200</t>
    </r>
    <r>
      <rPr>
        <sz val="10"/>
        <color theme="3"/>
        <rFont val="微软雅黑"/>
        <family val="3"/>
        <charset val="134"/>
      </rPr>
      <t>SUPER会员券</t>
    </r>
  </si>
  <si>
    <r>
      <rPr>
        <sz val="10"/>
        <color theme="3"/>
        <rFont val="微软雅黑"/>
        <family val="3"/>
        <charset val="134"/>
      </rPr>
      <t>9</t>
    </r>
    <r>
      <rPr>
        <sz val="10"/>
        <color theme="3"/>
        <rFont val="微软雅黑"/>
        <family val="3"/>
        <charset val="134"/>
      </rPr>
      <t>99-200</t>
    </r>
  </si>
  <si>
    <t>总计</t>
  </si>
  <si>
    <t>—</t>
  </si>
  <si>
    <t>1.所有券类型为易券</t>
  </si>
  <si>
    <t>2.无门槛券都为核心单品提报</t>
  </si>
  <si>
    <t>3.承担比例，与普惠券相同的部分按既定比例承担，多出10元百货承担</t>
  </si>
  <si>
    <t>品类</t>
  </si>
  <si>
    <t>日期</t>
  </si>
  <si>
    <t>主推内容</t>
  </si>
  <si>
    <t>维度（人群）</t>
  </si>
  <si>
    <t>发送量（万）</t>
  </si>
  <si>
    <t>目标转化率</t>
  </si>
  <si>
    <t>目标转化买家数</t>
  </si>
  <si>
    <t>贡献销售额</t>
  </si>
  <si>
    <t>服装线</t>
  </si>
  <si>
    <t>短信</t>
  </si>
  <si>
    <t>百货</t>
  </si>
  <si>
    <t>服装T恤节</t>
  </si>
  <si>
    <t>服装互动人群</t>
  </si>
  <si>
    <t>push</t>
  </si>
  <si>
    <t>服装T恤节 跨店2件8折</t>
  </si>
  <si>
    <t>站内信</t>
  </si>
  <si>
    <t>服装T恤节PC会场</t>
  </si>
  <si>
    <t>服装T恤节 99元3件专区</t>
  </si>
  <si>
    <t>服装母亲节预热</t>
  </si>
  <si>
    <t>母亲节发券129-30 269-80</t>
  </si>
  <si>
    <t>百货事业部会员日发券</t>
  </si>
  <si>
    <t>PUSH</t>
  </si>
  <si>
    <t>百货事业部会员日</t>
  </si>
  <si>
    <t>母亲节会员营销券399-200</t>
  </si>
  <si>
    <t>母亲节PC会场</t>
  </si>
  <si>
    <t>母亲节内衣2免1</t>
  </si>
  <si>
    <t>母亲节用券提醒</t>
  </si>
  <si>
    <t>用户关怀+母亲节催付</t>
  </si>
  <si>
    <t>服装表白日预热（活跃会员）</t>
  </si>
  <si>
    <t>服装表白日（即将流失人群）</t>
  </si>
  <si>
    <t>服装表白日（可能复购人群）</t>
  </si>
  <si>
    <t>服装表白日PC会场</t>
  </si>
  <si>
    <t>服装表白日</t>
  </si>
  <si>
    <t>服装表白日用券提醒</t>
  </si>
  <si>
    <t>服装表白日爆发</t>
  </si>
  <si>
    <t>服装清凉季发券399-200</t>
  </si>
  <si>
    <t>服饰清凉季PC会场</t>
  </si>
  <si>
    <t>服饰清凉季：男装</t>
  </si>
  <si>
    <t>服饰清凉季：女装</t>
  </si>
  <si>
    <t>服饰清凉季：内衣</t>
  </si>
  <si>
    <t>服饰清凉季：鞋靴</t>
  </si>
  <si>
    <t>服饰清凉季</t>
  </si>
  <si>
    <t>服饰清凉季用券提醒</t>
  </si>
  <si>
    <t>服饰清凉季催付</t>
  </si>
  <si>
    <t>服装童心未泯</t>
  </si>
  <si>
    <t>童装互动人群</t>
  </si>
  <si>
    <t>服装童心未泯PC会场</t>
  </si>
  <si>
    <t>服装童心未泯99元3件专区</t>
  </si>
  <si>
    <t>配饰线</t>
  </si>
  <si>
    <t>黄金大促预热</t>
  </si>
  <si>
    <t>配饰互动人群</t>
  </si>
  <si>
    <t>黄金大促发券599-60</t>
  </si>
  <si>
    <t>黄金大促PC会场</t>
  </si>
  <si>
    <t>百货穿搭内容页</t>
  </si>
  <si>
    <t>上月新用户二次营销</t>
  </si>
  <si>
    <t>黄金大促用券提醒</t>
  </si>
  <si>
    <t>黄金大促催付</t>
  </si>
  <si>
    <t>网络情人节预热</t>
  </si>
  <si>
    <t>网络情人节发券</t>
  </si>
  <si>
    <t>网络情人节爆发</t>
  </si>
  <si>
    <t>网络情人节用券提醒/催付</t>
  </si>
  <si>
    <t>普推</t>
  </si>
  <si>
    <t>配饰超品日发券/活动提醒</t>
  </si>
  <si>
    <t>配饰超品日PC会场</t>
  </si>
  <si>
    <t>邮件</t>
  </si>
  <si>
    <t>配饰超品日</t>
  </si>
  <si>
    <t>配饰超品黄金分会场</t>
  </si>
  <si>
    <t>配饰超品箱包分会场</t>
  </si>
  <si>
    <t>配饰超品饰品分会场</t>
  </si>
  <si>
    <t>配饰超品钟表分会场</t>
  </si>
  <si>
    <t>配饰超品自营钟表</t>
  </si>
  <si>
    <t>配饰超品用券提醒</t>
  </si>
  <si>
    <t>配饰超品催付</t>
  </si>
  <si>
    <t>配饰爱妻日/发券（活跃会员）</t>
  </si>
  <si>
    <t>配饰互动人群，男性</t>
  </si>
  <si>
    <t>配饰爱妻日PC会场</t>
  </si>
  <si>
    <t>配饰去年老会员营销</t>
  </si>
  <si>
    <t>配饰爱妻日用券提醒</t>
  </si>
  <si>
    <t>配饰爱妻日催付</t>
  </si>
  <si>
    <t>市场线</t>
  </si>
  <si>
    <t>百货母亲节预热</t>
  </si>
  <si>
    <t>百货母亲节发券399-200</t>
  </si>
  <si>
    <t>百货整体互动人群</t>
  </si>
  <si>
    <t>百货母亲节发券129-30 269-80</t>
  </si>
  <si>
    <t>百货母亲节PC会场</t>
  </si>
  <si>
    <t>去年母亲节买家营销</t>
  </si>
  <si>
    <t>百货母亲节用券提醒</t>
  </si>
  <si>
    <t>短信关怀</t>
  </si>
  <si>
    <t>购买母婴，女性</t>
  </si>
  <si>
    <t>百货母亲节爆发/催付</t>
  </si>
  <si>
    <t>618第一波预热发券</t>
  </si>
  <si>
    <t>618第一波预热PC会场</t>
  </si>
  <si>
    <t>618第一波预热服装分会场</t>
  </si>
  <si>
    <t>618第一波预热配饰分会场</t>
  </si>
  <si>
    <t>618第一波预热运动分会场</t>
  </si>
  <si>
    <t>618第一波预热</t>
  </si>
  <si>
    <t>体育线</t>
  </si>
  <si>
    <t>体育</t>
  </si>
  <si>
    <t>运动夏季换新预热99-20</t>
  </si>
  <si>
    <t>运动户外互动人群</t>
  </si>
  <si>
    <t>运动自营品牌联合100-50</t>
  </si>
  <si>
    <t>运动夏季换新预热PC会场</t>
  </si>
  <si>
    <t>运动换新/自营联合用券提醒</t>
  </si>
  <si>
    <t>运动换新/自营联合催付</t>
  </si>
  <si>
    <t>健身季爆款直降</t>
  </si>
  <si>
    <t>自营折扣2件8折</t>
  </si>
  <si>
    <t>健身季爆款直降PC会场</t>
  </si>
  <si>
    <t>自营折扣2件8折PC会场</t>
  </si>
  <si>
    <t>健身季爆款直降催付</t>
  </si>
  <si>
    <t>垂钓季爆款直降</t>
  </si>
  <si>
    <t>运动内容页</t>
  </si>
  <si>
    <t>自营折扣2件8折催付</t>
  </si>
  <si>
    <t>垂钓季爆款直降催付</t>
  </si>
  <si>
    <t>运动表白季</t>
  </si>
  <si>
    <t>运动表白季PC会场</t>
  </si>
  <si>
    <t>自营活动199-50 399-100</t>
  </si>
  <si>
    <t>自营活动PC会场</t>
  </si>
  <si>
    <t>运动表白季催付</t>
  </si>
  <si>
    <t>运动品牌盛典</t>
  </si>
  <si>
    <t>运动品牌盛典发券99-20 199-50</t>
  </si>
  <si>
    <t>运动品牌盛典PC会场</t>
  </si>
  <si>
    <t>自营活动二次营销</t>
  </si>
  <si>
    <t>自营活动PC会场二次营销</t>
  </si>
  <si>
    <t>运动品牌盛典/自营活动用券提醒</t>
  </si>
  <si>
    <t>运动品牌盛典/自营活动催付</t>
  </si>
  <si>
    <t>运动童装钜惠</t>
  </si>
  <si>
    <t>运动童装互动人群</t>
  </si>
  <si>
    <t>运动童装发券199-30</t>
  </si>
  <si>
    <t>运动童装活动提醒</t>
  </si>
  <si>
    <t>运动童装用券提醒</t>
  </si>
  <si>
    <t>特卖线</t>
  </si>
  <si>
    <t>特卖</t>
  </si>
  <si>
    <t>特卖新青年预热</t>
  </si>
  <si>
    <t>特卖/百货互动人群</t>
  </si>
  <si>
    <t>特卖新青年发券199-20 499-150</t>
  </si>
  <si>
    <t>特卖新青年老用户营销</t>
  </si>
  <si>
    <t>特卖新青年用券提醒/催付</t>
  </si>
  <si>
    <t>特卖粉丝日预热</t>
  </si>
  <si>
    <t>特卖粉丝日发券199-20 499-150</t>
  </si>
  <si>
    <t>特卖穿搭内容页</t>
  </si>
  <si>
    <t>特卖粉丝日提醒</t>
  </si>
  <si>
    <t>特卖粉丝日</t>
  </si>
  <si>
    <t>百变辣妈预热</t>
  </si>
  <si>
    <t>百变辣妈发券199-100</t>
  </si>
  <si>
    <t>特卖活动关怀</t>
  </si>
  <si>
    <t>百变辣妈</t>
  </si>
  <si>
    <t>直男生活周预热</t>
  </si>
  <si>
    <t>男装活动199-100</t>
  </si>
  <si>
    <t>男鞋活动199-100</t>
  </si>
  <si>
    <t>腕表活动500-100</t>
  </si>
  <si>
    <t>直男生活周预热用券提醒/催付</t>
  </si>
  <si>
    <t>特卖周年庆预热</t>
  </si>
  <si>
    <t>特卖周年庆发券</t>
  </si>
  <si>
    <t>特卖周年庆秒杀专场</t>
  </si>
  <si>
    <t>特卖周年庆1元包邮专场</t>
  </si>
  <si>
    <t>特卖PC页面</t>
  </si>
  <si>
    <t>特卖周年庆</t>
  </si>
  <si>
    <t>特卖用券提醒</t>
  </si>
  <si>
    <t>特卖周年庆催付</t>
  </si>
  <si>
    <t>618第一波预热开始</t>
    <phoneticPr fontId="14" type="noConversion"/>
  </si>
  <si>
    <t>短信</t>
    <phoneticPr fontId="18" type="noConversion"/>
  </si>
  <si>
    <t>push</t>
    <phoneticPr fontId="18" type="noConversion"/>
  </si>
  <si>
    <t>短信/站内信</t>
    <rPh sb="0" eb="1">
      <t>duan x</t>
    </rPh>
    <rPh sb="3" eb="4">
      <t>zhan nei x</t>
    </rPh>
    <phoneticPr fontId="18" type="noConversion"/>
  </si>
  <si>
    <t>push+消息中心</t>
    <rPh sb="5" eb="6">
      <t>xiao xi zhong x</t>
    </rPh>
    <phoneticPr fontId="18" type="noConversion"/>
  </si>
  <si>
    <t>push/站内信</t>
    <rPh sb="5" eb="6">
      <t>zhan nei x</t>
    </rPh>
    <phoneticPr fontId="18" type="noConversion"/>
  </si>
  <si>
    <t>站内信</t>
    <rPh sb="0" eb="1">
      <t>zhan nei xin</t>
    </rPh>
    <phoneticPr fontId="18" type="noConversion"/>
  </si>
  <si>
    <t>push精推</t>
    <rPh sb="4" eb="5">
      <t>jing xi</t>
    </rPh>
    <rPh sb="5" eb="6">
      <t>tui</t>
    </rPh>
    <phoneticPr fontId="18" type="noConversion"/>
  </si>
  <si>
    <t>push普推</t>
    <rPh sb="4" eb="5">
      <t>pu tui</t>
    </rPh>
    <phoneticPr fontId="18" type="noConversion"/>
  </si>
  <si>
    <t>邮件</t>
    <rPh sb="0" eb="1">
      <t>you jian</t>
    </rPh>
    <phoneticPr fontId="18" type="noConversion"/>
  </si>
  <si>
    <t>渠道</t>
    <rPh sb="0" eb="1">
      <t>qu dao</t>
    </rPh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</si>
</sst>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0.0%"/>
    <numFmt numFmtId="178" formatCode="0.00_ "/>
    <numFmt numFmtId="179" formatCode="[$-804]aaa;@"/>
  </numFmts>
  <fonts count="29" x14ac:knownFonts="1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color theme="1"/>
      <name val="微软雅黑"/>
      <family val="3"/>
      <charset val="134"/>
    </font>
    <font>
      <sz val="9"/>
      <color rgb="FF000000"/>
      <name val="微软雅黑"/>
      <family val="3"/>
      <charset val="134"/>
    </font>
    <font>
      <sz val="10"/>
      <name val="微软雅黑"/>
      <family val="3"/>
      <charset val="134"/>
    </font>
    <font>
      <sz val="10"/>
      <color theme="3"/>
      <name val="微软雅黑"/>
      <family val="3"/>
      <charset val="134"/>
    </font>
    <font>
      <sz val="11"/>
      <color rgb="FFFF000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0"/>
      <name val="微软雅黑"/>
      <family val="2"/>
      <charset val="134"/>
    </font>
    <font>
      <sz val="10"/>
      <name val="微软雅黑"/>
      <family val="1"/>
    </font>
    <font>
      <sz val="8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DengXian"/>
      <family val="2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33CCCC"/>
        <bgColor rgb="FFFFFFFF"/>
      </patternFill>
    </fill>
    <fill>
      <patternFill patternType="solid">
        <fgColor indexed="31"/>
        <bgColor indexed="64"/>
      </patternFill>
    </fill>
    <fill>
      <patternFill patternType="solid">
        <fgColor indexed="49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34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7" fillId="0" borderId="0"/>
    <xf numFmtId="176" fontId="7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7" fillId="0" borderId="0"/>
    <xf numFmtId="0" fontId="21" fillId="0" borderId="0"/>
    <xf numFmtId="0" fontId="6" fillId="0" borderId="0">
      <alignment vertical="center"/>
    </xf>
    <xf numFmtId="179" fontId="22" fillId="0" borderId="0"/>
    <xf numFmtId="0" fontId="23" fillId="0" borderId="0"/>
    <xf numFmtId="179" fontId="23" fillId="0" borderId="0"/>
    <xf numFmtId="4" fontId="24" fillId="18" borderId="18" applyNumberFormat="0" applyProtection="0">
      <alignment horizontal="left" vertical="center" indent="1"/>
    </xf>
    <xf numFmtId="9" fontId="16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/>
    <xf numFmtId="0" fontId="23" fillId="0" borderId="0"/>
    <xf numFmtId="0" fontId="25" fillId="0" borderId="0"/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6" fillId="0" borderId="0">
      <alignment vertical="center"/>
    </xf>
    <xf numFmtId="0" fontId="21" fillId="0" borderId="0"/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5" fillId="0" borderId="0"/>
    <xf numFmtId="0" fontId="26" fillId="19" borderId="19" applyNumberFormat="0" applyProtection="0">
      <alignment horizontal="left" vertical="center" indent="1"/>
    </xf>
    <xf numFmtId="9" fontId="6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5" fillId="0" borderId="0"/>
    <xf numFmtId="0" fontId="19" fillId="0" borderId="0"/>
    <xf numFmtId="0" fontId="19" fillId="0" borderId="0">
      <alignment vertical="center"/>
    </xf>
    <xf numFmtId="0" fontId="6" fillId="0" borderId="0">
      <alignment vertical="center"/>
    </xf>
    <xf numFmtId="0" fontId="19" fillId="0" borderId="0"/>
    <xf numFmtId="0" fontId="27" fillId="0" borderId="0">
      <alignment vertical="center"/>
    </xf>
    <xf numFmtId="0" fontId="19" fillId="0" borderId="0">
      <alignment vertical="center"/>
    </xf>
    <xf numFmtId="0" fontId="25" fillId="0" borderId="0"/>
    <xf numFmtId="0" fontId="1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6" fillId="0" borderId="0">
      <alignment vertical="center"/>
    </xf>
    <xf numFmtId="0" fontId="25" fillId="0" borderId="0"/>
    <xf numFmtId="0" fontId="26" fillId="0" borderId="0"/>
    <xf numFmtId="0" fontId="19" fillId="0" borderId="0"/>
    <xf numFmtId="0" fontId="25" fillId="0" borderId="0"/>
    <xf numFmtId="0" fontId="25" fillId="0" borderId="0"/>
    <xf numFmtId="0" fontId="6" fillId="0" borderId="0">
      <alignment vertical="center"/>
    </xf>
    <xf numFmtId="0" fontId="28" fillId="0" borderId="0">
      <alignment vertical="center"/>
    </xf>
    <xf numFmtId="0" fontId="17" fillId="0" borderId="0"/>
    <xf numFmtId="0" fontId="21" fillId="0" borderId="0"/>
    <xf numFmtId="0" fontId="21" fillId="0" borderId="0"/>
    <xf numFmtId="0" fontId="26" fillId="0" borderId="0" applyBorder="0"/>
    <xf numFmtId="0" fontId="21" fillId="0" borderId="0"/>
    <xf numFmtId="0" fontId="6" fillId="5" borderId="17" applyNumberFormat="0" applyFont="0" applyAlignment="0" applyProtection="0">
      <alignment vertical="center"/>
    </xf>
    <xf numFmtId="0" fontId="6" fillId="5" borderId="17" applyNumberFormat="0" applyFont="0" applyAlignment="0" applyProtection="0">
      <alignment vertical="center"/>
    </xf>
    <xf numFmtId="0" fontId="6" fillId="5" borderId="17" applyNumberFormat="0" applyFont="0" applyAlignment="0" applyProtection="0">
      <alignment vertical="center"/>
    </xf>
    <xf numFmtId="0" fontId="6" fillId="5" borderId="17" applyNumberFormat="0" applyFont="0" applyAlignment="0" applyProtection="0">
      <alignment vertical="center"/>
    </xf>
    <xf numFmtId="0" fontId="6" fillId="5" borderId="17" applyNumberFormat="0" applyFont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/>
    <xf numFmtId="0" fontId="3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" fontId="24" fillId="20" borderId="20" applyNumberFormat="0" applyProtection="0">
      <alignment horizontal="left" vertical="center" indent="1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8" fillId="0" borderId="0" xfId="0" applyFont="1">
      <alignment vertical="center"/>
    </xf>
    <xf numFmtId="9" fontId="8" fillId="0" borderId="0" xfId="1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9" fillId="2" borderId="1" xfId="0" applyNumberFormat="1" applyFont="1" applyFill="1" applyBorder="1" applyAlignment="1">
      <alignment vertical="center"/>
    </xf>
    <xf numFmtId="9" fontId="9" fillId="2" borderId="1" xfId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177" fontId="8" fillId="0" borderId="0" xfId="1" applyNumberFormat="1" applyFont="1">
      <alignment vertical="center"/>
    </xf>
    <xf numFmtId="9" fontId="8" fillId="0" borderId="0" xfId="1" applyNumberFormat="1" applyFont="1">
      <alignment vertical="center"/>
    </xf>
    <xf numFmtId="14" fontId="8" fillId="0" borderId="0" xfId="0" applyNumberFormat="1" applyFont="1">
      <alignment vertical="center"/>
    </xf>
    <xf numFmtId="0" fontId="8" fillId="3" borderId="0" xfId="0" applyFont="1" applyFill="1">
      <alignment vertical="center"/>
    </xf>
    <xf numFmtId="14" fontId="8" fillId="3" borderId="0" xfId="0" applyNumberFormat="1" applyFont="1" applyFill="1">
      <alignment vertical="center"/>
    </xf>
    <xf numFmtId="9" fontId="8" fillId="3" borderId="0" xfId="1" applyNumberFormat="1" applyFont="1" applyFill="1">
      <alignment vertical="center"/>
    </xf>
    <xf numFmtId="0" fontId="8" fillId="0" borderId="0" xfId="0" applyFont="1" applyFill="1">
      <alignment vertical="center"/>
    </xf>
    <xf numFmtId="10" fontId="8" fillId="0" borderId="0" xfId="1" applyNumberFormat="1" applyFont="1">
      <alignment vertical="center"/>
    </xf>
    <xf numFmtId="0" fontId="0" fillId="0" borderId="0" xfId="0" applyFill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8" fontId="11" fillId="0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2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9" fontId="11" fillId="0" borderId="2" xfId="0" applyNumberFormat="1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/>
    </xf>
    <xf numFmtId="9" fontId="11" fillId="0" borderId="2" xfId="1" applyNumberFormat="1" applyFont="1" applyFill="1" applyBorder="1" applyAlignment="1">
      <alignment horizontal="center"/>
    </xf>
    <xf numFmtId="49" fontId="11" fillId="0" borderId="2" xfId="0" applyNumberFormat="1" applyFont="1" applyFill="1" applyBorder="1" applyAlignment="1">
      <alignment horizontal="left" vertical="center"/>
    </xf>
    <xf numFmtId="0" fontId="11" fillId="0" borderId="2" xfId="0" quotePrefix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58" fontId="0" fillId="0" borderId="0" xfId="0" applyNumberFormat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horizontal="left" vertical="center"/>
    </xf>
    <xf numFmtId="0" fontId="11" fillId="0" borderId="5" xfId="0" applyNumberFormat="1" applyFont="1" applyFill="1" applyBorder="1" applyAlignment="1">
      <alignment horizontal="left" vertical="center"/>
    </xf>
    <xf numFmtId="49" fontId="11" fillId="0" borderId="3" xfId="0" applyNumberFormat="1" applyFont="1" applyFill="1" applyBorder="1" applyAlignment="1">
      <alignment horizontal="left" vertical="center"/>
    </xf>
    <xf numFmtId="49" fontId="11" fillId="0" borderId="4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134">
    <cellStyle name="_ET_STYLE_NoName_00_" xfId="28"/>
    <cellStyle name="20% - 强调文字颜色 1 2" xfId="29"/>
    <cellStyle name="20% - 强调文字颜色 1 3" xfId="30"/>
    <cellStyle name="20% - 强调文字颜色 1 4" xfId="31"/>
    <cellStyle name="20% - 强调文字颜色 1 5" xfId="32"/>
    <cellStyle name="20% - 强调文字颜色 2 2" xfId="33"/>
    <cellStyle name="20% - 强调文字颜色 2 3" xfId="34"/>
    <cellStyle name="20% - 强调文字颜色 2 4" xfId="35"/>
    <cellStyle name="20% - 强调文字颜色 2 5" xfId="36"/>
    <cellStyle name="20% - 强调文字颜色 3 2" xfId="37"/>
    <cellStyle name="20% - 强调文字颜色 3 3" xfId="38"/>
    <cellStyle name="20% - 强调文字颜色 3 4" xfId="39"/>
    <cellStyle name="20% - 强调文字颜色 3 5" xfId="40"/>
    <cellStyle name="20% - 强调文字颜色 4 2" xfId="41"/>
    <cellStyle name="20% - 强调文字颜色 4 3" xfId="42"/>
    <cellStyle name="20% - 强调文字颜色 4 4" xfId="43"/>
    <cellStyle name="20% - 强调文字颜色 4 5" xfId="44"/>
    <cellStyle name="20% - 强调文字颜色 5 2" xfId="45"/>
    <cellStyle name="20% - 强调文字颜色 5 3" xfId="46"/>
    <cellStyle name="20% - 强调文字颜色 5 4" xfId="47"/>
    <cellStyle name="20% - 强调文字颜色 5 5" xfId="48"/>
    <cellStyle name="20% - 强调文字颜色 6 2" xfId="49"/>
    <cellStyle name="20% - 强调文字颜色 6 3" xfId="50"/>
    <cellStyle name="20% - 强调文字颜色 6 4" xfId="51"/>
    <cellStyle name="20% - 强调文字颜色 6 5" xfId="52"/>
    <cellStyle name="40% - 强调文字颜色 1 2" xfId="53"/>
    <cellStyle name="40% - 强调文字颜色 1 3" xfId="54"/>
    <cellStyle name="40% - 强调文字颜色 1 4" xfId="55"/>
    <cellStyle name="40% - 强调文字颜色 1 5" xfId="56"/>
    <cellStyle name="40% - 强调文字颜色 2 2" xfId="57"/>
    <cellStyle name="40% - 强调文字颜色 2 3" xfId="58"/>
    <cellStyle name="40% - 强调文字颜色 2 4" xfId="59"/>
    <cellStyle name="40% - 强调文字颜色 2 5" xfId="60"/>
    <cellStyle name="40% - 强调文字颜色 3 2" xfId="61"/>
    <cellStyle name="40% - 强调文字颜色 3 3" xfId="62"/>
    <cellStyle name="40% - 强调文字颜色 3 4" xfId="63"/>
    <cellStyle name="40% - 强调文字颜色 3 5" xfId="64"/>
    <cellStyle name="40% - 强调文字颜色 4 2" xfId="65"/>
    <cellStyle name="40% - 强调文字颜色 4 3" xfId="66"/>
    <cellStyle name="40% - 强调文字颜色 4 4" xfId="67"/>
    <cellStyle name="40% - 强调文字颜色 4 5" xfId="68"/>
    <cellStyle name="40% - 强调文字颜色 5 2" xfId="69"/>
    <cellStyle name="40% - 强调文字颜色 5 3" xfId="70"/>
    <cellStyle name="40% - 强调文字颜色 5 4" xfId="71"/>
    <cellStyle name="40% - 强调文字颜色 5 5" xfId="72"/>
    <cellStyle name="40% - 强调文字颜色 6 2" xfId="73"/>
    <cellStyle name="40% - 强调文字颜色 6 3" xfId="74"/>
    <cellStyle name="40% - 强调文字颜色 6 4" xfId="75"/>
    <cellStyle name="40% - 强调文字颜色 6 5" xfId="76"/>
    <cellStyle name="Normal 2" xfId="13"/>
    <cellStyle name="Normal 2 2" xfId="14"/>
    <cellStyle name="Normal 2 3" xfId="77"/>
    <cellStyle name="Normal 3" xfId="15"/>
    <cellStyle name="SAPBEXstdItem" xfId="16"/>
    <cellStyle name="SAPBEXstdItem 10" xfId="78"/>
    <cellStyle name="SAPBEXstdItem 2" xfId="121"/>
    <cellStyle name="百分比" xfId="1" builtinId="5"/>
    <cellStyle name="百分比 2" xfId="3"/>
    <cellStyle name="百分比 2 2" xfId="18"/>
    <cellStyle name="百分比 2 3" xfId="79"/>
    <cellStyle name="百分比 2 4" xfId="17"/>
    <cellStyle name="百分比 2 5" xfId="126"/>
    <cellStyle name="百分比 2 6" xfId="132"/>
    <cellStyle name="百分比 3" xfId="19"/>
    <cellStyle name="百分比 4" xfId="118"/>
    <cellStyle name="百分比 5" xfId="120"/>
    <cellStyle name="百分比 6" xfId="123"/>
    <cellStyle name="百分比 7" xfId="129"/>
    <cellStyle name="常规" xfId="0" builtinId="0"/>
    <cellStyle name="常规 10" xfId="80"/>
    <cellStyle name="常规 10 2 2" xfId="81"/>
    <cellStyle name="常规 10 3" xfId="82"/>
    <cellStyle name="常规 11" xfId="20"/>
    <cellStyle name="常规 12" xfId="8"/>
    <cellStyle name="常规 12 2" xfId="83"/>
    <cellStyle name="常规 12 3" xfId="84"/>
    <cellStyle name="常规 12 4" xfId="125"/>
    <cellStyle name="常规 12 5" xfId="131"/>
    <cellStyle name="常规 13" xfId="113"/>
    <cellStyle name="常规 14" xfId="21"/>
    <cellStyle name="常规 15" xfId="115"/>
    <cellStyle name="常规 16" xfId="122"/>
    <cellStyle name="常规 17" xfId="128"/>
    <cellStyle name="常规 2" xfId="2"/>
    <cellStyle name="常规 2 10" xfId="133"/>
    <cellStyle name="常规 2 12 2" xfId="85"/>
    <cellStyle name="常规 2 2" xfId="5"/>
    <cellStyle name="常规 2 2 2" xfId="87"/>
    <cellStyle name="常规 2 2 2 2" xfId="88"/>
    <cellStyle name="常规 2 2 3" xfId="89"/>
    <cellStyle name="常规 2 2 4" xfId="86"/>
    <cellStyle name="常规 2 2 5" xfId="22"/>
    <cellStyle name="常规 2 3" xfId="90"/>
    <cellStyle name="常规 2 3 2" xfId="91"/>
    <cellStyle name="常规 2 4" xfId="9"/>
    <cellStyle name="常规 2 4 2" xfId="92"/>
    <cellStyle name="常规 2 5" xfId="93"/>
    <cellStyle name="常规 2 6" xfId="27"/>
    <cellStyle name="常规 2 7" xfId="112"/>
    <cellStyle name="常规 2 8" xfId="117"/>
    <cellStyle name="常规 2 9" xfId="127"/>
    <cellStyle name="常规 22 3" xfId="94"/>
    <cellStyle name="常规 24" xfId="95"/>
    <cellStyle name="常规 3" xfId="7"/>
    <cellStyle name="常规 3 2" xfId="97"/>
    <cellStyle name="常规 3 3" xfId="96"/>
    <cellStyle name="常规 3 4" xfId="116"/>
    <cellStyle name="常规 4" xfId="10"/>
    <cellStyle name="常规 4 10" xfId="98"/>
    <cellStyle name="常规 4 2" xfId="26"/>
    <cellStyle name="常规 4 3" xfId="23"/>
    <cellStyle name="常规 5" xfId="99"/>
    <cellStyle name="常规 6" xfId="100"/>
    <cellStyle name="常规 7" xfId="101"/>
    <cellStyle name="常规 7 13" xfId="102"/>
    <cellStyle name="常规 7 14" xfId="103"/>
    <cellStyle name="常规 8" xfId="12"/>
    <cellStyle name="常规 8 2" xfId="24"/>
    <cellStyle name="常规 9" xfId="25"/>
    <cellStyle name="千位分隔 2" xfId="4"/>
    <cellStyle name="千位分隔 3" xfId="114"/>
    <cellStyle name="千位分隔 4" xfId="119"/>
    <cellStyle name="千位分隔 6" xfId="6"/>
    <cellStyle name="千位分隔 6 2" xfId="124"/>
    <cellStyle name="千位分隔 6 3" xfId="130"/>
    <cellStyle name="样式 1" xfId="11"/>
    <cellStyle name="样式 1 3" xfId="104"/>
    <cellStyle name="样式 1 4" xfId="105"/>
    <cellStyle name="樣式 1" xfId="106"/>
    <cellStyle name="注释 2" xfId="107"/>
    <cellStyle name="注释 3" xfId="108"/>
    <cellStyle name="注释 4" xfId="109"/>
    <cellStyle name="注释 5" xfId="110"/>
    <cellStyle name="注释 6" xfId="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4506668294322"/>
  </sheetPr>
  <dimension ref="A1:T36"/>
  <sheetViews>
    <sheetView workbookViewId="0">
      <selection activeCell="H10" sqref="H10"/>
    </sheetView>
  </sheetViews>
  <sheetFormatPr baseColWidth="10" defaultColWidth="9" defaultRowHeight="15" x14ac:dyDescent="0.2"/>
  <cols>
    <col min="2" max="2" width="7.1640625" customWidth="1"/>
    <col min="3" max="3" width="9" hidden="1" customWidth="1"/>
    <col min="4" max="4" width="16.5" customWidth="1"/>
    <col min="5" max="5" width="10.33203125" customWidth="1"/>
    <col min="6" max="6" width="10.83203125" customWidth="1"/>
    <col min="7" max="7" width="19.83203125" customWidth="1"/>
    <col min="8" max="8" width="21.5" customWidth="1"/>
    <col min="9" max="9" width="16.1640625" customWidth="1"/>
    <col min="11" max="11" width="25.33203125" customWidth="1"/>
  </cols>
  <sheetData>
    <row r="1" spans="1:20" ht="48" x14ac:dyDescent="0.2">
      <c r="A1" s="19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20" t="s">
        <v>17</v>
      </c>
      <c r="S1" s="42" t="s">
        <v>18</v>
      </c>
      <c r="T1" s="43"/>
    </row>
    <row r="2" spans="1:20" ht="16" x14ac:dyDescent="0.25">
      <c r="A2" s="21">
        <v>1</v>
      </c>
      <c r="B2" s="46" t="s">
        <v>19</v>
      </c>
      <c r="C2" s="22">
        <v>5.2</v>
      </c>
      <c r="D2" s="23" t="s">
        <v>20</v>
      </c>
      <c r="E2" s="48" t="s">
        <v>21</v>
      </c>
      <c r="F2" s="48" t="s">
        <v>22</v>
      </c>
      <c r="G2" s="21"/>
      <c r="H2" s="23" t="s">
        <v>23</v>
      </c>
      <c r="I2" s="32" t="s">
        <v>24</v>
      </c>
      <c r="J2" s="33" t="s">
        <v>25</v>
      </c>
      <c r="K2" s="60" t="s">
        <v>26</v>
      </c>
      <c r="L2" s="34">
        <v>30000</v>
      </c>
      <c r="M2" s="35">
        <v>0.9</v>
      </c>
      <c r="N2" s="35">
        <v>0.01</v>
      </c>
      <c r="O2" s="36">
        <v>10</v>
      </c>
      <c r="P2" s="34">
        <f t="shared" ref="P2:P12" si="0">L2*M2*N2*O2</f>
        <v>2700</v>
      </c>
      <c r="Q2" s="34">
        <v>10</v>
      </c>
      <c r="R2" s="34">
        <f t="shared" ref="R2:R12" si="1">P2*Q2</f>
        <v>27000</v>
      </c>
      <c r="S2" s="35">
        <v>1</v>
      </c>
      <c r="T2" s="34">
        <f t="shared" ref="T2:T12" si="2">P2*S2</f>
        <v>2700</v>
      </c>
    </row>
    <row r="3" spans="1:20" ht="16" x14ac:dyDescent="0.25">
      <c r="A3" s="21">
        <v>2</v>
      </c>
      <c r="B3" s="47"/>
      <c r="C3" s="25">
        <v>5.0999999999999996</v>
      </c>
      <c r="D3" s="23" t="s">
        <v>20</v>
      </c>
      <c r="E3" s="48"/>
      <c r="F3" s="48"/>
      <c r="G3" s="21"/>
      <c r="H3" s="23" t="s">
        <v>27</v>
      </c>
      <c r="I3" s="32" t="s">
        <v>24</v>
      </c>
      <c r="J3" s="33" t="s">
        <v>25</v>
      </c>
      <c r="K3" s="61"/>
      <c r="L3" s="34">
        <v>30000</v>
      </c>
      <c r="M3" s="35">
        <v>0.9</v>
      </c>
      <c r="N3" s="35">
        <v>0.01</v>
      </c>
      <c r="O3" s="36">
        <v>10</v>
      </c>
      <c r="P3" s="34">
        <f t="shared" si="0"/>
        <v>2700</v>
      </c>
      <c r="Q3" s="34">
        <v>10</v>
      </c>
      <c r="R3" s="34">
        <f t="shared" si="1"/>
        <v>27000</v>
      </c>
      <c r="S3" s="35">
        <v>1</v>
      </c>
      <c r="T3" s="34">
        <f t="shared" si="2"/>
        <v>2700</v>
      </c>
    </row>
    <row r="4" spans="1:20" ht="16" x14ac:dyDescent="0.25">
      <c r="A4" s="21">
        <v>3</v>
      </c>
      <c r="B4" s="47"/>
      <c r="C4" s="22">
        <v>5.14</v>
      </c>
      <c r="D4" s="23" t="s">
        <v>20</v>
      </c>
      <c r="E4" s="48"/>
      <c r="F4" s="48"/>
      <c r="G4" s="21"/>
      <c r="H4" s="23" t="s">
        <v>28</v>
      </c>
      <c r="I4" s="32" t="s">
        <v>24</v>
      </c>
      <c r="J4" s="33" t="s">
        <v>25</v>
      </c>
      <c r="K4" s="61"/>
      <c r="L4" s="34">
        <v>50000</v>
      </c>
      <c r="M4" s="35">
        <v>0.9</v>
      </c>
      <c r="N4" s="35">
        <v>0.01</v>
      </c>
      <c r="O4" s="36">
        <v>10</v>
      </c>
      <c r="P4" s="34">
        <f t="shared" si="0"/>
        <v>4500</v>
      </c>
      <c r="Q4" s="34">
        <v>10</v>
      </c>
      <c r="R4" s="34">
        <f t="shared" si="1"/>
        <v>45000</v>
      </c>
      <c r="S4" s="35">
        <v>1</v>
      </c>
      <c r="T4" s="34">
        <f t="shared" si="2"/>
        <v>4500</v>
      </c>
    </row>
    <row r="5" spans="1:20" ht="16" x14ac:dyDescent="0.25">
      <c r="A5" s="21">
        <v>4</v>
      </c>
      <c r="B5" s="47"/>
      <c r="C5" s="22">
        <v>5.19</v>
      </c>
      <c r="D5" s="23" t="s">
        <v>20</v>
      </c>
      <c r="E5" s="48"/>
      <c r="F5" s="48"/>
      <c r="G5" s="21"/>
      <c r="H5" s="23" t="s">
        <v>29</v>
      </c>
      <c r="I5" s="32" t="s">
        <v>24</v>
      </c>
      <c r="J5" s="33" t="s">
        <v>25</v>
      </c>
      <c r="K5" s="61"/>
      <c r="L5" s="34">
        <v>50000</v>
      </c>
      <c r="M5" s="35">
        <v>0.9</v>
      </c>
      <c r="N5" s="35">
        <v>0.01</v>
      </c>
      <c r="O5" s="36">
        <v>10</v>
      </c>
      <c r="P5" s="34">
        <f t="shared" si="0"/>
        <v>4500</v>
      </c>
      <c r="Q5" s="34">
        <v>10</v>
      </c>
      <c r="R5" s="34">
        <f t="shared" si="1"/>
        <v>45000</v>
      </c>
      <c r="S5" s="35">
        <v>1</v>
      </c>
      <c r="T5" s="34">
        <f t="shared" si="2"/>
        <v>4500</v>
      </c>
    </row>
    <row r="6" spans="1:20" ht="16" x14ac:dyDescent="0.25">
      <c r="A6" s="21">
        <v>5</v>
      </c>
      <c r="B6" s="47"/>
      <c r="C6" s="23">
        <v>5.25</v>
      </c>
      <c r="D6" s="23" t="s">
        <v>20</v>
      </c>
      <c r="E6" s="48"/>
      <c r="F6" s="48"/>
      <c r="G6" s="21"/>
      <c r="H6" s="23" t="s">
        <v>30</v>
      </c>
      <c r="I6" s="32" t="s">
        <v>24</v>
      </c>
      <c r="J6" s="33" t="s">
        <v>25</v>
      </c>
      <c r="K6" s="61"/>
      <c r="L6" s="34">
        <v>80000</v>
      </c>
      <c r="M6" s="35">
        <v>0.9</v>
      </c>
      <c r="N6" s="35">
        <v>0.01</v>
      </c>
      <c r="O6" s="36">
        <v>10</v>
      </c>
      <c r="P6" s="34">
        <f t="shared" si="0"/>
        <v>7200</v>
      </c>
      <c r="Q6" s="34">
        <v>10</v>
      </c>
      <c r="R6" s="34">
        <f t="shared" si="1"/>
        <v>72000</v>
      </c>
      <c r="S6" s="35">
        <v>1</v>
      </c>
      <c r="T6" s="34">
        <f t="shared" si="2"/>
        <v>7200</v>
      </c>
    </row>
    <row r="7" spans="1:20" ht="16" x14ac:dyDescent="0.25">
      <c r="A7" s="21">
        <v>6</v>
      </c>
      <c r="B7" s="47"/>
      <c r="C7" s="23" t="s">
        <v>31</v>
      </c>
      <c r="D7" s="23" t="s">
        <v>31</v>
      </c>
      <c r="E7" s="48" t="s">
        <v>32</v>
      </c>
      <c r="F7" s="48" t="s">
        <v>22</v>
      </c>
      <c r="G7" s="21"/>
      <c r="H7" s="23" t="s">
        <v>33</v>
      </c>
      <c r="I7" s="32" t="s">
        <v>24</v>
      </c>
      <c r="J7" s="33" t="s">
        <v>25</v>
      </c>
      <c r="K7" s="62"/>
      <c r="L7" s="34">
        <v>1500000</v>
      </c>
      <c r="M7" s="37">
        <v>0.2</v>
      </c>
      <c r="N7" s="37">
        <v>0.01</v>
      </c>
      <c r="O7" s="36">
        <v>10</v>
      </c>
      <c r="P7" s="34">
        <f t="shared" si="0"/>
        <v>30000</v>
      </c>
      <c r="Q7" s="34">
        <v>3</v>
      </c>
      <c r="R7" s="34">
        <f t="shared" si="1"/>
        <v>90000</v>
      </c>
      <c r="S7" s="35">
        <v>1</v>
      </c>
      <c r="T7" s="34">
        <f t="shared" si="2"/>
        <v>30000</v>
      </c>
    </row>
    <row r="8" spans="1:20" ht="16" x14ac:dyDescent="0.25">
      <c r="A8" s="21">
        <v>7</v>
      </c>
      <c r="B8" s="47"/>
      <c r="C8" s="23" t="s">
        <v>31</v>
      </c>
      <c r="D8" s="23" t="s">
        <v>31</v>
      </c>
      <c r="E8" s="48"/>
      <c r="F8" s="48"/>
      <c r="G8" s="39" t="s">
        <v>34</v>
      </c>
      <c r="H8" s="23" t="s">
        <v>35</v>
      </c>
      <c r="I8" s="32" t="s">
        <v>24</v>
      </c>
      <c r="J8" s="33" t="s">
        <v>36</v>
      </c>
      <c r="K8" s="33" t="s">
        <v>37</v>
      </c>
      <c r="L8" s="34">
        <v>1500000</v>
      </c>
      <c r="M8" s="37">
        <v>0.2</v>
      </c>
      <c r="N8" s="37">
        <v>0.01</v>
      </c>
      <c r="O8" s="34">
        <v>20</v>
      </c>
      <c r="P8" s="34">
        <f t="shared" si="0"/>
        <v>60000</v>
      </c>
      <c r="Q8" s="34">
        <v>3</v>
      </c>
      <c r="R8" s="34">
        <f t="shared" si="1"/>
        <v>180000</v>
      </c>
      <c r="S8" s="35">
        <v>1</v>
      </c>
      <c r="T8" s="34">
        <f t="shared" si="2"/>
        <v>60000</v>
      </c>
    </row>
    <row r="9" spans="1:20" ht="16" x14ac:dyDescent="0.25">
      <c r="A9" s="21">
        <v>8</v>
      </c>
      <c r="B9" s="47"/>
      <c r="C9" s="26" t="s">
        <v>31</v>
      </c>
      <c r="D9" s="23" t="s">
        <v>31</v>
      </c>
      <c r="E9" s="48" t="s">
        <v>38</v>
      </c>
      <c r="F9" s="48" t="s">
        <v>39</v>
      </c>
      <c r="G9" s="39" t="s">
        <v>40</v>
      </c>
      <c r="H9" s="23" t="s">
        <v>41</v>
      </c>
      <c r="I9" s="32" t="s">
        <v>24</v>
      </c>
      <c r="J9" s="38" t="s">
        <v>42</v>
      </c>
      <c r="K9" s="38" t="s">
        <v>43</v>
      </c>
      <c r="L9" s="34">
        <v>50000</v>
      </c>
      <c r="M9" s="37">
        <v>0.3</v>
      </c>
      <c r="N9" s="35">
        <v>0.01</v>
      </c>
      <c r="O9" s="34">
        <v>10</v>
      </c>
      <c r="P9" s="34">
        <f t="shared" si="0"/>
        <v>1500</v>
      </c>
      <c r="Q9" s="34">
        <v>5</v>
      </c>
      <c r="R9" s="34">
        <f t="shared" si="1"/>
        <v>7500</v>
      </c>
      <c r="S9" s="35">
        <v>1</v>
      </c>
      <c r="T9" s="34">
        <f t="shared" si="2"/>
        <v>1500</v>
      </c>
    </row>
    <row r="10" spans="1:20" ht="16" x14ac:dyDescent="0.25">
      <c r="A10" s="21">
        <v>9</v>
      </c>
      <c r="B10" s="47"/>
      <c r="C10" s="26" t="s">
        <v>31</v>
      </c>
      <c r="D10" s="23" t="s">
        <v>31</v>
      </c>
      <c r="E10" s="48"/>
      <c r="F10" s="48"/>
      <c r="G10" s="39" t="s">
        <v>44</v>
      </c>
      <c r="H10" s="23" t="s">
        <v>45</v>
      </c>
      <c r="I10" s="32" t="s">
        <v>24</v>
      </c>
      <c r="J10" s="38" t="s">
        <v>36</v>
      </c>
      <c r="K10" s="33" t="s">
        <v>37</v>
      </c>
      <c r="L10" s="34">
        <v>50000</v>
      </c>
      <c r="M10" s="37">
        <v>0.3</v>
      </c>
      <c r="N10" s="35">
        <v>0.01</v>
      </c>
      <c r="O10" s="34">
        <v>20</v>
      </c>
      <c r="P10" s="34">
        <f t="shared" si="0"/>
        <v>3000</v>
      </c>
      <c r="Q10" s="34">
        <v>5</v>
      </c>
      <c r="R10" s="34">
        <f t="shared" si="1"/>
        <v>15000</v>
      </c>
      <c r="S10" s="35">
        <v>1</v>
      </c>
      <c r="T10" s="34">
        <f t="shared" si="2"/>
        <v>3000</v>
      </c>
    </row>
    <row r="11" spans="1:20" s="18" customFormat="1" ht="16" x14ac:dyDescent="0.25">
      <c r="A11" s="21">
        <v>10</v>
      </c>
      <c r="B11" s="47"/>
      <c r="C11" s="23"/>
      <c r="D11" s="23" t="s">
        <v>46</v>
      </c>
      <c r="E11" s="47" t="s">
        <v>21</v>
      </c>
      <c r="F11" s="47" t="s">
        <v>47</v>
      </c>
      <c r="G11" s="24"/>
      <c r="H11" s="23" t="s">
        <v>48</v>
      </c>
      <c r="I11" s="32" t="s">
        <v>49</v>
      </c>
      <c r="J11" s="38" t="s">
        <v>50</v>
      </c>
      <c r="K11" s="38" t="s">
        <v>51</v>
      </c>
      <c r="L11" s="34">
        <v>100000</v>
      </c>
      <c r="M11" s="35">
        <v>0.8</v>
      </c>
      <c r="N11" s="35">
        <v>0.01</v>
      </c>
      <c r="O11" s="34">
        <v>30</v>
      </c>
      <c r="P11" s="34">
        <f t="shared" si="0"/>
        <v>24000</v>
      </c>
      <c r="Q11" s="34">
        <v>6</v>
      </c>
      <c r="R11" s="34">
        <f t="shared" si="1"/>
        <v>144000</v>
      </c>
      <c r="S11" s="35">
        <v>0.4</v>
      </c>
      <c r="T11" s="34">
        <f t="shared" si="2"/>
        <v>9600</v>
      </c>
    </row>
    <row r="12" spans="1:20" s="18" customFormat="1" ht="16" x14ac:dyDescent="0.25">
      <c r="A12" s="21">
        <v>11</v>
      </c>
      <c r="B12" s="47"/>
      <c r="C12" s="23"/>
      <c r="D12" s="23" t="s">
        <v>52</v>
      </c>
      <c r="E12" s="47"/>
      <c r="F12" s="47"/>
      <c r="G12" s="24"/>
      <c r="H12" s="23" t="s">
        <v>53</v>
      </c>
      <c r="I12" s="32" t="s">
        <v>49</v>
      </c>
      <c r="J12" s="38" t="s">
        <v>54</v>
      </c>
      <c r="K12" s="38" t="s">
        <v>55</v>
      </c>
      <c r="L12" s="34">
        <v>100000</v>
      </c>
      <c r="M12" s="35">
        <v>0.8</v>
      </c>
      <c r="N12" s="35">
        <v>0.01</v>
      </c>
      <c r="O12" s="34">
        <v>200</v>
      </c>
      <c r="P12" s="34">
        <f t="shared" si="0"/>
        <v>160000</v>
      </c>
      <c r="Q12" s="34">
        <v>6</v>
      </c>
      <c r="R12" s="34">
        <f t="shared" si="1"/>
        <v>960000</v>
      </c>
      <c r="S12" s="35">
        <v>0.25</v>
      </c>
      <c r="T12" s="34">
        <f t="shared" si="2"/>
        <v>40000</v>
      </c>
    </row>
    <row r="13" spans="1:20" s="18" customFormat="1" ht="16" x14ac:dyDescent="0.25">
      <c r="A13" s="21">
        <v>12</v>
      </c>
      <c r="B13" s="47"/>
      <c r="C13" s="23"/>
      <c r="D13" s="23" t="s">
        <v>56</v>
      </c>
      <c r="E13" s="47"/>
      <c r="F13" s="47"/>
      <c r="G13" s="24"/>
      <c r="H13" s="23" t="s">
        <v>57</v>
      </c>
      <c r="I13" s="32" t="s">
        <v>58</v>
      </c>
      <c r="J13" s="38" t="s">
        <v>54</v>
      </c>
      <c r="K13" s="38" t="s">
        <v>59</v>
      </c>
      <c r="L13" s="34">
        <v>100000</v>
      </c>
      <c r="M13" s="35">
        <v>0.8</v>
      </c>
      <c r="N13" s="35">
        <v>0.01</v>
      </c>
      <c r="O13" s="34">
        <v>200</v>
      </c>
      <c r="P13" s="34">
        <f t="shared" ref="P13:P17" si="3">L13*M13*N13*O13</f>
        <v>160000</v>
      </c>
      <c r="Q13" s="34">
        <v>6</v>
      </c>
      <c r="R13" s="34">
        <f t="shared" ref="R13:R17" si="4">P13*Q13</f>
        <v>960000</v>
      </c>
      <c r="S13" s="35">
        <v>0.25</v>
      </c>
      <c r="T13" s="34">
        <f t="shared" ref="T13:T17" si="5">P13*S13</f>
        <v>40000</v>
      </c>
    </row>
    <row r="14" spans="1:20" s="18" customFormat="1" ht="16" x14ac:dyDescent="0.25">
      <c r="A14" s="21">
        <v>13</v>
      </c>
      <c r="B14" s="47"/>
      <c r="C14" s="23"/>
      <c r="D14" s="23" t="s">
        <v>60</v>
      </c>
      <c r="E14" s="47"/>
      <c r="F14" s="47"/>
      <c r="G14" s="24"/>
      <c r="H14" s="23" t="s">
        <v>61</v>
      </c>
      <c r="I14" s="32" t="s">
        <v>24</v>
      </c>
      <c r="J14" s="38" t="s">
        <v>50</v>
      </c>
      <c r="K14" s="38" t="s">
        <v>62</v>
      </c>
      <c r="L14" s="34">
        <v>100000</v>
      </c>
      <c r="M14" s="35">
        <v>0.8</v>
      </c>
      <c r="N14" s="35">
        <v>0.01</v>
      </c>
      <c r="O14" s="34">
        <v>30</v>
      </c>
      <c r="P14" s="34">
        <f t="shared" si="3"/>
        <v>24000</v>
      </c>
      <c r="Q14" s="34">
        <v>6</v>
      </c>
      <c r="R14" s="34">
        <f t="shared" si="4"/>
        <v>144000</v>
      </c>
      <c r="S14" s="35">
        <v>0.4</v>
      </c>
      <c r="T14" s="34">
        <f t="shared" si="5"/>
        <v>9600</v>
      </c>
    </row>
    <row r="15" spans="1:20" s="18" customFormat="1" ht="16" x14ac:dyDescent="0.25">
      <c r="A15" s="21">
        <v>14</v>
      </c>
      <c r="B15" s="24"/>
      <c r="C15" s="23"/>
      <c r="D15" s="23" t="s">
        <v>60</v>
      </c>
      <c r="E15" s="47"/>
      <c r="F15" s="47"/>
      <c r="G15" s="24"/>
      <c r="H15" s="23" t="s">
        <v>61</v>
      </c>
      <c r="I15" s="32" t="s">
        <v>24</v>
      </c>
      <c r="J15" s="38" t="s">
        <v>63</v>
      </c>
      <c r="K15" s="38" t="s">
        <v>64</v>
      </c>
      <c r="L15" s="34">
        <v>100000</v>
      </c>
      <c r="M15" s="35">
        <v>0.8</v>
      </c>
      <c r="N15" s="35">
        <v>0.01</v>
      </c>
      <c r="O15" s="34">
        <v>80</v>
      </c>
      <c r="P15" s="34">
        <f t="shared" si="3"/>
        <v>64000</v>
      </c>
      <c r="Q15" s="34">
        <v>6</v>
      </c>
      <c r="R15" s="34">
        <f t="shared" si="4"/>
        <v>384000</v>
      </c>
      <c r="S15" s="35">
        <v>0.4</v>
      </c>
      <c r="T15" s="34">
        <f t="shared" si="5"/>
        <v>25600</v>
      </c>
    </row>
    <row r="16" spans="1:20" ht="16" x14ac:dyDescent="0.25">
      <c r="A16" s="21">
        <v>15</v>
      </c>
      <c r="B16" s="48" t="s">
        <v>65</v>
      </c>
      <c r="C16" s="23"/>
      <c r="D16" s="23" t="s">
        <v>46</v>
      </c>
      <c r="E16" s="47"/>
      <c r="F16" s="47" t="s">
        <v>66</v>
      </c>
      <c r="G16" s="24"/>
      <c r="H16" s="23" t="s">
        <v>67</v>
      </c>
      <c r="I16" s="32" t="s">
        <v>49</v>
      </c>
      <c r="J16" s="38" t="s">
        <v>50</v>
      </c>
      <c r="K16" s="38" t="s">
        <v>51</v>
      </c>
      <c r="L16" s="34">
        <v>50000</v>
      </c>
      <c r="M16" s="35">
        <v>0.8</v>
      </c>
      <c r="N16" s="37">
        <v>0.01</v>
      </c>
      <c r="O16" s="34">
        <v>30</v>
      </c>
      <c r="P16" s="34">
        <f t="shared" si="3"/>
        <v>12000</v>
      </c>
      <c r="Q16" s="34">
        <v>4</v>
      </c>
      <c r="R16" s="34">
        <f t="shared" si="4"/>
        <v>48000</v>
      </c>
      <c r="S16" s="35">
        <v>0.4</v>
      </c>
      <c r="T16" s="34">
        <f t="shared" si="5"/>
        <v>4800</v>
      </c>
    </row>
    <row r="17" spans="1:20" ht="16" x14ac:dyDescent="0.25">
      <c r="A17" s="21">
        <v>16</v>
      </c>
      <c r="B17" s="48"/>
      <c r="C17" s="23"/>
      <c r="D17" s="23" t="s">
        <v>52</v>
      </c>
      <c r="E17" s="47"/>
      <c r="F17" s="47"/>
      <c r="G17" s="24"/>
      <c r="H17" s="23" t="s">
        <v>68</v>
      </c>
      <c r="I17" s="32" t="s">
        <v>49</v>
      </c>
      <c r="J17" s="38" t="s">
        <v>54</v>
      </c>
      <c r="K17" s="38" t="s">
        <v>55</v>
      </c>
      <c r="L17" s="34">
        <v>50000</v>
      </c>
      <c r="M17" s="35">
        <v>0.8</v>
      </c>
      <c r="N17" s="37">
        <v>0.01</v>
      </c>
      <c r="O17" s="34">
        <v>200</v>
      </c>
      <c r="P17" s="34">
        <f t="shared" si="3"/>
        <v>80000</v>
      </c>
      <c r="Q17" s="34">
        <v>4</v>
      </c>
      <c r="R17" s="34">
        <f t="shared" si="4"/>
        <v>320000</v>
      </c>
      <c r="S17" s="35">
        <v>0.25</v>
      </c>
      <c r="T17" s="34">
        <f t="shared" si="5"/>
        <v>20000</v>
      </c>
    </row>
    <row r="18" spans="1:20" ht="16" x14ac:dyDescent="0.25">
      <c r="A18" s="21">
        <v>17</v>
      </c>
      <c r="B18" s="48"/>
      <c r="C18" s="23"/>
      <c r="D18" s="23" t="s">
        <v>56</v>
      </c>
      <c r="E18" s="47"/>
      <c r="F18" s="47"/>
      <c r="G18" s="24"/>
      <c r="H18" s="23" t="s">
        <v>69</v>
      </c>
      <c r="I18" s="32" t="s">
        <v>58</v>
      </c>
      <c r="J18" s="38" t="s">
        <v>54</v>
      </c>
      <c r="K18" s="38" t="s">
        <v>59</v>
      </c>
      <c r="L18" s="34">
        <v>50000</v>
      </c>
      <c r="M18" s="35">
        <v>0.8</v>
      </c>
      <c r="N18" s="37">
        <v>0.01</v>
      </c>
      <c r="O18" s="34">
        <v>200</v>
      </c>
      <c r="P18" s="34">
        <f t="shared" ref="P18:P29" si="6">L18*M18*N18*O18</f>
        <v>80000</v>
      </c>
      <c r="Q18" s="34">
        <v>4</v>
      </c>
      <c r="R18" s="34">
        <f t="shared" ref="R18:R29" si="7">P18*Q18</f>
        <v>320000</v>
      </c>
      <c r="S18" s="35">
        <v>0.25</v>
      </c>
      <c r="T18" s="34">
        <f t="shared" ref="T18:T29" si="8">P18*S18</f>
        <v>20000</v>
      </c>
    </row>
    <row r="19" spans="1:20" ht="16" x14ac:dyDescent="0.25">
      <c r="A19" s="21">
        <v>18</v>
      </c>
      <c r="B19" s="48"/>
      <c r="C19" s="23"/>
      <c r="D19" s="23" t="s">
        <v>60</v>
      </c>
      <c r="E19" s="47"/>
      <c r="F19" s="47"/>
      <c r="G19" s="24"/>
      <c r="H19" s="23" t="s">
        <v>70</v>
      </c>
      <c r="I19" s="32" t="s">
        <v>49</v>
      </c>
      <c r="J19" s="38" t="s">
        <v>50</v>
      </c>
      <c r="K19" s="38" t="s">
        <v>62</v>
      </c>
      <c r="L19" s="34">
        <v>50000</v>
      </c>
      <c r="M19" s="35">
        <v>0.8</v>
      </c>
      <c r="N19" s="37">
        <v>0.01</v>
      </c>
      <c r="O19" s="34">
        <v>30</v>
      </c>
      <c r="P19" s="34">
        <f t="shared" si="6"/>
        <v>12000</v>
      </c>
      <c r="Q19" s="34">
        <v>4</v>
      </c>
      <c r="R19" s="34">
        <f t="shared" si="7"/>
        <v>48000</v>
      </c>
      <c r="S19" s="35">
        <v>0.4</v>
      </c>
      <c r="T19" s="34">
        <f t="shared" si="8"/>
        <v>4800</v>
      </c>
    </row>
    <row r="20" spans="1:20" ht="16" x14ac:dyDescent="0.25">
      <c r="A20" s="21">
        <v>19</v>
      </c>
      <c r="B20" s="48"/>
      <c r="C20" s="23"/>
      <c r="D20" s="23" t="s">
        <v>60</v>
      </c>
      <c r="E20" s="52"/>
      <c r="F20" s="47"/>
      <c r="G20" s="24"/>
      <c r="H20" s="23" t="s">
        <v>70</v>
      </c>
      <c r="I20" s="32" t="s">
        <v>49</v>
      </c>
      <c r="J20" s="38" t="s">
        <v>63</v>
      </c>
      <c r="K20" s="38" t="s">
        <v>64</v>
      </c>
      <c r="L20" s="34">
        <v>50000</v>
      </c>
      <c r="M20" s="35">
        <v>0.8</v>
      </c>
      <c r="N20" s="37">
        <v>0.01</v>
      </c>
      <c r="O20" s="34">
        <v>80</v>
      </c>
      <c r="P20" s="34">
        <f t="shared" si="6"/>
        <v>32000</v>
      </c>
      <c r="Q20" s="34">
        <v>4</v>
      </c>
      <c r="R20" s="34">
        <f t="shared" si="7"/>
        <v>128000</v>
      </c>
      <c r="S20" s="35">
        <v>0.4</v>
      </c>
      <c r="T20" s="34">
        <f t="shared" si="8"/>
        <v>12800</v>
      </c>
    </row>
    <row r="21" spans="1:20" ht="16" x14ac:dyDescent="0.25">
      <c r="A21" s="21">
        <v>20</v>
      </c>
      <c r="B21" s="49" t="s">
        <v>71</v>
      </c>
      <c r="C21" s="27" t="s">
        <v>72</v>
      </c>
      <c r="D21" s="23" t="s">
        <v>73</v>
      </c>
      <c r="E21" s="53" t="s">
        <v>74</v>
      </c>
      <c r="F21" s="57" t="s">
        <v>75</v>
      </c>
      <c r="G21" s="21"/>
      <c r="H21" s="23" t="s">
        <v>76</v>
      </c>
      <c r="I21" s="32" t="s">
        <v>77</v>
      </c>
      <c r="J21" s="38" t="s">
        <v>78</v>
      </c>
      <c r="K21" s="38" t="s">
        <v>51</v>
      </c>
      <c r="L21" s="34">
        <v>5000</v>
      </c>
      <c r="M21" s="37">
        <v>0.4</v>
      </c>
      <c r="N21" s="37">
        <v>0.01</v>
      </c>
      <c r="O21" s="34">
        <v>40</v>
      </c>
      <c r="P21" s="34">
        <f t="shared" si="6"/>
        <v>800</v>
      </c>
      <c r="Q21" s="34">
        <v>6</v>
      </c>
      <c r="R21" s="34">
        <f t="shared" si="7"/>
        <v>4800</v>
      </c>
      <c r="S21" s="35">
        <v>0.4</v>
      </c>
      <c r="T21" s="34">
        <f t="shared" si="8"/>
        <v>320</v>
      </c>
    </row>
    <row r="22" spans="1:20" ht="16" x14ac:dyDescent="0.25">
      <c r="A22" s="21">
        <v>21</v>
      </c>
      <c r="B22" s="50"/>
      <c r="C22" s="27" t="s">
        <v>72</v>
      </c>
      <c r="D22" s="23" t="s">
        <v>73</v>
      </c>
      <c r="E22" s="53"/>
      <c r="F22" s="58"/>
      <c r="G22" s="21"/>
      <c r="H22" s="23" t="s">
        <v>79</v>
      </c>
      <c r="I22" s="32" t="s">
        <v>77</v>
      </c>
      <c r="J22" s="38" t="s">
        <v>80</v>
      </c>
      <c r="K22" s="38" t="s">
        <v>81</v>
      </c>
      <c r="L22" s="34">
        <v>5000</v>
      </c>
      <c r="M22" s="37">
        <v>0.4</v>
      </c>
      <c r="N22" s="37">
        <v>0.02</v>
      </c>
      <c r="O22" s="34">
        <v>90</v>
      </c>
      <c r="P22" s="34">
        <f t="shared" si="6"/>
        <v>3600</v>
      </c>
      <c r="Q22" s="34">
        <v>7</v>
      </c>
      <c r="R22" s="34">
        <f t="shared" si="7"/>
        <v>25200</v>
      </c>
      <c r="S22" s="35">
        <v>0.4</v>
      </c>
      <c r="T22" s="34">
        <f t="shared" si="8"/>
        <v>1440</v>
      </c>
    </row>
    <row r="23" spans="1:20" ht="16" x14ac:dyDescent="0.25">
      <c r="A23" s="21">
        <v>22</v>
      </c>
      <c r="B23" s="50"/>
      <c r="C23" s="27"/>
      <c r="D23" s="23" t="s">
        <v>82</v>
      </c>
      <c r="E23" s="49" t="s">
        <v>83</v>
      </c>
      <c r="F23" s="58"/>
      <c r="G23" s="21"/>
      <c r="H23" s="23" t="s">
        <v>84</v>
      </c>
      <c r="I23" s="32" t="s">
        <v>77</v>
      </c>
      <c r="J23" s="38" t="s">
        <v>78</v>
      </c>
      <c r="K23" s="38" t="s">
        <v>62</v>
      </c>
      <c r="L23" s="34">
        <v>5000</v>
      </c>
      <c r="M23" s="37">
        <v>0.4</v>
      </c>
      <c r="N23" s="37">
        <v>0.02</v>
      </c>
      <c r="O23" s="34">
        <v>40</v>
      </c>
      <c r="P23" s="34">
        <f t="shared" si="6"/>
        <v>1600</v>
      </c>
      <c r="Q23" s="34">
        <v>7</v>
      </c>
      <c r="R23" s="34">
        <f t="shared" si="7"/>
        <v>11200</v>
      </c>
      <c r="S23" s="35">
        <v>0.4</v>
      </c>
      <c r="T23" s="34">
        <f t="shared" si="8"/>
        <v>640</v>
      </c>
    </row>
    <row r="24" spans="1:20" ht="16" x14ac:dyDescent="0.25">
      <c r="A24" s="21">
        <v>23</v>
      </c>
      <c r="B24" s="50"/>
      <c r="C24" s="27" t="s">
        <v>85</v>
      </c>
      <c r="D24" s="23" t="s">
        <v>85</v>
      </c>
      <c r="E24" s="51"/>
      <c r="F24" s="58"/>
      <c r="G24" s="21"/>
      <c r="H24" s="23" t="s">
        <v>86</v>
      </c>
      <c r="I24" s="32" t="s">
        <v>49</v>
      </c>
      <c r="J24" s="38" t="s">
        <v>87</v>
      </c>
      <c r="K24" s="38" t="s">
        <v>88</v>
      </c>
      <c r="L24" s="34">
        <v>10000</v>
      </c>
      <c r="M24" s="37">
        <v>0.4</v>
      </c>
      <c r="N24" s="37">
        <v>0.02</v>
      </c>
      <c r="O24" s="34">
        <v>210</v>
      </c>
      <c r="P24" s="34">
        <f t="shared" si="6"/>
        <v>16800</v>
      </c>
      <c r="Q24" s="34">
        <v>9</v>
      </c>
      <c r="R24" s="34">
        <f t="shared" si="7"/>
        <v>151200</v>
      </c>
      <c r="S24" s="35">
        <v>0.25</v>
      </c>
      <c r="T24" s="34">
        <f t="shared" si="8"/>
        <v>4200</v>
      </c>
    </row>
    <row r="25" spans="1:20" ht="16" x14ac:dyDescent="0.25">
      <c r="A25" s="21">
        <v>24</v>
      </c>
      <c r="B25" s="50"/>
      <c r="C25" s="28"/>
      <c r="D25" s="28" t="s">
        <v>89</v>
      </c>
      <c r="E25" s="54" t="s">
        <v>90</v>
      </c>
      <c r="F25" s="58"/>
      <c r="G25" s="29"/>
      <c r="H25" s="23" t="s">
        <v>91</v>
      </c>
      <c r="I25" s="32" t="s">
        <v>92</v>
      </c>
      <c r="J25" s="38" t="s">
        <v>93</v>
      </c>
      <c r="K25" s="63" t="s">
        <v>94</v>
      </c>
      <c r="L25" s="34">
        <v>100000</v>
      </c>
      <c r="M25" s="37">
        <v>0.2</v>
      </c>
      <c r="N25" s="37">
        <v>0.01</v>
      </c>
      <c r="O25" s="34">
        <v>150</v>
      </c>
      <c r="P25" s="34">
        <f t="shared" si="6"/>
        <v>30000</v>
      </c>
      <c r="Q25" s="34">
        <v>10</v>
      </c>
      <c r="R25" s="34">
        <f t="shared" si="7"/>
        <v>300000</v>
      </c>
      <c r="S25" s="35">
        <v>0.4</v>
      </c>
      <c r="T25" s="34">
        <f t="shared" si="8"/>
        <v>12000</v>
      </c>
    </row>
    <row r="26" spans="1:20" ht="16" x14ac:dyDescent="0.25">
      <c r="A26" s="21">
        <v>25</v>
      </c>
      <c r="B26" s="50"/>
      <c r="C26" s="28"/>
      <c r="D26" s="28" t="s">
        <v>89</v>
      </c>
      <c r="E26" s="55"/>
      <c r="F26" s="58"/>
      <c r="G26" s="29"/>
      <c r="H26" s="23" t="s">
        <v>95</v>
      </c>
      <c r="I26" s="32" t="s">
        <v>92</v>
      </c>
      <c r="J26" s="38" t="s">
        <v>96</v>
      </c>
      <c r="K26" s="64"/>
      <c r="L26" s="34">
        <v>100000</v>
      </c>
      <c r="M26" s="37">
        <v>0.2</v>
      </c>
      <c r="N26" s="37">
        <v>0.01</v>
      </c>
      <c r="O26" s="34">
        <v>300</v>
      </c>
      <c r="P26" s="34">
        <f t="shared" si="6"/>
        <v>60000</v>
      </c>
      <c r="Q26" s="34">
        <v>10</v>
      </c>
      <c r="R26" s="34">
        <f t="shared" si="7"/>
        <v>600000</v>
      </c>
      <c r="S26" s="35">
        <v>0.4</v>
      </c>
      <c r="T26" s="34">
        <f t="shared" si="8"/>
        <v>24000</v>
      </c>
    </row>
    <row r="27" spans="1:20" ht="16" x14ac:dyDescent="0.25">
      <c r="A27" s="21">
        <v>26</v>
      </c>
      <c r="B27" s="50"/>
      <c r="C27" s="28"/>
      <c r="D27" s="28" t="s">
        <v>89</v>
      </c>
      <c r="E27" s="55"/>
      <c r="F27" s="58"/>
      <c r="G27" s="29"/>
      <c r="H27" s="23" t="s">
        <v>97</v>
      </c>
      <c r="I27" s="32" t="s">
        <v>92</v>
      </c>
      <c r="J27" s="38" t="s">
        <v>98</v>
      </c>
      <c r="K27" s="64"/>
      <c r="L27" s="34">
        <v>100000</v>
      </c>
      <c r="M27" s="37">
        <v>0.2</v>
      </c>
      <c r="N27" s="37">
        <v>0.02</v>
      </c>
      <c r="O27" s="34">
        <v>310</v>
      </c>
      <c r="P27" s="34">
        <f t="shared" si="6"/>
        <v>124000</v>
      </c>
      <c r="Q27" s="34">
        <v>9</v>
      </c>
      <c r="R27" s="34">
        <f t="shared" si="7"/>
        <v>1116000</v>
      </c>
      <c r="S27" s="35">
        <v>0.4</v>
      </c>
      <c r="T27" s="34">
        <f t="shared" si="8"/>
        <v>49600</v>
      </c>
    </row>
    <row r="28" spans="1:20" ht="16" x14ac:dyDescent="0.25">
      <c r="A28" s="21">
        <v>27</v>
      </c>
      <c r="B28" s="50"/>
      <c r="C28" s="28"/>
      <c r="D28" s="28" t="s">
        <v>89</v>
      </c>
      <c r="E28" s="55"/>
      <c r="F28" s="58"/>
      <c r="G28" s="29"/>
      <c r="H28" s="23" t="s">
        <v>99</v>
      </c>
      <c r="I28" s="32" t="s">
        <v>100</v>
      </c>
      <c r="J28" s="38" t="s">
        <v>101</v>
      </c>
      <c r="K28" s="64"/>
      <c r="L28" s="34">
        <v>100000</v>
      </c>
      <c r="M28" s="37">
        <v>0.2</v>
      </c>
      <c r="N28" s="37">
        <v>0.01</v>
      </c>
      <c r="O28" s="34">
        <v>100</v>
      </c>
      <c r="P28" s="34">
        <f t="shared" si="6"/>
        <v>20000</v>
      </c>
      <c r="Q28" s="34">
        <v>10</v>
      </c>
      <c r="R28" s="34">
        <f t="shared" si="7"/>
        <v>200000</v>
      </c>
      <c r="S28" s="35">
        <v>0.5</v>
      </c>
      <c r="T28" s="34">
        <f t="shared" si="8"/>
        <v>10000</v>
      </c>
    </row>
    <row r="29" spans="1:20" ht="16" x14ac:dyDescent="0.25">
      <c r="A29" s="21">
        <v>28</v>
      </c>
      <c r="B29" s="51"/>
      <c r="C29" s="28"/>
      <c r="D29" s="28" t="s">
        <v>89</v>
      </c>
      <c r="E29" s="56"/>
      <c r="F29" s="59"/>
      <c r="G29" s="29"/>
      <c r="H29" s="23" t="s">
        <v>102</v>
      </c>
      <c r="I29" s="32" t="s">
        <v>100</v>
      </c>
      <c r="J29" s="38" t="s">
        <v>103</v>
      </c>
      <c r="K29" s="64"/>
      <c r="L29" s="34">
        <v>100000</v>
      </c>
      <c r="M29" s="37">
        <v>0.2</v>
      </c>
      <c r="N29" s="37">
        <v>0.01</v>
      </c>
      <c r="O29" s="34">
        <v>200</v>
      </c>
      <c r="P29" s="34">
        <f t="shared" si="6"/>
        <v>40000</v>
      </c>
      <c r="Q29" s="34">
        <v>10</v>
      </c>
      <c r="R29" s="34">
        <f t="shared" si="7"/>
        <v>400000</v>
      </c>
      <c r="S29" s="35">
        <v>0.5</v>
      </c>
      <c r="T29" s="34">
        <f t="shared" si="8"/>
        <v>20000</v>
      </c>
    </row>
    <row r="30" spans="1:20" ht="16" x14ac:dyDescent="0.25">
      <c r="A30" s="44" t="s">
        <v>104</v>
      </c>
      <c r="B30" s="44"/>
      <c r="C30" s="44"/>
      <c r="D30" s="44"/>
      <c r="E30" s="44"/>
      <c r="F30" s="44"/>
      <c r="G30" s="44"/>
      <c r="H30" s="44"/>
      <c r="I30" s="44"/>
      <c r="J30" s="44"/>
      <c r="K30" s="30"/>
      <c r="L30" s="32">
        <f>SUM(L2:L29)</f>
        <v>4615000</v>
      </c>
      <c r="M30" s="34" t="s">
        <v>105</v>
      </c>
      <c r="N30" s="34" t="s">
        <v>105</v>
      </c>
      <c r="O30" s="34" t="s">
        <v>105</v>
      </c>
      <c r="P30" s="32">
        <f>SUM(P2:P29)</f>
        <v>1060900</v>
      </c>
      <c r="Q30" s="34" t="s">
        <v>105</v>
      </c>
      <c r="R30" s="32">
        <f>SUM(R2:R29)</f>
        <v>6772900</v>
      </c>
      <c r="S30" s="34" t="s">
        <v>105</v>
      </c>
      <c r="T30" s="32">
        <f>SUM(T2:T29)</f>
        <v>425500</v>
      </c>
    </row>
    <row r="31" spans="1:20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</row>
    <row r="32" spans="1:20" x14ac:dyDescent="0.2">
      <c r="A32" s="31" t="s">
        <v>106</v>
      </c>
      <c r="B32" s="31"/>
      <c r="C32" s="31"/>
      <c r="D32" s="31"/>
      <c r="E32" s="31"/>
      <c r="F32" s="31"/>
      <c r="G32" s="31"/>
      <c r="H32" s="31"/>
    </row>
    <row r="33" spans="1:12" x14ac:dyDescent="0.2">
      <c r="A33" s="31" t="s">
        <v>107</v>
      </c>
      <c r="B33" s="31"/>
      <c r="C33" s="31"/>
      <c r="D33" s="31"/>
      <c r="E33" s="31"/>
      <c r="F33" s="31"/>
      <c r="G33" s="31"/>
      <c r="H33" s="31"/>
    </row>
    <row r="34" spans="1:12" x14ac:dyDescent="0.2">
      <c r="A34" s="31" t="s">
        <v>108</v>
      </c>
      <c r="B34" s="31"/>
      <c r="C34" s="31"/>
      <c r="D34" s="31"/>
      <c r="E34" s="31"/>
      <c r="F34" s="31"/>
      <c r="G34" s="31"/>
      <c r="H34" s="31"/>
    </row>
    <row r="36" spans="1:12" ht="16" x14ac:dyDescent="0.2">
      <c r="L36" s="38"/>
    </row>
  </sheetData>
  <autoFilter ref="A1:T30"/>
  <mergeCells count="21">
    <mergeCell ref="F11:F15"/>
    <mergeCell ref="F16:F20"/>
    <mergeCell ref="F21:F29"/>
    <mergeCell ref="K2:K7"/>
    <mergeCell ref="K25:K29"/>
    <mergeCell ref="S1:T1"/>
    <mergeCell ref="A30:J30"/>
    <mergeCell ref="A31:T31"/>
    <mergeCell ref="B2:B14"/>
    <mergeCell ref="B16:B20"/>
    <mergeCell ref="B21:B29"/>
    <mergeCell ref="E2:E6"/>
    <mergeCell ref="E7:E8"/>
    <mergeCell ref="E9:E10"/>
    <mergeCell ref="E11:E20"/>
    <mergeCell ref="E21:E22"/>
    <mergeCell ref="E23:E24"/>
    <mergeCell ref="E25:E29"/>
    <mergeCell ref="F2:F6"/>
    <mergeCell ref="F7:F8"/>
    <mergeCell ref="F9:F10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4506668294322"/>
  </sheetPr>
  <dimension ref="A1:J136"/>
  <sheetViews>
    <sheetView topLeftCell="A112" workbookViewId="0">
      <selection activeCell="F140" sqref="F140"/>
    </sheetView>
  </sheetViews>
  <sheetFormatPr baseColWidth="10" defaultColWidth="9" defaultRowHeight="14" x14ac:dyDescent="0.2"/>
  <cols>
    <col min="1" max="3" width="9" style="1"/>
    <col min="4" max="4" width="13.1640625" style="1" customWidth="1"/>
    <col min="5" max="5" width="20.6640625" style="1" customWidth="1"/>
    <col min="6" max="6" width="17.83203125" style="1" customWidth="1"/>
    <col min="7" max="7" width="9" style="1"/>
    <col min="8" max="8" width="9" style="2"/>
    <col min="9" max="9" width="11.6640625" style="1" customWidth="1"/>
    <col min="10" max="16384" width="9" style="1"/>
  </cols>
  <sheetData>
    <row r="1" spans="1:10" x14ac:dyDescent="0.2">
      <c r="B1" s="3" t="s">
        <v>4</v>
      </c>
      <c r="C1" s="3" t="s">
        <v>109</v>
      </c>
      <c r="D1" s="4" t="s">
        <v>110</v>
      </c>
      <c r="E1" s="5" t="s">
        <v>111</v>
      </c>
      <c r="F1" s="4" t="s">
        <v>112</v>
      </c>
      <c r="G1" s="6" t="s">
        <v>113</v>
      </c>
      <c r="H1" s="7" t="s">
        <v>114</v>
      </c>
      <c r="I1" s="5" t="s">
        <v>115</v>
      </c>
      <c r="J1" s="5" t="s">
        <v>116</v>
      </c>
    </row>
    <row r="2" spans="1:10" x14ac:dyDescent="0.2">
      <c r="A2" s="65" t="s">
        <v>117</v>
      </c>
      <c r="B2" s="8" t="s">
        <v>118</v>
      </c>
      <c r="C2" s="1" t="s">
        <v>119</v>
      </c>
      <c r="D2" s="9">
        <v>43222</v>
      </c>
      <c r="E2" s="1" t="s">
        <v>120</v>
      </c>
      <c r="F2" s="1" t="s">
        <v>121</v>
      </c>
      <c r="G2" s="1">
        <v>200000</v>
      </c>
      <c r="H2" s="10">
        <v>2.5000000000000001E-2</v>
      </c>
      <c r="I2" s="1">
        <f t="shared" ref="I2:I12" si="0">G2*H2</f>
        <v>5000</v>
      </c>
      <c r="J2" s="1">
        <f>I2*180</f>
        <v>900000</v>
      </c>
    </row>
    <row r="3" spans="1:10" x14ac:dyDescent="0.2">
      <c r="A3" s="65"/>
      <c r="B3" s="8" t="s">
        <v>122</v>
      </c>
      <c r="C3" s="1" t="s">
        <v>119</v>
      </c>
      <c r="D3" s="9">
        <v>43223</v>
      </c>
      <c r="E3" s="1" t="s">
        <v>123</v>
      </c>
      <c r="F3" s="1" t="s">
        <v>121</v>
      </c>
      <c r="G3" s="1">
        <v>500000</v>
      </c>
      <c r="H3" s="11">
        <v>0.06</v>
      </c>
      <c r="I3" s="1">
        <f t="shared" si="0"/>
        <v>30000</v>
      </c>
      <c r="J3" s="1">
        <f>I3*200</f>
        <v>6000000</v>
      </c>
    </row>
    <row r="4" spans="1:10" x14ac:dyDescent="0.2">
      <c r="A4" s="65"/>
      <c r="B4" s="1" t="s">
        <v>124</v>
      </c>
      <c r="C4" s="1" t="s">
        <v>119</v>
      </c>
      <c r="D4" s="9">
        <v>43223</v>
      </c>
      <c r="E4" s="1" t="s">
        <v>125</v>
      </c>
      <c r="F4" s="1" t="s">
        <v>121</v>
      </c>
      <c r="G4" s="1">
        <v>500000</v>
      </c>
      <c r="H4" s="11">
        <v>0.03</v>
      </c>
      <c r="I4" s="1">
        <f t="shared" si="0"/>
        <v>15000</v>
      </c>
      <c r="J4" s="1">
        <f>I4*200</f>
        <v>3000000</v>
      </c>
    </row>
    <row r="5" spans="1:10" x14ac:dyDescent="0.2">
      <c r="A5" s="65"/>
      <c r="B5" s="1" t="s">
        <v>118</v>
      </c>
      <c r="C5" s="1" t="s">
        <v>119</v>
      </c>
      <c r="D5" s="9">
        <v>43224</v>
      </c>
      <c r="E5" s="1" t="s">
        <v>126</v>
      </c>
      <c r="F5" s="1" t="s">
        <v>121</v>
      </c>
      <c r="G5" s="1">
        <v>200000</v>
      </c>
      <c r="H5" s="10">
        <v>2.5000000000000001E-2</v>
      </c>
      <c r="I5" s="1">
        <f t="shared" si="0"/>
        <v>5000</v>
      </c>
      <c r="J5" s="1">
        <f>I5*180</f>
        <v>900000</v>
      </c>
    </row>
    <row r="6" spans="1:10" x14ac:dyDescent="0.2">
      <c r="A6" s="65"/>
      <c r="B6" s="1" t="s">
        <v>118</v>
      </c>
      <c r="C6" s="1" t="s">
        <v>119</v>
      </c>
      <c r="D6" s="12">
        <v>43225</v>
      </c>
      <c r="E6" s="1" t="s">
        <v>120</v>
      </c>
      <c r="F6" s="1" t="s">
        <v>121</v>
      </c>
      <c r="G6" s="1">
        <v>200000</v>
      </c>
      <c r="H6" s="10">
        <v>2.5000000000000001E-2</v>
      </c>
      <c r="I6" s="1">
        <f t="shared" si="0"/>
        <v>5000</v>
      </c>
      <c r="J6" s="1">
        <f>I6*180</f>
        <v>900000</v>
      </c>
    </row>
    <row r="7" spans="1:10" x14ac:dyDescent="0.2">
      <c r="A7" s="65"/>
      <c r="B7" s="1" t="s">
        <v>118</v>
      </c>
      <c r="C7" s="1" t="s">
        <v>119</v>
      </c>
      <c r="D7" s="12">
        <v>43226</v>
      </c>
      <c r="E7" s="1" t="s">
        <v>127</v>
      </c>
      <c r="F7" s="1" t="s">
        <v>121</v>
      </c>
      <c r="G7" s="1">
        <v>200000</v>
      </c>
      <c r="H7" s="10">
        <v>2.5000000000000001E-2</v>
      </c>
      <c r="I7" s="1">
        <f t="shared" si="0"/>
        <v>5000</v>
      </c>
      <c r="J7" s="1">
        <f>I7*180</f>
        <v>900000</v>
      </c>
    </row>
    <row r="8" spans="1:10" x14ac:dyDescent="0.2">
      <c r="A8" s="65"/>
      <c r="B8" s="1" t="s">
        <v>118</v>
      </c>
      <c r="C8" s="1" t="s">
        <v>119</v>
      </c>
      <c r="D8" s="12">
        <v>43227</v>
      </c>
      <c r="E8" s="1" t="s">
        <v>128</v>
      </c>
      <c r="F8" s="1" t="s">
        <v>121</v>
      </c>
      <c r="G8" s="1">
        <v>200000</v>
      </c>
      <c r="H8" s="10">
        <v>2.5000000000000001E-2</v>
      </c>
      <c r="I8" s="1">
        <f t="shared" si="0"/>
        <v>5000</v>
      </c>
      <c r="J8" s="1">
        <f>I8*180</f>
        <v>900000</v>
      </c>
    </row>
    <row r="9" spans="1:10" x14ac:dyDescent="0.2">
      <c r="A9" s="65"/>
      <c r="B9" s="1" t="s">
        <v>118</v>
      </c>
      <c r="C9" s="1" t="s">
        <v>119</v>
      </c>
      <c r="D9" s="12">
        <v>43228</v>
      </c>
      <c r="E9" s="1" t="s">
        <v>129</v>
      </c>
      <c r="F9" s="1" t="s">
        <v>121</v>
      </c>
      <c r="G9" s="1">
        <v>200000</v>
      </c>
      <c r="H9" s="10">
        <v>2.5000000000000001E-2</v>
      </c>
      <c r="I9" s="1">
        <f t="shared" si="0"/>
        <v>5000</v>
      </c>
      <c r="J9" s="1">
        <f>I9*180</f>
        <v>900000</v>
      </c>
    </row>
    <row r="10" spans="1:10" x14ac:dyDescent="0.2">
      <c r="A10" s="65"/>
      <c r="B10" s="1" t="s">
        <v>130</v>
      </c>
      <c r="C10" s="1" t="s">
        <v>119</v>
      </c>
      <c r="D10" s="12">
        <v>43229</v>
      </c>
      <c r="E10" s="1" t="s">
        <v>131</v>
      </c>
      <c r="F10" s="1" t="s">
        <v>121</v>
      </c>
      <c r="G10" s="1">
        <v>500000</v>
      </c>
      <c r="H10" s="11">
        <v>0.06</v>
      </c>
      <c r="I10" s="1">
        <f t="shared" si="0"/>
        <v>30000</v>
      </c>
      <c r="J10" s="1">
        <f>I10*200</f>
        <v>6000000</v>
      </c>
    </row>
    <row r="11" spans="1:10" x14ac:dyDescent="0.2">
      <c r="A11" s="65"/>
      <c r="B11" s="1" t="s">
        <v>122</v>
      </c>
      <c r="C11" s="1" t="s">
        <v>119</v>
      </c>
      <c r="D11" s="12">
        <v>43230</v>
      </c>
      <c r="E11" s="1" t="s">
        <v>132</v>
      </c>
      <c r="F11" s="1" t="s">
        <v>121</v>
      </c>
      <c r="G11" s="1">
        <v>500000</v>
      </c>
      <c r="H11" s="11">
        <v>0.06</v>
      </c>
      <c r="I11" s="1">
        <f t="shared" si="0"/>
        <v>30000</v>
      </c>
      <c r="J11" s="1">
        <f>I11*200</f>
        <v>6000000</v>
      </c>
    </row>
    <row r="12" spans="1:10" x14ac:dyDescent="0.2">
      <c r="A12" s="65"/>
      <c r="B12" s="1" t="s">
        <v>124</v>
      </c>
      <c r="C12" s="1" t="s">
        <v>119</v>
      </c>
      <c r="D12" s="12">
        <v>43231</v>
      </c>
      <c r="E12" s="1" t="s">
        <v>133</v>
      </c>
      <c r="F12" s="1" t="s">
        <v>121</v>
      </c>
      <c r="G12" s="1">
        <v>500000</v>
      </c>
      <c r="H12" s="11">
        <v>0.03</v>
      </c>
      <c r="I12" s="1">
        <f t="shared" si="0"/>
        <v>15000</v>
      </c>
      <c r="J12" s="1">
        <f>I12*200</f>
        <v>3000000</v>
      </c>
    </row>
    <row r="13" spans="1:10" x14ac:dyDescent="0.2">
      <c r="A13" s="65"/>
      <c r="B13" s="1" t="s">
        <v>118</v>
      </c>
      <c r="C13" s="1" t="s">
        <v>119</v>
      </c>
      <c r="D13" s="12">
        <v>43231</v>
      </c>
      <c r="E13" s="1" t="s">
        <v>134</v>
      </c>
      <c r="F13" s="1" t="s">
        <v>121</v>
      </c>
      <c r="G13" s="1">
        <v>200000</v>
      </c>
      <c r="H13" s="10">
        <v>2.5000000000000001E-2</v>
      </c>
      <c r="I13" s="1">
        <f t="shared" ref="I13:I49" si="1">G13*H13</f>
        <v>5000</v>
      </c>
      <c r="J13" s="1">
        <f t="shared" ref="J13:J18" si="2">I13*180</f>
        <v>900000</v>
      </c>
    </row>
    <row r="14" spans="1:10" x14ac:dyDescent="0.2">
      <c r="A14" s="65"/>
      <c r="B14" s="1" t="s">
        <v>118</v>
      </c>
      <c r="C14" s="1" t="s">
        <v>119</v>
      </c>
      <c r="D14" s="12">
        <v>43232</v>
      </c>
      <c r="E14" s="1" t="s">
        <v>135</v>
      </c>
      <c r="F14" s="1" t="s">
        <v>121</v>
      </c>
      <c r="G14" s="1">
        <v>200000</v>
      </c>
      <c r="H14" s="10">
        <v>2.5000000000000001E-2</v>
      </c>
      <c r="I14" s="1">
        <f t="shared" si="1"/>
        <v>5000</v>
      </c>
      <c r="J14" s="1">
        <f t="shared" si="2"/>
        <v>900000</v>
      </c>
    </row>
    <row r="15" spans="1:10" x14ac:dyDescent="0.2">
      <c r="A15" s="65"/>
      <c r="B15" s="1" t="s">
        <v>118</v>
      </c>
      <c r="C15" s="1" t="s">
        <v>119</v>
      </c>
      <c r="D15" s="12">
        <v>43233</v>
      </c>
      <c r="E15" s="1" t="s">
        <v>136</v>
      </c>
      <c r="F15" s="1" t="s">
        <v>121</v>
      </c>
      <c r="G15" s="1">
        <v>200000</v>
      </c>
      <c r="H15" s="10">
        <v>2.5000000000000001E-2</v>
      </c>
      <c r="I15" s="1">
        <f t="shared" si="1"/>
        <v>5000</v>
      </c>
      <c r="J15" s="1">
        <f t="shared" si="2"/>
        <v>900000</v>
      </c>
    </row>
    <row r="16" spans="1:10" x14ac:dyDescent="0.2">
      <c r="A16" s="65"/>
      <c r="B16" s="1" t="s">
        <v>118</v>
      </c>
      <c r="C16" s="1" t="s">
        <v>119</v>
      </c>
      <c r="D16" s="12">
        <v>43234</v>
      </c>
      <c r="E16" s="1" t="s">
        <v>137</v>
      </c>
      <c r="F16" s="1" t="s">
        <v>121</v>
      </c>
      <c r="G16" s="1">
        <v>200000</v>
      </c>
      <c r="H16" s="10">
        <v>2.5000000000000001E-2</v>
      </c>
      <c r="I16" s="1">
        <f t="shared" si="1"/>
        <v>5000</v>
      </c>
      <c r="J16" s="1">
        <f t="shared" si="2"/>
        <v>900000</v>
      </c>
    </row>
    <row r="17" spans="1:10" x14ac:dyDescent="0.2">
      <c r="A17" s="65"/>
      <c r="B17" s="1" t="s">
        <v>118</v>
      </c>
      <c r="C17" s="1" t="s">
        <v>119</v>
      </c>
      <c r="D17" s="12">
        <v>43235</v>
      </c>
      <c r="E17" s="1" t="s">
        <v>138</v>
      </c>
      <c r="F17" s="1" t="s">
        <v>121</v>
      </c>
      <c r="G17" s="1">
        <v>200000</v>
      </c>
      <c r="H17" s="10">
        <v>2.5000000000000001E-2</v>
      </c>
      <c r="I17" s="1">
        <f t="shared" si="1"/>
        <v>5000</v>
      </c>
      <c r="J17" s="1">
        <f t="shared" si="2"/>
        <v>900000</v>
      </c>
    </row>
    <row r="18" spans="1:10" x14ac:dyDescent="0.2">
      <c r="A18" s="65"/>
      <c r="B18" s="1" t="s">
        <v>118</v>
      </c>
      <c r="C18" s="1" t="s">
        <v>119</v>
      </c>
      <c r="D18" s="12">
        <v>43236</v>
      </c>
      <c r="E18" s="1" t="s">
        <v>139</v>
      </c>
      <c r="F18" s="1" t="s">
        <v>121</v>
      </c>
      <c r="G18" s="1">
        <v>200000</v>
      </c>
      <c r="H18" s="10">
        <v>2.5000000000000001E-2</v>
      </c>
      <c r="I18" s="1">
        <f t="shared" si="1"/>
        <v>5000</v>
      </c>
      <c r="J18" s="1">
        <f t="shared" si="2"/>
        <v>900000</v>
      </c>
    </row>
    <row r="19" spans="1:10" x14ac:dyDescent="0.2">
      <c r="A19" s="65"/>
      <c r="B19" s="1" t="s">
        <v>124</v>
      </c>
      <c r="C19" s="1" t="s">
        <v>119</v>
      </c>
      <c r="D19" s="12">
        <v>43237</v>
      </c>
      <c r="E19" s="1" t="s">
        <v>140</v>
      </c>
      <c r="F19" s="1" t="s">
        <v>121</v>
      </c>
      <c r="G19" s="1">
        <v>500000</v>
      </c>
      <c r="H19" s="11">
        <v>0.03</v>
      </c>
      <c r="I19" s="1">
        <f t="shared" si="1"/>
        <v>15000</v>
      </c>
      <c r="J19" s="1">
        <f>I19*200</f>
        <v>3000000</v>
      </c>
    </row>
    <row r="20" spans="1:10" x14ac:dyDescent="0.2">
      <c r="A20" s="65"/>
      <c r="B20" s="1" t="s">
        <v>122</v>
      </c>
      <c r="C20" s="1" t="s">
        <v>119</v>
      </c>
      <c r="D20" s="12">
        <v>43238</v>
      </c>
      <c r="E20" s="1" t="s">
        <v>141</v>
      </c>
      <c r="F20" s="1" t="s">
        <v>121</v>
      </c>
      <c r="G20" s="1">
        <v>500000</v>
      </c>
      <c r="H20" s="11">
        <v>0.06</v>
      </c>
      <c r="I20" s="1">
        <f t="shared" si="1"/>
        <v>30000</v>
      </c>
      <c r="J20" s="1">
        <f>I20*200</f>
        <v>6000000</v>
      </c>
    </row>
    <row r="21" spans="1:10" x14ac:dyDescent="0.2">
      <c r="A21" s="65"/>
      <c r="B21" s="1" t="s">
        <v>118</v>
      </c>
      <c r="C21" s="1" t="s">
        <v>119</v>
      </c>
      <c r="D21" s="12">
        <v>43239</v>
      </c>
      <c r="E21" s="1" t="s">
        <v>142</v>
      </c>
      <c r="F21" s="1" t="s">
        <v>121</v>
      </c>
      <c r="G21" s="1">
        <v>200000</v>
      </c>
      <c r="H21" s="10">
        <v>2.5000000000000001E-2</v>
      </c>
      <c r="I21" s="1">
        <f t="shared" si="1"/>
        <v>5000</v>
      </c>
      <c r="J21" s="1">
        <f>I21*180</f>
        <v>900000</v>
      </c>
    </row>
    <row r="22" spans="1:10" x14ac:dyDescent="0.2">
      <c r="A22" s="65"/>
      <c r="B22" s="1" t="s">
        <v>118</v>
      </c>
      <c r="C22" s="1" t="s">
        <v>119</v>
      </c>
      <c r="D22" s="12">
        <v>43240</v>
      </c>
      <c r="E22" s="1" t="s">
        <v>143</v>
      </c>
      <c r="F22" s="1" t="s">
        <v>121</v>
      </c>
      <c r="G22" s="1">
        <v>200000</v>
      </c>
      <c r="H22" s="10">
        <v>2.5000000000000001E-2</v>
      </c>
      <c r="I22" s="1">
        <f t="shared" si="1"/>
        <v>5000</v>
      </c>
      <c r="J22" s="1">
        <f>I22*180</f>
        <v>900000</v>
      </c>
    </row>
    <row r="23" spans="1:10" x14ac:dyDescent="0.2">
      <c r="A23" s="65"/>
      <c r="B23" s="1" t="s">
        <v>118</v>
      </c>
      <c r="C23" s="1" t="s">
        <v>119</v>
      </c>
      <c r="D23" s="12">
        <v>43241</v>
      </c>
      <c r="E23" s="1" t="s">
        <v>144</v>
      </c>
      <c r="F23" s="1" t="s">
        <v>121</v>
      </c>
      <c r="G23" s="1">
        <v>200000</v>
      </c>
      <c r="H23" s="10">
        <v>2.5000000000000001E-2</v>
      </c>
      <c r="I23" s="1">
        <f t="shared" si="1"/>
        <v>5000</v>
      </c>
      <c r="J23" s="1">
        <f>I23*180</f>
        <v>900000</v>
      </c>
    </row>
    <row r="24" spans="1:10" x14ac:dyDescent="0.2">
      <c r="A24" s="65"/>
      <c r="B24" s="1" t="s">
        <v>124</v>
      </c>
      <c r="C24" s="1" t="s">
        <v>119</v>
      </c>
      <c r="D24" s="12">
        <v>43241</v>
      </c>
      <c r="E24" s="1" t="s">
        <v>145</v>
      </c>
      <c r="F24" s="1" t="s">
        <v>121</v>
      </c>
      <c r="G24" s="1">
        <v>500000</v>
      </c>
      <c r="H24" s="11">
        <v>0.03</v>
      </c>
      <c r="I24" s="1">
        <f t="shared" si="1"/>
        <v>15000</v>
      </c>
      <c r="J24" s="1">
        <f>I24*200</f>
        <v>3000000</v>
      </c>
    </row>
    <row r="25" spans="1:10" x14ac:dyDescent="0.2">
      <c r="A25" s="65"/>
      <c r="B25" s="1" t="s">
        <v>118</v>
      </c>
      <c r="C25" s="1" t="s">
        <v>119</v>
      </c>
      <c r="D25" s="12">
        <v>43242</v>
      </c>
      <c r="E25" s="1" t="s">
        <v>146</v>
      </c>
      <c r="F25" s="1" t="s">
        <v>121</v>
      </c>
      <c r="G25" s="1">
        <v>200000</v>
      </c>
      <c r="H25" s="10">
        <v>2.5000000000000001E-2</v>
      </c>
      <c r="I25" s="1">
        <f t="shared" si="1"/>
        <v>5000</v>
      </c>
      <c r="J25" s="1">
        <f>I25*180</f>
        <v>900000</v>
      </c>
    </row>
    <row r="26" spans="1:10" x14ac:dyDescent="0.2">
      <c r="A26" s="65"/>
      <c r="B26" s="1" t="s">
        <v>118</v>
      </c>
      <c r="C26" s="1" t="s">
        <v>119</v>
      </c>
      <c r="D26" s="12">
        <v>43243</v>
      </c>
      <c r="E26" s="1" t="s">
        <v>147</v>
      </c>
      <c r="F26" s="1" t="s">
        <v>121</v>
      </c>
      <c r="G26" s="1">
        <v>200000</v>
      </c>
      <c r="H26" s="10">
        <v>2.5000000000000001E-2</v>
      </c>
      <c r="I26" s="1">
        <f t="shared" si="1"/>
        <v>5000</v>
      </c>
      <c r="J26" s="1">
        <f>I26*180</f>
        <v>900000</v>
      </c>
    </row>
    <row r="27" spans="1:10" x14ac:dyDescent="0.2">
      <c r="A27" s="65"/>
      <c r="B27" s="1" t="s">
        <v>118</v>
      </c>
      <c r="C27" s="1" t="s">
        <v>119</v>
      </c>
      <c r="D27" s="12">
        <v>43244</v>
      </c>
      <c r="E27" s="1" t="s">
        <v>148</v>
      </c>
      <c r="F27" s="1" t="s">
        <v>121</v>
      </c>
      <c r="G27" s="1">
        <v>200000</v>
      </c>
      <c r="H27" s="10">
        <v>2.5000000000000001E-2</v>
      </c>
      <c r="I27" s="1">
        <f t="shared" si="1"/>
        <v>5000</v>
      </c>
      <c r="J27" s="1">
        <f>I27*180</f>
        <v>900000</v>
      </c>
    </row>
    <row r="28" spans="1:10" x14ac:dyDescent="0.2">
      <c r="A28" s="65"/>
      <c r="B28" s="1" t="s">
        <v>118</v>
      </c>
      <c r="C28" s="1" t="s">
        <v>119</v>
      </c>
      <c r="D28" s="12">
        <v>43245</v>
      </c>
      <c r="E28" s="1" t="s">
        <v>149</v>
      </c>
      <c r="F28" s="1" t="s">
        <v>121</v>
      </c>
      <c r="G28" s="1">
        <v>200000</v>
      </c>
      <c r="H28" s="10">
        <v>2.5000000000000001E-2</v>
      </c>
      <c r="I28" s="1">
        <f t="shared" si="1"/>
        <v>5000</v>
      </c>
      <c r="J28" s="1">
        <f>I28*180</f>
        <v>900000</v>
      </c>
    </row>
    <row r="29" spans="1:10" x14ac:dyDescent="0.2">
      <c r="A29" s="65"/>
      <c r="B29" s="1" t="s">
        <v>122</v>
      </c>
      <c r="C29" s="1" t="s">
        <v>119</v>
      </c>
      <c r="D29" s="12">
        <v>43245</v>
      </c>
      <c r="E29" s="1" t="s">
        <v>150</v>
      </c>
      <c r="F29" s="1" t="s">
        <v>121</v>
      </c>
      <c r="G29" s="1">
        <v>500000</v>
      </c>
      <c r="H29" s="11">
        <v>0.06</v>
      </c>
      <c r="I29" s="1">
        <f t="shared" si="1"/>
        <v>30000</v>
      </c>
      <c r="J29" s="1">
        <f>I29*200</f>
        <v>6000000</v>
      </c>
    </row>
    <row r="30" spans="1:10" x14ac:dyDescent="0.2">
      <c r="A30" s="65"/>
      <c r="B30" s="1" t="s">
        <v>118</v>
      </c>
      <c r="C30" s="1" t="s">
        <v>119</v>
      </c>
      <c r="D30" s="12">
        <v>43246</v>
      </c>
      <c r="E30" s="1" t="s">
        <v>151</v>
      </c>
      <c r="F30" s="1" t="s">
        <v>121</v>
      </c>
      <c r="G30" s="1">
        <v>200000</v>
      </c>
      <c r="H30" s="10">
        <v>2.5000000000000001E-2</v>
      </c>
      <c r="I30" s="1">
        <f t="shared" si="1"/>
        <v>5000</v>
      </c>
      <c r="J30" s="1">
        <f>I30*180</f>
        <v>900000</v>
      </c>
    </row>
    <row r="31" spans="1:10" x14ac:dyDescent="0.2">
      <c r="A31" s="65"/>
      <c r="B31" s="1" t="s">
        <v>118</v>
      </c>
      <c r="C31" s="1" t="s">
        <v>119</v>
      </c>
      <c r="D31" s="12">
        <v>43247</v>
      </c>
      <c r="E31" s="1" t="s">
        <v>152</v>
      </c>
      <c r="F31" s="1" t="s">
        <v>121</v>
      </c>
      <c r="G31" s="1">
        <v>200000</v>
      </c>
      <c r="H31" s="10">
        <v>2.5000000000000001E-2</v>
      </c>
      <c r="I31" s="1">
        <f t="shared" si="1"/>
        <v>5000</v>
      </c>
      <c r="J31" s="1">
        <f>I31*180</f>
        <v>900000</v>
      </c>
    </row>
    <row r="32" spans="1:10" x14ac:dyDescent="0.2">
      <c r="A32" s="65"/>
      <c r="B32" s="1" t="s">
        <v>118</v>
      </c>
      <c r="C32" s="1" t="s">
        <v>119</v>
      </c>
      <c r="D32" s="12">
        <v>43248</v>
      </c>
      <c r="E32" s="1" t="s">
        <v>153</v>
      </c>
      <c r="F32" s="1" t="s">
        <v>154</v>
      </c>
      <c r="G32" s="1">
        <v>200000</v>
      </c>
      <c r="H32" s="10">
        <v>2.5000000000000001E-2</v>
      </c>
      <c r="I32" s="1">
        <f t="shared" si="1"/>
        <v>5000</v>
      </c>
      <c r="J32" s="1">
        <f>I32*180</f>
        <v>900000</v>
      </c>
    </row>
    <row r="33" spans="1:10" x14ac:dyDescent="0.2">
      <c r="A33" s="65"/>
      <c r="B33" s="1" t="s">
        <v>124</v>
      </c>
      <c r="C33" s="1" t="s">
        <v>119</v>
      </c>
      <c r="D33" s="12">
        <v>43249</v>
      </c>
      <c r="E33" s="1" t="s">
        <v>155</v>
      </c>
      <c r="F33" s="1" t="s">
        <v>154</v>
      </c>
      <c r="G33" s="1">
        <v>500000</v>
      </c>
      <c r="H33" s="11">
        <v>0.03</v>
      </c>
      <c r="I33" s="1">
        <f t="shared" si="1"/>
        <v>15000</v>
      </c>
      <c r="J33" s="1">
        <f>I33*200</f>
        <v>3000000</v>
      </c>
    </row>
    <row r="34" spans="1:10" x14ac:dyDescent="0.2">
      <c r="A34" s="65"/>
      <c r="B34" s="1" t="s">
        <v>118</v>
      </c>
      <c r="C34" s="1" t="s">
        <v>119</v>
      </c>
      <c r="D34" s="12">
        <v>43250</v>
      </c>
      <c r="E34" s="1" t="s">
        <v>156</v>
      </c>
      <c r="F34" s="1" t="s">
        <v>154</v>
      </c>
      <c r="G34" s="1">
        <v>200000</v>
      </c>
      <c r="H34" s="10">
        <v>2.5000000000000001E-2</v>
      </c>
      <c r="I34" s="1">
        <f t="shared" si="1"/>
        <v>5000</v>
      </c>
      <c r="J34" s="1">
        <f>I34*180</f>
        <v>900000</v>
      </c>
    </row>
    <row r="35" spans="1:10" x14ac:dyDescent="0.2">
      <c r="A35" s="65"/>
      <c r="B35" s="1" t="s">
        <v>122</v>
      </c>
      <c r="C35" s="1" t="s">
        <v>119</v>
      </c>
      <c r="D35" s="12">
        <v>43251</v>
      </c>
      <c r="E35" s="1" t="s">
        <v>153</v>
      </c>
      <c r="F35" s="1" t="s">
        <v>154</v>
      </c>
      <c r="G35" s="1">
        <v>500000</v>
      </c>
      <c r="H35" s="11">
        <v>0.06</v>
      </c>
      <c r="I35" s="1">
        <f t="shared" si="1"/>
        <v>30000</v>
      </c>
      <c r="J35" s="1">
        <f>I35*200</f>
        <v>6000000</v>
      </c>
    </row>
    <row r="36" spans="1:10" x14ac:dyDescent="0.2">
      <c r="A36" s="65" t="s">
        <v>157</v>
      </c>
      <c r="B36" s="1" t="s">
        <v>122</v>
      </c>
      <c r="C36" s="1" t="s">
        <v>119</v>
      </c>
      <c r="D36" s="12">
        <v>43222</v>
      </c>
      <c r="E36" s="1" t="s">
        <v>158</v>
      </c>
      <c r="F36" s="1" t="s">
        <v>159</v>
      </c>
      <c r="G36" s="1">
        <v>500000</v>
      </c>
      <c r="H36" s="11">
        <v>0.06</v>
      </c>
      <c r="I36" s="1">
        <f t="shared" si="1"/>
        <v>30000</v>
      </c>
      <c r="J36" s="1">
        <f>I36*200</f>
        <v>6000000</v>
      </c>
    </row>
    <row r="37" spans="1:10" x14ac:dyDescent="0.2">
      <c r="A37" s="65"/>
      <c r="B37" s="1" t="s">
        <v>118</v>
      </c>
      <c r="C37" s="1" t="s">
        <v>119</v>
      </c>
      <c r="D37" s="12">
        <v>43223</v>
      </c>
      <c r="E37" s="1" t="s">
        <v>160</v>
      </c>
      <c r="F37" s="1" t="s">
        <v>159</v>
      </c>
      <c r="G37" s="1">
        <v>200000</v>
      </c>
      <c r="H37" s="10">
        <v>2.5000000000000001E-2</v>
      </c>
      <c r="I37" s="1">
        <f t="shared" si="1"/>
        <v>5000</v>
      </c>
      <c r="J37" s="1">
        <f>I37*180</f>
        <v>900000</v>
      </c>
    </row>
    <row r="38" spans="1:10" x14ac:dyDescent="0.2">
      <c r="A38" s="65"/>
      <c r="B38" s="1" t="s">
        <v>124</v>
      </c>
      <c r="C38" s="1" t="s">
        <v>119</v>
      </c>
      <c r="D38" s="12">
        <v>43224</v>
      </c>
      <c r="E38" s="1" t="s">
        <v>161</v>
      </c>
      <c r="F38" s="1" t="s">
        <v>159</v>
      </c>
      <c r="G38" s="1">
        <v>500000</v>
      </c>
      <c r="H38" s="11">
        <v>0.03</v>
      </c>
      <c r="I38" s="1">
        <f t="shared" si="1"/>
        <v>15000</v>
      </c>
      <c r="J38" s="1">
        <f>I38*200</f>
        <v>3000000</v>
      </c>
    </row>
    <row r="39" spans="1:10" x14ac:dyDescent="0.2">
      <c r="A39" s="65"/>
      <c r="B39" s="1" t="s">
        <v>118</v>
      </c>
      <c r="C39" s="1" t="s">
        <v>119</v>
      </c>
      <c r="D39" s="12">
        <v>43225</v>
      </c>
      <c r="E39" s="1" t="s">
        <v>162</v>
      </c>
      <c r="F39" s="1" t="s">
        <v>159</v>
      </c>
      <c r="G39" s="1">
        <v>200000</v>
      </c>
      <c r="H39" s="10">
        <v>2.5000000000000001E-2</v>
      </c>
      <c r="I39" s="1">
        <f t="shared" si="1"/>
        <v>5000</v>
      </c>
      <c r="J39" s="1">
        <f t="shared" ref="J39:J44" si="3">I39*180</f>
        <v>900000</v>
      </c>
    </row>
    <row r="40" spans="1:10" x14ac:dyDescent="0.2">
      <c r="A40" s="65"/>
      <c r="B40" s="1" t="s">
        <v>118</v>
      </c>
      <c r="C40" s="1" t="s">
        <v>119</v>
      </c>
      <c r="D40" s="12">
        <v>43226</v>
      </c>
      <c r="E40" s="1" t="s">
        <v>163</v>
      </c>
      <c r="F40" s="1" t="s">
        <v>159</v>
      </c>
      <c r="G40" s="1">
        <v>200000</v>
      </c>
      <c r="H40" s="10">
        <v>2.5000000000000001E-2</v>
      </c>
      <c r="I40" s="1">
        <f t="shared" si="1"/>
        <v>5000</v>
      </c>
      <c r="J40" s="1">
        <f t="shared" si="3"/>
        <v>900000</v>
      </c>
    </row>
    <row r="41" spans="1:10" x14ac:dyDescent="0.2">
      <c r="A41" s="65"/>
      <c r="B41" s="1" t="s">
        <v>118</v>
      </c>
      <c r="C41" s="1" t="s">
        <v>119</v>
      </c>
      <c r="D41" s="12">
        <v>43228</v>
      </c>
      <c r="E41" s="1" t="s">
        <v>164</v>
      </c>
      <c r="F41" s="1" t="s">
        <v>159</v>
      </c>
      <c r="G41" s="1">
        <v>200000</v>
      </c>
      <c r="H41" s="10">
        <v>2.5000000000000001E-2</v>
      </c>
      <c r="I41" s="1">
        <f t="shared" si="1"/>
        <v>5000</v>
      </c>
      <c r="J41" s="1">
        <f t="shared" si="3"/>
        <v>900000</v>
      </c>
    </row>
    <row r="42" spans="1:10" x14ac:dyDescent="0.2">
      <c r="A42" s="65"/>
      <c r="B42" s="1" t="s">
        <v>118</v>
      </c>
      <c r="C42" s="1" t="s">
        <v>119</v>
      </c>
      <c r="D42" s="12">
        <v>43229</v>
      </c>
      <c r="E42" s="1" t="s">
        <v>165</v>
      </c>
      <c r="F42" s="1" t="s">
        <v>159</v>
      </c>
      <c r="G42" s="1">
        <v>200000</v>
      </c>
      <c r="H42" s="10">
        <v>2.5000000000000001E-2</v>
      </c>
      <c r="I42" s="1">
        <f t="shared" si="1"/>
        <v>5000</v>
      </c>
      <c r="J42" s="1">
        <f t="shared" si="3"/>
        <v>900000</v>
      </c>
    </row>
    <row r="43" spans="1:10" x14ac:dyDescent="0.2">
      <c r="A43" s="65"/>
      <c r="B43" s="1" t="s">
        <v>118</v>
      </c>
      <c r="C43" s="1" t="s">
        <v>119</v>
      </c>
      <c r="D43" s="12">
        <v>43230</v>
      </c>
      <c r="E43" s="1" t="s">
        <v>166</v>
      </c>
      <c r="F43" s="1" t="s">
        <v>159</v>
      </c>
      <c r="G43" s="1">
        <v>200000</v>
      </c>
      <c r="H43" s="10">
        <v>2.5000000000000001E-2</v>
      </c>
      <c r="I43" s="1">
        <f t="shared" si="1"/>
        <v>5000</v>
      </c>
      <c r="J43" s="1">
        <f t="shared" si="3"/>
        <v>900000</v>
      </c>
    </row>
    <row r="44" spans="1:10" x14ac:dyDescent="0.2">
      <c r="A44" s="65"/>
      <c r="B44" s="1" t="s">
        <v>118</v>
      </c>
      <c r="C44" s="1" t="s">
        <v>119</v>
      </c>
      <c r="D44" s="12">
        <v>43231</v>
      </c>
      <c r="E44" s="1" t="s">
        <v>167</v>
      </c>
      <c r="F44" s="1" t="s">
        <v>159</v>
      </c>
      <c r="G44" s="1">
        <v>200000</v>
      </c>
      <c r="H44" s="10">
        <v>2.5000000000000001E-2</v>
      </c>
      <c r="I44" s="1">
        <f t="shared" si="1"/>
        <v>5000</v>
      </c>
      <c r="J44" s="1">
        <f t="shared" si="3"/>
        <v>900000</v>
      </c>
    </row>
    <row r="45" spans="1:10" x14ac:dyDescent="0.2">
      <c r="A45" s="65"/>
      <c r="B45" s="1" t="s">
        <v>122</v>
      </c>
      <c r="C45" s="1" t="s">
        <v>119</v>
      </c>
      <c r="D45" s="12">
        <v>43232</v>
      </c>
      <c r="E45" s="1" t="s">
        <v>168</v>
      </c>
      <c r="F45" s="1" t="s">
        <v>159</v>
      </c>
      <c r="G45" s="1">
        <v>500000</v>
      </c>
      <c r="H45" s="11">
        <v>0.06</v>
      </c>
      <c r="I45" s="1">
        <f t="shared" si="1"/>
        <v>30000</v>
      </c>
      <c r="J45" s="1">
        <f>I45*200</f>
        <v>6000000</v>
      </c>
    </row>
    <row r="46" spans="1:10" x14ac:dyDescent="0.2">
      <c r="A46" s="65"/>
      <c r="B46" s="1" t="s">
        <v>118</v>
      </c>
      <c r="C46" s="1" t="s">
        <v>119</v>
      </c>
      <c r="D46" s="12">
        <v>43233</v>
      </c>
      <c r="E46" s="1" t="s">
        <v>169</v>
      </c>
      <c r="F46" s="1" t="s">
        <v>159</v>
      </c>
      <c r="G46" s="1">
        <v>200000</v>
      </c>
      <c r="H46" s="10">
        <v>2.5000000000000001E-2</v>
      </c>
      <c r="I46" s="1">
        <f t="shared" si="1"/>
        <v>5000</v>
      </c>
      <c r="J46" s="1">
        <f>I46*180</f>
        <v>900000</v>
      </c>
    </row>
    <row r="47" spans="1:10" x14ac:dyDescent="0.2">
      <c r="A47" s="65"/>
      <c r="B47" s="13" t="s">
        <v>170</v>
      </c>
      <c r="C47" s="13" t="s">
        <v>119</v>
      </c>
      <c r="D47" s="14">
        <v>43234</v>
      </c>
      <c r="E47" s="13" t="s">
        <v>171</v>
      </c>
      <c r="F47" s="13" t="s">
        <v>159</v>
      </c>
      <c r="G47" s="13">
        <v>1000000</v>
      </c>
      <c r="H47" s="15">
        <v>0.05</v>
      </c>
      <c r="I47" s="13">
        <f t="shared" si="1"/>
        <v>50000</v>
      </c>
      <c r="J47" s="13">
        <f>I47*220</f>
        <v>11000000</v>
      </c>
    </row>
    <row r="48" spans="1:10" x14ac:dyDescent="0.2">
      <c r="A48" s="65"/>
      <c r="B48" s="16" t="s">
        <v>124</v>
      </c>
      <c r="C48" s="1" t="s">
        <v>119</v>
      </c>
      <c r="D48" s="12">
        <v>43234</v>
      </c>
      <c r="E48" s="1" t="s">
        <v>172</v>
      </c>
      <c r="F48" s="1" t="s">
        <v>159</v>
      </c>
      <c r="G48" s="1">
        <v>500000</v>
      </c>
      <c r="H48" s="11">
        <v>0.03</v>
      </c>
      <c r="I48" s="1">
        <f t="shared" si="1"/>
        <v>15000</v>
      </c>
      <c r="J48" s="1">
        <f>I48*200</f>
        <v>3000000</v>
      </c>
    </row>
    <row r="49" spans="1:10" x14ac:dyDescent="0.2">
      <c r="A49" s="65"/>
      <c r="B49" s="16" t="s">
        <v>173</v>
      </c>
      <c r="C49" s="1" t="s">
        <v>119</v>
      </c>
      <c r="D49" s="12">
        <v>43234</v>
      </c>
      <c r="E49" s="1" t="s">
        <v>174</v>
      </c>
      <c r="F49" s="1" t="s">
        <v>159</v>
      </c>
      <c r="G49" s="1">
        <v>500000</v>
      </c>
      <c r="H49" s="11">
        <v>0.03</v>
      </c>
      <c r="I49" s="1">
        <f t="shared" si="1"/>
        <v>15000</v>
      </c>
      <c r="J49" s="1">
        <f>I49*200</f>
        <v>3000000</v>
      </c>
    </row>
    <row r="50" spans="1:10" x14ac:dyDescent="0.2">
      <c r="A50" s="65"/>
      <c r="B50" s="1" t="s">
        <v>118</v>
      </c>
      <c r="C50" s="1" t="s">
        <v>119</v>
      </c>
      <c r="D50" s="12">
        <v>43235</v>
      </c>
      <c r="E50" s="1" t="s">
        <v>175</v>
      </c>
      <c r="F50" s="1" t="s">
        <v>159</v>
      </c>
      <c r="G50" s="1">
        <v>200000</v>
      </c>
      <c r="H50" s="10">
        <v>2.5000000000000001E-2</v>
      </c>
      <c r="I50" s="1">
        <f t="shared" ref="I50:I86" si="4">G50*H50</f>
        <v>5000</v>
      </c>
      <c r="J50" s="1">
        <f t="shared" ref="J50:J57" si="5">I50*180</f>
        <v>900000</v>
      </c>
    </row>
    <row r="51" spans="1:10" x14ac:dyDescent="0.2">
      <c r="A51" s="65"/>
      <c r="B51" s="1" t="s">
        <v>118</v>
      </c>
      <c r="C51" s="1" t="s">
        <v>119</v>
      </c>
      <c r="D51" s="12">
        <v>43236</v>
      </c>
      <c r="E51" s="1" t="s">
        <v>176</v>
      </c>
      <c r="F51" s="1" t="s">
        <v>159</v>
      </c>
      <c r="G51" s="1">
        <v>200000</v>
      </c>
      <c r="H51" s="10">
        <v>2.5000000000000001E-2</v>
      </c>
      <c r="I51" s="1">
        <f t="shared" si="4"/>
        <v>5000</v>
      </c>
      <c r="J51" s="1">
        <f t="shared" si="5"/>
        <v>900000</v>
      </c>
    </row>
    <row r="52" spans="1:10" x14ac:dyDescent="0.2">
      <c r="A52" s="65"/>
      <c r="B52" s="1" t="s">
        <v>118</v>
      </c>
      <c r="C52" s="1" t="s">
        <v>119</v>
      </c>
      <c r="D52" s="12">
        <v>43237</v>
      </c>
      <c r="E52" s="1" t="s">
        <v>177</v>
      </c>
      <c r="F52" s="1" t="s">
        <v>159</v>
      </c>
      <c r="G52" s="1">
        <v>200000</v>
      </c>
      <c r="H52" s="10">
        <v>2.5000000000000001E-2</v>
      </c>
      <c r="I52" s="1">
        <f t="shared" si="4"/>
        <v>5000</v>
      </c>
      <c r="J52" s="1">
        <f t="shared" si="5"/>
        <v>900000</v>
      </c>
    </row>
    <row r="53" spans="1:10" x14ac:dyDescent="0.2">
      <c r="A53" s="65"/>
      <c r="B53" s="1" t="s">
        <v>118</v>
      </c>
      <c r="C53" s="1" t="s">
        <v>119</v>
      </c>
      <c r="D53" s="12">
        <v>43238</v>
      </c>
      <c r="E53" s="1" t="s">
        <v>178</v>
      </c>
      <c r="F53" s="1" t="s">
        <v>159</v>
      </c>
      <c r="G53" s="1">
        <v>200000</v>
      </c>
      <c r="H53" s="10">
        <v>2.5000000000000001E-2</v>
      </c>
      <c r="I53" s="1">
        <f t="shared" si="4"/>
        <v>5000</v>
      </c>
      <c r="J53" s="1">
        <f t="shared" si="5"/>
        <v>900000</v>
      </c>
    </row>
    <row r="54" spans="1:10" x14ac:dyDescent="0.2">
      <c r="A54" s="65"/>
      <c r="B54" s="1" t="s">
        <v>118</v>
      </c>
      <c r="C54" s="1" t="s">
        <v>119</v>
      </c>
      <c r="D54" s="12">
        <v>43239</v>
      </c>
      <c r="E54" s="1" t="s">
        <v>179</v>
      </c>
      <c r="F54" s="1" t="s">
        <v>159</v>
      </c>
      <c r="G54" s="1">
        <v>200000</v>
      </c>
      <c r="H54" s="10">
        <v>2.5000000000000001E-2</v>
      </c>
      <c r="I54" s="1">
        <f t="shared" si="4"/>
        <v>5000</v>
      </c>
      <c r="J54" s="1">
        <f t="shared" si="5"/>
        <v>900000</v>
      </c>
    </row>
    <row r="55" spans="1:10" x14ac:dyDescent="0.2">
      <c r="A55" s="65"/>
      <c r="B55" s="1" t="s">
        <v>118</v>
      </c>
      <c r="C55" s="1" t="s">
        <v>119</v>
      </c>
      <c r="D55" s="12">
        <v>43240</v>
      </c>
      <c r="E55" s="1" t="s">
        <v>180</v>
      </c>
      <c r="F55" s="1" t="s">
        <v>159</v>
      </c>
      <c r="G55" s="1">
        <v>200000</v>
      </c>
      <c r="H55" s="10">
        <v>2.5000000000000001E-2</v>
      </c>
      <c r="I55" s="1">
        <f t="shared" si="4"/>
        <v>5000</v>
      </c>
      <c r="J55" s="1">
        <f t="shared" si="5"/>
        <v>900000</v>
      </c>
    </row>
    <row r="56" spans="1:10" x14ac:dyDescent="0.2">
      <c r="A56" s="65"/>
      <c r="B56" s="1" t="s">
        <v>118</v>
      </c>
      <c r="C56" s="1" t="s">
        <v>119</v>
      </c>
      <c r="D56" s="12">
        <v>43241</v>
      </c>
      <c r="E56" s="1" t="s">
        <v>181</v>
      </c>
      <c r="F56" s="1" t="s">
        <v>159</v>
      </c>
      <c r="G56" s="1">
        <v>200000</v>
      </c>
      <c r="H56" s="10">
        <v>2.5000000000000001E-2</v>
      </c>
      <c r="I56" s="1">
        <f t="shared" si="4"/>
        <v>5000</v>
      </c>
      <c r="J56" s="1">
        <f t="shared" si="5"/>
        <v>900000</v>
      </c>
    </row>
    <row r="57" spans="1:10" x14ac:dyDescent="0.2">
      <c r="A57" s="65"/>
      <c r="B57" s="1" t="s">
        <v>118</v>
      </c>
      <c r="C57" s="1" t="s">
        <v>119</v>
      </c>
      <c r="D57" s="12">
        <v>43242</v>
      </c>
      <c r="E57" s="1" t="s">
        <v>182</v>
      </c>
      <c r="F57" s="1" t="s">
        <v>183</v>
      </c>
      <c r="G57" s="1">
        <v>200000</v>
      </c>
      <c r="H57" s="10">
        <v>2.5000000000000001E-2</v>
      </c>
      <c r="I57" s="1">
        <f t="shared" si="4"/>
        <v>5000</v>
      </c>
      <c r="J57" s="1">
        <f t="shared" si="5"/>
        <v>900000</v>
      </c>
    </row>
    <row r="58" spans="1:10" x14ac:dyDescent="0.2">
      <c r="A58" s="65"/>
      <c r="B58" s="1" t="s">
        <v>124</v>
      </c>
      <c r="C58" s="1" t="s">
        <v>119</v>
      </c>
      <c r="D58" s="12">
        <v>43243</v>
      </c>
      <c r="E58" s="1" t="s">
        <v>184</v>
      </c>
      <c r="F58" s="1" t="s">
        <v>183</v>
      </c>
      <c r="G58" s="1">
        <v>500000</v>
      </c>
      <c r="H58" s="11">
        <v>0.03</v>
      </c>
      <c r="I58" s="1">
        <f t="shared" si="4"/>
        <v>15000</v>
      </c>
      <c r="J58" s="1">
        <f>I58*200</f>
        <v>3000000</v>
      </c>
    </row>
    <row r="59" spans="1:10" x14ac:dyDescent="0.2">
      <c r="A59" s="65"/>
      <c r="B59" s="1" t="s">
        <v>118</v>
      </c>
      <c r="C59" s="1" t="s">
        <v>119</v>
      </c>
      <c r="D59" s="12">
        <v>43244</v>
      </c>
      <c r="E59" s="1" t="s">
        <v>185</v>
      </c>
      <c r="F59" s="1" t="s">
        <v>183</v>
      </c>
      <c r="G59" s="1">
        <v>200000</v>
      </c>
      <c r="H59" s="10">
        <v>2.5000000000000001E-2</v>
      </c>
      <c r="I59" s="1">
        <f t="shared" si="4"/>
        <v>5000</v>
      </c>
      <c r="J59" s="1">
        <f>I59*180</f>
        <v>900000</v>
      </c>
    </row>
    <row r="60" spans="1:10" x14ac:dyDescent="0.2">
      <c r="A60" s="65"/>
      <c r="B60" s="1" t="s">
        <v>118</v>
      </c>
      <c r="C60" s="1" t="s">
        <v>119</v>
      </c>
      <c r="D60" s="12">
        <v>43245</v>
      </c>
      <c r="E60" s="1" t="s">
        <v>162</v>
      </c>
      <c r="F60" s="1" t="s">
        <v>183</v>
      </c>
      <c r="G60" s="1">
        <v>200000</v>
      </c>
      <c r="H60" s="10">
        <v>2.5000000000000001E-2</v>
      </c>
      <c r="I60" s="1">
        <f t="shared" si="4"/>
        <v>5000</v>
      </c>
      <c r="J60" s="1">
        <f>I60*180</f>
        <v>900000</v>
      </c>
    </row>
    <row r="61" spans="1:10" x14ac:dyDescent="0.2">
      <c r="A61" s="65"/>
      <c r="B61" s="1" t="s">
        <v>118</v>
      </c>
      <c r="C61" s="1" t="s">
        <v>119</v>
      </c>
      <c r="D61" s="12">
        <v>43246</v>
      </c>
      <c r="E61" s="1" t="s">
        <v>186</v>
      </c>
      <c r="F61" s="1" t="s">
        <v>183</v>
      </c>
      <c r="G61" s="1">
        <v>200000</v>
      </c>
      <c r="H61" s="10">
        <v>2.5000000000000001E-2</v>
      </c>
      <c r="I61" s="1">
        <f t="shared" si="4"/>
        <v>5000</v>
      </c>
      <c r="J61" s="1">
        <f>I61*180</f>
        <v>900000</v>
      </c>
    </row>
    <row r="62" spans="1:10" x14ac:dyDescent="0.2">
      <c r="A62" s="65"/>
      <c r="B62" s="1" t="s">
        <v>118</v>
      </c>
      <c r="C62" s="1" t="s">
        <v>119</v>
      </c>
      <c r="D62" s="12">
        <v>43247</v>
      </c>
      <c r="E62" s="1" t="s">
        <v>187</v>
      </c>
      <c r="F62" s="1" t="s">
        <v>183</v>
      </c>
      <c r="G62" s="1">
        <v>200000</v>
      </c>
      <c r="H62" s="10">
        <v>2.5000000000000001E-2</v>
      </c>
      <c r="I62" s="1">
        <f t="shared" si="4"/>
        <v>5000</v>
      </c>
      <c r="J62" s="1">
        <f>I62*180</f>
        <v>900000</v>
      </c>
    </row>
    <row r="63" spans="1:10" x14ac:dyDescent="0.2">
      <c r="A63" s="65" t="s">
        <v>188</v>
      </c>
      <c r="B63" s="1" t="s">
        <v>122</v>
      </c>
      <c r="C63" s="1" t="s">
        <v>119</v>
      </c>
      <c r="D63" s="12">
        <v>43226</v>
      </c>
      <c r="E63" s="1" t="s">
        <v>189</v>
      </c>
      <c r="F63" s="1" t="s">
        <v>183</v>
      </c>
      <c r="G63" s="1">
        <v>500000</v>
      </c>
      <c r="H63" s="11">
        <v>0.06</v>
      </c>
      <c r="I63" s="1">
        <f t="shared" si="4"/>
        <v>30000</v>
      </c>
      <c r="J63" s="1">
        <f>I63*200</f>
        <v>6000000</v>
      </c>
    </row>
    <row r="64" spans="1:10" x14ac:dyDescent="0.2">
      <c r="A64" s="65"/>
      <c r="B64" s="1" t="s">
        <v>118</v>
      </c>
      <c r="C64" s="1" t="s">
        <v>119</v>
      </c>
      <c r="D64" s="12">
        <v>43227</v>
      </c>
      <c r="E64" s="1" t="s">
        <v>190</v>
      </c>
      <c r="F64" s="1" t="s">
        <v>191</v>
      </c>
      <c r="G64" s="1">
        <v>200000</v>
      </c>
      <c r="H64" s="10">
        <v>2.5000000000000001E-2</v>
      </c>
      <c r="I64" s="1">
        <f t="shared" si="4"/>
        <v>5000</v>
      </c>
      <c r="J64" s="1">
        <f>I64*180</f>
        <v>900000</v>
      </c>
    </row>
    <row r="65" spans="1:10" x14ac:dyDescent="0.2">
      <c r="A65" s="65"/>
      <c r="B65" s="1" t="s">
        <v>118</v>
      </c>
      <c r="C65" s="1" t="s">
        <v>119</v>
      </c>
      <c r="D65" s="12">
        <v>43228</v>
      </c>
      <c r="E65" s="1" t="s">
        <v>192</v>
      </c>
      <c r="F65" s="1" t="s">
        <v>191</v>
      </c>
      <c r="G65" s="1">
        <v>200000</v>
      </c>
      <c r="H65" s="10">
        <v>2.5000000000000001E-2</v>
      </c>
      <c r="I65" s="1">
        <f t="shared" si="4"/>
        <v>5000</v>
      </c>
      <c r="J65" s="1">
        <f>I65*180</f>
        <v>900000</v>
      </c>
    </row>
    <row r="66" spans="1:10" x14ac:dyDescent="0.2">
      <c r="A66" s="65"/>
      <c r="B66" s="1" t="s">
        <v>124</v>
      </c>
      <c r="C66" s="1" t="s">
        <v>119</v>
      </c>
      <c r="D66" s="12">
        <v>43229</v>
      </c>
      <c r="E66" s="1" t="s">
        <v>193</v>
      </c>
      <c r="F66" s="1" t="s">
        <v>191</v>
      </c>
      <c r="G66" s="1">
        <v>500000</v>
      </c>
      <c r="H66" s="11">
        <v>0.03</v>
      </c>
      <c r="I66" s="1">
        <f t="shared" si="4"/>
        <v>15000</v>
      </c>
      <c r="J66" s="1">
        <f>I66*200</f>
        <v>3000000</v>
      </c>
    </row>
    <row r="67" spans="1:10" x14ac:dyDescent="0.2">
      <c r="A67" s="65"/>
      <c r="B67" s="1" t="s">
        <v>118</v>
      </c>
      <c r="C67" s="1" t="s">
        <v>119</v>
      </c>
      <c r="D67" s="12">
        <v>43230</v>
      </c>
      <c r="E67" s="1" t="s">
        <v>194</v>
      </c>
      <c r="F67" s="1" t="s">
        <v>191</v>
      </c>
      <c r="G67" s="1">
        <v>200000</v>
      </c>
      <c r="H67" s="10">
        <v>2.5000000000000001E-2</v>
      </c>
      <c r="I67" s="1">
        <f t="shared" si="4"/>
        <v>5000</v>
      </c>
      <c r="J67" s="1">
        <f>I67*180</f>
        <v>900000</v>
      </c>
    </row>
    <row r="68" spans="1:10" x14ac:dyDescent="0.2">
      <c r="A68" s="65"/>
      <c r="B68" s="1" t="s">
        <v>118</v>
      </c>
      <c r="C68" s="1" t="s">
        <v>119</v>
      </c>
      <c r="D68" s="12">
        <v>43231</v>
      </c>
      <c r="E68" s="1" t="s">
        <v>195</v>
      </c>
      <c r="F68" s="1" t="s">
        <v>191</v>
      </c>
      <c r="G68" s="1">
        <v>200000</v>
      </c>
      <c r="H68" s="10">
        <v>2.5000000000000001E-2</v>
      </c>
      <c r="I68" s="1">
        <f t="shared" si="4"/>
        <v>5000</v>
      </c>
      <c r="J68" s="1">
        <f>I68*180</f>
        <v>900000</v>
      </c>
    </row>
    <row r="69" spans="1:10" x14ac:dyDescent="0.2">
      <c r="A69" s="65"/>
      <c r="B69" s="1" t="s">
        <v>118</v>
      </c>
      <c r="C69" s="1" t="s">
        <v>119</v>
      </c>
      <c r="D69" s="12">
        <v>43232</v>
      </c>
      <c r="E69" s="1" t="s">
        <v>196</v>
      </c>
      <c r="F69" s="1" t="s">
        <v>197</v>
      </c>
      <c r="G69" s="1">
        <v>200000</v>
      </c>
      <c r="H69" s="10">
        <v>2.5000000000000001E-2</v>
      </c>
      <c r="I69" s="1">
        <f t="shared" si="4"/>
        <v>5000</v>
      </c>
      <c r="J69" s="1">
        <f>I69*180</f>
        <v>900000</v>
      </c>
    </row>
    <row r="70" spans="1:10" x14ac:dyDescent="0.2">
      <c r="A70" s="65"/>
      <c r="B70" s="13" t="s">
        <v>170</v>
      </c>
      <c r="C70" s="13" t="s">
        <v>119</v>
      </c>
      <c r="D70" s="14">
        <v>43233</v>
      </c>
      <c r="E70" s="13" t="s">
        <v>198</v>
      </c>
      <c r="F70" s="13" t="s">
        <v>191</v>
      </c>
      <c r="G70" s="13">
        <v>1000000</v>
      </c>
      <c r="H70" s="15">
        <v>0.05</v>
      </c>
      <c r="I70" s="13">
        <f t="shared" si="4"/>
        <v>50000</v>
      </c>
      <c r="J70" s="13">
        <f>I70*220</f>
        <v>11000000</v>
      </c>
    </row>
    <row r="71" spans="1:10" x14ac:dyDescent="0.2">
      <c r="A71" s="65"/>
      <c r="B71" s="1" t="s">
        <v>122</v>
      </c>
      <c r="C71" s="1" t="s">
        <v>119</v>
      </c>
      <c r="D71" s="12">
        <v>43245</v>
      </c>
      <c r="E71" s="40" t="s">
        <v>268</v>
      </c>
      <c r="F71" s="1" t="s">
        <v>191</v>
      </c>
      <c r="G71" s="1">
        <v>500000</v>
      </c>
      <c r="H71" s="11">
        <v>0.06</v>
      </c>
      <c r="I71" s="1">
        <f t="shared" si="4"/>
        <v>30000</v>
      </c>
      <c r="J71" s="1">
        <f>I71*200</f>
        <v>6000000</v>
      </c>
    </row>
    <row r="72" spans="1:10" x14ac:dyDescent="0.2">
      <c r="A72" s="65"/>
      <c r="B72" s="1" t="s">
        <v>118</v>
      </c>
      <c r="C72" s="1" t="s">
        <v>119</v>
      </c>
      <c r="D72" s="12">
        <v>43246</v>
      </c>
      <c r="E72" s="1" t="s">
        <v>199</v>
      </c>
      <c r="F72" s="1" t="s">
        <v>191</v>
      </c>
      <c r="G72" s="1">
        <v>200000</v>
      </c>
      <c r="H72" s="10">
        <v>2.5000000000000001E-2</v>
      </c>
      <c r="I72" s="1">
        <f t="shared" si="4"/>
        <v>5000</v>
      </c>
      <c r="J72" s="1">
        <f>I72*180</f>
        <v>900000</v>
      </c>
    </row>
    <row r="73" spans="1:10" x14ac:dyDescent="0.2">
      <c r="A73" s="65"/>
      <c r="B73" s="1" t="s">
        <v>118</v>
      </c>
      <c r="C73" s="1" t="s">
        <v>119</v>
      </c>
      <c r="D73" s="12">
        <v>43247</v>
      </c>
      <c r="E73" s="1" t="s">
        <v>200</v>
      </c>
      <c r="F73" s="1" t="s">
        <v>191</v>
      </c>
      <c r="G73" s="1">
        <v>200000</v>
      </c>
      <c r="H73" s="10">
        <v>2.5000000000000001E-2</v>
      </c>
      <c r="I73" s="1">
        <f t="shared" si="4"/>
        <v>5000</v>
      </c>
      <c r="J73" s="1">
        <f>I73*180</f>
        <v>900000</v>
      </c>
    </row>
    <row r="74" spans="1:10" x14ac:dyDescent="0.2">
      <c r="A74" s="65"/>
      <c r="B74" s="1" t="s">
        <v>118</v>
      </c>
      <c r="C74" s="1" t="s">
        <v>119</v>
      </c>
      <c r="D74" s="12">
        <v>43248</v>
      </c>
      <c r="E74" s="1" t="s">
        <v>201</v>
      </c>
      <c r="F74" s="1" t="s">
        <v>191</v>
      </c>
      <c r="G74" s="1">
        <v>200000</v>
      </c>
      <c r="H74" s="10">
        <v>2.5000000000000001E-2</v>
      </c>
      <c r="I74" s="1">
        <f t="shared" si="4"/>
        <v>5000</v>
      </c>
      <c r="J74" s="1">
        <f>I74*180</f>
        <v>900000</v>
      </c>
    </row>
    <row r="75" spans="1:10" x14ac:dyDescent="0.2">
      <c r="A75" s="65"/>
      <c r="B75" s="1" t="s">
        <v>118</v>
      </c>
      <c r="C75" s="1" t="s">
        <v>119</v>
      </c>
      <c r="D75" s="12">
        <v>43249</v>
      </c>
      <c r="E75" s="1" t="s">
        <v>202</v>
      </c>
      <c r="F75" s="1" t="s">
        <v>191</v>
      </c>
      <c r="G75" s="1">
        <v>200000</v>
      </c>
      <c r="H75" s="10">
        <v>2.5000000000000001E-2</v>
      </c>
      <c r="I75" s="1">
        <f t="shared" si="4"/>
        <v>5000</v>
      </c>
      <c r="J75" s="1">
        <f>I75*180</f>
        <v>900000</v>
      </c>
    </row>
    <row r="76" spans="1:10" x14ac:dyDescent="0.2">
      <c r="A76" s="65"/>
      <c r="B76" s="1" t="s">
        <v>118</v>
      </c>
      <c r="C76" s="1" t="s">
        <v>119</v>
      </c>
      <c r="D76" s="12">
        <v>43250</v>
      </c>
      <c r="E76" s="1" t="s">
        <v>203</v>
      </c>
      <c r="F76" s="1" t="s">
        <v>191</v>
      </c>
      <c r="G76" s="1">
        <v>200000</v>
      </c>
      <c r="H76" s="10">
        <v>2.5000000000000001E-2</v>
      </c>
      <c r="I76" s="1">
        <f t="shared" si="4"/>
        <v>5000</v>
      </c>
      <c r="J76" s="1">
        <f>I76*180</f>
        <v>900000</v>
      </c>
    </row>
    <row r="77" spans="1:10" x14ac:dyDescent="0.2">
      <c r="A77" s="65"/>
      <c r="B77" s="1" t="s">
        <v>173</v>
      </c>
      <c r="C77" s="1" t="s">
        <v>119</v>
      </c>
      <c r="D77" s="12">
        <v>43251</v>
      </c>
      <c r="E77" s="1" t="s">
        <v>204</v>
      </c>
      <c r="F77" s="1" t="s">
        <v>191</v>
      </c>
      <c r="G77" s="1">
        <v>500000</v>
      </c>
      <c r="H77" s="11">
        <v>0.03</v>
      </c>
      <c r="I77" s="1">
        <f t="shared" si="4"/>
        <v>15000</v>
      </c>
      <c r="J77" s="1">
        <f>I77*200</f>
        <v>3000000</v>
      </c>
    </row>
    <row r="78" spans="1:10" x14ac:dyDescent="0.2">
      <c r="A78" s="65" t="s">
        <v>205</v>
      </c>
      <c r="B78" s="1" t="s">
        <v>122</v>
      </c>
      <c r="C78" s="1" t="s">
        <v>206</v>
      </c>
      <c r="D78" s="12">
        <v>43222</v>
      </c>
      <c r="E78" s="1" t="s">
        <v>207</v>
      </c>
      <c r="F78" s="1" t="s">
        <v>208</v>
      </c>
      <c r="G78" s="1">
        <v>500000</v>
      </c>
      <c r="H78" s="11">
        <v>0.06</v>
      </c>
      <c r="I78" s="1">
        <f t="shared" si="4"/>
        <v>30000</v>
      </c>
      <c r="J78" s="1">
        <f>I78*200</f>
        <v>6000000</v>
      </c>
    </row>
    <row r="79" spans="1:10" x14ac:dyDescent="0.2">
      <c r="A79" s="65"/>
      <c r="B79" s="1" t="s">
        <v>118</v>
      </c>
      <c r="C79" s="1" t="s">
        <v>206</v>
      </c>
      <c r="D79" s="12">
        <v>43223</v>
      </c>
      <c r="E79" s="1" t="s">
        <v>209</v>
      </c>
      <c r="F79" s="1" t="s">
        <v>208</v>
      </c>
      <c r="G79" s="1">
        <v>200000</v>
      </c>
      <c r="H79" s="10">
        <v>2.5000000000000001E-2</v>
      </c>
      <c r="I79" s="1">
        <f t="shared" si="4"/>
        <v>5000</v>
      </c>
      <c r="J79" s="1">
        <f>I79*180</f>
        <v>900000</v>
      </c>
    </row>
    <row r="80" spans="1:10" x14ac:dyDescent="0.2">
      <c r="A80" s="65"/>
      <c r="B80" s="1" t="s">
        <v>124</v>
      </c>
      <c r="C80" s="1" t="s">
        <v>206</v>
      </c>
      <c r="D80" s="12">
        <v>43224</v>
      </c>
      <c r="E80" s="1" t="s">
        <v>210</v>
      </c>
      <c r="F80" s="1" t="s">
        <v>208</v>
      </c>
      <c r="G80" s="1">
        <v>500000</v>
      </c>
      <c r="H80" s="11">
        <v>0.03</v>
      </c>
      <c r="I80" s="1">
        <f t="shared" si="4"/>
        <v>15000</v>
      </c>
      <c r="J80" s="1">
        <f>I80*200</f>
        <v>3000000</v>
      </c>
    </row>
    <row r="81" spans="1:10" x14ac:dyDescent="0.2">
      <c r="A81" s="65"/>
      <c r="B81" s="1" t="s">
        <v>118</v>
      </c>
      <c r="C81" s="1" t="s">
        <v>206</v>
      </c>
      <c r="D81" s="12">
        <v>43225</v>
      </c>
      <c r="E81" s="1" t="s">
        <v>211</v>
      </c>
      <c r="F81" s="1" t="s">
        <v>208</v>
      </c>
      <c r="G81" s="1">
        <v>200000</v>
      </c>
      <c r="H81" s="10">
        <v>2.5000000000000001E-2</v>
      </c>
      <c r="I81" s="1">
        <f t="shared" si="4"/>
        <v>5000</v>
      </c>
      <c r="J81" s="1">
        <f>I81*180</f>
        <v>900000</v>
      </c>
    </row>
    <row r="82" spans="1:10" x14ac:dyDescent="0.2">
      <c r="A82" s="65"/>
      <c r="B82" s="1" t="s">
        <v>118</v>
      </c>
      <c r="C82" s="1" t="s">
        <v>206</v>
      </c>
      <c r="D82" s="12">
        <v>43226</v>
      </c>
      <c r="E82" s="1" t="s">
        <v>212</v>
      </c>
      <c r="F82" s="1" t="s">
        <v>208</v>
      </c>
      <c r="G82" s="1">
        <v>200000</v>
      </c>
      <c r="H82" s="10">
        <v>2.5000000000000001E-2</v>
      </c>
      <c r="I82" s="1">
        <f t="shared" si="4"/>
        <v>5000</v>
      </c>
      <c r="J82" s="1">
        <f>I82*180</f>
        <v>900000</v>
      </c>
    </row>
    <row r="83" spans="1:10" x14ac:dyDescent="0.2">
      <c r="A83" s="65"/>
      <c r="B83" s="1" t="s">
        <v>118</v>
      </c>
      <c r="C83" s="1" t="s">
        <v>206</v>
      </c>
      <c r="D83" s="12">
        <v>43227</v>
      </c>
      <c r="E83" s="1" t="s">
        <v>213</v>
      </c>
      <c r="F83" s="1" t="s">
        <v>208</v>
      </c>
      <c r="G83" s="1">
        <v>200000</v>
      </c>
      <c r="H83" s="10">
        <v>2.5000000000000001E-2</v>
      </c>
      <c r="I83" s="1">
        <f t="shared" si="4"/>
        <v>5000</v>
      </c>
      <c r="J83" s="1">
        <f>I83*180</f>
        <v>900000</v>
      </c>
    </row>
    <row r="84" spans="1:10" x14ac:dyDescent="0.2">
      <c r="A84" s="65"/>
      <c r="B84" s="1" t="s">
        <v>122</v>
      </c>
      <c r="C84" s="1" t="s">
        <v>206</v>
      </c>
      <c r="D84" s="12">
        <v>43228</v>
      </c>
      <c r="E84" s="1" t="s">
        <v>214</v>
      </c>
      <c r="F84" s="1" t="s">
        <v>208</v>
      </c>
      <c r="G84" s="1">
        <v>500000</v>
      </c>
      <c r="H84" s="11">
        <v>0.06</v>
      </c>
      <c r="I84" s="1">
        <f t="shared" si="4"/>
        <v>30000</v>
      </c>
      <c r="J84" s="1">
        <f>I84*200</f>
        <v>6000000</v>
      </c>
    </row>
    <row r="85" spans="1:10" x14ac:dyDescent="0.2">
      <c r="A85" s="65"/>
      <c r="B85" s="1" t="s">
        <v>124</v>
      </c>
      <c r="C85" s="1" t="s">
        <v>206</v>
      </c>
      <c r="D85" s="12">
        <v>43229</v>
      </c>
      <c r="E85" s="1" t="s">
        <v>215</v>
      </c>
      <c r="F85" s="1" t="s">
        <v>208</v>
      </c>
      <c r="G85" s="1">
        <v>500000</v>
      </c>
      <c r="H85" s="11">
        <v>0.03</v>
      </c>
      <c r="I85" s="1">
        <f t="shared" si="4"/>
        <v>15000</v>
      </c>
      <c r="J85" s="1">
        <f>I85*200</f>
        <v>3000000</v>
      </c>
    </row>
    <row r="86" spans="1:10" x14ac:dyDescent="0.2">
      <c r="A86" s="65"/>
      <c r="B86" s="1" t="s">
        <v>124</v>
      </c>
      <c r="C86" s="1" t="s">
        <v>206</v>
      </c>
      <c r="D86" s="12">
        <v>43230</v>
      </c>
      <c r="E86" s="1" t="s">
        <v>216</v>
      </c>
      <c r="F86" s="1" t="s">
        <v>208</v>
      </c>
      <c r="G86" s="1">
        <v>500000</v>
      </c>
      <c r="H86" s="11">
        <v>0.03</v>
      </c>
      <c r="I86" s="1">
        <f t="shared" si="4"/>
        <v>15000</v>
      </c>
      <c r="J86" s="1">
        <f>I86*200</f>
        <v>3000000</v>
      </c>
    </row>
    <row r="87" spans="1:10" x14ac:dyDescent="0.2">
      <c r="A87" s="65"/>
      <c r="B87" s="1" t="s">
        <v>118</v>
      </c>
      <c r="C87" s="1" t="s">
        <v>206</v>
      </c>
      <c r="D87" s="12">
        <v>43231</v>
      </c>
      <c r="E87" s="1" t="s">
        <v>217</v>
      </c>
      <c r="F87" s="1" t="s">
        <v>208</v>
      </c>
      <c r="G87" s="1">
        <v>200000</v>
      </c>
      <c r="H87" s="10">
        <v>2.5000000000000001E-2</v>
      </c>
      <c r="I87" s="1">
        <f t="shared" ref="I87:I101" si="6">G87*H87</f>
        <v>5000</v>
      </c>
      <c r="J87" s="1">
        <f t="shared" ref="J87:J92" si="7">I87*180</f>
        <v>900000</v>
      </c>
    </row>
    <row r="88" spans="1:10" x14ac:dyDescent="0.2">
      <c r="A88" s="65"/>
      <c r="B88" s="1" t="s">
        <v>118</v>
      </c>
      <c r="C88" s="1" t="s">
        <v>206</v>
      </c>
      <c r="D88" s="12">
        <v>43232</v>
      </c>
      <c r="E88" s="1" t="s">
        <v>218</v>
      </c>
      <c r="F88" s="1" t="s">
        <v>208</v>
      </c>
      <c r="G88" s="1">
        <v>200000</v>
      </c>
      <c r="H88" s="10">
        <v>2.5000000000000001E-2</v>
      </c>
      <c r="I88" s="1">
        <f t="shared" si="6"/>
        <v>5000</v>
      </c>
      <c r="J88" s="1">
        <f t="shared" si="7"/>
        <v>900000</v>
      </c>
    </row>
    <row r="89" spans="1:10" x14ac:dyDescent="0.2">
      <c r="A89" s="65"/>
      <c r="B89" s="1" t="s">
        <v>118</v>
      </c>
      <c r="C89" s="1" t="s">
        <v>206</v>
      </c>
      <c r="D89" s="12">
        <v>43233</v>
      </c>
      <c r="E89" s="1" t="s">
        <v>219</v>
      </c>
      <c r="F89" s="1" t="s">
        <v>208</v>
      </c>
      <c r="G89" s="1">
        <v>200000</v>
      </c>
      <c r="H89" s="10">
        <v>2.5000000000000001E-2</v>
      </c>
      <c r="I89" s="1">
        <f t="shared" si="6"/>
        <v>5000</v>
      </c>
      <c r="J89" s="1">
        <f t="shared" si="7"/>
        <v>900000</v>
      </c>
    </row>
    <row r="90" spans="1:10" x14ac:dyDescent="0.2">
      <c r="A90" s="65"/>
      <c r="B90" s="1" t="s">
        <v>118</v>
      </c>
      <c r="C90" s="1" t="s">
        <v>206</v>
      </c>
      <c r="D90" s="12">
        <v>43234</v>
      </c>
      <c r="E90" s="1" t="s">
        <v>220</v>
      </c>
      <c r="F90" s="1" t="s">
        <v>208</v>
      </c>
      <c r="G90" s="1">
        <v>200000</v>
      </c>
      <c r="H90" s="10">
        <v>2.5000000000000001E-2</v>
      </c>
      <c r="I90" s="1">
        <f t="shared" si="6"/>
        <v>5000</v>
      </c>
      <c r="J90" s="1">
        <f t="shared" si="7"/>
        <v>900000</v>
      </c>
    </row>
    <row r="91" spans="1:10" x14ac:dyDescent="0.2">
      <c r="A91" s="65"/>
      <c r="B91" s="1" t="s">
        <v>118</v>
      </c>
      <c r="C91" s="1" t="s">
        <v>206</v>
      </c>
      <c r="D91" s="12">
        <v>43235</v>
      </c>
      <c r="E91" s="1" t="s">
        <v>221</v>
      </c>
      <c r="F91" s="1" t="s">
        <v>208</v>
      </c>
      <c r="G91" s="1">
        <v>200000</v>
      </c>
      <c r="H91" s="10">
        <v>2.5000000000000001E-2</v>
      </c>
      <c r="I91" s="1">
        <f t="shared" si="6"/>
        <v>5000</v>
      </c>
      <c r="J91" s="1">
        <f t="shared" si="7"/>
        <v>900000</v>
      </c>
    </row>
    <row r="92" spans="1:10" x14ac:dyDescent="0.2">
      <c r="A92" s="65"/>
      <c r="B92" s="1" t="s">
        <v>118</v>
      </c>
      <c r="C92" s="1" t="s">
        <v>206</v>
      </c>
      <c r="D92" s="12">
        <v>43236</v>
      </c>
      <c r="E92" s="1" t="s">
        <v>222</v>
      </c>
      <c r="F92" s="1" t="s">
        <v>208</v>
      </c>
      <c r="G92" s="1">
        <v>200000</v>
      </c>
      <c r="H92" s="10">
        <v>2.5000000000000001E-2</v>
      </c>
      <c r="I92" s="1">
        <f t="shared" si="6"/>
        <v>5000</v>
      </c>
      <c r="J92" s="1">
        <f t="shared" si="7"/>
        <v>900000</v>
      </c>
    </row>
    <row r="93" spans="1:10" x14ac:dyDescent="0.2">
      <c r="A93" s="65"/>
      <c r="B93" s="1" t="s">
        <v>124</v>
      </c>
      <c r="C93" s="1" t="s">
        <v>206</v>
      </c>
      <c r="D93" s="12">
        <v>43237</v>
      </c>
      <c r="E93" s="1" t="s">
        <v>223</v>
      </c>
      <c r="F93" s="1" t="s">
        <v>208</v>
      </c>
      <c r="G93" s="1">
        <v>500000</v>
      </c>
      <c r="H93" s="11">
        <v>0.03</v>
      </c>
      <c r="I93" s="1">
        <f t="shared" si="6"/>
        <v>15000</v>
      </c>
      <c r="J93" s="1">
        <f>I93*200</f>
        <v>3000000</v>
      </c>
    </row>
    <row r="94" spans="1:10" x14ac:dyDescent="0.2">
      <c r="A94" s="65"/>
      <c r="B94" s="1" t="s">
        <v>118</v>
      </c>
      <c r="C94" s="1" t="s">
        <v>206</v>
      </c>
      <c r="D94" s="12">
        <v>43238</v>
      </c>
      <c r="E94" s="1" t="s">
        <v>224</v>
      </c>
      <c r="F94" s="1" t="s">
        <v>208</v>
      </c>
      <c r="G94" s="1">
        <v>200000</v>
      </c>
      <c r="H94" s="10">
        <v>2.5000000000000001E-2</v>
      </c>
      <c r="I94" s="1">
        <f t="shared" si="6"/>
        <v>5000</v>
      </c>
      <c r="J94" s="1">
        <f>I94*180</f>
        <v>900000</v>
      </c>
    </row>
    <row r="95" spans="1:10" x14ac:dyDescent="0.2">
      <c r="A95" s="65"/>
      <c r="B95" s="1" t="s">
        <v>124</v>
      </c>
      <c r="C95" s="1" t="s">
        <v>206</v>
      </c>
      <c r="D95" s="12">
        <v>43239</v>
      </c>
      <c r="E95" s="1" t="s">
        <v>225</v>
      </c>
      <c r="F95" s="1" t="s">
        <v>208</v>
      </c>
      <c r="G95" s="1">
        <v>500000</v>
      </c>
      <c r="H95" s="11">
        <v>0.03</v>
      </c>
      <c r="I95" s="1">
        <f t="shared" si="6"/>
        <v>15000</v>
      </c>
      <c r="J95" s="1">
        <f>I95*200</f>
        <v>3000000</v>
      </c>
    </row>
    <row r="96" spans="1:10" x14ac:dyDescent="0.2">
      <c r="A96" s="65"/>
      <c r="B96" s="1" t="s">
        <v>118</v>
      </c>
      <c r="C96" s="1" t="s">
        <v>206</v>
      </c>
      <c r="D96" s="12">
        <v>43240</v>
      </c>
      <c r="E96" s="1" t="s">
        <v>226</v>
      </c>
      <c r="F96" s="1" t="s">
        <v>208</v>
      </c>
      <c r="G96" s="1">
        <v>200000</v>
      </c>
      <c r="H96" s="10">
        <v>2.5000000000000001E-2</v>
      </c>
      <c r="I96" s="1">
        <f t="shared" si="6"/>
        <v>5000</v>
      </c>
      <c r="J96" s="1">
        <f>I96*180</f>
        <v>900000</v>
      </c>
    </row>
    <row r="97" spans="1:10" x14ac:dyDescent="0.2">
      <c r="A97" s="65"/>
      <c r="B97" s="1" t="s">
        <v>118</v>
      </c>
      <c r="C97" s="1" t="s">
        <v>206</v>
      </c>
      <c r="D97" s="12">
        <v>43241</v>
      </c>
      <c r="E97" s="1" t="s">
        <v>227</v>
      </c>
      <c r="F97" s="1" t="s">
        <v>208</v>
      </c>
      <c r="G97" s="1">
        <v>200000</v>
      </c>
      <c r="H97" s="10">
        <v>2.5000000000000001E-2</v>
      </c>
      <c r="I97" s="1">
        <f t="shared" si="6"/>
        <v>5000</v>
      </c>
      <c r="J97" s="1">
        <f>I97*180</f>
        <v>900000</v>
      </c>
    </row>
    <row r="98" spans="1:10" x14ac:dyDescent="0.2">
      <c r="A98" s="65"/>
      <c r="B98" s="1" t="s">
        <v>118</v>
      </c>
      <c r="C98" s="1" t="s">
        <v>206</v>
      </c>
      <c r="D98" s="12">
        <v>43242</v>
      </c>
      <c r="E98" s="1" t="s">
        <v>228</v>
      </c>
      <c r="F98" s="1" t="s">
        <v>208</v>
      </c>
      <c r="G98" s="1">
        <v>200000</v>
      </c>
      <c r="H98" s="10">
        <v>2.5000000000000001E-2</v>
      </c>
      <c r="I98" s="1">
        <f t="shared" si="6"/>
        <v>5000</v>
      </c>
      <c r="J98" s="1">
        <f>I98*180</f>
        <v>900000</v>
      </c>
    </row>
    <row r="99" spans="1:10" x14ac:dyDescent="0.2">
      <c r="A99" s="65"/>
      <c r="B99" s="1" t="s">
        <v>124</v>
      </c>
      <c r="C99" s="1" t="s">
        <v>206</v>
      </c>
      <c r="D99" s="12">
        <v>43243</v>
      </c>
      <c r="E99" s="1" t="s">
        <v>229</v>
      </c>
      <c r="F99" s="1" t="s">
        <v>208</v>
      </c>
      <c r="G99" s="1">
        <v>500000</v>
      </c>
      <c r="H99" s="11">
        <v>0.03</v>
      </c>
      <c r="I99" s="1">
        <f t="shared" si="6"/>
        <v>15000</v>
      </c>
      <c r="J99" s="1">
        <f>I99*200</f>
        <v>3000000</v>
      </c>
    </row>
    <row r="100" spans="1:10" x14ac:dyDescent="0.2">
      <c r="A100" s="65"/>
      <c r="B100" s="1" t="s">
        <v>118</v>
      </c>
      <c r="C100" s="1" t="s">
        <v>206</v>
      </c>
      <c r="D100" s="12">
        <v>43244</v>
      </c>
      <c r="E100" s="1" t="s">
        <v>230</v>
      </c>
      <c r="F100" s="1" t="s">
        <v>208</v>
      </c>
      <c r="G100" s="1">
        <v>200000</v>
      </c>
      <c r="H100" s="10">
        <v>2.5000000000000001E-2</v>
      </c>
      <c r="I100" s="1">
        <f t="shared" si="6"/>
        <v>5000</v>
      </c>
      <c r="J100" s="1">
        <f>I100*180</f>
        <v>900000</v>
      </c>
    </row>
    <row r="101" spans="1:10" x14ac:dyDescent="0.2">
      <c r="A101" s="65"/>
      <c r="B101" s="1" t="s">
        <v>124</v>
      </c>
      <c r="C101" s="1" t="s">
        <v>206</v>
      </c>
      <c r="D101" s="12">
        <v>43245</v>
      </c>
      <c r="E101" s="1" t="s">
        <v>231</v>
      </c>
      <c r="F101" s="1" t="s">
        <v>208</v>
      </c>
      <c r="G101" s="1">
        <v>500000</v>
      </c>
      <c r="H101" s="11">
        <v>0.03</v>
      </c>
      <c r="I101" s="1">
        <f t="shared" si="6"/>
        <v>15000</v>
      </c>
      <c r="J101" s="1">
        <f>I101*200</f>
        <v>3000000</v>
      </c>
    </row>
    <row r="102" spans="1:10" x14ac:dyDescent="0.2">
      <c r="A102" s="65"/>
      <c r="B102" s="1" t="s">
        <v>118</v>
      </c>
      <c r="C102" s="1" t="s">
        <v>206</v>
      </c>
      <c r="D102" s="12">
        <v>43246</v>
      </c>
      <c r="E102" s="1" t="s">
        <v>232</v>
      </c>
      <c r="F102" s="1" t="s">
        <v>208</v>
      </c>
      <c r="G102" s="1">
        <v>200000</v>
      </c>
      <c r="H102" s="10">
        <v>2.5000000000000001E-2</v>
      </c>
      <c r="I102" s="1">
        <f t="shared" ref="I102:I135" si="8">G102*H102</f>
        <v>5000</v>
      </c>
      <c r="J102" s="1">
        <f t="shared" ref="J102:J107" si="9">I102*180</f>
        <v>900000</v>
      </c>
    </row>
    <row r="103" spans="1:10" x14ac:dyDescent="0.2">
      <c r="A103" s="65"/>
      <c r="B103" s="1" t="s">
        <v>118</v>
      </c>
      <c r="C103" s="1" t="s">
        <v>206</v>
      </c>
      <c r="D103" s="12">
        <v>43247</v>
      </c>
      <c r="E103" s="1" t="s">
        <v>233</v>
      </c>
      <c r="F103" s="1" t="s">
        <v>208</v>
      </c>
      <c r="G103" s="1">
        <v>200000</v>
      </c>
      <c r="H103" s="10">
        <v>2.5000000000000001E-2</v>
      </c>
      <c r="I103" s="1">
        <f t="shared" si="8"/>
        <v>5000</v>
      </c>
      <c r="J103" s="1">
        <f t="shared" si="9"/>
        <v>900000</v>
      </c>
    </row>
    <row r="104" spans="1:10" x14ac:dyDescent="0.2">
      <c r="A104" s="65"/>
      <c r="B104" s="1" t="s">
        <v>118</v>
      </c>
      <c r="C104" s="1" t="s">
        <v>206</v>
      </c>
      <c r="D104" s="12">
        <v>43248</v>
      </c>
      <c r="E104" s="1" t="s">
        <v>234</v>
      </c>
      <c r="F104" s="1" t="s">
        <v>235</v>
      </c>
      <c r="G104" s="1">
        <v>200000</v>
      </c>
      <c r="H104" s="10">
        <v>2.5000000000000001E-2</v>
      </c>
      <c r="I104" s="1">
        <f t="shared" si="8"/>
        <v>5000</v>
      </c>
      <c r="J104" s="1">
        <f t="shared" si="9"/>
        <v>900000</v>
      </c>
    </row>
    <row r="105" spans="1:10" x14ac:dyDescent="0.2">
      <c r="A105" s="65"/>
      <c r="B105" s="1" t="s">
        <v>118</v>
      </c>
      <c r="C105" s="1" t="s">
        <v>206</v>
      </c>
      <c r="D105" s="12">
        <v>43249</v>
      </c>
      <c r="E105" s="1" t="s">
        <v>236</v>
      </c>
      <c r="F105" s="1" t="s">
        <v>235</v>
      </c>
      <c r="G105" s="1">
        <v>200000</v>
      </c>
      <c r="H105" s="10">
        <v>2.5000000000000001E-2</v>
      </c>
      <c r="I105" s="1">
        <f t="shared" si="8"/>
        <v>5000</v>
      </c>
      <c r="J105" s="1">
        <f t="shared" si="9"/>
        <v>900000</v>
      </c>
    </row>
    <row r="106" spans="1:10" x14ac:dyDescent="0.2">
      <c r="A106" s="65"/>
      <c r="B106" s="1" t="s">
        <v>118</v>
      </c>
      <c r="C106" s="1" t="s">
        <v>206</v>
      </c>
      <c r="D106" s="12">
        <v>43250</v>
      </c>
      <c r="E106" s="1" t="s">
        <v>237</v>
      </c>
      <c r="F106" s="1" t="s">
        <v>235</v>
      </c>
      <c r="G106" s="1">
        <v>200000</v>
      </c>
      <c r="H106" s="10">
        <v>2.5000000000000001E-2</v>
      </c>
      <c r="I106" s="1">
        <f t="shared" si="8"/>
        <v>5000</v>
      </c>
      <c r="J106" s="1">
        <f t="shared" si="9"/>
        <v>900000</v>
      </c>
    </row>
    <row r="107" spans="1:10" x14ac:dyDescent="0.2">
      <c r="A107" s="65"/>
      <c r="B107" s="1" t="s">
        <v>118</v>
      </c>
      <c r="C107" s="1" t="s">
        <v>206</v>
      </c>
      <c r="D107" s="12">
        <v>43251</v>
      </c>
      <c r="E107" s="1" t="s">
        <v>238</v>
      </c>
      <c r="F107" s="1" t="s">
        <v>235</v>
      </c>
      <c r="G107" s="1">
        <v>200000</v>
      </c>
      <c r="H107" s="10">
        <v>2.5000000000000001E-2</v>
      </c>
      <c r="I107" s="1">
        <f t="shared" si="8"/>
        <v>5000</v>
      </c>
      <c r="J107" s="1">
        <f t="shared" si="9"/>
        <v>900000</v>
      </c>
    </row>
    <row r="108" spans="1:10" x14ac:dyDescent="0.2">
      <c r="A108" s="65" t="s">
        <v>239</v>
      </c>
      <c r="B108" s="1" t="s">
        <v>122</v>
      </c>
      <c r="C108" s="1" t="s">
        <v>240</v>
      </c>
      <c r="D108" s="12">
        <v>43221</v>
      </c>
      <c r="E108" s="1" t="s">
        <v>241</v>
      </c>
      <c r="F108" s="1" t="s">
        <v>242</v>
      </c>
      <c r="G108" s="1">
        <v>500000</v>
      </c>
      <c r="H108" s="11">
        <v>0.06</v>
      </c>
      <c r="I108" s="1">
        <f t="shared" si="8"/>
        <v>30000</v>
      </c>
      <c r="J108" s="1">
        <f>I108*200</f>
        <v>6000000</v>
      </c>
    </row>
    <row r="109" spans="1:10" x14ac:dyDescent="0.2">
      <c r="A109" s="65"/>
      <c r="B109" s="1" t="s">
        <v>118</v>
      </c>
      <c r="C109" s="1" t="s">
        <v>240</v>
      </c>
      <c r="D109" s="12">
        <v>43222</v>
      </c>
      <c r="E109" s="1" t="s">
        <v>243</v>
      </c>
      <c r="F109" s="1" t="s">
        <v>242</v>
      </c>
      <c r="G109" s="1">
        <v>200000</v>
      </c>
      <c r="H109" s="10">
        <v>2.5000000000000001E-2</v>
      </c>
      <c r="I109" s="1">
        <f t="shared" si="8"/>
        <v>5000</v>
      </c>
      <c r="J109" s="1">
        <f>I109*180</f>
        <v>900000</v>
      </c>
    </row>
    <row r="110" spans="1:10" x14ac:dyDescent="0.2">
      <c r="A110" s="65"/>
      <c r="B110" s="1" t="s">
        <v>118</v>
      </c>
      <c r="C110" s="1" t="s">
        <v>240</v>
      </c>
      <c r="D110" s="12">
        <v>43223</v>
      </c>
      <c r="E110" s="1" t="s">
        <v>244</v>
      </c>
      <c r="F110" s="1" t="s">
        <v>242</v>
      </c>
      <c r="G110" s="1">
        <v>200000</v>
      </c>
      <c r="H110" s="10">
        <v>2.5000000000000001E-2</v>
      </c>
      <c r="I110" s="1">
        <f t="shared" si="8"/>
        <v>5000</v>
      </c>
      <c r="J110" s="1">
        <f>I110*180</f>
        <v>900000</v>
      </c>
    </row>
    <row r="111" spans="1:10" x14ac:dyDescent="0.2">
      <c r="A111" s="65"/>
      <c r="B111" s="1" t="s">
        <v>118</v>
      </c>
      <c r="C111" s="1" t="s">
        <v>240</v>
      </c>
      <c r="D111" s="12">
        <v>43224</v>
      </c>
      <c r="E111" s="1" t="s">
        <v>245</v>
      </c>
      <c r="F111" s="1" t="s">
        <v>242</v>
      </c>
      <c r="G111" s="1">
        <v>200000</v>
      </c>
      <c r="H111" s="10">
        <v>2.5000000000000001E-2</v>
      </c>
      <c r="I111" s="1">
        <f t="shared" si="8"/>
        <v>5000</v>
      </c>
      <c r="J111" s="1">
        <f>I111*180</f>
        <v>900000</v>
      </c>
    </row>
    <row r="112" spans="1:10" x14ac:dyDescent="0.2">
      <c r="A112" s="65"/>
      <c r="B112" s="1" t="s">
        <v>122</v>
      </c>
      <c r="C112" s="1" t="s">
        <v>240</v>
      </c>
      <c r="D112" s="12">
        <v>43225</v>
      </c>
      <c r="E112" s="1" t="s">
        <v>246</v>
      </c>
      <c r="F112" s="1" t="s">
        <v>242</v>
      </c>
      <c r="G112" s="1">
        <v>500000</v>
      </c>
      <c r="H112" s="11">
        <v>0.06</v>
      </c>
      <c r="I112" s="1">
        <f t="shared" si="8"/>
        <v>30000</v>
      </c>
      <c r="J112" s="1">
        <f>I112*200</f>
        <v>6000000</v>
      </c>
    </row>
    <row r="113" spans="1:10" x14ac:dyDescent="0.2">
      <c r="A113" s="65"/>
      <c r="B113" s="1" t="s">
        <v>118</v>
      </c>
      <c r="C113" s="1" t="s">
        <v>240</v>
      </c>
      <c r="D113" s="12">
        <v>43226</v>
      </c>
      <c r="E113" s="1" t="s">
        <v>247</v>
      </c>
      <c r="F113" s="1" t="s">
        <v>242</v>
      </c>
      <c r="G113" s="1">
        <v>200000</v>
      </c>
      <c r="H113" s="10">
        <v>2.5000000000000001E-2</v>
      </c>
      <c r="I113" s="1">
        <f t="shared" si="8"/>
        <v>5000</v>
      </c>
      <c r="J113" s="1">
        <f>I113*180</f>
        <v>900000</v>
      </c>
    </row>
    <row r="114" spans="1:10" x14ac:dyDescent="0.2">
      <c r="A114" s="65"/>
      <c r="B114" s="1" t="s">
        <v>118</v>
      </c>
      <c r="C114" s="1" t="s">
        <v>240</v>
      </c>
      <c r="D114" s="12">
        <v>43227</v>
      </c>
      <c r="E114" s="1" t="s">
        <v>248</v>
      </c>
      <c r="F114" s="1" t="s">
        <v>242</v>
      </c>
      <c r="G114" s="1">
        <v>200000</v>
      </c>
      <c r="H114" s="10">
        <v>2.5000000000000001E-2</v>
      </c>
      <c r="I114" s="1">
        <f t="shared" si="8"/>
        <v>5000</v>
      </c>
      <c r="J114" s="1">
        <f>I114*180</f>
        <v>900000</v>
      </c>
    </row>
    <row r="115" spans="1:10" x14ac:dyDescent="0.2">
      <c r="A115" s="65"/>
      <c r="B115" s="1" t="s">
        <v>118</v>
      </c>
      <c r="C115" s="1" t="s">
        <v>240</v>
      </c>
      <c r="D115" s="12">
        <v>43228</v>
      </c>
      <c r="E115" s="1" t="s">
        <v>249</v>
      </c>
      <c r="F115" s="1" t="s">
        <v>242</v>
      </c>
      <c r="G115" s="1">
        <v>200000</v>
      </c>
      <c r="H115" s="10">
        <v>2.5000000000000001E-2</v>
      </c>
      <c r="I115" s="1">
        <f t="shared" si="8"/>
        <v>5000</v>
      </c>
      <c r="J115" s="1">
        <f>I115*180</f>
        <v>900000</v>
      </c>
    </row>
    <row r="116" spans="1:10" x14ac:dyDescent="0.2">
      <c r="A116" s="65"/>
      <c r="B116" s="13" t="s">
        <v>170</v>
      </c>
      <c r="C116" s="13" t="s">
        <v>240</v>
      </c>
      <c r="D116" s="14">
        <v>43229</v>
      </c>
      <c r="E116" s="13" t="s">
        <v>250</v>
      </c>
      <c r="F116" s="13" t="s">
        <v>242</v>
      </c>
      <c r="G116" s="13">
        <v>1000000</v>
      </c>
      <c r="H116" s="15">
        <v>0.05</v>
      </c>
      <c r="I116" s="13">
        <f t="shared" si="8"/>
        <v>50000</v>
      </c>
      <c r="J116" s="13">
        <f>I116*220</f>
        <v>11000000</v>
      </c>
    </row>
    <row r="117" spans="1:10" x14ac:dyDescent="0.2">
      <c r="A117" s="65"/>
      <c r="B117" s="1" t="s">
        <v>118</v>
      </c>
      <c r="C117" s="1" t="s">
        <v>240</v>
      </c>
      <c r="D117" s="12">
        <v>43230</v>
      </c>
      <c r="E117" s="1" t="s">
        <v>251</v>
      </c>
      <c r="F117" s="1" t="s">
        <v>242</v>
      </c>
      <c r="G117" s="1">
        <v>200000</v>
      </c>
      <c r="H117" s="10">
        <v>2.5000000000000001E-2</v>
      </c>
      <c r="I117" s="1">
        <f t="shared" si="8"/>
        <v>5000</v>
      </c>
      <c r="J117" s="1">
        <f>I117*180</f>
        <v>900000</v>
      </c>
    </row>
    <row r="118" spans="1:10" x14ac:dyDescent="0.2">
      <c r="A118" s="65"/>
      <c r="B118" s="1" t="s">
        <v>118</v>
      </c>
      <c r="C118" s="1" t="s">
        <v>240</v>
      </c>
      <c r="D118" s="12">
        <v>43231</v>
      </c>
      <c r="E118" s="1" t="s">
        <v>252</v>
      </c>
      <c r="F118" s="1" t="s">
        <v>242</v>
      </c>
      <c r="G118" s="1">
        <v>200000</v>
      </c>
      <c r="H118" s="10">
        <v>2.5000000000000001E-2</v>
      </c>
      <c r="I118" s="1">
        <f t="shared" si="8"/>
        <v>5000</v>
      </c>
      <c r="J118" s="1">
        <f>I118*180</f>
        <v>900000</v>
      </c>
    </row>
    <row r="119" spans="1:10" x14ac:dyDescent="0.2">
      <c r="A119" s="65"/>
      <c r="B119" s="1" t="s">
        <v>118</v>
      </c>
      <c r="C119" s="1" t="s">
        <v>240</v>
      </c>
      <c r="D119" s="12">
        <v>43232</v>
      </c>
      <c r="E119" s="1" t="s">
        <v>253</v>
      </c>
      <c r="F119" s="1" t="s">
        <v>197</v>
      </c>
      <c r="G119" s="1">
        <v>200000</v>
      </c>
      <c r="H119" s="10">
        <v>2.5000000000000001E-2</v>
      </c>
      <c r="I119" s="1">
        <f t="shared" si="8"/>
        <v>5000</v>
      </c>
      <c r="J119" s="1">
        <f>I119*180</f>
        <v>900000</v>
      </c>
    </row>
    <row r="120" spans="1:10" x14ac:dyDescent="0.2">
      <c r="A120" s="65"/>
      <c r="B120" s="1" t="s">
        <v>122</v>
      </c>
      <c r="C120" s="1" t="s">
        <v>240</v>
      </c>
      <c r="D120" s="12">
        <v>43233</v>
      </c>
      <c r="E120" s="1" t="s">
        <v>254</v>
      </c>
      <c r="F120" s="1" t="s">
        <v>242</v>
      </c>
      <c r="G120" s="1">
        <v>500000</v>
      </c>
      <c r="H120" s="11">
        <v>0.06</v>
      </c>
      <c r="I120" s="1">
        <f t="shared" si="8"/>
        <v>30000</v>
      </c>
      <c r="J120" s="1">
        <f>I120*200</f>
        <v>6000000</v>
      </c>
    </row>
    <row r="121" spans="1:10" x14ac:dyDescent="0.2">
      <c r="A121" s="65"/>
      <c r="B121" s="1" t="s">
        <v>118</v>
      </c>
      <c r="C121" s="1" t="s">
        <v>240</v>
      </c>
      <c r="D121" s="12">
        <v>43234</v>
      </c>
      <c r="E121" s="1" t="s">
        <v>255</v>
      </c>
      <c r="F121" s="1" t="s">
        <v>242</v>
      </c>
      <c r="G121" s="1">
        <v>200000</v>
      </c>
      <c r="H121" s="10">
        <v>2.5000000000000001E-2</v>
      </c>
      <c r="I121" s="1">
        <f t="shared" si="8"/>
        <v>5000</v>
      </c>
      <c r="J121" s="1">
        <f>I121*180</f>
        <v>900000</v>
      </c>
    </row>
    <row r="122" spans="1:10" x14ac:dyDescent="0.2">
      <c r="A122" s="65"/>
      <c r="B122" s="1" t="s">
        <v>118</v>
      </c>
      <c r="C122" s="1" t="s">
        <v>240</v>
      </c>
      <c r="D122" s="12">
        <v>43235</v>
      </c>
      <c r="E122" s="1" t="s">
        <v>256</v>
      </c>
      <c r="F122" s="1" t="s">
        <v>242</v>
      </c>
      <c r="G122" s="1">
        <v>200000</v>
      </c>
      <c r="H122" s="10">
        <v>2.5000000000000001E-2</v>
      </c>
      <c r="I122" s="1">
        <f t="shared" si="8"/>
        <v>5000</v>
      </c>
      <c r="J122" s="1">
        <f>I122*180</f>
        <v>900000</v>
      </c>
    </row>
    <row r="123" spans="1:10" x14ac:dyDescent="0.2">
      <c r="A123" s="65"/>
      <c r="B123" s="1" t="s">
        <v>118</v>
      </c>
      <c r="C123" s="1" t="s">
        <v>240</v>
      </c>
      <c r="D123" s="12">
        <v>43236</v>
      </c>
      <c r="E123" s="1" t="s">
        <v>257</v>
      </c>
      <c r="F123" s="1" t="s">
        <v>242</v>
      </c>
      <c r="G123" s="1">
        <v>200000</v>
      </c>
      <c r="H123" s="10">
        <v>2.5000000000000001E-2</v>
      </c>
      <c r="I123" s="1">
        <f t="shared" si="8"/>
        <v>5000</v>
      </c>
      <c r="J123" s="1">
        <f>I123*180</f>
        <v>900000</v>
      </c>
    </row>
    <row r="124" spans="1:10" x14ac:dyDescent="0.2">
      <c r="A124" s="65"/>
      <c r="B124" s="1" t="s">
        <v>118</v>
      </c>
      <c r="C124" s="1" t="s">
        <v>240</v>
      </c>
      <c r="D124" s="12">
        <v>43237</v>
      </c>
      <c r="E124" s="1" t="s">
        <v>258</v>
      </c>
      <c r="F124" s="1" t="s">
        <v>242</v>
      </c>
      <c r="G124" s="1">
        <v>200000</v>
      </c>
      <c r="H124" s="10">
        <v>2.5000000000000001E-2</v>
      </c>
      <c r="I124" s="1">
        <f t="shared" si="8"/>
        <v>5000</v>
      </c>
      <c r="J124" s="1">
        <f>I124*180</f>
        <v>900000</v>
      </c>
    </row>
    <row r="125" spans="1:10" x14ac:dyDescent="0.2">
      <c r="A125" s="65"/>
      <c r="B125" s="1" t="s">
        <v>118</v>
      </c>
      <c r="C125" s="1" t="s">
        <v>240</v>
      </c>
      <c r="D125" s="12">
        <v>43238</v>
      </c>
      <c r="E125" s="1" t="s">
        <v>259</v>
      </c>
      <c r="F125" s="1" t="s">
        <v>242</v>
      </c>
      <c r="G125" s="1">
        <v>200000</v>
      </c>
      <c r="H125" s="10">
        <v>2.5000000000000001E-2</v>
      </c>
      <c r="I125" s="1">
        <f t="shared" si="8"/>
        <v>5000</v>
      </c>
      <c r="J125" s="1">
        <f>I125*180</f>
        <v>900000</v>
      </c>
    </row>
    <row r="126" spans="1:10" x14ac:dyDescent="0.2">
      <c r="A126" s="65"/>
      <c r="B126" s="1" t="s">
        <v>122</v>
      </c>
      <c r="C126" s="1" t="s">
        <v>240</v>
      </c>
      <c r="D126" s="12">
        <v>43239</v>
      </c>
      <c r="E126" s="1" t="s">
        <v>260</v>
      </c>
      <c r="F126" s="1" t="s">
        <v>242</v>
      </c>
      <c r="G126" s="1">
        <v>500000</v>
      </c>
      <c r="H126" s="11">
        <v>0.06</v>
      </c>
      <c r="I126" s="1">
        <f t="shared" si="8"/>
        <v>30000</v>
      </c>
      <c r="J126" s="1">
        <f>I126*200</f>
        <v>6000000</v>
      </c>
    </row>
    <row r="127" spans="1:10" x14ac:dyDescent="0.2">
      <c r="A127" s="65"/>
      <c r="B127" s="1" t="s">
        <v>118</v>
      </c>
      <c r="C127" s="1" t="s">
        <v>240</v>
      </c>
      <c r="D127" s="12">
        <v>43240</v>
      </c>
      <c r="E127" s="1" t="s">
        <v>261</v>
      </c>
      <c r="F127" s="1" t="s">
        <v>242</v>
      </c>
      <c r="G127" s="1">
        <v>200000</v>
      </c>
      <c r="H127" s="10">
        <v>2.5000000000000001E-2</v>
      </c>
      <c r="I127" s="1">
        <f t="shared" si="8"/>
        <v>5000</v>
      </c>
      <c r="J127" s="1">
        <f>I127*180</f>
        <v>900000</v>
      </c>
    </row>
    <row r="128" spans="1:10" x14ac:dyDescent="0.2">
      <c r="A128" s="65"/>
      <c r="B128" s="1" t="s">
        <v>118</v>
      </c>
      <c r="C128" s="1" t="s">
        <v>240</v>
      </c>
      <c r="D128" s="12">
        <v>43241</v>
      </c>
      <c r="E128" s="1" t="s">
        <v>262</v>
      </c>
      <c r="F128" s="1" t="s">
        <v>242</v>
      </c>
      <c r="G128" s="1">
        <v>200000</v>
      </c>
      <c r="H128" s="10">
        <v>2.5000000000000001E-2</v>
      </c>
      <c r="I128" s="1">
        <f t="shared" si="8"/>
        <v>5000</v>
      </c>
      <c r="J128" s="1">
        <f>I128*180</f>
        <v>900000</v>
      </c>
    </row>
    <row r="129" spans="1:10" x14ac:dyDescent="0.2">
      <c r="A129" s="65"/>
      <c r="B129" s="1" t="s">
        <v>118</v>
      </c>
      <c r="C129" s="1" t="s">
        <v>240</v>
      </c>
      <c r="D129" s="12">
        <v>43242</v>
      </c>
      <c r="E129" s="1" t="s">
        <v>263</v>
      </c>
      <c r="F129" s="1" t="s">
        <v>242</v>
      </c>
      <c r="G129" s="1">
        <v>200000</v>
      </c>
      <c r="H129" s="10">
        <v>2.5000000000000001E-2</v>
      </c>
      <c r="I129" s="1">
        <f t="shared" si="8"/>
        <v>5000</v>
      </c>
      <c r="J129" s="1">
        <f>I129*180</f>
        <v>900000</v>
      </c>
    </row>
    <row r="130" spans="1:10" x14ac:dyDescent="0.2">
      <c r="A130" s="65"/>
      <c r="B130" s="1" t="s">
        <v>124</v>
      </c>
      <c r="C130" s="1" t="s">
        <v>240</v>
      </c>
      <c r="D130" s="12">
        <v>43243</v>
      </c>
      <c r="E130" s="1" t="s">
        <v>264</v>
      </c>
      <c r="F130" s="1" t="s">
        <v>242</v>
      </c>
      <c r="G130" s="1">
        <v>500000</v>
      </c>
      <c r="H130" s="11">
        <v>0.03</v>
      </c>
      <c r="I130" s="1">
        <f t="shared" si="8"/>
        <v>15000</v>
      </c>
      <c r="J130" s="1">
        <f>I130*200</f>
        <v>3000000</v>
      </c>
    </row>
    <row r="131" spans="1:10" x14ac:dyDescent="0.2">
      <c r="A131" s="65"/>
      <c r="B131" s="1" t="s">
        <v>173</v>
      </c>
      <c r="C131" s="1" t="s">
        <v>240</v>
      </c>
      <c r="D131" s="12">
        <v>43244</v>
      </c>
      <c r="E131" s="1" t="s">
        <v>265</v>
      </c>
      <c r="F131" s="1" t="s">
        <v>242</v>
      </c>
      <c r="G131" s="1">
        <v>500000</v>
      </c>
      <c r="H131" s="11">
        <v>0.03</v>
      </c>
      <c r="I131" s="1">
        <f t="shared" si="8"/>
        <v>15000</v>
      </c>
      <c r="J131" s="1">
        <f>I131*200</f>
        <v>3000000</v>
      </c>
    </row>
    <row r="132" spans="1:10" x14ac:dyDescent="0.2">
      <c r="A132" s="65"/>
      <c r="B132" s="13" t="s">
        <v>170</v>
      </c>
      <c r="C132" s="13" t="s">
        <v>240</v>
      </c>
      <c r="D132" s="14">
        <v>43245</v>
      </c>
      <c r="E132" s="13" t="s">
        <v>265</v>
      </c>
      <c r="F132" s="13" t="s">
        <v>242</v>
      </c>
      <c r="G132" s="13">
        <v>1000000</v>
      </c>
      <c r="H132" s="15">
        <v>0.05</v>
      </c>
      <c r="I132" s="13">
        <f t="shared" si="8"/>
        <v>50000</v>
      </c>
      <c r="J132" s="13">
        <f>I132*220</f>
        <v>11000000</v>
      </c>
    </row>
    <row r="133" spans="1:10" x14ac:dyDescent="0.2">
      <c r="A133" s="65"/>
      <c r="B133" s="1" t="s">
        <v>118</v>
      </c>
      <c r="C133" s="1" t="s">
        <v>240</v>
      </c>
      <c r="D133" s="12">
        <v>43246</v>
      </c>
      <c r="E133" s="1" t="s">
        <v>266</v>
      </c>
      <c r="F133" s="1" t="s">
        <v>242</v>
      </c>
      <c r="G133" s="1">
        <v>200000</v>
      </c>
      <c r="H133" s="10">
        <v>2.5000000000000001E-2</v>
      </c>
      <c r="I133" s="1">
        <f t="shared" si="8"/>
        <v>5000</v>
      </c>
      <c r="J133" s="1">
        <f>I133*180</f>
        <v>900000</v>
      </c>
    </row>
    <row r="134" spans="1:10" x14ac:dyDescent="0.2">
      <c r="A134" s="65"/>
      <c r="B134" s="1" t="s">
        <v>118</v>
      </c>
      <c r="C134" s="1" t="s">
        <v>240</v>
      </c>
      <c r="D134" s="12">
        <v>43247</v>
      </c>
      <c r="E134" s="1" t="s">
        <v>267</v>
      </c>
      <c r="F134" s="1" t="s">
        <v>242</v>
      </c>
      <c r="G134" s="1">
        <v>200000</v>
      </c>
      <c r="H134" s="10">
        <v>2.5000000000000001E-2</v>
      </c>
      <c r="I134" s="1">
        <f t="shared" si="8"/>
        <v>5000</v>
      </c>
      <c r="J134" s="1">
        <f>I134*180</f>
        <v>900000</v>
      </c>
    </row>
    <row r="135" spans="1:10" x14ac:dyDescent="0.2">
      <c r="A135" s="65"/>
      <c r="B135" s="1" t="s">
        <v>122</v>
      </c>
      <c r="C135" s="1" t="s">
        <v>240</v>
      </c>
      <c r="D135" s="12">
        <v>43248</v>
      </c>
      <c r="E135" s="1" t="s">
        <v>248</v>
      </c>
      <c r="F135" s="1" t="s">
        <v>242</v>
      </c>
      <c r="G135" s="1">
        <v>500000</v>
      </c>
      <c r="H135" s="11">
        <v>0.06</v>
      </c>
      <c r="I135" s="1">
        <f t="shared" si="8"/>
        <v>30000</v>
      </c>
      <c r="J135" s="1">
        <f>I135*200</f>
        <v>6000000</v>
      </c>
    </row>
    <row r="136" spans="1:10" x14ac:dyDescent="0.2">
      <c r="A136" s="65" t="s">
        <v>104</v>
      </c>
      <c r="B136" s="65"/>
      <c r="C136" s="65"/>
      <c r="D136" s="65"/>
      <c r="E136" s="65"/>
      <c r="F136" s="65"/>
      <c r="G136" s="1">
        <f>SUM(G2:G135)</f>
        <v>41100000</v>
      </c>
      <c r="H136" s="17">
        <f>AVERAGE(H2:H135)</f>
        <v>3.0932835820895465E-2</v>
      </c>
      <c r="I136" s="1">
        <f>SUM(I2:I135)</f>
        <v>1475000</v>
      </c>
      <c r="J136" s="1">
        <f>SUM(J2:J135)</f>
        <v>289700000</v>
      </c>
    </row>
  </sheetData>
  <autoFilter ref="B1:J136"/>
  <mergeCells count="6">
    <mergeCell ref="A136:F136"/>
    <mergeCell ref="A2:A35"/>
    <mergeCell ref="A36:A62"/>
    <mergeCell ref="A63:A77"/>
    <mergeCell ref="A78:A107"/>
    <mergeCell ref="A108:A135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1" max="1" width="21.33203125" bestFit="1" customWidth="1"/>
  </cols>
  <sheetData>
    <row r="1" spans="1:21" x14ac:dyDescent="0.2">
      <c r="A1" t="s">
        <v>278</v>
      </c>
      <c r="B1" s="41">
        <v>43252</v>
      </c>
      <c r="C1" s="41">
        <v>43253</v>
      </c>
      <c r="D1" s="41">
        <v>43254</v>
      </c>
      <c r="E1" s="41">
        <v>43255</v>
      </c>
      <c r="F1" s="41">
        <v>43256</v>
      </c>
      <c r="G1" s="41">
        <v>43257</v>
      </c>
      <c r="H1" s="41">
        <v>43258</v>
      </c>
      <c r="I1" s="41">
        <v>43259</v>
      </c>
      <c r="J1" s="41">
        <v>43260</v>
      </c>
      <c r="K1" s="41">
        <v>43261</v>
      </c>
      <c r="L1" s="41">
        <v>43262</v>
      </c>
      <c r="M1" s="41">
        <v>43263</v>
      </c>
      <c r="N1" s="41">
        <v>43264</v>
      </c>
      <c r="O1" s="41">
        <v>43265</v>
      </c>
      <c r="P1" s="41">
        <v>43266</v>
      </c>
      <c r="Q1" s="41">
        <v>43267</v>
      </c>
      <c r="R1" s="41">
        <v>43268</v>
      </c>
      <c r="S1" s="41">
        <v>43269</v>
      </c>
      <c r="T1" s="41">
        <v>43270</v>
      </c>
      <c r="U1" s="41">
        <v>43271</v>
      </c>
    </row>
    <row r="2" spans="1:21" x14ac:dyDescent="0.2">
      <c r="A2" t="s">
        <v>269</v>
      </c>
      <c r="B2">
        <v>180</v>
      </c>
      <c r="C2">
        <v>90</v>
      </c>
      <c r="D2">
        <v>40</v>
      </c>
      <c r="E2">
        <v>130</v>
      </c>
      <c r="F2">
        <v>140</v>
      </c>
      <c r="G2">
        <v>110</v>
      </c>
      <c r="H2">
        <v>120</v>
      </c>
      <c r="I2">
        <v>230</v>
      </c>
      <c r="J2">
        <v>100</v>
      </c>
      <c r="K2">
        <v>130</v>
      </c>
      <c r="L2">
        <v>90</v>
      </c>
      <c r="M2">
        <v>100</v>
      </c>
      <c r="N2">
        <v>150</v>
      </c>
      <c r="O2">
        <v>80</v>
      </c>
      <c r="P2">
        <v>130</v>
      </c>
      <c r="Q2">
        <v>210</v>
      </c>
      <c r="R2">
        <v>150</v>
      </c>
      <c r="S2">
        <v>120</v>
      </c>
      <c r="T2">
        <v>180</v>
      </c>
      <c r="U2">
        <v>90</v>
      </c>
    </row>
    <row r="3" spans="1:21" x14ac:dyDescent="0.2">
      <c r="A3" t="s">
        <v>271</v>
      </c>
      <c r="B3">
        <v>180</v>
      </c>
      <c r="C3">
        <v>90</v>
      </c>
      <c r="D3">
        <v>40</v>
      </c>
      <c r="E3">
        <v>130</v>
      </c>
      <c r="F3">
        <v>140</v>
      </c>
      <c r="G3">
        <v>110</v>
      </c>
      <c r="H3">
        <v>120</v>
      </c>
      <c r="I3">
        <v>230</v>
      </c>
      <c r="J3">
        <v>100</v>
      </c>
      <c r="K3">
        <v>130</v>
      </c>
      <c r="L3">
        <v>90</v>
      </c>
      <c r="M3">
        <v>100</v>
      </c>
      <c r="N3">
        <v>130</v>
      </c>
      <c r="O3">
        <v>80</v>
      </c>
      <c r="P3">
        <v>130</v>
      </c>
      <c r="Q3">
        <v>210</v>
      </c>
      <c r="R3">
        <v>150</v>
      </c>
      <c r="S3">
        <v>120</v>
      </c>
      <c r="T3">
        <v>180</v>
      </c>
      <c r="U3">
        <v>90</v>
      </c>
    </row>
    <row r="4" spans="1:21" x14ac:dyDescent="0.2">
      <c r="A4" t="s">
        <v>274</v>
      </c>
      <c r="B4">
        <v>180</v>
      </c>
      <c r="C4">
        <v>90</v>
      </c>
      <c r="D4">
        <v>100</v>
      </c>
      <c r="E4">
        <v>130</v>
      </c>
      <c r="F4">
        <v>190</v>
      </c>
      <c r="G4">
        <v>160</v>
      </c>
      <c r="H4">
        <v>170</v>
      </c>
      <c r="I4">
        <v>230</v>
      </c>
      <c r="J4">
        <v>100</v>
      </c>
      <c r="K4">
        <v>130</v>
      </c>
      <c r="L4">
        <v>90</v>
      </c>
      <c r="M4">
        <v>150</v>
      </c>
      <c r="N4">
        <v>230</v>
      </c>
      <c r="O4">
        <v>80</v>
      </c>
      <c r="P4">
        <v>180</v>
      </c>
      <c r="Q4">
        <v>210</v>
      </c>
      <c r="R4">
        <v>150</v>
      </c>
      <c r="S4">
        <v>320</v>
      </c>
      <c r="T4">
        <v>180</v>
      </c>
      <c r="U4">
        <v>140</v>
      </c>
    </row>
    <row r="5" spans="1:21" x14ac:dyDescent="0.2">
      <c r="A5" t="s">
        <v>273</v>
      </c>
      <c r="B5">
        <v>180</v>
      </c>
      <c r="C5">
        <v>90</v>
      </c>
      <c r="D5">
        <v>100</v>
      </c>
      <c r="E5">
        <v>130</v>
      </c>
      <c r="F5">
        <v>190</v>
      </c>
      <c r="G5">
        <v>160</v>
      </c>
      <c r="H5">
        <v>170</v>
      </c>
      <c r="I5">
        <v>230</v>
      </c>
      <c r="J5">
        <v>100</v>
      </c>
      <c r="K5">
        <v>130</v>
      </c>
      <c r="L5">
        <v>90</v>
      </c>
      <c r="M5">
        <v>150</v>
      </c>
      <c r="N5">
        <v>230</v>
      </c>
      <c r="O5">
        <v>80</v>
      </c>
      <c r="P5">
        <v>180</v>
      </c>
      <c r="Q5">
        <v>210</v>
      </c>
      <c r="R5">
        <v>150</v>
      </c>
      <c r="S5">
        <v>440</v>
      </c>
      <c r="T5">
        <v>180</v>
      </c>
      <c r="U5">
        <v>140</v>
      </c>
    </row>
    <row r="6" spans="1:21" x14ac:dyDescent="0.2">
      <c r="A6" t="s">
        <v>270</v>
      </c>
      <c r="B6">
        <v>180</v>
      </c>
      <c r="C6">
        <v>150</v>
      </c>
      <c r="D6">
        <v>120</v>
      </c>
      <c r="E6">
        <v>130</v>
      </c>
      <c r="F6">
        <v>190</v>
      </c>
      <c r="G6">
        <v>160</v>
      </c>
      <c r="H6">
        <v>190</v>
      </c>
      <c r="I6">
        <v>230</v>
      </c>
      <c r="J6">
        <v>150</v>
      </c>
      <c r="K6">
        <v>130</v>
      </c>
      <c r="L6">
        <v>180</v>
      </c>
      <c r="M6">
        <v>150</v>
      </c>
      <c r="N6">
        <v>230</v>
      </c>
      <c r="O6">
        <v>140</v>
      </c>
      <c r="P6">
        <v>230</v>
      </c>
      <c r="Q6">
        <v>210</v>
      </c>
      <c r="R6">
        <v>150</v>
      </c>
      <c r="S6">
        <v>440</v>
      </c>
      <c r="T6">
        <v>180</v>
      </c>
      <c r="U6">
        <v>180</v>
      </c>
    </row>
    <row r="7" spans="1:21" x14ac:dyDescent="0.2">
      <c r="A7" t="s">
        <v>275</v>
      </c>
      <c r="B7">
        <v>180</v>
      </c>
      <c r="C7">
        <v>150</v>
      </c>
      <c r="D7">
        <v>120</v>
      </c>
      <c r="E7">
        <v>130</v>
      </c>
      <c r="F7">
        <v>190</v>
      </c>
      <c r="G7">
        <v>160</v>
      </c>
      <c r="H7">
        <v>190</v>
      </c>
      <c r="I7">
        <v>230</v>
      </c>
      <c r="J7">
        <v>150</v>
      </c>
      <c r="K7">
        <v>130</v>
      </c>
      <c r="L7">
        <v>180</v>
      </c>
      <c r="M7">
        <v>150</v>
      </c>
      <c r="N7">
        <v>230</v>
      </c>
      <c r="O7">
        <v>140</v>
      </c>
      <c r="P7">
        <v>230</v>
      </c>
      <c r="Q7">
        <v>210</v>
      </c>
      <c r="R7">
        <v>150</v>
      </c>
      <c r="S7">
        <v>440</v>
      </c>
      <c r="T7">
        <v>180</v>
      </c>
      <c r="U7">
        <v>180</v>
      </c>
    </row>
    <row r="8" spans="1:21" x14ac:dyDescent="0.2">
      <c r="A8" t="s">
        <v>272</v>
      </c>
      <c r="B8">
        <v>180</v>
      </c>
      <c r="C8">
        <v>150</v>
      </c>
      <c r="D8">
        <v>120</v>
      </c>
      <c r="E8">
        <v>130</v>
      </c>
      <c r="F8">
        <v>190</v>
      </c>
      <c r="G8">
        <v>160</v>
      </c>
      <c r="H8">
        <v>190</v>
      </c>
      <c r="I8">
        <v>230</v>
      </c>
      <c r="J8">
        <v>150</v>
      </c>
      <c r="K8">
        <v>130</v>
      </c>
      <c r="L8">
        <v>180</v>
      </c>
      <c r="M8">
        <v>150</v>
      </c>
      <c r="N8">
        <v>230</v>
      </c>
      <c r="O8">
        <v>140</v>
      </c>
      <c r="P8">
        <v>230</v>
      </c>
      <c r="Q8">
        <v>210</v>
      </c>
      <c r="R8">
        <v>150</v>
      </c>
      <c r="S8">
        <v>440</v>
      </c>
      <c r="T8">
        <v>180</v>
      </c>
      <c r="U8">
        <v>180</v>
      </c>
    </row>
    <row r="9" spans="1:21" x14ac:dyDescent="0.2">
      <c r="A9" t="s">
        <v>277</v>
      </c>
      <c r="B9">
        <v>180</v>
      </c>
      <c r="C9">
        <v>150</v>
      </c>
      <c r="D9">
        <v>120</v>
      </c>
      <c r="E9">
        <v>130</v>
      </c>
      <c r="F9">
        <v>190</v>
      </c>
      <c r="G9">
        <v>160</v>
      </c>
      <c r="H9">
        <v>190</v>
      </c>
      <c r="I9">
        <v>230</v>
      </c>
      <c r="J9">
        <v>150</v>
      </c>
      <c r="K9">
        <v>130</v>
      </c>
      <c r="L9">
        <v>180</v>
      </c>
      <c r="M9">
        <v>150</v>
      </c>
      <c r="N9">
        <v>230</v>
      </c>
      <c r="O9">
        <v>140</v>
      </c>
      <c r="P9">
        <v>230</v>
      </c>
      <c r="Q9">
        <v>210</v>
      </c>
      <c r="R9">
        <v>150</v>
      </c>
      <c r="S9">
        <v>440</v>
      </c>
      <c r="T9">
        <v>180</v>
      </c>
      <c r="U9">
        <v>180</v>
      </c>
    </row>
    <row r="10" spans="1:21" x14ac:dyDescent="0.2">
      <c r="A10" t="s">
        <v>276</v>
      </c>
      <c r="B10">
        <v>180</v>
      </c>
      <c r="C10">
        <v>150</v>
      </c>
      <c r="D10">
        <v>120</v>
      </c>
      <c r="E10">
        <v>130</v>
      </c>
      <c r="F10">
        <v>190</v>
      </c>
      <c r="G10">
        <v>160</v>
      </c>
      <c r="H10">
        <v>190</v>
      </c>
      <c r="I10">
        <v>230</v>
      </c>
      <c r="J10">
        <v>150</v>
      </c>
      <c r="K10">
        <v>130</v>
      </c>
      <c r="L10">
        <v>180</v>
      </c>
      <c r="M10">
        <v>150</v>
      </c>
      <c r="N10">
        <v>230</v>
      </c>
      <c r="O10">
        <v>140</v>
      </c>
      <c r="P10">
        <v>230</v>
      </c>
      <c r="Q10">
        <v>210</v>
      </c>
      <c r="R10">
        <v>150</v>
      </c>
      <c r="S10">
        <v>440</v>
      </c>
      <c r="T10">
        <v>180</v>
      </c>
      <c r="U10">
        <v>180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会员券（不含特卖）</vt:lpstr>
      <vt:lpstr>精准营销（含特卖）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张晓磊</dc:creator>
  <cp:lastModifiedBy>Microsoft Office 用户</cp:lastModifiedBy>
  <dcterms:created xsi:type="dcterms:W3CDTF">2018-04-08T10:25:00Z</dcterms:created>
  <dcterms:modified xsi:type="dcterms:W3CDTF">2018-05-29T12:24:57Z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