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ake Stack\Documents\"/>
    </mc:Choice>
  </mc:AlternateContent>
  <xr:revisionPtr revIDLastSave="0" documentId="13_ncr:1_{CA3BCAE0-C1D8-4619-9C3D-4360E9B57B9B}" xr6:coauthVersionLast="47" xr6:coauthVersionMax="47" xr10:uidLastSave="{00000000-0000-0000-0000-000000000000}"/>
  <bookViews>
    <workbookView xWindow="-120" yWindow="-120" windowWidth="29040" windowHeight="15840" activeTab="1" xr2:uid="{DD211DC7-394B-4DF7-B4C4-15157090F1C8}"/>
  </bookViews>
  <sheets>
    <sheet name="Fifth Avenue Industries" sheetId="1" r:id="rId1"/>
    <sheet name="Make-Buy" sheetId="2" r:id="rId2"/>
  </sheets>
  <definedNames>
    <definedName name="solver_adj" localSheetId="0" hidden="1">'Fifth Avenue Industries'!$N$5:$Q$5</definedName>
    <definedName name="solver_adj" localSheetId="1" hidden="1">'Make-Buy'!$H$5:$O$5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2</definedName>
    <definedName name="solver_eng" localSheetId="0" hidden="1">2</definedName>
    <definedName name="solver_eng" localSheetId="1" hidden="1">2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lhs1" localSheetId="0" hidden="1">'Fifth Avenue Industries'!$R$11:$R$17</definedName>
    <definedName name="solver_lhs1" localSheetId="1" hidden="1">'Make-Buy'!$P$12:$P$14</definedName>
    <definedName name="solver_lhs2" localSheetId="0" hidden="1">'Fifth Avenue Industries'!$R$18:$R$21</definedName>
    <definedName name="solver_lhs2" localSheetId="1" hidden="1">'Make-Buy'!$P$15:$P$18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2</definedName>
    <definedName name="solver_num" localSheetId="1" hidden="1">2</definedName>
    <definedName name="solver_nwt" localSheetId="0" hidden="1">1</definedName>
    <definedName name="solver_nwt" localSheetId="1" hidden="1">1</definedName>
    <definedName name="solver_opt" localSheetId="0" hidden="1">'Fifth Avenue Industries'!$R$9</definedName>
    <definedName name="solver_opt" localSheetId="1" hidden="1">'Make-Buy'!$P$10</definedName>
    <definedName name="solver_pre" localSheetId="0" hidden="1">0.000001</definedName>
    <definedName name="solver_pre" localSheetId="1" hidden="1">0.000001</definedName>
    <definedName name="solver_rbv" localSheetId="0" hidden="1">1</definedName>
    <definedName name="solver_rbv" localSheetId="1" hidden="1">2</definedName>
    <definedName name="solver_rel1" localSheetId="0" hidden="1">1</definedName>
    <definedName name="solver_rel1" localSheetId="1" hidden="1">1</definedName>
    <definedName name="solver_rel2" localSheetId="0" hidden="1">3</definedName>
    <definedName name="solver_rel2" localSheetId="1" hidden="1">2</definedName>
    <definedName name="solver_rhs1" localSheetId="0" hidden="1">'Fifth Avenue Industries'!$T$11:$T$17</definedName>
    <definedName name="solver_rhs1" localSheetId="1" hidden="1">'Make-Buy'!$R$12:$R$14</definedName>
    <definedName name="solver_rhs2" localSheetId="0" hidden="1">'Fifth Avenue Industries'!$T$18:$T$21</definedName>
    <definedName name="solver_rhs2" localSheetId="1" hidden="1">'Make-Buy'!$R$15:$R$18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1</definedName>
    <definedName name="solver_scl" localSheetId="1" hidden="1">2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1</definedName>
    <definedName name="solver_typ" localSheetId="1" hidden="1">1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6" i="2" l="1"/>
  <c r="P7" i="2"/>
  <c r="P8" i="2"/>
  <c r="P9" i="2"/>
  <c r="H10" i="2"/>
  <c r="I10" i="2"/>
  <c r="J10" i="2"/>
  <c r="K10" i="2"/>
  <c r="L10" i="2"/>
  <c r="M10" i="2"/>
  <c r="N10" i="2"/>
  <c r="O10" i="2"/>
  <c r="P12" i="2"/>
  <c r="P13" i="2"/>
  <c r="P14" i="2"/>
  <c r="P15" i="2"/>
  <c r="P16" i="2"/>
  <c r="P17" i="2"/>
  <c r="P18" i="2"/>
  <c r="R21" i="1"/>
  <c r="R20" i="1"/>
  <c r="R19" i="1"/>
  <c r="R18" i="1"/>
  <c r="R12" i="1"/>
  <c r="R13" i="1"/>
  <c r="R14" i="1"/>
  <c r="R15" i="1"/>
  <c r="R16" i="1"/>
  <c r="R17" i="1"/>
  <c r="R11" i="1"/>
  <c r="R7" i="1"/>
  <c r="R8" i="1"/>
  <c r="R6" i="1"/>
  <c r="O9" i="1"/>
  <c r="P9" i="1"/>
  <c r="Q9" i="1"/>
  <c r="N9" i="1"/>
  <c r="P10" i="2" l="1"/>
  <c r="R9" i="1"/>
</calcChain>
</file>

<file path=xl/sharedStrings.xml><?xml version="1.0" encoding="utf-8"?>
<sst xmlns="http://schemas.openxmlformats.org/spreadsheetml/2006/main" count="83" uniqueCount="51">
  <si>
    <t>Fifth Avenue Industries</t>
  </si>
  <si>
    <t>Number of Units</t>
  </si>
  <si>
    <t>Selling Price</t>
  </si>
  <si>
    <t>Labor Cost</t>
  </si>
  <si>
    <t>Material Cost</t>
  </si>
  <si>
    <t>Profit</t>
  </si>
  <si>
    <t>Constraints</t>
  </si>
  <si>
    <t>Yards of Silk</t>
  </si>
  <si>
    <t>Yards of Polyester</t>
  </si>
  <si>
    <t>Yards of Cotton</t>
  </si>
  <si>
    <t>Max All Silk</t>
  </si>
  <si>
    <t>Max All Poly</t>
  </si>
  <si>
    <t>Max Blend-1</t>
  </si>
  <si>
    <t>Max Blend-2</t>
  </si>
  <si>
    <t>All Silk</t>
  </si>
  <si>
    <t>All Poly</t>
  </si>
  <si>
    <t>Blend-1</t>
  </si>
  <si>
    <t>Blend-2</t>
  </si>
  <si>
    <t>S</t>
  </si>
  <si>
    <t>P</t>
  </si>
  <si>
    <r>
      <t>B</t>
    </r>
    <r>
      <rPr>
        <vertAlign val="subscript"/>
        <sz val="11"/>
        <color theme="1"/>
        <rFont val="Aptos Narrow"/>
        <family val="2"/>
        <scheme val="minor"/>
      </rPr>
      <t>1</t>
    </r>
  </si>
  <si>
    <r>
      <t>B</t>
    </r>
    <r>
      <rPr>
        <vertAlign val="subscript"/>
        <sz val="11"/>
        <color theme="1"/>
        <rFont val="Aptos Narrow"/>
        <family val="2"/>
        <scheme val="minor"/>
      </rPr>
      <t>2</t>
    </r>
  </si>
  <si>
    <t>Min All Silk</t>
  </si>
  <si>
    <t>Min All Poly</t>
  </si>
  <si>
    <t>Min Blend-1</t>
  </si>
  <si>
    <t>Min Blend-2</t>
  </si>
  <si>
    <t>&lt;=</t>
  </si>
  <si>
    <t>&gt;=</t>
  </si>
  <si>
    <t>Sign</t>
  </si>
  <si>
    <t>RHS</t>
  </si>
  <si>
    <t>LHS</t>
  </si>
  <si>
    <t>Fifth Avenue Industries (Make-Buy)</t>
  </si>
  <si>
    <t>Outsourcing Cost</t>
  </si>
  <si>
    <t>All Silk Demand</t>
  </si>
  <si>
    <t>All Poly Demand</t>
  </si>
  <si>
    <t>Blend-1 Demand</t>
  </si>
  <si>
    <t>Blend-2 Demand</t>
  </si>
  <si>
    <t>All Silk to Make</t>
  </si>
  <si>
    <t>All Poly to Make</t>
  </si>
  <si>
    <t>Blend-1 to Make</t>
  </si>
  <si>
    <t>Blend-2 to Make</t>
  </si>
  <si>
    <t>Blend-1 to Buy</t>
  </si>
  <si>
    <t>Blend-2 to Buy</t>
  </si>
  <si>
    <r>
      <t>S</t>
    </r>
    <r>
      <rPr>
        <vertAlign val="subscript"/>
        <sz val="11"/>
        <color theme="1"/>
        <rFont val="Aptos Narrow"/>
        <family val="2"/>
        <scheme val="minor"/>
      </rPr>
      <t>o</t>
    </r>
  </si>
  <si>
    <r>
      <t>P</t>
    </r>
    <r>
      <rPr>
        <vertAlign val="subscript"/>
        <sz val="11"/>
        <color theme="1"/>
        <rFont val="Aptos Narrow"/>
        <family val="2"/>
        <scheme val="minor"/>
      </rPr>
      <t>o</t>
    </r>
  </si>
  <si>
    <r>
      <t>B</t>
    </r>
    <r>
      <rPr>
        <vertAlign val="subscript"/>
        <sz val="11"/>
        <color theme="1"/>
        <rFont val="Aptos Narrow"/>
        <family val="2"/>
        <scheme val="minor"/>
      </rPr>
      <t>1o</t>
    </r>
  </si>
  <si>
    <r>
      <t>B</t>
    </r>
    <r>
      <rPr>
        <vertAlign val="subscript"/>
        <sz val="11"/>
        <color theme="1"/>
        <rFont val="Aptos Narrow"/>
        <family val="2"/>
        <scheme val="minor"/>
      </rPr>
      <t>2o</t>
    </r>
  </si>
  <si>
    <t>=</t>
  </si>
  <si>
    <t>All Silk to Buy</t>
  </si>
  <si>
    <t>All Poly to Buy</t>
  </si>
  <si>
    <t>Cost/Yd/Month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</si>
</sst>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8"/>
      <color theme="1"/>
      <name val="Aptos Narrow"/>
      <family val="2"/>
      <scheme val="minor"/>
    </font>
    <font>
      <vertAlign val="subscript"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16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60">
    <xf numFmtId="0" fontId="0" fillId="0" borderId="0" xfId="0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2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5" xfId="0" applyBorder="1" applyAlignment="1">
      <alignment horizontal="center" vertical="top" wrapText="1"/>
    </xf>
    <xf numFmtId="0" fontId="0" fillId="0" borderId="6" xfId="0" applyBorder="1" applyAlignment="1">
      <alignment horizontal="center" vertical="top" wrapText="1"/>
    </xf>
    <xf numFmtId="0" fontId="0" fillId="0" borderId="7" xfId="0" applyBorder="1" applyAlignment="1">
      <alignment horizontal="center" vertical="top" wrapText="1"/>
    </xf>
    <xf numFmtId="0" fontId="0" fillId="0" borderId="10" xfId="0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1" xfId="0" applyBorder="1" applyAlignment="1">
      <alignment horizontal="center"/>
    </xf>
    <xf numFmtId="44" fontId="0" fillId="0" borderId="2" xfId="1" applyFont="1" applyBorder="1" applyAlignment="1">
      <alignment horizontal="center"/>
    </xf>
    <xf numFmtId="44" fontId="0" fillId="0" borderId="3" xfId="1" applyFont="1" applyBorder="1" applyAlignment="1">
      <alignment horizontal="center"/>
    </xf>
    <xf numFmtId="44" fontId="0" fillId="0" borderId="4" xfId="1" applyFont="1" applyBorder="1" applyAlignment="1">
      <alignment horizontal="center"/>
    </xf>
    <xf numFmtId="44" fontId="0" fillId="2" borderId="2" xfId="1" applyFont="1" applyFill="1" applyBorder="1" applyAlignment="1">
      <alignment horizontal="center"/>
    </xf>
    <xf numFmtId="165" fontId="0" fillId="3" borderId="11" xfId="2" applyNumberFormat="1" applyFont="1" applyFill="1" applyBorder="1" applyAlignment="1">
      <alignment horizontal="center"/>
    </xf>
    <xf numFmtId="165" fontId="0" fillId="0" borderId="0" xfId="2" applyNumberFormat="1" applyFont="1" applyAlignment="1">
      <alignment horizontal="center"/>
    </xf>
    <xf numFmtId="165" fontId="0" fillId="0" borderId="12" xfId="2" applyNumberFormat="1" applyFont="1" applyBorder="1" applyAlignment="1">
      <alignment horizontal="center"/>
    </xf>
    <xf numFmtId="165" fontId="0" fillId="0" borderId="14" xfId="2" applyNumberFormat="1" applyFont="1" applyBorder="1" applyAlignment="1">
      <alignment horizontal="center"/>
    </xf>
    <xf numFmtId="165" fontId="0" fillId="0" borderId="15" xfId="2" applyNumberFormat="1" applyFont="1" applyBorder="1" applyAlignment="1">
      <alignment horizontal="center"/>
    </xf>
    <xf numFmtId="165" fontId="0" fillId="3" borderId="8" xfId="2" applyNumberFormat="1" applyFont="1" applyFill="1" applyBorder="1" applyAlignment="1">
      <alignment horizontal="center"/>
    </xf>
    <xf numFmtId="165" fontId="0" fillId="0" borderId="9" xfId="2" applyNumberFormat="1" applyFont="1" applyBorder="1" applyAlignment="1">
      <alignment horizontal="center"/>
    </xf>
    <xf numFmtId="165" fontId="0" fillId="0" borderId="10" xfId="2" applyNumberFormat="1" applyFont="1" applyBorder="1" applyAlignment="1">
      <alignment horizontal="center"/>
    </xf>
    <xf numFmtId="44" fontId="0" fillId="0" borderId="5" xfId="1" applyFont="1" applyBorder="1" applyAlignment="1">
      <alignment horizontal="center"/>
    </xf>
    <xf numFmtId="44" fontId="0" fillId="0" borderId="6" xfId="1" applyFont="1" applyBorder="1" applyAlignment="1">
      <alignment horizontal="center"/>
    </xf>
    <xf numFmtId="44" fontId="0" fillId="0" borderId="7" xfId="1" applyFont="1" applyBorder="1" applyAlignment="1">
      <alignment horizontal="center"/>
    </xf>
    <xf numFmtId="0" fontId="3" fillId="0" borderId="0" xfId="0" applyFont="1" applyAlignment="1">
      <alignment horizontal="center"/>
    </xf>
    <xf numFmtId="2" fontId="0" fillId="3" borderId="11" xfId="0" applyNumberFormat="1" applyFill="1" applyBorder="1" applyAlignment="1">
      <alignment horizontal="center"/>
    </xf>
    <xf numFmtId="2" fontId="0" fillId="3" borderId="8" xfId="0" applyNumberFormat="1" applyFill="1" applyBorder="1" applyAlignment="1">
      <alignment horizontal="center"/>
    </xf>
    <xf numFmtId="44" fontId="0" fillId="0" borderId="8" xfId="1" applyFont="1" applyBorder="1" applyAlignment="1">
      <alignment horizontal="center"/>
    </xf>
    <xf numFmtId="44" fontId="0" fillId="0" borderId="9" xfId="1" applyFont="1" applyBorder="1" applyAlignment="1">
      <alignment horizontal="center"/>
    </xf>
    <xf numFmtId="44" fontId="0" fillId="0" borderId="10" xfId="1" applyFont="1" applyBorder="1" applyAlignment="1">
      <alignment horizontal="center"/>
    </xf>
    <xf numFmtId="44" fontId="0" fillId="0" borderId="11" xfId="1" applyFont="1" applyBorder="1" applyAlignment="1">
      <alignment horizontal="center"/>
    </xf>
    <xf numFmtId="44" fontId="0" fillId="0" borderId="0" xfId="1" applyFont="1" applyBorder="1" applyAlignment="1">
      <alignment horizontal="center"/>
    </xf>
    <xf numFmtId="44" fontId="0" fillId="0" borderId="12" xfId="1" applyFont="1" applyBorder="1" applyAlignment="1">
      <alignment horizontal="center"/>
    </xf>
    <xf numFmtId="44" fontId="0" fillId="0" borderId="13" xfId="1" applyFont="1" applyBorder="1" applyAlignment="1">
      <alignment horizontal="center"/>
    </xf>
    <xf numFmtId="44" fontId="0" fillId="0" borderId="14" xfId="1" applyFont="1" applyBorder="1" applyAlignment="1">
      <alignment horizontal="center"/>
    </xf>
    <xf numFmtId="44" fontId="0" fillId="0" borderId="15" xfId="1" applyFont="1" applyBorder="1" applyAlignment="1">
      <alignment horizontal="center"/>
    </xf>
    <xf numFmtId="44" fontId="0" fillId="0" borderId="5" xfId="0" applyNumberFormat="1" applyBorder="1" applyAlignment="1">
      <alignment horizontal="center"/>
    </xf>
    <xf numFmtId="44" fontId="0" fillId="0" borderId="6" xfId="0" applyNumberFormat="1" applyBorder="1" applyAlignment="1">
      <alignment horizontal="center"/>
    </xf>
    <xf numFmtId="44" fontId="0" fillId="0" borderId="7" xfId="0" applyNumberFormat="1" applyBorder="1" applyAlignment="1">
      <alignment horizontal="center"/>
    </xf>
    <xf numFmtId="43" fontId="0" fillId="4" borderId="5" xfId="2" applyFont="1" applyFill="1" applyBorder="1" applyAlignment="1">
      <alignment horizontal="center"/>
    </xf>
    <xf numFmtId="43" fontId="0" fillId="4" borderId="6" xfId="2" applyFont="1" applyFill="1" applyBorder="1" applyAlignment="1">
      <alignment horizontal="center"/>
    </xf>
    <xf numFmtId="43" fontId="0" fillId="4" borderId="7" xfId="2" applyFont="1" applyFill="1" applyBorder="1" applyAlignment="1">
      <alignment horizontal="center"/>
    </xf>
    <xf numFmtId="43" fontId="0" fillId="4" borderId="5" xfId="2" applyNumberFormat="1" applyFont="1" applyFill="1" applyBorder="1" applyAlignment="1">
      <alignment horizontal="center"/>
    </xf>
    <xf numFmtId="43" fontId="0" fillId="4" borderId="6" xfId="2" applyNumberFormat="1" applyFont="1" applyFill="1" applyBorder="1" applyAlignment="1">
      <alignment horizontal="center"/>
    </xf>
    <xf numFmtId="43" fontId="0" fillId="4" borderId="7" xfId="2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2" xfId="0" applyFont="1" applyBorder="1" applyAlignment="1">
      <alignment horizontal="center"/>
    </xf>
  </cellXfs>
  <cellStyles count="3">
    <cellStyle name="Comma" xfId="2" builtinId="3"/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2</xdr:row>
      <xdr:rowOff>0</xdr:rowOff>
    </xdr:from>
    <xdr:to>
      <xdr:col>11</xdr:col>
      <xdr:colOff>1</xdr:colOff>
      <xdr:row>33</xdr:row>
      <xdr:rowOff>0</xdr:rowOff>
    </xdr:to>
    <xdr:sp macro="" textlink="">
      <xdr:nvSpPr>
        <xdr:cNvPr id="3" name="Fifth Avenue Industries">
          <a:extLst>
            <a:ext uri="{FF2B5EF4-FFF2-40B4-BE49-F238E27FC236}">
              <a16:creationId xmlns:a16="http://schemas.microsoft.com/office/drawing/2014/main" id="{42261ACC-0C92-4200-A352-7D42FE39FB53}"/>
            </a:ext>
          </a:extLst>
        </xdr:cNvPr>
        <xdr:cNvSpPr txBox="1"/>
      </xdr:nvSpPr>
      <xdr:spPr>
        <a:xfrm>
          <a:off x="1" y="504825"/>
          <a:ext cx="8991600" cy="61245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/>
            <a:t>Fifth Avenue</a:t>
          </a:r>
          <a:r>
            <a:rPr lang="en-US" sz="1200" baseline="0"/>
            <a:t> Industries is a manufacturer of menswear that makes four varieties of ties. Silk, Polyester, and two blends of polyester and cotton.</a:t>
          </a:r>
        </a:p>
        <a:p>
          <a:endParaRPr lang="en-US" sz="1200"/>
        </a:p>
        <a:p>
          <a:r>
            <a:rPr lang="en-US" sz="1200"/>
            <a:t>Fifth Avenue has multiple</a:t>
          </a:r>
          <a:r>
            <a:rPr lang="en-US" sz="1200" baseline="0"/>
            <a:t> contracts with its department store chains that require a minimum amount of each tie but allow a larger demand if Fifth Avenue chooses to meet the demand. Given the available information, we are provide the following...</a:t>
          </a:r>
        </a:p>
        <a:p>
          <a:endParaRPr lang="en-US" sz="1200" b="0" baseline="0"/>
        </a:p>
        <a:p>
          <a:r>
            <a:rPr lang="en-US" sz="1200" b="0" baseline="0"/>
            <a:t>Objective Function:</a:t>
          </a:r>
        </a:p>
        <a:p>
          <a:endParaRPr lang="en-US" sz="1200" b="1" baseline="0"/>
        </a:p>
        <a:p>
          <a:r>
            <a:rPr lang="en-US" sz="1200" b="1" baseline="0"/>
            <a:t>Maximize Profit = $3.45S + $2.32P + $2.81B</a:t>
          </a:r>
          <a:r>
            <a:rPr lang="en-US" sz="1200" b="1" baseline="-25000"/>
            <a:t>1</a:t>
          </a:r>
          <a:r>
            <a:rPr lang="en-US" sz="1200" b="1" baseline="0"/>
            <a:t> + $3.25B</a:t>
          </a:r>
          <a:r>
            <a:rPr lang="en-US" sz="1200" b="1" baseline="-25000"/>
            <a:t>2</a:t>
          </a:r>
          <a:endParaRPr lang="en-US" sz="1200" b="1" baseline="0"/>
        </a:p>
        <a:p>
          <a:endParaRPr lang="en-US" sz="1200" b="1" baseline="0"/>
        </a:p>
        <a:p>
          <a:r>
            <a:rPr lang="en-US" sz="1200" b="0" baseline="0"/>
            <a:t>Constraints:</a:t>
          </a:r>
        </a:p>
        <a:p>
          <a:endParaRPr lang="en-US" sz="1200" b="1" baseline="0"/>
        </a:p>
        <a:p>
          <a:r>
            <a:rPr lang="en-US" sz="1200" b="1" baseline="0"/>
            <a:t>0.125S &lt;= 1,000 </a:t>
          </a:r>
          <a:r>
            <a:rPr lang="en-US" sz="1200" b="0" baseline="0"/>
            <a:t>(yards of silk)</a:t>
          </a:r>
        </a:p>
        <a:p>
          <a:r>
            <a:rPr lang="en-US" sz="1200" b="1" baseline="0"/>
            <a:t>0.08P + 0.05B</a:t>
          </a:r>
          <a:r>
            <a:rPr lang="en-US" sz="1200" b="1" baseline="-25000"/>
            <a:t>1</a:t>
          </a:r>
          <a:r>
            <a:rPr lang="en-US" sz="1200" b="1" baseline="0"/>
            <a:t> + 0.03B</a:t>
          </a:r>
          <a:r>
            <a:rPr lang="en-US" sz="1200" b="1" baseline="-25000"/>
            <a:t>2</a:t>
          </a:r>
          <a:r>
            <a:rPr lang="en-US" sz="1200" b="1" baseline="0"/>
            <a:t> &lt;= 2,000 </a:t>
          </a:r>
          <a:r>
            <a:rPr lang="en-US" sz="1200" b="0" baseline="0"/>
            <a:t>(yards of polyester)</a:t>
          </a:r>
        </a:p>
        <a:p>
          <a:r>
            <a:rPr lang="en-US" sz="1200" b="1" baseline="0"/>
            <a:t>0.05B</a:t>
          </a:r>
          <a:r>
            <a:rPr lang="en-US" sz="1200" b="1" baseline="-25000"/>
            <a:t>1</a:t>
          </a:r>
          <a:r>
            <a:rPr lang="en-US" sz="1200" b="1" baseline="0"/>
            <a:t> + 0.07B</a:t>
          </a:r>
          <a:r>
            <a:rPr lang="en-US" sz="1200" b="1" baseline="-25000"/>
            <a:t>2</a:t>
          </a:r>
          <a:r>
            <a:rPr lang="en-US" sz="1200" b="1" baseline="0"/>
            <a:t> &lt;= 1,250 </a:t>
          </a:r>
          <a:r>
            <a:rPr lang="en-US" sz="1200" b="0" baseline="0"/>
            <a:t>(yards of cotton)</a:t>
          </a:r>
        </a:p>
        <a:p>
          <a:r>
            <a:rPr lang="en-US" sz="1200" b="1" baseline="0"/>
            <a:t>S &lt;= 7,000 </a:t>
          </a:r>
          <a:r>
            <a:rPr lang="en-US" sz="1200" b="0" baseline="0"/>
            <a:t>(max demand for All Silk)</a:t>
          </a:r>
        </a:p>
        <a:p>
          <a:r>
            <a:rPr lang="en-US" sz="1200" b="1" baseline="0"/>
            <a:t>P &lt;= 14,000 </a:t>
          </a:r>
          <a:r>
            <a:rPr lang="en-US" sz="1200" b="0" baseline="0"/>
            <a:t>(max demand for All Poly)</a:t>
          </a:r>
        </a:p>
        <a:p>
          <a:r>
            <a:rPr lang="en-US" sz="1200" b="1" baseline="0"/>
            <a:t>B</a:t>
          </a:r>
          <a:r>
            <a:rPr lang="en-US" sz="1200" b="1" baseline="-25000"/>
            <a:t>1</a:t>
          </a:r>
          <a:r>
            <a:rPr lang="en-US" sz="1200" b="1" baseline="0"/>
            <a:t> &lt;= 16,000 </a:t>
          </a:r>
          <a:r>
            <a:rPr lang="en-US" sz="1200" b="0" baseline="0"/>
            <a:t>(max demand for Blend 1)</a:t>
          </a:r>
        </a:p>
        <a:p>
          <a:r>
            <a:rPr lang="en-US" sz="1200" b="1" baseline="0"/>
            <a:t>B</a:t>
          </a:r>
          <a:r>
            <a:rPr lang="en-US" sz="1200" b="1" baseline="-25000"/>
            <a:t>2</a:t>
          </a:r>
          <a:r>
            <a:rPr lang="en-US" sz="1200" b="1" baseline="0"/>
            <a:t> &lt;= 8,500 </a:t>
          </a:r>
          <a:r>
            <a:rPr lang="en-US" sz="1200" b="0" baseline="0"/>
            <a:t>(max demand for Blend 2)</a:t>
          </a:r>
        </a:p>
        <a:p>
          <a:r>
            <a:rPr lang="en-US" sz="1200" b="1" baseline="0"/>
            <a:t>S &gt;= 6,000 </a:t>
          </a:r>
          <a:r>
            <a:rPr lang="en-US" sz="1200" b="0" baseline="0"/>
            <a:t>(min demand for All Silk)</a:t>
          </a:r>
        </a:p>
        <a:p>
          <a:r>
            <a:rPr lang="en-US" sz="1200" b="1" baseline="0"/>
            <a:t>P &gt;= 10,000 </a:t>
          </a:r>
          <a:r>
            <a:rPr lang="en-US" sz="1200" b="0" baseline="0"/>
            <a:t>(min demand for All Poly)</a:t>
          </a:r>
        </a:p>
        <a:p>
          <a:r>
            <a:rPr lang="en-US" sz="1200" b="1" baseline="0"/>
            <a:t>B</a:t>
          </a:r>
          <a:r>
            <a:rPr lang="en-US" sz="1200" b="1" baseline="-25000"/>
            <a:t>1</a:t>
          </a:r>
          <a:r>
            <a:rPr lang="en-US" sz="1200" b="1" baseline="0"/>
            <a:t> &gt;= 13,000 </a:t>
          </a:r>
          <a:r>
            <a:rPr lang="en-US" sz="1200" b="0" baseline="0"/>
            <a:t>(min demand for Blend 1)</a:t>
          </a:r>
        </a:p>
        <a:p>
          <a:r>
            <a:rPr lang="en-US" sz="1200" b="1" baseline="0"/>
            <a:t>B</a:t>
          </a:r>
          <a:r>
            <a:rPr lang="en-US" sz="1200" b="1" baseline="-25000"/>
            <a:t>2</a:t>
          </a:r>
          <a:r>
            <a:rPr lang="en-US" sz="1200" b="1" baseline="0"/>
            <a:t> &gt;= 6,000 </a:t>
          </a:r>
          <a:r>
            <a:rPr lang="en-US" sz="1200" b="0" baseline="0"/>
            <a:t>(min demand for Blend 2)</a:t>
          </a:r>
        </a:p>
        <a:p>
          <a:r>
            <a:rPr lang="en-US" sz="1200" b="1" baseline="0"/>
            <a:t>S,P,B</a:t>
          </a:r>
          <a:r>
            <a:rPr lang="en-US" sz="1200" b="1" baseline="-25000"/>
            <a:t>1</a:t>
          </a:r>
          <a:r>
            <a:rPr lang="en-US" sz="1200" b="1" baseline="0"/>
            <a:t>,B</a:t>
          </a:r>
          <a:r>
            <a:rPr lang="en-US" sz="1200" b="1" baseline="-25000"/>
            <a:t>2</a:t>
          </a:r>
          <a:r>
            <a:rPr lang="en-US" sz="1200" b="1" baseline="0"/>
            <a:t> &gt;= 0 </a:t>
          </a:r>
          <a:r>
            <a:rPr lang="en-US" sz="1200" b="0" baseline="0"/>
            <a:t>(non-negativity constraint)</a:t>
          </a:r>
        </a:p>
        <a:p>
          <a:endParaRPr lang="en-US" sz="1200" b="1" baseline="0"/>
        </a:p>
        <a:p>
          <a:r>
            <a:rPr lang="en-US" sz="1200" b="0" baseline="0"/>
            <a:t>Therefore...the results of the equation show that the optimal avenue to achieve maximal possible profit with the given constraints is to manufacture </a:t>
          </a:r>
          <a:r>
            <a:rPr lang="en-US" sz="1200" b="1" baseline="0"/>
            <a:t>7,000</a:t>
          </a:r>
          <a:r>
            <a:rPr lang="en-US" sz="1200" b="0" baseline="0"/>
            <a:t> All-Silk Ties, </a:t>
          </a:r>
          <a:r>
            <a:rPr lang="en-US" sz="1200" b="1" baseline="0"/>
            <a:t>13,625</a:t>
          </a:r>
          <a:r>
            <a:rPr lang="en-US" sz="1200" b="0" baseline="0"/>
            <a:t> All-Poly Ties, </a:t>
          </a:r>
          <a:r>
            <a:rPr lang="en-US" sz="1200" b="1" baseline="0"/>
            <a:t>13,100</a:t>
          </a:r>
          <a:r>
            <a:rPr lang="en-US" sz="1200" b="0" baseline="0"/>
            <a:t> Blend-1 Ties, and </a:t>
          </a:r>
          <a:r>
            <a:rPr lang="en-US" sz="1200" b="1" baseline="0"/>
            <a:t>8,500</a:t>
          </a:r>
          <a:r>
            <a:rPr lang="en-US" sz="1200" b="0" baseline="0"/>
            <a:t> Blend-2 Ties.</a:t>
          </a:r>
        </a:p>
        <a:p>
          <a:endParaRPr lang="en-US" sz="1200" b="1" baseline="0"/>
        </a:p>
        <a:p>
          <a:r>
            <a:rPr lang="en-US" sz="1200" b="0" baseline="0"/>
            <a:t>Also, </a:t>
          </a:r>
          <a:r>
            <a:rPr lang="en-US" sz="1200" b="1" baseline="0"/>
            <a:t>125</a:t>
          </a:r>
          <a:r>
            <a:rPr lang="en-US" sz="1200" b="0" baseline="0"/>
            <a:t> yards of Silk are left over </a:t>
          </a:r>
          <a:r>
            <a:rPr lang="en-US" sz="1200" b="1" baseline="0"/>
            <a:t>(1,000 - 875 = 125)</a:t>
          </a:r>
        </a:p>
        <a:p>
          <a:endParaRPr lang="en-US" sz="1200" b="1" baseline="0"/>
        </a:p>
        <a:p>
          <a:r>
            <a:rPr lang="en-US" sz="1200" b="0" baseline="0"/>
            <a:t>Final Objective Function: </a:t>
          </a:r>
        </a:p>
        <a:p>
          <a:br>
            <a:rPr lang="en-US" sz="1200" b="0" baseline="0"/>
          </a:br>
          <a:r>
            <a:rPr lang="en-US" sz="1200" b="1" baseline="0"/>
            <a:t>Maximize Profit = ($6.70S + $3.55P + $4.31B</a:t>
          </a:r>
          <a:r>
            <a:rPr lang="en-US" sz="1200" b="1" baseline="-25000"/>
            <a:t>1</a:t>
          </a:r>
          <a:r>
            <a:rPr lang="en-US" sz="1200" b="1" baseline="0"/>
            <a:t> + $4.81B</a:t>
          </a:r>
          <a:r>
            <a:rPr lang="en-US" sz="1200" b="1" baseline="-25000"/>
            <a:t>2</a:t>
          </a:r>
          <a:r>
            <a:rPr lang="en-US" sz="1200" b="1" baseline="0"/>
            <a:t>) - $0.75(S + P + B</a:t>
          </a:r>
          <a:r>
            <a:rPr lang="en-US" sz="1200" b="1" baseline="-25000"/>
            <a:t>1</a:t>
          </a:r>
          <a:r>
            <a:rPr lang="en-US" sz="1200" b="1" baseline="0"/>
            <a:t> + B</a:t>
          </a:r>
          <a:r>
            <a:rPr lang="en-US" sz="1200" b="1" baseline="-25000"/>
            <a:t>2</a:t>
          </a:r>
          <a:r>
            <a:rPr lang="en-US" sz="1200" b="1" baseline="0"/>
            <a:t>) - ($2.50S + $0.48P + $0.75B</a:t>
          </a:r>
          <a:r>
            <a:rPr lang="en-US" sz="1200" b="1" baseline="-25000"/>
            <a:t>1</a:t>
          </a:r>
          <a:r>
            <a:rPr lang="en-US" sz="1200" b="1" baseline="0"/>
            <a:t> + $0.81B</a:t>
          </a:r>
          <a:r>
            <a:rPr lang="en-US" sz="1200" b="1" baseline="-25000"/>
            <a:t>2</a:t>
          </a:r>
          <a:r>
            <a:rPr lang="en-US" sz="1200" b="1" baseline="0"/>
            <a:t>) = $120,196.00</a:t>
          </a:r>
        </a:p>
        <a:p>
          <a:endParaRPr lang="en-US" sz="1200" baseline="0"/>
        </a:p>
        <a:p>
          <a:endParaRPr lang="en-US" sz="12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5</xdr:col>
      <xdr:colOff>0</xdr:colOff>
      <xdr:row>30</xdr:row>
      <xdr:rowOff>180975</xdr:rowOff>
    </xdr:to>
    <xdr:sp macro="" textlink="">
      <xdr:nvSpPr>
        <xdr:cNvPr id="4" name="Make-Buy Model">
          <a:extLst>
            <a:ext uri="{FF2B5EF4-FFF2-40B4-BE49-F238E27FC236}">
              <a16:creationId xmlns:a16="http://schemas.microsoft.com/office/drawing/2014/main" id="{12F36B9A-0E44-451E-8581-CA2BC3683EB2}"/>
            </a:ext>
          </a:extLst>
        </xdr:cNvPr>
        <xdr:cNvSpPr txBox="1"/>
      </xdr:nvSpPr>
      <xdr:spPr>
        <a:xfrm>
          <a:off x="0" y="495300"/>
          <a:ext cx="6000750" cy="59150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/>
            <a:t>An</a:t>
          </a:r>
          <a:r>
            <a:rPr lang="en-US" sz="1200" baseline="0"/>
            <a:t> extension of the product mix problem is the make-buy decision problem. Here, Fifth Avenue can meet the demand for their ties by either making some of them in-house (make) and/or by subcontracting or outsourcing the remainder to another firm (buy). Given the available information, we are provided the following...</a:t>
          </a:r>
        </a:p>
        <a:p>
          <a:endParaRPr lang="en-US" sz="1100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2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Objective Function: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200" b="1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2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Maximize Profit = Revenue - Labor Cost - Material Cost - Outsourcing Cost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200" b="1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2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Constraints: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200" b="1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2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0.125S &lt;= 1,000 </a:t>
          </a:r>
          <a:r>
            <a:rPr kumimoji="0" lang="en-US" sz="12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(yards of silk)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2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0.08P + 0.05B</a:t>
          </a:r>
          <a:r>
            <a:rPr kumimoji="0" lang="en-US" sz="1200" b="1" i="0" u="none" strike="noStrike" kern="0" cap="none" spc="0" normalizeH="0" baseline="-2500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1</a:t>
          </a:r>
          <a:r>
            <a:rPr kumimoji="0" lang="en-US" sz="12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 + 0.03B</a:t>
          </a:r>
          <a:r>
            <a:rPr kumimoji="0" lang="en-US" sz="1200" b="1" i="0" u="none" strike="noStrike" kern="0" cap="none" spc="0" normalizeH="0" baseline="-2500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2</a:t>
          </a:r>
          <a:r>
            <a:rPr kumimoji="0" lang="en-US" sz="12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 &lt;= 2,000 </a:t>
          </a:r>
          <a:r>
            <a:rPr kumimoji="0" lang="en-US" sz="12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(yards of polyester)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2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0.05B</a:t>
          </a:r>
          <a:r>
            <a:rPr kumimoji="0" lang="en-US" sz="1200" b="1" i="0" u="none" strike="noStrike" kern="0" cap="none" spc="0" normalizeH="0" baseline="-2500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1</a:t>
          </a:r>
          <a:r>
            <a:rPr kumimoji="0" lang="en-US" sz="12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 + 0.07B</a:t>
          </a:r>
          <a:r>
            <a:rPr kumimoji="0" lang="en-US" sz="1200" b="1" i="0" u="none" strike="noStrike" kern="0" cap="none" spc="0" normalizeH="0" baseline="-2500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2</a:t>
          </a:r>
          <a:r>
            <a:rPr kumimoji="0" lang="en-US" sz="12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 &lt;= 1,250 </a:t>
          </a:r>
          <a:r>
            <a:rPr kumimoji="0" lang="en-US" sz="12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(yards of cotton)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2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S + S</a:t>
          </a:r>
          <a:r>
            <a:rPr kumimoji="0" lang="en-US" sz="1200" b="1" i="0" u="none" strike="noStrike" kern="0" cap="none" spc="0" normalizeH="0" baseline="-2500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o</a:t>
          </a:r>
          <a:r>
            <a:rPr kumimoji="0" lang="en-US" sz="12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 = 7,000 </a:t>
          </a:r>
          <a:r>
            <a:rPr kumimoji="0" lang="en-US" sz="12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(required demand for All Silk)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2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P  + P</a:t>
          </a:r>
          <a:r>
            <a:rPr kumimoji="0" lang="en-US" sz="1200" b="1" i="0" u="none" strike="noStrike" kern="0" cap="none" spc="0" normalizeH="0" baseline="-2500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o</a:t>
          </a:r>
          <a:r>
            <a:rPr kumimoji="0" lang="en-US" sz="12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= 14,000 </a:t>
          </a:r>
          <a:r>
            <a:rPr kumimoji="0" lang="en-US" sz="12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(requried demand for All Poly)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2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B</a:t>
          </a:r>
          <a:r>
            <a:rPr kumimoji="0" lang="en-US" sz="1200" b="1" i="0" u="none" strike="noStrike" kern="0" cap="none" spc="0" normalizeH="0" baseline="-2500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1</a:t>
          </a:r>
          <a:r>
            <a:rPr kumimoji="0" lang="en-US" sz="12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  + B</a:t>
          </a:r>
          <a:r>
            <a:rPr kumimoji="0" lang="en-US" sz="1200" b="1" i="0" u="none" strike="noStrike" kern="0" cap="none" spc="0" normalizeH="0" baseline="-2500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1o</a:t>
          </a:r>
          <a:r>
            <a:rPr kumimoji="0" lang="en-US" sz="12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 = 16,000 </a:t>
          </a:r>
          <a:r>
            <a:rPr kumimoji="0" lang="en-US" sz="12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(requirered demand for Blend 1)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2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B</a:t>
          </a:r>
          <a:r>
            <a:rPr kumimoji="0" lang="en-US" sz="1200" b="1" i="0" u="none" strike="noStrike" kern="0" cap="none" spc="0" normalizeH="0" baseline="-2500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2 + </a:t>
          </a:r>
          <a:r>
            <a:rPr kumimoji="0" lang="en-US" sz="12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B</a:t>
          </a:r>
          <a:r>
            <a:rPr kumimoji="0" lang="en-US" sz="1200" b="1" i="0" u="none" strike="noStrike" kern="0" cap="none" spc="0" normalizeH="0" baseline="-2500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2o</a:t>
          </a:r>
          <a:r>
            <a:rPr kumimoji="0" lang="en-US" sz="12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 = 8,500 </a:t>
          </a:r>
          <a:r>
            <a:rPr kumimoji="0" lang="en-US" sz="12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(required demand for Blend 2)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2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S,P,B</a:t>
          </a:r>
          <a:r>
            <a:rPr kumimoji="0" lang="en-US" sz="1200" b="1" i="0" u="none" strike="noStrike" kern="0" cap="none" spc="0" normalizeH="0" baseline="-2500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1</a:t>
          </a:r>
          <a:r>
            <a:rPr kumimoji="0" lang="en-US" sz="12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,B</a:t>
          </a:r>
          <a:r>
            <a:rPr kumimoji="0" lang="en-US" sz="1200" b="1" i="0" u="none" strike="noStrike" kern="0" cap="none" spc="0" normalizeH="0" baseline="-2500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2</a:t>
          </a:r>
          <a:r>
            <a:rPr kumimoji="0" lang="en-US" sz="12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,S</a:t>
          </a:r>
          <a:r>
            <a:rPr kumimoji="0" lang="en-US" sz="1200" b="1" i="0" u="none" strike="noStrike" kern="0" cap="none" spc="0" normalizeH="0" baseline="-2500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o</a:t>
          </a:r>
          <a:r>
            <a:rPr kumimoji="0" lang="en-US" sz="12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,P</a:t>
          </a:r>
          <a:r>
            <a:rPr kumimoji="0" lang="en-US" sz="1200" b="1" i="0" u="none" strike="noStrike" kern="0" cap="none" spc="0" normalizeH="0" baseline="-2500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o</a:t>
          </a:r>
          <a:r>
            <a:rPr kumimoji="0" lang="en-US" sz="12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,B</a:t>
          </a:r>
          <a:r>
            <a:rPr kumimoji="0" lang="en-US" sz="1200" b="1" i="0" u="none" strike="noStrike" kern="0" cap="none" spc="0" normalizeH="0" baseline="-2500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1o</a:t>
          </a:r>
          <a:r>
            <a:rPr kumimoji="0" lang="en-US" sz="12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,B</a:t>
          </a:r>
          <a:r>
            <a:rPr kumimoji="0" lang="en-US" sz="1200" b="1" i="0" u="none" strike="noStrike" kern="0" cap="none" spc="0" normalizeH="0" baseline="-2500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2o</a:t>
          </a:r>
          <a:r>
            <a:rPr kumimoji="0" lang="en-US" sz="12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 &gt;= 0 </a:t>
          </a:r>
          <a:r>
            <a:rPr kumimoji="0" lang="en-US" sz="12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(non-negativity constraint)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200" b="1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2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Therefore...the results of the equation show that the optimal avenue to achieve maximal possible profit with the given constraints is to manufacture </a:t>
          </a:r>
          <a:r>
            <a:rPr kumimoji="0" lang="en-US" sz="12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7,000</a:t>
          </a:r>
          <a:r>
            <a:rPr kumimoji="0" lang="en-US" sz="12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 All-Silk Ties, </a:t>
          </a:r>
          <a:r>
            <a:rPr kumimoji="0" lang="en-US" sz="12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12,589</a:t>
          </a:r>
          <a:r>
            <a:rPr kumimoji="0" lang="en-US" sz="12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 All-Poly Ties, </a:t>
          </a:r>
          <a:r>
            <a:rPr kumimoji="0" lang="en-US" sz="12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16,000</a:t>
          </a:r>
          <a:r>
            <a:rPr kumimoji="0" lang="en-US" sz="12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 Blend-1 Ties, </a:t>
          </a:r>
          <a:r>
            <a:rPr kumimoji="0" lang="en-US" sz="12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6,429</a:t>
          </a:r>
          <a:r>
            <a:rPr kumimoji="0" lang="en-US" sz="12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 Blend-2 Ties, </a:t>
          </a:r>
          <a:r>
            <a:rPr kumimoji="0" lang="en-US" sz="12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0</a:t>
          </a:r>
          <a:r>
            <a:rPr kumimoji="0" lang="en-US" sz="12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 Outsourced All Silk Ties</a:t>
          </a:r>
          <a:r>
            <a:rPr kumimoji="0" lang="en-US" sz="12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, 1,411</a:t>
          </a:r>
          <a:r>
            <a:rPr kumimoji="0" lang="en-US" sz="12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 Outsourced All-Poly Ties, </a:t>
          </a:r>
          <a:r>
            <a:rPr kumimoji="0" lang="en-US" sz="12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0</a:t>
          </a:r>
          <a:r>
            <a:rPr kumimoji="0" lang="en-US" sz="12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 Outsourced Blend-1 Ties, and </a:t>
          </a:r>
          <a:r>
            <a:rPr kumimoji="0" lang="en-US" sz="12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2,071</a:t>
          </a:r>
          <a:r>
            <a:rPr kumimoji="0" lang="en-US" sz="12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 Outsourced Blend-2 Ties.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200" b="1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2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Also, </a:t>
          </a:r>
          <a:r>
            <a:rPr kumimoji="0" lang="en-US" sz="12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125</a:t>
          </a:r>
          <a:r>
            <a:rPr kumimoji="0" lang="en-US" sz="12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 yards of Silk are left over </a:t>
          </a:r>
          <a:r>
            <a:rPr kumimoji="0" lang="en-US" sz="12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(1,000 - 875 = 125)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200" b="1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2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Final Objective Function: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2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2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Maximize Profit = ($6.70S + $3.55P + $4.31B</a:t>
          </a:r>
          <a:r>
            <a:rPr kumimoji="0" lang="en-US" sz="1200" b="1" i="0" u="none" strike="noStrike" kern="0" cap="none" spc="0" normalizeH="0" baseline="-2500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1</a:t>
          </a:r>
          <a:r>
            <a:rPr kumimoji="0" lang="en-US" sz="12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 + $4.81B</a:t>
          </a:r>
          <a:r>
            <a:rPr kumimoji="0" lang="en-US" sz="1200" b="1" i="0" u="none" strike="noStrike" kern="0" cap="none" spc="0" normalizeH="0" baseline="-2500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2 </a:t>
          </a:r>
          <a:r>
            <a:rPr kumimoji="0" lang="en-US" sz="12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) - $0.75(S + P + B</a:t>
          </a:r>
          <a:r>
            <a:rPr kumimoji="0" lang="en-US" sz="1200" b="1" i="0" u="none" strike="noStrike" kern="0" cap="none" spc="0" normalizeH="0" baseline="-2500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1</a:t>
          </a:r>
          <a:r>
            <a:rPr kumimoji="0" lang="en-US" sz="12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 + B</a:t>
          </a:r>
          <a:r>
            <a:rPr kumimoji="0" lang="en-US" sz="1200" b="1" i="0" u="none" strike="noStrike" kern="0" cap="none" spc="0" normalizeH="0" baseline="-2500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2</a:t>
          </a:r>
          <a:r>
            <a:rPr kumimoji="0" lang="en-US" sz="12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) - ($2.50S + $0.48P + $0.75B</a:t>
          </a:r>
          <a:r>
            <a:rPr kumimoji="0" lang="en-US" sz="1200" b="1" i="0" u="none" strike="noStrike" kern="0" cap="none" spc="0" normalizeH="0" baseline="-2500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1</a:t>
          </a:r>
          <a:r>
            <a:rPr kumimoji="0" lang="en-US" sz="12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 + $0.81B</a:t>
          </a:r>
          <a:r>
            <a:rPr kumimoji="0" lang="en-US" sz="1200" b="1" i="0" u="none" strike="noStrike" kern="0" cap="none" spc="0" normalizeH="0" baseline="-2500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2</a:t>
          </a:r>
          <a:r>
            <a:rPr kumimoji="0" lang="en-US" sz="12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) - ($4.25S</a:t>
          </a:r>
          <a:r>
            <a:rPr kumimoji="0" lang="en-US" sz="1200" b="1" i="0" u="none" strike="noStrike" kern="0" cap="none" spc="0" normalizeH="0" baseline="-2500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o</a:t>
          </a:r>
          <a:r>
            <a:rPr kumimoji="0" lang="en-US" sz="12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 + $1.55P</a:t>
          </a:r>
          <a:r>
            <a:rPr kumimoji="0" lang="en-US" sz="1200" b="1" i="0" u="none" strike="noStrike" kern="0" cap="none" spc="0" normalizeH="0" baseline="-2500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o</a:t>
          </a:r>
          <a:r>
            <a:rPr kumimoji="0" lang="en-US" sz="12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 + $1.81B</a:t>
          </a:r>
          <a:r>
            <a:rPr kumimoji="0" lang="en-US" sz="1200" b="1" i="0" u="none" strike="noStrike" kern="0" cap="none" spc="0" normalizeH="0" baseline="-2500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1o</a:t>
          </a:r>
          <a:r>
            <a:rPr kumimoji="0" lang="en-US" sz="12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 + $2.61B</a:t>
          </a:r>
          <a:r>
            <a:rPr kumimoji="0" lang="en-US" sz="1200" b="1" i="0" u="none" strike="noStrike" kern="0" cap="none" spc="0" normalizeH="0" baseline="-2500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2o</a:t>
          </a:r>
          <a:r>
            <a:rPr kumimoji="0" lang="en-US" sz="12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) = $126,803.04</a:t>
          </a:r>
        </a:p>
        <a:p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90D18-371E-4E1C-BEE3-3E7A91629908}">
  <dimension ref="A1:U23"/>
  <sheetViews>
    <sheetView zoomScaleNormal="100" workbookViewId="0">
      <selection activeCell="L10" sqref="L10"/>
    </sheetView>
  </sheetViews>
  <sheetFormatPr defaultRowHeight="15" x14ac:dyDescent="0.25"/>
  <cols>
    <col min="1" max="1" width="27.5703125" customWidth="1"/>
    <col min="2" max="2" width="9.7109375" customWidth="1"/>
    <col min="5" max="5" width="10.5703125" customWidth="1"/>
    <col min="7" max="7" width="16.7109375" bestFit="1" customWidth="1"/>
    <col min="8" max="8" width="9.5703125" bestFit="1" customWidth="1"/>
    <col min="9" max="9" width="10.5703125" bestFit="1" customWidth="1"/>
    <col min="10" max="10" width="13.140625" customWidth="1"/>
    <col min="11" max="11" width="9.5703125" bestFit="1" customWidth="1"/>
    <col min="12" max="12" width="12.85546875" bestFit="1" customWidth="1"/>
    <col min="13" max="13" width="16.7109375" bestFit="1" customWidth="1"/>
    <col min="14" max="14" width="9.42578125" customWidth="1"/>
    <col min="15" max="16" width="10.5703125" bestFit="1" customWidth="1"/>
    <col min="17" max="17" width="9.5703125" bestFit="1" customWidth="1"/>
    <col min="18" max="18" width="12.5703125" bestFit="1" customWidth="1"/>
    <col min="21" max="21" width="14.85546875" bestFit="1" customWidth="1"/>
  </cols>
  <sheetData>
    <row r="1" spans="1:21" ht="24" x14ac:dyDescent="0.4">
      <c r="A1" s="34" t="s">
        <v>0</v>
      </c>
      <c r="B1" s="34"/>
    </row>
    <row r="2" spans="1:21" ht="15.75" thickBot="1" x14ac:dyDescent="0.3"/>
    <row r="3" spans="1:21" ht="19.5" thickTop="1" thickBot="1" x14ac:dyDescent="0.4">
      <c r="M3" s="4"/>
      <c r="N3" s="1" t="s">
        <v>18</v>
      </c>
      <c r="O3" s="2" t="s">
        <v>19</v>
      </c>
      <c r="P3" s="2" t="s">
        <v>20</v>
      </c>
      <c r="Q3" s="3" t="s">
        <v>21</v>
      </c>
      <c r="R3" s="4"/>
      <c r="S3" s="4"/>
      <c r="T3" s="4"/>
      <c r="U3" s="4"/>
    </row>
    <row r="4" spans="1:21" ht="16.5" thickTop="1" thickBot="1" x14ac:dyDescent="0.3">
      <c r="M4" s="4"/>
      <c r="N4" s="1" t="s">
        <v>14</v>
      </c>
      <c r="O4" s="2" t="s">
        <v>15</v>
      </c>
      <c r="P4" s="2" t="s">
        <v>16</v>
      </c>
      <c r="Q4" s="3" t="s">
        <v>17</v>
      </c>
      <c r="R4" s="4"/>
      <c r="S4" s="4"/>
      <c r="T4" s="4"/>
      <c r="U4" s="4"/>
    </row>
    <row r="5" spans="1:21" ht="16.5" thickTop="1" thickBot="1" x14ac:dyDescent="0.3">
      <c r="M5" s="55" t="s">
        <v>1</v>
      </c>
      <c r="N5" s="52">
        <v>7000</v>
      </c>
      <c r="O5" s="53">
        <v>13625.000000000002</v>
      </c>
      <c r="P5" s="53">
        <v>13099.999999999998</v>
      </c>
      <c r="Q5" s="54">
        <v>8500</v>
      </c>
      <c r="R5" s="4"/>
      <c r="S5" s="4"/>
      <c r="T5" s="4"/>
      <c r="U5" s="4"/>
    </row>
    <row r="6" spans="1:21" ht="15.75" thickTop="1" x14ac:dyDescent="0.25">
      <c r="M6" s="56" t="s">
        <v>2</v>
      </c>
      <c r="N6" s="17">
        <v>6.7</v>
      </c>
      <c r="O6" s="7">
        <v>3.55</v>
      </c>
      <c r="P6" s="7">
        <v>4.3099999999999996</v>
      </c>
      <c r="Q6" s="13">
        <v>4.8099999999999996</v>
      </c>
      <c r="R6" s="19">
        <f>SUMPRODUCT(N6:Q6,$N$5:$Q$5)</f>
        <v>192614.75</v>
      </c>
      <c r="S6" s="4"/>
      <c r="T6" s="4"/>
      <c r="U6" s="4"/>
    </row>
    <row r="7" spans="1:21" x14ac:dyDescent="0.25">
      <c r="M7" s="57" t="s">
        <v>3</v>
      </c>
      <c r="N7" s="18">
        <v>0.75</v>
      </c>
      <c r="O7" s="4">
        <v>0.75</v>
      </c>
      <c r="P7" s="4">
        <v>0.75</v>
      </c>
      <c r="Q7" s="5">
        <v>0.75</v>
      </c>
      <c r="R7" s="20">
        <f>SUMPRODUCT(N7:Q7,$N$5:$Q$5)</f>
        <v>31668.75</v>
      </c>
      <c r="S7" s="4"/>
      <c r="T7" s="4"/>
      <c r="U7" s="4"/>
    </row>
    <row r="8" spans="1:21" ht="15.75" thickBot="1" x14ac:dyDescent="0.3">
      <c r="M8" s="57" t="s">
        <v>4</v>
      </c>
      <c r="N8" s="18">
        <v>2.5</v>
      </c>
      <c r="O8" s="4">
        <v>0.48</v>
      </c>
      <c r="P8" s="4">
        <v>0.75</v>
      </c>
      <c r="Q8" s="5">
        <v>0.81</v>
      </c>
      <c r="R8" s="21">
        <f>SUMPRODUCT(N8:Q8,$N$5:$Q$5)</f>
        <v>40750</v>
      </c>
      <c r="S8" s="4"/>
      <c r="T8" s="4"/>
      <c r="U8" s="4"/>
    </row>
    <row r="9" spans="1:21" ht="16.5" thickTop="1" thickBot="1" x14ac:dyDescent="0.3">
      <c r="M9" s="55" t="s">
        <v>5</v>
      </c>
      <c r="N9" s="31">
        <f>N6-N7-N8</f>
        <v>3.45</v>
      </c>
      <c r="O9" s="32">
        <f t="shared" ref="O9:Q9" si="0">O6-O7-O8</f>
        <v>2.3199999999999998</v>
      </c>
      <c r="P9" s="32">
        <f t="shared" si="0"/>
        <v>2.8099999999999996</v>
      </c>
      <c r="Q9" s="33">
        <f t="shared" si="0"/>
        <v>3.2499999999999996</v>
      </c>
      <c r="R9" s="22">
        <f>R6-R7-R8</f>
        <v>120196</v>
      </c>
      <c r="S9" s="4"/>
      <c r="T9" s="4"/>
      <c r="U9" s="4"/>
    </row>
    <row r="10" spans="1:21" ht="15.75" thickTop="1" x14ac:dyDescent="0.25">
      <c r="M10" s="59" t="s">
        <v>6</v>
      </c>
      <c r="N10" s="17"/>
      <c r="O10" s="7"/>
      <c r="P10" s="7"/>
      <c r="Q10" s="13"/>
      <c r="R10" s="17"/>
      <c r="S10" s="7"/>
      <c r="T10" s="13"/>
      <c r="U10" s="59" t="s">
        <v>50</v>
      </c>
    </row>
    <row r="11" spans="1:21" x14ac:dyDescent="0.25">
      <c r="M11" s="57" t="s">
        <v>7</v>
      </c>
      <c r="N11" s="18">
        <v>0.125</v>
      </c>
      <c r="O11" s="4"/>
      <c r="P11" s="4"/>
      <c r="Q11" s="5"/>
      <c r="R11" s="23">
        <f>SUMPRODUCT(N11:Q11,$N$5:$Q$5)</f>
        <v>875</v>
      </c>
      <c r="S11" s="24" t="s">
        <v>26</v>
      </c>
      <c r="T11" s="25">
        <v>1000</v>
      </c>
      <c r="U11" s="20">
        <v>20</v>
      </c>
    </row>
    <row r="12" spans="1:21" x14ac:dyDescent="0.25">
      <c r="M12" s="57" t="s">
        <v>8</v>
      </c>
      <c r="N12" s="18"/>
      <c r="O12" s="4">
        <v>0.08</v>
      </c>
      <c r="P12" s="4">
        <v>0.05</v>
      </c>
      <c r="Q12" s="5">
        <v>0.03</v>
      </c>
      <c r="R12" s="23">
        <f>SUMPRODUCT(N12:Q12,$N$5:$Q$5)</f>
        <v>2000.0000000000002</v>
      </c>
      <c r="S12" s="24" t="s">
        <v>26</v>
      </c>
      <c r="T12" s="25">
        <v>2000</v>
      </c>
      <c r="U12" s="20">
        <v>6</v>
      </c>
    </row>
    <row r="13" spans="1:21" ht="15.75" thickBot="1" x14ac:dyDescent="0.3">
      <c r="M13" s="57" t="s">
        <v>9</v>
      </c>
      <c r="N13" s="18"/>
      <c r="O13" s="4"/>
      <c r="P13" s="4">
        <v>0.05</v>
      </c>
      <c r="Q13" s="5">
        <v>7.0000000000000007E-2</v>
      </c>
      <c r="R13" s="23">
        <f>SUMPRODUCT(N13:Q13,$N$5:$Q$5)</f>
        <v>1250</v>
      </c>
      <c r="S13" s="24" t="s">
        <v>26</v>
      </c>
      <c r="T13" s="25">
        <v>1250</v>
      </c>
      <c r="U13" s="21">
        <v>9</v>
      </c>
    </row>
    <row r="14" spans="1:21" ht="15.75" thickTop="1" x14ac:dyDescent="0.25">
      <c r="M14" s="57" t="s">
        <v>10</v>
      </c>
      <c r="N14" s="18">
        <v>1</v>
      </c>
      <c r="O14" s="4"/>
      <c r="P14" s="4"/>
      <c r="Q14" s="5"/>
      <c r="R14" s="23">
        <f>SUMPRODUCT(N14:Q14,$N$5:$Q$5)</f>
        <v>7000</v>
      </c>
      <c r="S14" s="24" t="s">
        <v>26</v>
      </c>
      <c r="T14" s="25">
        <v>7000</v>
      </c>
      <c r="U14" s="4"/>
    </row>
    <row r="15" spans="1:21" x14ac:dyDescent="0.25">
      <c r="M15" s="57" t="s">
        <v>11</v>
      </c>
      <c r="N15" s="18"/>
      <c r="O15" s="4">
        <v>1</v>
      </c>
      <c r="P15" s="4"/>
      <c r="Q15" s="5"/>
      <c r="R15" s="23">
        <f>SUMPRODUCT(N15:Q15,$N$5:$Q$5)</f>
        <v>13625.000000000002</v>
      </c>
      <c r="S15" s="24" t="s">
        <v>26</v>
      </c>
      <c r="T15" s="25">
        <v>14000</v>
      </c>
      <c r="U15" s="4"/>
    </row>
    <row r="16" spans="1:21" x14ac:dyDescent="0.25">
      <c r="M16" s="57" t="s">
        <v>12</v>
      </c>
      <c r="N16" s="18"/>
      <c r="O16" s="4"/>
      <c r="P16" s="4">
        <v>1</v>
      </c>
      <c r="Q16" s="5"/>
      <c r="R16" s="23">
        <f>SUMPRODUCT(N16:Q16,$N$5:$Q$5)</f>
        <v>13099.999999999998</v>
      </c>
      <c r="S16" s="24" t="s">
        <v>26</v>
      </c>
      <c r="T16" s="25">
        <v>16000</v>
      </c>
      <c r="U16" s="4"/>
    </row>
    <row r="17" spans="13:21" ht="15.75" thickBot="1" x14ac:dyDescent="0.3">
      <c r="M17" s="58" t="s">
        <v>13</v>
      </c>
      <c r="N17" s="8"/>
      <c r="O17" s="6"/>
      <c r="P17" s="6"/>
      <c r="Q17" s="9">
        <v>1</v>
      </c>
      <c r="R17" s="23">
        <f>SUMPRODUCT(N17:Q17,$N$5:$Q$5)</f>
        <v>8500</v>
      </c>
      <c r="S17" s="26" t="s">
        <v>26</v>
      </c>
      <c r="T17" s="27">
        <v>8500</v>
      </c>
      <c r="U17" s="4"/>
    </row>
    <row r="18" spans="13:21" ht="15.75" thickTop="1" x14ac:dyDescent="0.25">
      <c r="M18" s="56" t="s">
        <v>22</v>
      </c>
      <c r="N18" s="17">
        <v>1</v>
      </c>
      <c r="O18" s="7"/>
      <c r="P18" s="7"/>
      <c r="Q18" s="7"/>
      <c r="R18" s="28">
        <f>SUMPRODUCT(N18:Q18,$N$5:$Q$5)</f>
        <v>7000</v>
      </c>
      <c r="S18" s="29" t="s">
        <v>27</v>
      </c>
      <c r="T18" s="30">
        <v>6000</v>
      </c>
      <c r="U18" s="4"/>
    </row>
    <row r="19" spans="13:21" x14ac:dyDescent="0.25">
      <c r="M19" s="57" t="s">
        <v>23</v>
      </c>
      <c r="N19" s="18"/>
      <c r="O19" s="4">
        <v>1</v>
      </c>
      <c r="P19" s="4"/>
      <c r="Q19" s="4"/>
      <c r="R19" s="23">
        <f>SUMPRODUCT(N19:Q19,$N$5:$Q$5)</f>
        <v>13625.000000000002</v>
      </c>
      <c r="S19" s="24" t="s">
        <v>27</v>
      </c>
      <c r="T19" s="25">
        <v>10000</v>
      </c>
      <c r="U19" s="4"/>
    </row>
    <row r="20" spans="13:21" x14ac:dyDescent="0.25">
      <c r="M20" s="57" t="s">
        <v>24</v>
      </c>
      <c r="N20" s="18"/>
      <c r="O20" s="4"/>
      <c r="P20" s="4">
        <v>1</v>
      </c>
      <c r="Q20" s="4"/>
      <c r="R20" s="23">
        <f>SUMPRODUCT(N20:Q20,$N$5:$Q$5)</f>
        <v>13099.999999999998</v>
      </c>
      <c r="S20" s="24" t="s">
        <v>27</v>
      </c>
      <c r="T20" s="25">
        <v>13000</v>
      </c>
      <c r="U20" s="4"/>
    </row>
    <row r="21" spans="13:21" ht="15.75" thickBot="1" x14ac:dyDescent="0.3">
      <c r="M21" s="58" t="s">
        <v>25</v>
      </c>
      <c r="N21" s="8"/>
      <c r="O21" s="6"/>
      <c r="P21" s="6"/>
      <c r="Q21" s="6">
        <v>1</v>
      </c>
      <c r="R21" s="23">
        <f>SUMPRODUCT(N21:Q21,$N$5:$Q$5)</f>
        <v>8500</v>
      </c>
      <c r="S21" s="24" t="s">
        <v>27</v>
      </c>
      <c r="T21" s="25">
        <v>6000</v>
      </c>
      <c r="U21" s="4"/>
    </row>
    <row r="22" spans="13:21" ht="16.5" thickTop="1" thickBot="1" x14ac:dyDescent="0.3">
      <c r="M22" s="4"/>
      <c r="N22" s="4"/>
      <c r="O22" s="4"/>
      <c r="P22" s="4"/>
      <c r="Q22" s="4"/>
      <c r="R22" s="14" t="s">
        <v>30</v>
      </c>
      <c r="S22" s="15" t="s">
        <v>28</v>
      </c>
      <c r="T22" s="16" t="s">
        <v>29</v>
      </c>
      <c r="U22" s="4"/>
    </row>
    <row r="23" spans="13:21" ht="15.75" thickTop="1" x14ac:dyDescent="0.25"/>
  </sheetData>
  <mergeCells count="1">
    <mergeCell ref="A1:B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6E5B0-10FD-4DF5-AAD9-69177F2986C1}">
  <dimension ref="A1:S20"/>
  <sheetViews>
    <sheetView tabSelected="1" workbookViewId="0">
      <selection activeCell="F13" sqref="F13"/>
    </sheetView>
  </sheetViews>
  <sheetFormatPr defaultRowHeight="15" x14ac:dyDescent="0.25"/>
  <cols>
    <col min="1" max="1" width="45.85546875" customWidth="1"/>
    <col min="5" max="7" width="16.7109375" bestFit="1" customWidth="1"/>
    <col min="8" max="10" width="10.5703125" bestFit="1" customWidth="1"/>
    <col min="11" max="11" width="9.28515625" bestFit="1" customWidth="1"/>
    <col min="12" max="12" width="9.5703125" bestFit="1" customWidth="1"/>
    <col min="13" max="13" width="9.28515625" bestFit="1" customWidth="1"/>
    <col min="14" max="15" width="9.5703125" bestFit="1" customWidth="1"/>
    <col min="16" max="16" width="12.5703125" bestFit="1" customWidth="1"/>
    <col min="17" max="18" width="10.5703125" bestFit="1" customWidth="1"/>
    <col min="19" max="19" width="14.85546875" bestFit="1" customWidth="1"/>
    <col min="21" max="21" width="9.5703125" bestFit="1" customWidth="1"/>
    <col min="23" max="23" width="9.5703125" bestFit="1" customWidth="1"/>
    <col min="24" max="24" width="12.5703125" bestFit="1" customWidth="1"/>
  </cols>
  <sheetData>
    <row r="1" spans="1:19" ht="24" x14ac:dyDescent="0.4">
      <c r="A1" s="34" t="s">
        <v>31</v>
      </c>
      <c r="B1" s="34"/>
    </row>
    <row r="2" spans="1:19" ht="15.75" thickBot="1" x14ac:dyDescent="0.3"/>
    <row r="3" spans="1:19" ht="19.5" thickTop="1" thickBot="1" x14ac:dyDescent="0.4">
      <c r="G3" s="4"/>
      <c r="H3" s="1" t="s">
        <v>18</v>
      </c>
      <c r="I3" s="2" t="s">
        <v>19</v>
      </c>
      <c r="J3" s="2" t="s">
        <v>20</v>
      </c>
      <c r="K3" s="3" t="s">
        <v>21</v>
      </c>
      <c r="L3" s="1" t="s">
        <v>43</v>
      </c>
      <c r="M3" s="2" t="s">
        <v>44</v>
      </c>
      <c r="N3" s="2" t="s">
        <v>45</v>
      </c>
      <c r="O3" s="3" t="s">
        <v>46</v>
      </c>
      <c r="P3" s="4"/>
      <c r="Q3" s="4"/>
      <c r="R3" s="4"/>
      <c r="S3" s="4"/>
    </row>
    <row r="4" spans="1:19" ht="31.5" thickTop="1" thickBot="1" x14ac:dyDescent="0.3">
      <c r="G4" s="4"/>
      <c r="H4" s="10" t="s">
        <v>37</v>
      </c>
      <c r="I4" s="11" t="s">
        <v>38</v>
      </c>
      <c r="J4" s="11" t="s">
        <v>39</v>
      </c>
      <c r="K4" s="12" t="s">
        <v>40</v>
      </c>
      <c r="L4" s="10" t="s">
        <v>48</v>
      </c>
      <c r="M4" s="11" t="s">
        <v>49</v>
      </c>
      <c r="N4" s="11" t="s">
        <v>41</v>
      </c>
      <c r="O4" s="12" t="s">
        <v>42</v>
      </c>
      <c r="P4" s="4"/>
      <c r="Q4" s="4"/>
      <c r="R4" s="4"/>
      <c r="S4" s="4"/>
    </row>
    <row r="5" spans="1:19" ht="16.5" thickTop="1" thickBot="1" x14ac:dyDescent="0.3">
      <c r="G5" s="55" t="s">
        <v>1</v>
      </c>
      <c r="H5" s="49">
        <v>7000</v>
      </c>
      <c r="I5" s="50">
        <v>12589.285714285716</v>
      </c>
      <c r="J5" s="50">
        <v>16000</v>
      </c>
      <c r="K5" s="51">
        <v>6428.5714285714275</v>
      </c>
      <c r="L5" s="50">
        <v>0</v>
      </c>
      <c r="M5" s="50">
        <v>1410.7142857142849</v>
      </c>
      <c r="N5" s="50">
        <v>0</v>
      </c>
      <c r="O5" s="51">
        <v>2071.4285714285729</v>
      </c>
      <c r="P5" s="4"/>
      <c r="Q5" s="4"/>
      <c r="R5" s="4"/>
      <c r="S5" s="4"/>
    </row>
    <row r="6" spans="1:19" ht="16.5" customHeight="1" thickTop="1" x14ac:dyDescent="0.25">
      <c r="G6" s="56" t="s">
        <v>2</v>
      </c>
      <c r="H6" s="37">
        <v>6.7</v>
      </c>
      <c r="I6" s="38">
        <v>3.55</v>
      </c>
      <c r="J6" s="38">
        <v>4.3099999999999996</v>
      </c>
      <c r="K6" s="39">
        <v>4.8099999999999996</v>
      </c>
      <c r="L6" s="37">
        <v>6.7</v>
      </c>
      <c r="M6" s="38">
        <v>3.55</v>
      </c>
      <c r="N6" s="38">
        <v>4.3099999999999996</v>
      </c>
      <c r="O6" s="39">
        <v>4.8099999999999996</v>
      </c>
      <c r="P6" s="19">
        <f>SUMPRODUCT(H6:O6,$H$5:$O5)</f>
        <v>206445</v>
      </c>
      <c r="Q6" s="4"/>
      <c r="R6" s="4"/>
      <c r="S6" s="4"/>
    </row>
    <row r="7" spans="1:19" x14ac:dyDescent="0.25">
      <c r="G7" s="57" t="s">
        <v>3</v>
      </c>
      <c r="H7" s="40">
        <v>0.75</v>
      </c>
      <c r="I7" s="41">
        <v>0.75</v>
      </c>
      <c r="J7" s="41">
        <v>0.75</v>
      </c>
      <c r="K7" s="42">
        <v>0.75</v>
      </c>
      <c r="L7" s="18"/>
      <c r="M7" s="4"/>
      <c r="N7" s="4"/>
      <c r="O7" s="5"/>
      <c r="P7" s="20">
        <f>SUMPRODUCT(H7:O7,$H$5:$O$5)</f>
        <v>31513.392857142855</v>
      </c>
      <c r="Q7" s="4"/>
      <c r="R7" s="4"/>
      <c r="S7" s="4"/>
    </row>
    <row r="8" spans="1:19" x14ac:dyDescent="0.25">
      <c r="G8" s="57" t="s">
        <v>4</v>
      </c>
      <c r="H8" s="40">
        <v>2.5</v>
      </c>
      <c r="I8" s="41">
        <v>0.48</v>
      </c>
      <c r="J8" s="41">
        <v>0.75</v>
      </c>
      <c r="K8" s="42">
        <v>0.81</v>
      </c>
      <c r="L8" s="18"/>
      <c r="M8" s="4"/>
      <c r="N8" s="4"/>
      <c r="O8" s="5"/>
      <c r="P8" s="20">
        <f>SUMPRODUCT(H8:O8,$H$5:$O$5)</f>
        <v>40750</v>
      </c>
      <c r="Q8" s="4"/>
      <c r="R8" s="4"/>
      <c r="S8" s="4"/>
    </row>
    <row r="9" spans="1:19" ht="15.75" thickBot="1" x14ac:dyDescent="0.3">
      <c r="G9" s="58" t="s">
        <v>32</v>
      </c>
      <c r="H9" s="43"/>
      <c r="I9" s="44"/>
      <c r="J9" s="44"/>
      <c r="K9" s="45"/>
      <c r="L9" s="43">
        <v>4.25</v>
      </c>
      <c r="M9" s="44">
        <v>2</v>
      </c>
      <c r="N9" s="44">
        <v>2.5</v>
      </c>
      <c r="O9" s="45">
        <v>2.2000000000000002</v>
      </c>
      <c r="P9" s="21">
        <f>SUMPRODUCT(H9:O9,$H$5:$O$5)</f>
        <v>7378.5714285714303</v>
      </c>
      <c r="Q9" s="4"/>
      <c r="R9" s="4"/>
      <c r="S9" s="4"/>
    </row>
    <row r="10" spans="1:19" ht="16.5" thickTop="1" thickBot="1" x14ac:dyDescent="0.3">
      <c r="G10" s="8" t="s">
        <v>5</v>
      </c>
      <c r="H10" s="46">
        <f t="shared" ref="H10:O10" si="0">H6-H7-H8-H9</f>
        <v>3.45</v>
      </c>
      <c r="I10" s="32">
        <f t="shared" si="0"/>
        <v>2.3199999999999998</v>
      </c>
      <c r="J10" s="47">
        <f t="shared" si="0"/>
        <v>2.8099999999999996</v>
      </c>
      <c r="K10" s="48">
        <f t="shared" si="0"/>
        <v>3.2499999999999996</v>
      </c>
      <c r="L10" s="47">
        <f t="shared" si="0"/>
        <v>2.4500000000000002</v>
      </c>
      <c r="M10" s="47">
        <f t="shared" si="0"/>
        <v>1.5499999999999998</v>
      </c>
      <c r="N10" s="47">
        <f t="shared" si="0"/>
        <v>1.8099999999999996</v>
      </c>
      <c r="O10" s="48">
        <f t="shared" si="0"/>
        <v>2.6099999999999994</v>
      </c>
      <c r="P10" s="22">
        <f>SUMPRODUCT(H10:O10,$H$5:$O$5)</f>
        <v>126803.0357142857</v>
      </c>
      <c r="Q10" s="4"/>
      <c r="R10" s="4"/>
      <c r="S10" s="4"/>
    </row>
    <row r="11" spans="1:19" ht="15.75" thickTop="1" x14ac:dyDescent="0.25">
      <c r="G11" s="59" t="s">
        <v>6</v>
      </c>
      <c r="H11" s="17"/>
      <c r="I11" s="7"/>
      <c r="J11" s="7"/>
      <c r="K11" s="13"/>
      <c r="L11" s="17"/>
      <c r="M11" s="7"/>
      <c r="N11" s="7"/>
      <c r="O11" s="13"/>
      <c r="P11" s="17"/>
      <c r="Q11" s="7"/>
      <c r="R11" s="13"/>
      <c r="S11" s="59" t="s">
        <v>50</v>
      </c>
    </row>
    <row r="12" spans="1:19" x14ac:dyDescent="0.25">
      <c r="G12" s="57" t="s">
        <v>7</v>
      </c>
      <c r="H12" s="18">
        <v>0.125</v>
      </c>
      <c r="I12" s="4"/>
      <c r="J12" s="4"/>
      <c r="K12" s="5"/>
      <c r="L12" s="18"/>
      <c r="M12" s="4"/>
      <c r="N12" s="4"/>
      <c r="O12" s="5"/>
      <c r="P12" s="35">
        <f>SUMPRODUCT(H12:O12,$H$5:$O$5)</f>
        <v>875</v>
      </c>
      <c r="Q12" s="4" t="s">
        <v>26</v>
      </c>
      <c r="R12" s="5">
        <v>1000</v>
      </c>
      <c r="S12" s="20">
        <v>20</v>
      </c>
    </row>
    <row r="13" spans="1:19" x14ac:dyDescent="0.25">
      <c r="G13" s="57" t="s">
        <v>8</v>
      </c>
      <c r="H13" s="18"/>
      <c r="I13" s="4">
        <v>0.08</v>
      </c>
      <c r="J13" s="4">
        <v>0.05</v>
      </c>
      <c r="K13" s="5">
        <v>0.03</v>
      </c>
      <c r="L13" s="18"/>
      <c r="M13" s="4"/>
      <c r="N13" s="4"/>
      <c r="O13" s="5"/>
      <c r="P13" s="35">
        <f>SUMPRODUCT(H13:O13,$H$5:$O$5)</f>
        <v>2000.0000000000002</v>
      </c>
      <c r="Q13" s="4" t="s">
        <v>26</v>
      </c>
      <c r="R13" s="5">
        <v>2000</v>
      </c>
      <c r="S13" s="20">
        <v>6</v>
      </c>
    </row>
    <row r="14" spans="1:19" ht="15.75" thickBot="1" x14ac:dyDescent="0.3">
      <c r="G14" s="58" t="s">
        <v>9</v>
      </c>
      <c r="H14" s="8"/>
      <c r="I14" s="6"/>
      <c r="J14" s="6">
        <v>0.05</v>
      </c>
      <c r="K14" s="9">
        <v>7.0000000000000007E-2</v>
      </c>
      <c r="L14" s="8"/>
      <c r="M14" s="6"/>
      <c r="N14" s="6"/>
      <c r="O14" s="9"/>
      <c r="P14" s="35">
        <f>SUMPRODUCT(H14:O14,$H$5:$O$5)</f>
        <v>1250</v>
      </c>
      <c r="Q14" s="6" t="s">
        <v>26</v>
      </c>
      <c r="R14" s="9">
        <v>1250</v>
      </c>
      <c r="S14" s="21">
        <v>9</v>
      </c>
    </row>
    <row r="15" spans="1:19" ht="15.75" thickTop="1" x14ac:dyDescent="0.25">
      <c r="G15" s="56" t="s">
        <v>33</v>
      </c>
      <c r="H15" s="17">
        <v>1</v>
      </c>
      <c r="I15" s="7"/>
      <c r="J15" s="7"/>
      <c r="K15" s="13"/>
      <c r="L15" s="17">
        <v>1</v>
      </c>
      <c r="M15" s="7"/>
      <c r="N15" s="7"/>
      <c r="O15" s="7"/>
      <c r="P15" s="36">
        <f>SUMPRODUCT(H15:O15,$H$5:$O$5)</f>
        <v>7000</v>
      </c>
      <c r="Q15" s="7" t="s">
        <v>47</v>
      </c>
      <c r="R15" s="13">
        <v>7000</v>
      </c>
      <c r="S15" s="4"/>
    </row>
    <row r="16" spans="1:19" x14ac:dyDescent="0.25">
      <c r="G16" s="57" t="s">
        <v>34</v>
      </c>
      <c r="H16" s="18"/>
      <c r="I16" s="4">
        <v>1</v>
      </c>
      <c r="J16" s="4"/>
      <c r="K16" s="5"/>
      <c r="L16" s="18"/>
      <c r="M16" s="4">
        <v>1</v>
      </c>
      <c r="N16" s="4"/>
      <c r="O16" s="4"/>
      <c r="P16" s="35">
        <f>SUMPRODUCT(H16:O16,$H$5:$O$5)</f>
        <v>14000</v>
      </c>
      <c r="Q16" s="4" t="s">
        <v>47</v>
      </c>
      <c r="R16" s="5">
        <v>14000</v>
      </c>
      <c r="S16" s="4"/>
    </row>
    <row r="17" spans="7:19" x14ac:dyDescent="0.25">
      <c r="G17" s="57" t="s">
        <v>35</v>
      </c>
      <c r="H17" s="18"/>
      <c r="I17" s="4"/>
      <c r="J17" s="4">
        <v>1</v>
      </c>
      <c r="K17" s="5"/>
      <c r="L17" s="18"/>
      <c r="M17" s="4"/>
      <c r="N17" s="4">
        <v>1</v>
      </c>
      <c r="O17" s="4"/>
      <c r="P17" s="35">
        <f>SUMPRODUCT(H17:O17,$H$5:$O$5)</f>
        <v>16000</v>
      </c>
      <c r="Q17" s="4" t="s">
        <v>47</v>
      </c>
      <c r="R17" s="5">
        <v>16000</v>
      </c>
      <c r="S17" s="4"/>
    </row>
    <row r="18" spans="7:19" ht="15.75" thickBot="1" x14ac:dyDescent="0.3">
      <c r="G18" s="58" t="s">
        <v>36</v>
      </c>
      <c r="H18" s="8"/>
      <c r="I18" s="6"/>
      <c r="J18" s="6"/>
      <c r="K18" s="9">
        <v>1</v>
      </c>
      <c r="L18" s="8"/>
      <c r="M18" s="6"/>
      <c r="N18" s="6"/>
      <c r="O18" s="6">
        <v>1</v>
      </c>
      <c r="P18" s="35">
        <f>SUMPRODUCT(H18:O18,$H$5:$O$5)</f>
        <v>8500</v>
      </c>
      <c r="Q18" s="4" t="s">
        <v>47</v>
      </c>
      <c r="R18" s="5">
        <v>8500</v>
      </c>
      <c r="S18" s="4"/>
    </row>
    <row r="19" spans="7:19" ht="16.5" thickTop="1" thickBot="1" x14ac:dyDescent="0.3">
      <c r="G19" s="4"/>
      <c r="H19" s="4"/>
      <c r="I19" s="4"/>
      <c r="J19" s="4"/>
      <c r="K19" s="4"/>
      <c r="L19" s="4"/>
      <c r="M19" s="4"/>
      <c r="N19" s="4"/>
      <c r="O19" s="4"/>
      <c r="P19" s="14" t="s">
        <v>30</v>
      </c>
      <c r="Q19" s="15" t="s">
        <v>28</v>
      </c>
      <c r="R19" s="16" t="s">
        <v>29</v>
      </c>
      <c r="S19" s="4"/>
    </row>
    <row r="20" spans="7:19" ht="15.75" thickTop="1" x14ac:dyDescent="0.25"/>
  </sheetData>
  <mergeCells count="1">
    <mergeCell ref="A1:B1"/>
  </mergeCells>
  <phoneticPr fontId="5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Fifth Avenue Industries</vt:lpstr>
      <vt:lpstr>Make-Buy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 Stackhouse</dc:creator>
  <cp:lastModifiedBy>K Stackhouse</cp:lastModifiedBy>
  <dcterms:created xsi:type="dcterms:W3CDTF">2024-06-01T13:56:21Z</dcterms:created>
  <dcterms:modified xsi:type="dcterms:W3CDTF">2024-06-08T22:52:06Z</dcterms:modified>
</cp:coreProperties>
</file>