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AD9C6F2D-C892-4CF7-B9A8-C2E782D9C748}" xr6:coauthVersionLast="47" xr6:coauthVersionMax="47" xr10:uidLastSave="{00000000-0000-0000-0000-000000000000}"/>
  <bookViews>
    <workbookView xWindow="1125" yWindow="1125" windowWidth="25575" windowHeight="1452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E6" i="1"/>
  <c r="H6" i="1" a="1"/>
  <c r="H14" i="1" a="1"/>
  <c r="J15" i="1" a="1"/>
  <c r="I11" i="1" a="1"/>
  <c r="K11" i="1" a="1"/>
  <c r="I14" i="1" a="1"/>
  <c r="K10" i="1" a="1"/>
  <c r="J17" i="1" a="1"/>
  <c r="I18" i="1" a="1"/>
  <c r="H20" i="1" a="1"/>
  <c r="K21" i="1" a="1"/>
  <c r="I21" i="1" a="1"/>
  <c r="I13" i="1" a="1"/>
  <c r="H17" i="1" a="1"/>
  <c r="H18" i="1" a="1"/>
  <c r="I17" i="1" a="1"/>
  <c r="K13" i="1" a="1"/>
  <c r="J11" i="1" a="1"/>
  <c r="J13" i="1" a="1"/>
  <c r="I10" i="1" a="1"/>
  <c r="H13" i="1" a="1"/>
  <c r="I20" i="1" a="1"/>
  <c r="K19" i="1" a="1"/>
  <c r="J10" i="1" a="1"/>
  <c r="H11" i="1" a="1"/>
  <c r="J22" i="1" a="1"/>
  <c r="I19" i="1" a="1"/>
  <c r="J12" i="1" a="1"/>
  <c r="E5" i="1" a="1"/>
  <c r="I15" i="1" a="1"/>
  <c r="H7" i="1" a="1"/>
  <c r="K14" i="1" a="1"/>
  <c r="H19" i="1" a="1"/>
  <c r="H15" i="1" a="1"/>
  <c r="H21" i="1" a="1"/>
  <c r="I12" i="1" a="1"/>
  <c r="J19" i="1" a="1"/>
  <c r="K17" i="1" a="1"/>
  <c r="K15" i="1" a="1"/>
  <c r="K12" i="1" a="1"/>
  <c r="H12" i="1" a="1"/>
  <c r="J14" i="1" a="1"/>
  <c r="E8" i="1" a="1"/>
  <c r="H10" i="1" a="1"/>
  <c r="J18" i="1" a="1"/>
  <c r="K22" i="1" a="1"/>
  <c r="K18" i="1" a="1"/>
  <c r="K20" i="1" a="1"/>
  <c r="K22" i="1" l="1"/>
  <c r="J22" i="1"/>
  <c r="K21" i="1"/>
  <c r="I21" i="1"/>
  <c r="K20" i="1"/>
  <c r="I20" i="1"/>
  <c r="K19" i="1"/>
  <c r="J19" i="1"/>
  <c r="I19" i="1"/>
  <c r="K18" i="1"/>
  <c r="J18" i="1"/>
  <c r="I18" i="1"/>
  <c r="K17" i="1"/>
  <c r="I17" i="1"/>
  <c r="J17" i="1"/>
  <c r="H17" i="1"/>
  <c r="H18" i="1"/>
  <c r="H19" i="1"/>
  <c r="H20" i="1"/>
  <c r="H21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13" i="1"/>
  <c r="H12" i="1"/>
  <c r="H10" i="1"/>
  <c r="H11" i="1"/>
  <c r="H15" i="1"/>
  <c r="H14" i="1"/>
  <c r="E5" i="1"/>
  <c r="E8" i="1"/>
  <c r="H7" i="1"/>
  <c r="H6" i="1"/>
  <c r="J20" i="1" a="1"/>
  <c r="H5" i="1" a="1"/>
  <c r="J21" i="1" a="1"/>
  <c r="I22" i="1" a="1"/>
  <c r="H8" i="1" a="1"/>
  <c r="H22" i="1" a="1"/>
  <c r="I22" i="1" l="1"/>
  <c r="H22" i="1"/>
  <c r="J21" i="1"/>
  <c r="J20" i="1"/>
  <c r="J27" i="1" s="1"/>
  <c r="I25" i="1"/>
  <c r="H8" i="1"/>
  <c r="I27" i="1"/>
  <c r="K24" i="1"/>
  <c r="I26" i="1"/>
  <c r="K28" i="1"/>
  <c r="J26" i="1"/>
  <c r="K27" i="1"/>
  <c r="I29" i="1"/>
  <c r="J25" i="1"/>
  <c r="K26" i="1"/>
  <c r="I28" i="1"/>
  <c r="J29" i="1"/>
  <c r="K25" i="1"/>
  <c r="J28" i="1"/>
  <c r="K29" i="1"/>
  <c r="J24" i="1"/>
  <c r="I24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 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<sst xmlns="http://schemas.openxmlformats.org/spreadsheetml/2006/main" count="19" uniqueCount="15">
  <si>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</si>
  <si>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</si>
  <si>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</si>
  <si>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</si>
  <si>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</si>
  <si>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</si>
  <si>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</si>
  <si>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</si>
  <si>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</si>
  <si>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</si>
  <si>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</si>
  <si>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</si>
  <si>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eps</t>
  </si>
  <si>
    <t>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</si>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</sst>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workbookViewId="0">
      <selection activeCell="E16" sqref="E16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1" x14ac:dyDescent="0.25">
      <c r="B2" t="s">
        <v>0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2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2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25">
      <c r="B7">
        <v>0</v>
      </c>
      <c r="C7">
        <v>100</v>
      </c>
      <c r="D7">
        <v>0.2</v>
      </c>
      <c r="E7" s="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2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25">
      <c r="B10">
        <v>0.01</v>
      </c>
      <c r="C10">
        <v>100</v>
      </c>
      <c r="D10">
        <v>0.2</v>
      </c>
      <c r="E10" s="7" t="s">
        <v>14</v>
      </c>
      <c r="F10">
        <v>100</v>
      </c>
      <c r="G10">
        <v>0.25</v>
      </c>
      <c r="H10" s="3" cm="1">
        <f t="array" ref="H10">_xll.OPTION.VALUE(C10, D10, CODE(E10), F10, G10, B10)</f>
        <v>0.50869917923664487</v>
      </c>
      <c r="I10" s="4" cm="1">
        <f t="array" ref="I10">_xll.OPTION.DELTA($C10,$D10,CODE($E10),$F10,$G10,$B10)</f>
        <v>-3.9782183160749704E-2</v>
      </c>
      <c r="J10" s="4" cm="1">
        <f t="array" ref="J10">_xll.OPTION.GAMMA($C10,$D10,CODE($E10),$F10,$G10,$B10)</f>
        <v>2.9836637370562872E-4</v>
      </c>
      <c r="K10" s="4" cm="1">
        <f t="array" ref="K10">_xll.OPTION.VEGA($C10,$D10,CODE($E10),$F10,$G10,$B10)</f>
        <v>0.14918318685281437</v>
      </c>
    </row>
    <row r="11" spans="2:11" x14ac:dyDescent="0.25">
      <c r="B11">
        <v>0.01</v>
      </c>
      <c r="C11">
        <v>100</v>
      </c>
      <c r="D11">
        <v>0.2</v>
      </c>
      <c r="E11" s="7" t="s">
        <v>13</v>
      </c>
      <c r="F11">
        <v>100</v>
      </c>
      <c r="G11">
        <v>0.25</v>
      </c>
      <c r="H11" s="3" cm="1">
        <f t="array" ref="H11">_xll.OPTION.VALUE(C11, D11, CODE(E11), F11, G11, B11)</f>
        <v>0.48880394316081516</v>
      </c>
      <c r="I11" s="4" cm="1">
        <f t="array" ref="I11">_xll.OPTION.DELTA($C11,$D11,CODE($E11),$F11,$G11,$B11)</f>
        <v>3.9782183160749704E-2</v>
      </c>
      <c r="J11" s="4" cm="1">
        <f t="array" ref="J11">_xll.OPTION.GAMMA($C11,$D11,CODE($E11),$F11,$G11,$B11)</f>
        <v>-2.9836637370562872E-4</v>
      </c>
      <c r="K11" s="4" cm="1">
        <f t="array" ref="K11">_xll.OPTION.VEGA($C11,$D11,CODE($E11),$F11,$G11,$B11)</f>
        <v>-0.14918318685281437</v>
      </c>
    </row>
    <row r="12" spans="2:11" x14ac:dyDescent="0.25">
      <c r="B12">
        <v>0.01</v>
      </c>
      <c r="C12">
        <v>110</v>
      </c>
      <c r="D12">
        <v>0.2</v>
      </c>
      <c r="E12" s="7" t="s">
        <v>13</v>
      </c>
      <c r="F12">
        <v>100</v>
      </c>
      <c r="G12">
        <v>0.25</v>
      </c>
      <c r="H12" s="3" cm="1">
        <f t="array" ref="H12">_xll.OPTION.VALUE(C12, D12, CODE(E12), F12, G12, B12)</f>
        <v>0.82126688068602982</v>
      </c>
      <c r="I12" s="4" cm="1">
        <f t="array" ref="I12">_xll.OPTION.DELTA($C12,$D12,CODE($E12),$F12,$G12,$B12)</f>
        <v>2.351726892640121E-2</v>
      </c>
      <c r="J12" s="4" cm="1">
        <f t="array" ref="J12">_xll.OPTION.GAMMA($C12,$D12,CODE($E12),$F12,$G12,$B12)</f>
        <v>-2.1980133152999727E-3</v>
      </c>
      <c r="K12" s="4" cm="1">
        <f t="array" ref="K12">_xll.OPTION.VEGA($C12,$D12,CODE($E12),$F12,$G12,$B12)</f>
        <v>-1.3297980557564837</v>
      </c>
    </row>
    <row r="13" spans="2:11" x14ac:dyDescent="0.25">
      <c r="B13">
        <v>0.01</v>
      </c>
      <c r="C13">
        <v>100</v>
      </c>
      <c r="D13">
        <v>0.2</v>
      </c>
      <c r="E13" s="7" t="s">
        <v>13</v>
      </c>
      <c r="F13">
        <v>110</v>
      </c>
      <c r="G13">
        <v>0.25</v>
      </c>
      <c r="H13" s="3" cm="1">
        <f t="array" ref="H13">_xll.OPTION.VALUE(C13, D13, CODE(E13), F13, G13, B13)</f>
        <v>0.1636024714669099</v>
      </c>
      <c r="I13" s="4" cm="1">
        <f t="array" ref="I13">_xll.OPTION.DELTA($C13,$D13,CODE($E13),$F13,$G13,$B13)</f>
        <v>2.4665119734806569E-2</v>
      </c>
      <c r="J13" s="4" cm="1">
        <f t="array" ref="J13">_xll.OPTION.GAMMA($C13,$D13,CODE($E13),$F13,$G13,$B13)</f>
        <v>2.1658485988085637E-3</v>
      </c>
      <c r="K13" s="4" cm="1">
        <f t="array" ref="K13">_xll.OPTION.VEGA($C13,$D13,CODE($E13),$F13,$G13,$B13)</f>
        <v>1.0829242994042823</v>
      </c>
    </row>
    <row r="14" spans="2:11" x14ac:dyDescent="0.25">
      <c r="B14">
        <v>0.01</v>
      </c>
      <c r="C14">
        <v>100</v>
      </c>
      <c r="D14">
        <v>0.3</v>
      </c>
      <c r="E14" s="7" t="s">
        <v>14</v>
      </c>
      <c r="F14">
        <v>100</v>
      </c>
      <c r="G14">
        <v>0.25</v>
      </c>
      <c r="H14" s="3" cm="1">
        <f t="array" ref="H14">_xll.OPTION.VALUE(C14, D14, CODE(E14), F14, G14, B14)</f>
        <v>0.52195192944108482</v>
      </c>
      <c r="I14" s="4" cm="1">
        <f t="array" ref="I14">_xll.OPTION.DELTA($C14,$D14,CODE($E14),$F14,$G14,$B14)</f>
        <v>-2.6484645653990283E-2</v>
      </c>
      <c r="J14" s="4" cm="1">
        <f t="array" ref="J14">_xll.OPTION.GAMMA($C14,$D14,CODE($E14),$F14,$G14,$B14)</f>
        <v>1.6185061232994242E-4</v>
      </c>
      <c r="K14" s="4" cm="1">
        <f t="array" ref="K14">_xll.OPTION.VEGA($C14,$D14,CODE($E14),$F14,$G14,$B14)</f>
        <v>0.12138795924745681</v>
      </c>
    </row>
    <row r="15" spans="2:11" x14ac:dyDescent="0.25">
      <c r="B15">
        <v>0.01</v>
      </c>
      <c r="C15">
        <v>100</v>
      </c>
      <c r="D15">
        <v>0.2</v>
      </c>
      <c r="E15" s="7" t="s">
        <v>14</v>
      </c>
      <c r="F15">
        <v>100</v>
      </c>
      <c r="G15">
        <v>0.5</v>
      </c>
      <c r="H15" s="3" cm="1">
        <f t="array" ref="H15">_xll.OPTION.VALUE(C15, D15, CODE(E15), F15, G15, B15)</f>
        <v>0.5115377082193443</v>
      </c>
      <c r="I15" s="4" cm="1">
        <f t="array" ref="I15">_xll.OPTION.DELTA($C15,$D15,CODE($E15),$F15,$G15,$B15)</f>
        <v>-2.8051246304186241E-2</v>
      </c>
      <c r="J15" s="4" cm="1">
        <f t="array" ref="J15">_xll.OPTION.GAMMA($C15,$D15,CODE($E15),$F15,$G15,$B15)</f>
        <v>2.1038434728139668E-4</v>
      </c>
      <c r="K15" s="4" cm="1">
        <f t="array" ref="K15">_xll.OPTION.VEGA($C15,$D15,CODE($E15),$F15,$G15,$B15)</f>
        <v>0.21038434728139674</v>
      </c>
    </row>
    <row r="16" spans="2:11" x14ac:dyDescent="0.25">
      <c r="E16" s="7"/>
      <c r="H16" s="3"/>
    </row>
    <row r="17" spans="2:14" x14ac:dyDescent="0.25">
      <c r="B17">
        <f>B10</f>
        <v>0.01</v>
      </c>
      <c r="C17">
        <f t="shared" ref="C17:G17" si="0">C10</f>
        <v>100</v>
      </c>
      <c r="D17">
        <f t="shared" si="0"/>
        <v>0.2</v>
      </c>
      <c r="E17" s="7" t="str">
        <f t="shared" si="0"/>
        <v>Q</v>
      </c>
      <c r="F17">
        <f t="shared" si="0"/>
        <v>100</v>
      </c>
      <c r="G17">
        <f t="shared" si="0"/>
        <v>0.25</v>
      </c>
      <c r="H17" s="3" cm="1">
        <f t="array" ref="H17">_xll.OPTION.VALUE(C17, D17, CODE(E17), F17, G17, B17)</f>
        <v>0.50869917923664487</v>
      </c>
      <c r="I17" s="4" cm="1">
        <f t="array" ref="I17">(_xll.OPTION.VALUE($C17 + eps,$D17,CODE($E17),$F17,$G17,$B17) - _xll.OPTION.VALUE($C17 - eps,$D17,CODE($E17),$F17,$G17,$B17))/(2*eps)</f>
        <v>-3.9782183161585216E-2</v>
      </c>
      <c r="J17" s="4" cm="1">
        <f t="array" ref="J17">(_xll.OPTION.DELTA($C17 + eps,$D17,CODE($E17),$F17,$G17,$B17) - _xll.OPTION.DELTA($C17 - eps,$D17,CODE($E17),$F17,$G17,$B17))/(2*eps)</f>
        <v>2.9836637365637797E-4</v>
      </c>
      <c r="K17" s="4" cm="1">
        <f t="array" ref="K17">(_xll.OPTION.VALUE($C17,$D17 + eps,CODE($E17),$F17,$G17,$B17) - _xll.OPTION.VALUE($C17,$D17 - eps,CODE($E17),$F17,$G17,$B17))/(2*eps)</f>
        <v>0.14918319927337276</v>
      </c>
      <c r="M17" t="s">
        <v>12</v>
      </c>
      <c r="N17">
        <v>1E-4</v>
      </c>
    </row>
    <row r="18" spans="2:14" x14ac:dyDescent="0.25">
      <c r="B18">
        <f t="shared" ref="B18:G18" si="1">B11</f>
        <v>0.01</v>
      </c>
      <c r="C18">
        <f t="shared" si="1"/>
        <v>100</v>
      </c>
      <c r="D18">
        <f t="shared" si="1"/>
        <v>0.2</v>
      </c>
      <c r="E18" s="7" t="str">
        <f t="shared" si="1"/>
        <v>D</v>
      </c>
      <c r="F18">
        <f t="shared" si="1"/>
        <v>100</v>
      </c>
      <c r="G18">
        <f t="shared" si="1"/>
        <v>0.25</v>
      </c>
      <c r="H18" s="3" cm="1">
        <f t="array" ref="H18">_xll.OPTION.VALUE(C18, D18, CODE(E18), F18, G18, B18)</f>
        <v>0.48880394316081516</v>
      </c>
      <c r="I18" s="4" cm="1">
        <f t="array" ref="I18">(_xll.OPTION.VALUE($C18 + eps,$D18,CODE($E18),$F18,$G18,$B18) - _xll.OPTION.VALUE($C18 - eps,$D18,CODE($E18),$F18,$G18,$B18))/(2*eps)</f>
        <v>3.9782183161862772E-2</v>
      </c>
      <c r="J18" s="4" cm="1">
        <f t="array" ref="J18">(_xll.OPTION.DELTA($C18 + eps,$D18,CODE($E18),$F18,$G18,$B18) - _xll.OPTION.DELTA($C18 - eps,$D18,CODE($E18),$F18,$G18,$B18))/(2*eps)</f>
        <v>-2.9836637365637797E-4</v>
      </c>
      <c r="K18" s="4" cm="1">
        <f t="array" ref="K18">(_xll.OPTION.VALUE($C18,$D18 + eps,CODE($E18),$F18,$G18,$B18) - _xll.OPTION.VALUE($C18,$D18 - eps,CODE($E18),$F18,$G18,$B18))/(2*eps)</f>
        <v>-0.14918319927281765</v>
      </c>
    </row>
    <row r="19" spans="2:14" x14ac:dyDescent="0.25">
      <c r="B19">
        <f t="shared" ref="B19:G19" si="2">B12</f>
        <v>0.01</v>
      </c>
      <c r="C19">
        <f t="shared" si="2"/>
        <v>110</v>
      </c>
      <c r="D19">
        <f t="shared" si="2"/>
        <v>0.2</v>
      </c>
      <c r="E19" s="7" t="str">
        <f t="shared" si="2"/>
        <v>D</v>
      </c>
      <c r="F19">
        <f t="shared" si="2"/>
        <v>100</v>
      </c>
      <c r="G19">
        <f t="shared" si="2"/>
        <v>0.25</v>
      </c>
      <c r="H19" s="3" cm="1">
        <f t="array" ref="H19">_xll.OPTION.VALUE(C19, D19, CODE(E19), F19, G19, B19)</f>
        <v>0.82126688068602982</v>
      </c>
      <c r="I19" s="4" cm="1">
        <f t="array" ref="I19">(_xll.OPTION.VALUE($C19 + eps,$D19,CODE($E19),$F19,$G19,$B19) - _xll.OPTION.VALUE($C19 - eps,$D19,CODE($E19),$F19,$G19,$B19))/(2*eps)</f>
        <v>2.3517268928352486E-2</v>
      </c>
      <c r="J19" s="4" cm="1">
        <f t="array" ref="J19">(_xll.OPTION.DELTA($C19 + eps,$D19,CODE($E19),$F19,$G19,$B19) - _xll.OPTION.DELTA($C19 - eps,$D19,CODE($E19),$F19,$G19,$B19))/(2*eps)</f>
        <v>-2.1980133153853831E-3</v>
      </c>
      <c r="K19" s="4" cm="1">
        <f t="array" ref="K19">(_xll.OPTION.VALUE($C19,$D19 + eps,CODE($E19),$F19,$G19,$B19) - _xll.OPTION.VALUE($C19,$D19 - eps,CODE($E19),$F19,$G19,$B19))/(2*eps)</f>
        <v>-1.3297980621290728</v>
      </c>
    </row>
    <row r="20" spans="2:14" x14ac:dyDescent="0.25">
      <c r="B20">
        <f t="shared" ref="B20:G20" si="3">B13</f>
        <v>0.01</v>
      </c>
      <c r="C20">
        <f t="shared" si="3"/>
        <v>100</v>
      </c>
      <c r="D20">
        <f t="shared" si="3"/>
        <v>0.2</v>
      </c>
      <c r="E20" s="7" t="str">
        <f t="shared" si="3"/>
        <v>D</v>
      </c>
      <c r="F20">
        <f t="shared" si="3"/>
        <v>110</v>
      </c>
      <c r="G20">
        <f t="shared" si="3"/>
        <v>0.25</v>
      </c>
      <c r="H20" s="3" cm="1">
        <f t="array" ref="H20">_xll.OPTION.VALUE(C20, D20, CODE(E20), F20, G20, B20)</f>
        <v>0.1636024714669099</v>
      </c>
      <c r="I20" s="4" cm="1">
        <f t="array" ref="I20">(_xll.OPTION.VALUE($C20 + eps,$D20,CODE($E20),$F20,$G20,$B20) - _xll.OPTION.VALUE($C20 - eps,$D20,CODE($E20),$F20,$G20,$B20))/(2*eps)</f>
        <v>2.466511973497898E-2</v>
      </c>
      <c r="J20" s="4" cm="1">
        <f t="array" ref="J20">(_xll.OPTION.DELTA($C20 + eps,$D20,CODE($E20),$F20,$G20,$B20) - _xll.OPTION.DELTA($C20 - eps,$D20,CODE($E20),$F20,$G20,$B20))/(2*eps)</f>
        <v>2.1658485987834097E-3</v>
      </c>
      <c r="K20" s="4" cm="1">
        <f t="array" ref="K20">(_xll.OPTION.VALUE($C20,$D20 + eps,CODE($E20),$F20,$G20,$B20) - _xll.OPTION.VALUE($C20,$D20 - eps,CODE($E20),$F20,$G20,$B20))/(2*eps)</f>
        <v>1.0829243382798337</v>
      </c>
    </row>
    <row r="21" spans="2:14" x14ac:dyDescent="0.25">
      <c r="B21">
        <f t="shared" ref="B21:G21" si="4">B14</f>
        <v>0.01</v>
      </c>
      <c r="C21">
        <f t="shared" si="4"/>
        <v>100</v>
      </c>
      <c r="D21">
        <f t="shared" si="4"/>
        <v>0.3</v>
      </c>
      <c r="E21" s="7" t="str">
        <f t="shared" si="4"/>
        <v>Q</v>
      </c>
      <c r="F21">
        <f t="shared" si="4"/>
        <v>100</v>
      </c>
      <c r="G21">
        <f t="shared" si="4"/>
        <v>0.25</v>
      </c>
      <c r="H21" s="3" cm="1">
        <f t="array" ref="H21">_xll.OPTION.VALUE(C21, D21, CODE(E21), F21, G21, B21)</f>
        <v>0.52195192944108482</v>
      </c>
      <c r="I21" s="4" cm="1">
        <f t="array" ref="I21">(_xll.OPTION.VALUE($C21 + eps,$D21,CODE($E21),$F21,$G21,$B21) - _xll.OPTION.VALUE($C21 - eps,$D21,CODE($E21),$F21,$G21,$B21))/(2*eps)</f>
        <v>-2.6484645654911709E-2</v>
      </c>
      <c r="J21" s="4" cm="1">
        <f t="array" ref="J21">(_xll.OPTION.DELTA($C21 + eps,$D21,CODE($E21),$F21,$G21,$B21) - _xll.OPTION.DELTA($C21 - eps,$D21,CODE($E21),$F21,$G21,$B21))/(2*eps)</f>
        <v>1.6185061232215636E-4</v>
      </c>
      <c r="K21" s="4" cm="1">
        <f t="array" ref="K21">(_xll.OPTION.VALUE($C21,$D21 + eps,CODE($E21),$F21,$G21,$B21) - _xll.OPTION.VALUE($C21,$D21 - eps,CODE($E21),$F21,$G21,$B21))/(2*eps)</f>
        <v>0.12138796169458566</v>
      </c>
    </row>
    <row r="22" spans="2:14" x14ac:dyDescent="0.25">
      <c r="B22">
        <f t="shared" ref="B22:G22" si="5">B15</f>
        <v>0.01</v>
      </c>
      <c r="C22">
        <f t="shared" si="5"/>
        <v>100</v>
      </c>
      <c r="D22">
        <f t="shared" si="5"/>
        <v>0.2</v>
      </c>
      <c r="E22" s="7" t="str">
        <f t="shared" si="5"/>
        <v>Q</v>
      </c>
      <c r="F22">
        <f t="shared" si="5"/>
        <v>100</v>
      </c>
      <c r="G22">
        <f t="shared" si="5"/>
        <v>0.5</v>
      </c>
      <c r="H22" s="3" cm="1">
        <f t="array" ref="H22">_xll.OPTION.VALUE(C22, D22, CODE(E22), F22, G22, B22)</f>
        <v>0.5115377082193443</v>
      </c>
      <c r="I22" s="4" cm="1">
        <f t="array" ref="I22">(_xll.OPTION.VALUE($C22 + eps,$D22,CODE($E22),$F22,$G22,$B22) - _xll.OPTION.VALUE($C22 - eps,$D22,CODE($E22),$F22,$G22,$B22))/(2*eps)</f>
        <v>-2.8051246306892708E-2</v>
      </c>
      <c r="J22" s="4" cm="1">
        <f t="array" ref="J22">(_xll.OPTION.DELTA($C22 + eps,$D22,CODE($E22),$F22,$G22,$B22) - _xll.OPTION.DELTA($C22 - eps,$D22,CODE($E22),$F22,$G22,$B22))/(2*eps)</f>
        <v>2.1038434728712363E-4</v>
      </c>
      <c r="K22" s="4" cm="1">
        <f t="array" ref="K22">(_xll.OPTION.VALUE($C22,$D22 + eps,CODE($E22),$F22,$G22,$B22) - _xll.OPTION.VALUE($C22,$D22 - eps,CODE($E22),$F22,$G22,$B22))/(2*eps)</f>
        <v>0.21038436478104661</v>
      </c>
    </row>
    <row r="24" spans="2:14" x14ac:dyDescent="0.25">
      <c r="I24" s="5">
        <f>(I10-I17)/ABS(I10)</f>
        <v>2.1002171037053864E-11</v>
      </c>
      <c r="J24" s="5">
        <f t="shared" ref="J24:K24" si="6">(J10-J17)/ABS(J10)</f>
        <v>1.6506803509796087E-10</v>
      </c>
      <c r="K24" s="5">
        <f t="shared" si="6"/>
        <v>-8.3257092500668951E-8</v>
      </c>
    </row>
    <row r="25" spans="2:14" x14ac:dyDescent="0.25">
      <c r="I25" s="5">
        <f t="shared" ref="I25:K25" si="7">(I11-I18)/ABS(I11)</f>
        <v>-2.7979057022288933E-11</v>
      </c>
      <c r="J25" s="5">
        <f t="shared" si="7"/>
        <v>-1.6506803509796087E-10</v>
      </c>
      <c r="K25" s="5">
        <f t="shared" si="7"/>
        <v>8.3253371494810158E-8</v>
      </c>
    </row>
    <row r="26" spans="2:14" x14ac:dyDescent="0.25">
      <c r="I26" s="5">
        <f t="shared" ref="I26:K26" si="8">(I12-I19)/ABS(I12)</f>
        <v>-8.2972047157496815E-11</v>
      </c>
      <c r="J26" s="5">
        <f t="shared" si="8"/>
        <v>3.8858004538825432E-11</v>
      </c>
      <c r="K26" s="5">
        <f t="shared" si="8"/>
        <v>4.7921480223816371E-9</v>
      </c>
    </row>
    <row r="27" spans="2:14" x14ac:dyDescent="0.25">
      <c r="I27" s="5">
        <f t="shared" ref="I27:K27" si="9">(I13-I20)/ABS(I13)</f>
        <v>-6.990061215355985E-12</v>
      </c>
      <c r="J27" s="5">
        <f t="shared" si="9"/>
        <v>1.1613888476031938E-11</v>
      </c>
      <c r="K27" s="5">
        <f t="shared" si="9"/>
        <v>-3.5898678666687006E-8</v>
      </c>
    </row>
    <row r="28" spans="2:14" x14ac:dyDescent="0.25">
      <c r="I28" s="5">
        <f t="shared" ref="I28:K28" si="10">(I14-I21)/ABS(I14)</f>
        <v>3.4790955555105605E-11</v>
      </c>
      <c r="J28" s="5">
        <f t="shared" si="10"/>
        <v>4.8106474633291612E-11</v>
      </c>
      <c r="K28" s="5">
        <f t="shared" si="10"/>
        <v>-2.0159568230276334E-8</v>
      </c>
    </row>
    <row r="29" spans="2:14" x14ac:dyDescent="0.25">
      <c r="I29" s="5">
        <f t="shared" ref="I29:K29" si="11">(I15-I22)/ABS(I15)</f>
        <v>9.6482950012733886E-11</v>
      </c>
      <c r="J29" s="5">
        <f t="shared" si="11"/>
        <v>-2.7221348377161453E-11</v>
      </c>
      <c r="K29" s="5">
        <f t="shared" si="11"/>
        <v>-8.3179428955680577E-8</v>
      </c>
    </row>
    <row r="30" spans="2:14" x14ac:dyDescent="0.2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2021-10-16T01:54:04Z</dcterms:created>
  <dcterms:modified xsi:type="dcterms:W3CDTF">2021-10-24T10:12:12Z</dcterms:modified>
</cp:coreProperties>
</file>