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326"/>
  <workbookPr filterPrivacy="1" defaultThemeVersion="124226"/>
  <bookViews>
    <workbookView xWindow="240" yWindow="105" windowWidth="14805" windowHeight="8010" activeTab="6"/>
  </bookViews>
  <sheets>
    <sheet name="现金账" sheetId="29" r:id="rId1"/>
    <sheet name="维修保养" sheetId="28" r:id="rId2"/>
    <sheet name="步行街" sheetId="25" r:id="rId3"/>
    <sheet name="七里山" sheetId="33" r:id="rId4"/>
    <sheet name="四化建" sheetId="24" r:id="rId5"/>
    <sheet name="南湖公园" sheetId="23" r:id="rId6"/>
    <sheet name="未入账" sheetId="30" r:id="rId7"/>
    <sheet name="201709" sheetId="32" r:id="rId8"/>
    <sheet name="Sheet2" sheetId="34" r:id="rId9"/>
  </sheets>
  <definedNames>
    <definedName name="_xlnm._FilterDatabase" localSheetId="7" hidden="1">'201709'!$A$1:$I$15</definedName>
    <definedName name="_xlnm._FilterDatabase" localSheetId="2" hidden="1">步行街!$A$1:$K$171</definedName>
    <definedName name="_xlnm._FilterDatabase" localSheetId="5" hidden="1">南湖公园!$A$1:$K$22</definedName>
    <definedName name="_xlnm._FilterDatabase" localSheetId="3" hidden="1">七里山!$A$1:$K$2</definedName>
    <definedName name="_xlnm._FilterDatabase" localSheetId="4" hidden="1">四化建!$A$1:$I$15</definedName>
    <definedName name="_xlnm._FilterDatabase" localSheetId="1" hidden="1">维修保养!$A$1:$L$64</definedName>
    <definedName name="_xlnm._FilterDatabase" localSheetId="6" hidden="1">未入账!$A$1:$L$1</definedName>
    <definedName name="_xlnm._FilterDatabase" localSheetId="0" hidden="1">现金账!$A$1:$L$100</definedName>
  </definedNames>
  <calcPr calcId="162913"/>
</workbook>
</file>

<file path=xl/calcChain.xml><?xml version="1.0" encoding="utf-8"?>
<calcChain xmlns="http://schemas.openxmlformats.org/spreadsheetml/2006/main">
  <c r="G57" i="25" l="1"/>
  <c r="G58" i="25" s="1"/>
  <c r="G59" i="25" s="1"/>
  <c r="G60" i="25" s="1"/>
  <c r="G61" i="25" s="1"/>
  <c r="G62" i="25" s="1"/>
  <c r="G63" i="25" s="1"/>
  <c r="G64" i="25" s="1"/>
  <c r="G65" i="25" s="1"/>
  <c r="G66" i="25" s="1"/>
  <c r="G67" i="25" s="1"/>
  <c r="G68" i="25" s="1"/>
  <c r="G69" i="25" s="1"/>
  <c r="G70" i="25" s="1"/>
  <c r="G71" i="25" s="1"/>
  <c r="G72" i="25" s="1"/>
  <c r="G73" i="25" s="1"/>
  <c r="G74" i="25" s="1"/>
  <c r="G75" i="25" s="1"/>
  <c r="G76" i="25" s="1"/>
  <c r="G77" i="25" s="1"/>
  <c r="G78" i="25" s="1"/>
  <c r="G79" i="25" s="1"/>
  <c r="G80" i="25" s="1"/>
  <c r="G81" i="25" s="1"/>
  <c r="G82" i="25" s="1"/>
  <c r="G83" i="25" s="1"/>
  <c r="G84" i="25" s="1"/>
  <c r="G85" i="25" s="1"/>
  <c r="G86" i="25" s="1"/>
  <c r="G87" i="25" s="1"/>
  <c r="G88" i="25" s="1"/>
  <c r="G89" i="25" s="1"/>
  <c r="G90" i="25" s="1"/>
  <c r="G91" i="25" s="1"/>
  <c r="G92" i="25" s="1"/>
  <c r="G93" i="25" s="1"/>
  <c r="G94" i="25" s="1"/>
  <c r="G95" i="25" s="1"/>
  <c r="G96" i="25" s="1"/>
  <c r="G97" i="25" s="1"/>
  <c r="G98" i="25" s="1"/>
  <c r="G99" i="25" s="1"/>
  <c r="G100" i="25" s="1"/>
  <c r="G101" i="25" s="1"/>
  <c r="G102" i="25" s="1"/>
  <c r="G103" i="25" s="1"/>
  <c r="G104" i="25" s="1"/>
  <c r="G105" i="25" s="1"/>
  <c r="G106" i="25" s="1"/>
  <c r="G107" i="25" s="1"/>
  <c r="G108" i="25" s="1"/>
  <c r="G109" i="25" s="1"/>
  <c r="G110" i="25" s="1"/>
  <c r="G111" i="25" s="1"/>
  <c r="G112" i="25" s="1"/>
  <c r="G113" i="25" s="1"/>
  <c r="G114" i="25" s="1"/>
  <c r="G115" i="25" s="1"/>
  <c r="G116" i="25" s="1"/>
  <c r="G117" i="25" s="1"/>
  <c r="G118" i="25" s="1"/>
  <c r="G119" i="25" s="1"/>
  <c r="G120" i="25" s="1"/>
  <c r="G121" i="25" s="1"/>
  <c r="G122" i="25" s="1"/>
  <c r="G123" i="25" s="1"/>
  <c r="G124" i="25" s="1"/>
  <c r="G125" i="25" s="1"/>
  <c r="G126" i="25" s="1"/>
  <c r="G127" i="25" s="1"/>
  <c r="G128" i="25" s="1"/>
  <c r="G129" i="25" s="1"/>
  <c r="G130" i="25" s="1"/>
  <c r="G131" i="25" s="1"/>
  <c r="G132" i="25" s="1"/>
  <c r="G133" i="25" s="1"/>
  <c r="G134" i="25" s="1"/>
  <c r="G135" i="25" s="1"/>
  <c r="G136" i="25" s="1"/>
  <c r="G137" i="25" s="1"/>
  <c r="G138" i="25" s="1"/>
  <c r="G139" i="25" s="1"/>
  <c r="G140" i="25" s="1"/>
  <c r="G141" i="25" s="1"/>
  <c r="G142" i="25" s="1"/>
  <c r="G143" i="25" s="1"/>
  <c r="G144" i="25" s="1"/>
  <c r="G145" i="25" s="1"/>
  <c r="G146" i="25" s="1"/>
  <c r="G147" i="25" s="1"/>
  <c r="G148" i="25" s="1"/>
  <c r="G149" i="25" s="1"/>
  <c r="G150" i="25" s="1"/>
  <c r="G151" i="25" s="1"/>
  <c r="G152" i="25" s="1"/>
  <c r="G153" i="25" s="1"/>
  <c r="G154" i="25" s="1"/>
  <c r="G155" i="25" s="1"/>
  <c r="G156" i="25" s="1"/>
  <c r="G157" i="25" s="1"/>
  <c r="G158" i="25" s="1"/>
  <c r="G159" i="25" s="1"/>
  <c r="G160" i="25" s="1"/>
  <c r="G161" i="25" s="1"/>
  <c r="G162" i="25" s="1"/>
  <c r="G163" i="25" s="1"/>
  <c r="G164" i="25" s="1"/>
  <c r="G165" i="25" s="1"/>
  <c r="G166" i="25" s="1"/>
  <c r="G167" i="25" s="1"/>
  <c r="G168" i="25" s="1"/>
  <c r="G169" i="25" s="1"/>
  <c r="G170" i="25" s="1"/>
  <c r="G171" i="25" s="1"/>
  <c r="B4" i="34"/>
  <c r="B3" i="34"/>
  <c r="G4" i="33" l="1"/>
  <c r="G5" i="33"/>
  <c r="G6" i="33"/>
  <c r="G7" i="33" s="1"/>
  <c r="G8" i="33" s="1"/>
  <c r="G3" i="33"/>
  <c r="G2" i="33"/>
  <c r="C2" i="33"/>
  <c r="C8" i="33"/>
  <c r="C7" i="33"/>
  <c r="C6" i="33"/>
  <c r="C5" i="33"/>
  <c r="C4" i="33"/>
  <c r="C3" i="33"/>
  <c r="C171" i="25"/>
  <c r="B170" i="25"/>
  <c r="B169" i="25"/>
  <c r="B168" i="25"/>
  <c r="B167" i="25"/>
  <c r="B165" i="25"/>
  <c r="C166" i="25"/>
  <c r="B164" i="25"/>
  <c r="B163" i="25"/>
  <c r="B162" i="25"/>
  <c r="B161" i="25"/>
  <c r="B159" i="25"/>
  <c r="B158" i="25"/>
  <c r="B156" i="25"/>
  <c r="B155" i="25"/>
  <c r="B153" i="25"/>
  <c r="B152" i="25"/>
  <c r="B151" i="25"/>
  <c r="B149" i="25"/>
  <c r="B148" i="25"/>
  <c r="B146" i="25"/>
  <c r="B145" i="25"/>
  <c r="B144" i="25"/>
  <c r="B142" i="25"/>
  <c r="B141" i="25"/>
  <c r="B140" i="25"/>
  <c r="B139" i="25"/>
  <c r="B138" i="25"/>
  <c r="C160" i="25"/>
  <c r="C157" i="25"/>
  <c r="C154" i="25"/>
  <c r="C150" i="25"/>
  <c r="C147" i="25"/>
  <c r="C143" i="25"/>
  <c r="B92" i="25"/>
  <c r="B94" i="25"/>
  <c r="B97" i="25"/>
  <c r="B96" i="25"/>
  <c r="B100" i="25"/>
  <c r="C137" i="25" l="1"/>
  <c r="B101" i="25"/>
  <c r="B99" i="25"/>
  <c r="C136" i="25"/>
  <c r="B104" i="25"/>
  <c r="B103" i="25"/>
  <c r="C133" i="25"/>
  <c r="B109" i="25"/>
  <c r="B108" i="25"/>
  <c r="C130" i="25"/>
  <c r="B107" i="25"/>
  <c r="B106" i="25"/>
  <c r="C127" i="25"/>
  <c r="B113" i="25"/>
  <c r="B112" i="25"/>
  <c r="C124" i="25"/>
  <c r="B117" i="25"/>
  <c r="B116" i="25"/>
  <c r="C121" i="25"/>
  <c r="B120" i="25"/>
  <c r="B119" i="25"/>
  <c r="C115" i="25"/>
  <c r="B114" i="25"/>
  <c r="C111" i="25"/>
  <c r="B118" i="25"/>
  <c r="C110" i="25"/>
  <c r="B123" i="25"/>
  <c r="B122" i="25"/>
  <c r="C105" i="25"/>
  <c r="B126" i="25"/>
  <c r="B125" i="25"/>
  <c r="C102" i="25"/>
  <c r="B129" i="25"/>
  <c r="B128" i="25"/>
  <c r="C98" i="25"/>
  <c r="B132" i="25"/>
  <c r="B131" i="25"/>
  <c r="C95" i="25"/>
  <c r="B135" i="25"/>
  <c r="B134" i="25"/>
  <c r="C93" i="25"/>
  <c r="B91" i="25"/>
  <c r="B77" i="25"/>
  <c r="B90" i="25"/>
  <c r="C89" i="25"/>
  <c r="C88" i="25"/>
  <c r="C84" i="25"/>
  <c r="B83" i="25"/>
  <c r="B82" i="25"/>
  <c r="C87" i="25"/>
  <c r="C81" i="25"/>
  <c r="B80" i="25"/>
  <c r="B86" i="25"/>
  <c r="B85" i="25"/>
  <c r="B76" i="25"/>
  <c r="B74" i="25"/>
  <c r="B75" i="25"/>
  <c r="B79" i="25"/>
  <c r="B78" i="25"/>
  <c r="B71" i="25"/>
  <c r="C70" i="25"/>
  <c r="C73" i="25"/>
  <c r="B72" i="25"/>
  <c r="B3" i="32"/>
  <c r="G3" i="32" s="1"/>
  <c r="B5" i="32"/>
  <c r="B6" i="32"/>
  <c r="B7" i="32"/>
  <c r="B8" i="32"/>
  <c r="B9" i="32"/>
  <c r="B10" i="32"/>
  <c r="B11" i="32"/>
  <c r="B12" i="32"/>
  <c r="B13" i="32"/>
  <c r="K12" i="32" s="1"/>
  <c r="B14" i="32"/>
  <c r="B15" i="32"/>
  <c r="B4" i="32"/>
  <c r="B2" i="32"/>
  <c r="G2" i="32" s="1"/>
  <c r="C10" i="32"/>
  <c r="C7" i="32"/>
  <c r="C5" i="32"/>
  <c r="K13" i="32" l="1"/>
  <c r="G4" i="32"/>
  <c r="G5" i="32" s="1"/>
  <c r="G6" i="32" s="1"/>
  <c r="G7" i="32" s="1"/>
  <c r="G8" i="32" s="1"/>
  <c r="G9" i="32" s="1"/>
  <c r="G10" i="32" s="1"/>
  <c r="G11" i="32" s="1"/>
  <c r="G12" i="32" s="1"/>
  <c r="G13" i="32" s="1"/>
  <c r="G14" i="32" s="1"/>
  <c r="G15" i="32" s="1"/>
  <c r="K10" i="32"/>
  <c r="K13" i="23"/>
  <c r="K15" i="23"/>
  <c r="G19" i="29" l="1"/>
  <c r="G20" i="29" s="1"/>
  <c r="G21" i="29" s="1"/>
  <c r="G22" i="29" s="1"/>
  <c r="G23" i="29" s="1"/>
  <c r="G24" i="29" s="1"/>
  <c r="G25" i="29" s="1"/>
  <c r="G26" i="29" s="1"/>
  <c r="G27" i="29" s="1"/>
  <c r="G28" i="29" s="1"/>
  <c r="G29" i="29" s="1"/>
  <c r="G30" i="29" s="1"/>
  <c r="G31" i="29" s="1"/>
  <c r="G32" i="29" s="1"/>
  <c r="G33" i="29" s="1"/>
  <c r="G34" i="29" s="1"/>
  <c r="G35" i="29" s="1"/>
  <c r="G36" i="29" s="1"/>
  <c r="G37" i="29" s="1"/>
  <c r="G38" i="29" s="1"/>
  <c r="G39" i="29" s="1"/>
  <c r="G40" i="29" s="1"/>
  <c r="G41" i="29" s="1"/>
  <c r="G42" i="29" s="1"/>
  <c r="G43" i="29" s="1"/>
  <c r="G44" i="29" s="1"/>
  <c r="G45" i="29" s="1"/>
  <c r="G46" i="29" s="1"/>
  <c r="G47" i="29" s="1"/>
  <c r="G48" i="29" s="1"/>
  <c r="G49" i="29" s="1"/>
  <c r="G50" i="29" s="1"/>
  <c r="G51" i="29" s="1"/>
  <c r="G52" i="29" s="1"/>
  <c r="G53" i="29" s="1"/>
  <c r="G54" i="29" s="1"/>
  <c r="G55" i="29" s="1"/>
  <c r="G56" i="29" s="1"/>
  <c r="G57" i="29" s="1"/>
  <c r="G58" i="29" s="1"/>
  <c r="G59" i="29" s="1"/>
  <c r="G60" i="29" s="1"/>
  <c r="G61" i="29" s="1"/>
  <c r="G62" i="29" s="1"/>
  <c r="G63" i="29" s="1"/>
  <c r="G64" i="29" s="1"/>
  <c r="G65" i="29" s="1"/>
  <c r="G66" i="29" s="1"/>
  <c r="G67" i="29" s="1"/>
  <c r="G68" i="29" s="1"/>
  <c r="G69" i="29" s="1"/>
  <c r="G70" i="29" s="1"/>
  <c r="G71" i="29" s="1"/>
  <c r="G72" i="29" s="1"/>
  <c r="G73" i="29" s="1"/>
  <c r="G74" i="29" s="1"/>
  <c r="G75" i="29" s="1"/>
  <c r="G76" i="29" s="1"/>
  <c r="G77" i="29" s="1"/>
  <c r="G78" i="29" s="1"/>
  <c r="G79" i="29" s="1"/>
  <c r="G80" i="29" s="1"/>
  <c r="G81" i="29" s="1"/>
  <c r="G82" i="29" s="1"/>
  <c r="G83" i="29" s="1"/>
  <c r="G84" i="29" s="1"/>
  <c r="G85" i="29" s="1"/>
  <c r="G86" i="29" s="1"/>
  <c r="G87" i="29" s="1"/>
  <c r="G88" i="29" s="1"/>
  <c r="G89" i="29" s="1"/>
  <c r="G90" i="29" s="1"/>
  <c r="G91" i="29" s="1"/>
  <c r="G92" i="29" s="1"/>
  <c r="G93" i="29" s="1"/>
  <c r="G94" i="29" s="1"/>
  <c r="G95" i="29" s="1"/>
  <c r="G96" i="29" s="1"/>
  <c r="G97" i="29" s="1"/>
  <c r="G98" i="29" s="1"/>
  <c r="G99" i="29" s="1"/>
  <c r="G100" i="29" s="1"/>
  <c r="G48" i="28"/>
  <c r="G49" i="28"/>
  <c r="G50" i="28"/>
  <c r="G51" i="28"/>
  <c r="G52" i="28" s="1"/>
  <c r="G53" i="28" s="1"/>
  <c r="G54" i="28" s="1"/>
  <c r="G55" i="28" s="1"/>
  <c r="G56" i="28" s="1"/>
  <c r="G57" i="28" s="1"/>
  <c r="G58" i="28" s="1"/>
  <c r="G59" i="28" s="1"/>
  <c r="G60" i="28" s="1"/>
  <c r="G61" i="28" s="1"/>
  <c r="G62" i="28" s="1"/>
  <c r="G63" i="28" s="1"/>
  <c r="G64" i="28" s="1"/>
  <c r="G65" i="28" s="1"/>
  <c r="G66" i="28" s="1"/>
  <c r="G67" i="28" s="1"/>
  <c r="G68" i="28" s="1"/>
  <c r="G69" i="28" s="1"/>
  <c r="G70" i="28" s="1"/>
  <c r="G71" i="28" s="1"/>
  <c r="G72" i="28" s="1"/>
  <c r="C55" i="28"/>
  <c r="C54" i="28"/>
  <c r="C71" i="29"/>
  <c r="C70" i="29"/>
  <c r="C100" i="29" l="1"/>
  <c r="C99" i="29"/>
  <c r="C98" i="29"/>
  <c r="C97" i="29"/>
  <c r="C96" i="29"/>
  <c r="C94" i="29"/>
  <c r="C93" i="29"/>
  <c r="C92" i="29"/>
  <c r="C69" i="29"/>
  <c r="C68" i="29"/>
  <c r="C67" i="29"/>
  <c r="C66" i="29"/>
  <c r="C55" i="29"/>
  <c r="C54" i="29"/>
  <c r="C72" i="28"/>
  <c r="C71" i="28"/>
  <c r="C70" i="28"/>
  <c r="C69" i="28"/>
  <c r="C68" i="28"/>
  <c r="C67" i="28"/>
  <c r="C66" i="28"/>
  <c r="C65" i="28"/>
  <c r="C51" i="28"/>
  <c r="C50" i="28"/>
  <c r="C52" i="28"/>
  <c r="C49" i="28"/>
  <c r="B69" i="25"/>
  <c r="B68" i="25"/>
  <c r="C67" i="25"/>
  <c r="G4" i="30"/>
  <c r="G5" i="30" s="1"/>
  <c r="G6" i="30" s="1"/>
  <c r="G7" i="30" s="1"/>
  <c r="G8" i="30" s="1"/>
  <c r="C65" i="29"/>
  <c r="C5" i="30"/>
  <c r="C6" i="30"/>
  <c r="C8" i="30"/>
  <c r="G2" i="30"/>
  <c r="G3" i="30" s="1"/>
  <c r="C4" i="30"/>
  <c r="C3" i="30"/>
  <c r="C86" i="29"/>
  <c r="C85" i="29"/>
  <c r="C84" i="29"/>
  <c r="C83" i="29"/>
  <c r="C88" i="29"/>
  <c r="C87" i="29"/>
  <c r="C82" i="29"/>
  <c r="C81" i="29"/>
  <c r="B91" i="29"/>
  <c r="B95" i="29"/>
  <c r="B90" i="29"/>
  <c r="C89" i="29"/>
  <c r="C64" i="29"/>
  <c r="C63" i="29"/>
  <c r="C48" i="28"/>
  <c r="C53" i="28"/>
  <c r="C15" i="23"/>
  <c r="C39" i="28"/>
  <c r="C40" i="28"/>
  <c r="C41" i="28"/>
  <c r="C42" i="28"/>
  <c r="C43" i="28"/>
  <c r="C44" i="28"/>
  <c r="C45" i="28"/>
  <c r="C46" i="28"/>
  <c r="C47" i="28"/>
  <c r="C56" i="28"/>
  <c r="C57" i="28"/>
  <c r="C58" i="28"/>
  <c r="C59" i="28"/>
  <c r="C60" i="28"/>
  <c r="C61" i="28"/>
  <c r="C62" i="28"/>
  <c r="C63" i="28"/>
  <c r="C64" i="28"/>
  <c r="C80" i="29" l="1"/>
  <c r="C79" i="29"/>
  <c r="C78" i="29"/>
  <c r="C77" i="29"/>
  <c r="C76" i="29"/>
  <c r="C75" i="29"/>
  <c r="C74" i="29"/>
  <c r="C73" i="29"/>
  <c r="C72" i="29"/>
  <c r="C62" i="29"/>
  <c r="C61" i="29"/>
  <c r="C60" i="29"/>
  <c r="C59" i="29"/>
  <c r="C58" i="29"/>
  <c r="C57" i="29"/>
  <c r="C53" i="29"/>
  <c r="C52" i="29"/>
  <c r="C51" i="29"/>
  <c r="C50" i="29"/>
  <c r="C49" i="29"/>
  <c r="C48" i="29"/>
  <c r="C47" i="29"/>
  <c r="C46" i="29"/>
  <c r="C45" i="29"/>
  <c r="C40" i="29"/>
  <c r="C39" i="29"/>
  <c r="C37" i="29"/>
  <c r="C36" i="29"/>
  <c r="C35" i="29"/>
  <c r="C34" i="29"/>
  <c r="C33" i="29"/>
  <c r="C32" i="29"/>
  <c r="C31" i="29"/>
  <c r="C30" i="29"/>
  <c r="C29" i="29"/>
  <c r="C28" i="29"/>
  <c r="C26" i="29"/>
  <c r="C25" i="29"/>
  <c r="C24" i="29"/>
  <c r="C23" i="29"/>
  <c r="C21" i="29"/>
  <c r="C20" i="29"/>
  <c r="C19" i="29"/>
  <c r="C18" i="29"/>
  <c r="C17" i="29"/>
  <c r="C16" i="29"/>
  <c r="C15" i="29"/>
  <c r="C14" i="29"/>
  <c r="C13" i="29"/>
  <c r="C12" i="29"/>
  <c r="C11" i="29"/>
  <c r="C10" i="29"/>
  <c r="C9" i="29"/>
  <c r="C8" i="29"/>
  <c r="C7" i="29"/>
  <c r="C6" i="29"/>
  <c r="C5" i="29"/>
  <c r="C4" i="29"/>
  <c r="C3" i="29"/>
  <c r="G2" i="29"/>
  <c r="C38" i="28"/>
  <c r="C37" i="28"/>
  <c r="C36" i="28"/>
  <c r="C35" i="28"/>
  <c r="C34" i="28"/>
  <c r="C33" i="28"/>
  <c r="C32" i="28"/>
  <c r="C31" i="28"/>
  <c r="C30" i="28"/>
  <c r="C25" i="28"/>
  <c r="C24" i="28"/>
  <c r="C22" i="28"/>
  <c r="C21" i="28"/>
  <c r="C20" i="28"/>
  <c r="C19" i="28"/>
  <c r="C18" i="28"/>
  <c r="C17" i="28"/>
  <c r="C16" i="28"/>
  <c r="C15" i="28"/>
  <c r="C14" i="28"/>
  <c r="C13" i="28"/>
  <c r="C12" i="28"/>
  <c r="C10" i="28"/>
  <c r="C9" i="28"/>
  <c r="C8" i="28"/>
  <c r="C7" i="28"/>
  <c r="C6" i="28"/>
  <c r="C5" i="28"/>
  <c r="C4" i="28"/>
  <c r="C3" i="28"/>
  <c r="C2" i="28"/>
  <c r="G2" i="28" s="1"/>
  <c r="G3" i="28" l="1"/>
  <c r="G4" i="28" s="1"/>
  <c r="G5" i="28" s="1"/>
  <c r="G6" i="28" s="1"/>
  <c r="G7" i="28" s="1"/>
  <c r="G8" i="28" s="1"/>
  <c r="G9" i="28" s="1"/>
  <c r="G10" i="28" s="1"/>
  <c r="G11" i="28" s="1"/>
  <c r="G12" i="28" s="1"/>
  <c r="G13" i="28" s="1"/>
  <c r="G14" i="28" s="1"/>
  <c r="G15" i="28" s="1"/>
  <c r="G16" i="28" s="1"/>
  <c r="G17" i="28" s="1"/>
  <c r="G18" i="28" s="1"/>
  <c r="G19" i="28" s="1"/>
  <c r="G20" i="28" s="1"/>
  <c r="G21" i="28" s="1"/>
  <c r="G22" i="28" s="1"/>
  <c r="G23" i="28" s="1"/>
  <c r="G24" i="28" s="1"/>
  <c r="G25" i="28" s="1"/>
  <c r="G26" i="28" s="1"/>
  <c r="G27" i="28" s="1"/>
  <c r="G28" i="28" s="1"/>
  <c r="G29" i="28" s="1"/>
  <c r="G30" i="28" s="1"/>
  <c r="G31" i="28" s="1"/>
  <c r="G32" i="28" s="1"/>
  <c r="G33" i="28" s="1"/>
  <c r="G34" i="28" s="1"/>
  <c r="G35" i="28" s="1"/>
  <c r="G36" i="28" s="1"/>
  <c r="G37" i="28" s="1"/>
  <c r="G38" i="28" s="1"/>
  <c r="G39" i="28" s="1"/>
  <c r="G40" i="28" s="1"/>
  <c r="G41" i="28" s="1"/>
  <c r="G42" i="28" s="1"/>
  <c r="G43" i="28" s="1"/>
  <c r="G44" i="28" s="1"/>
  <c r="G45" i="28" s="1"/>
  <c r="G46" i="28" s="1"/>
  <c r="G47" i="28" s="1"/>
  <c r="G3" i="29"/>
  <c r="G4" i="29" s="1"/>
  <c r="G5" i="29" s="1"/>
  <c r="G6" i="29" s="1"/>
  <c r="G7" i="29" s="1"/>
  <c r="G8" i="29" s="1"/>
  <c r="G9" i="29" s="1"/>
  <c r="G10" i="29" s="1"/>
  <c r="G11" i="29" s="1"/>
  <c r="G12" i="29" s="1"/>
  <c r="G13" i="29" s="1"/>
  <c r="G14" i="29" s="1"/>
  <c r="G15" i="29" s="1"/>
  <c r="G16" i="29" s="1"/>
  <c r="G17" i="29" s="1"/>
  <c r="G18" i="29" s="1"/>
  <c r="B51" i="25"/>
  <c r="B26" i="25"/>
  <c r="B25" i="25"/>
  <c r="B66" i="25"/>
  <c r="B63" i="25"/>
  <c r="B62" i="25"/>
  <c r="C7" i="25"/>
  <c r="C10" i="25"/>
  <c r="C19" i="25"/>
  <c r="B4" i="25"/>
  <c r="B5" i="25"/>
  <c r="B6" i="25"/>
  <c r="B8" i="25"/>
  <c r="B9" i="25"/>
  <c r="B11" i="25"/>
  <c r="B13" i="25"/>
  <c r="B14" i="25"/>
  <c r="B16" i="25"/>
  <c r="B17" i="25"/>
  <c r="B18" i="25"/>
  <c r="B20" i="25"/>
  <c r="B21" i="25"/>
  <c r="B23" i="25"/>
  <c r="B24" i="25"/>
  <c r="B28" i="25"/>
  <c r="B29" i="25"/>
  <c r="B31" i="25"/>
  <c r="B32" i="25"/>
  <c r="B33" i="25"/>
  <c r="B34" i="25"/>
  <c r="B36" i="25"/>
  <c r="B37" i="25"/>
  <c r="B39" i="25"/>
  <c r="B40" i="25"/>
  <c r="B41" i="25"/>
  <c r="B43" i="25"/>
  <c r="B44" i="25"/>
  <c r="B45" i="25"/>
  <c r="B47" i="25"/>
  <c r="B48" i="25"/>
  <c r="B50" i="25"/>
  <c r="B52" i="25"/>
  <c r="B53" i="25"/>
  <c r="B55" i="25"/>
  <c r="B56" i="25"/>
  <c r="B58" i="25"/>
  <c r="B59" i="25"/>
  <c r="B60" i="25"/>
  <c r="B65" i="25"/>
  <c r="B3" i="25"/>
  <c r="G3" i="25" s="1"/>
  <c r="G4" i="25" s="1"/>
  <c r="G5" i="25" s="1"/>
  <c r="G6" i="25" s="1"/>
  <c r="G7" i="25" s="1"/>
  <c r="G8" i="25" s="1"/>
  <c r="G9" i="25" s="1"/>
  <c r="G10" i="25" s="1"/>
  <c r="G11" i="25" s="1"/>
  <c r="G12" i="25" s="1"/>
  <c r="G13" i="25" s="1"/>
  <c r="G14" i="25" s="1"/>
  <c r="G15" i="25" s="1"/>
  <c r="G16" i="25" s="1"/>
  <c r="G17" i="25" s="1"/>
  <c r="G18" i="25" s="1"/>
  <c r="G19" i="25" s="1"/>
  <c r="G20" i="25" s="1"/>
  <c r="G21" i="25" s="1"/>
  <c r="G22" i="25" s="1"/>
  <c r="G23" i="25" s="1"/>
  <c r="G24" i="25" s="1"/>
  <c r="G25" i="25" s="1"/>
  <c r="G26" i="25" s="1"/>
  <c r="G27" i="25" s="1"/>
  <c r="G28" i="25" s="1"/>
  <c r="G29" i="25" s="1"/>
  <c r="G30" i="25" s="1"/>
  <c r="G31" i="25" s="1"/>
  <c r="G32" i="25" s="1"/>
  <c r="G33" i="25" s="1"/>
  <c r="G34" i="25" s="1"/>
  <c r="G35" i="25" s="1"/>
  <c r="G36" i="25" s="1"/>
  <c r="G37" i="25" s="1"/>
  <c r="G38" i="25" s="1"/>
  <c r="G39" i="25" s="1"/>
  <c r="G40" i="25" s="1"/>
  <c r="G41" i="25" s="1"/>
  <c r="G42" i="25" s="1"/>
  <c r="G43" i="25" s="1"/>
  <c r="G44" i="25" s="1"/>
  <c r="G45" i="25" s="1"/>
  <c r="G46" i="25" s="1"/>
  <c r="G47" i="25" s="1"/>
  <c r="G48" i="25" s="1"/>
  <c r="G49" i="25" s="1"/>
  <c r="G50" i="25" s="1"/>
  <c r="G51" i="25" s="1"/>
  <c r="G52" i="25" s="1"/>
  <c r="G53" i="25" s="1"/>
  <c r="G54" i="25" s="1"/>
  <c r="G55" i="25" s="1"/>
  <c r="G56" i="25" s="1"/>
  <c r="C27" i="25"/>
  <c r="C30" i="25"/>
  <c r="C38" i="25"/>
  <c r="C42" i="25"/>
  <c r="C49" i="25"/>
  <c r="C54" i="25"/>
  <c r="C57" i="25"/>
  <c r="G3" i="34" l="1"/>
  <c r="G4" i="34" s="1"/>
  <c r="B14" i="24"/>
  <c r="B13" i="24"/>
  <c r="B12" i="24"/>
  <c r="B11" i="24"/>
  <c r="C10" i="24"/>
  <c r="B9" i="24"/>
  <c r="B8" i="24"/>
  <c r="C7" i="24"/>
  <c r="B6" i="24"/>
  <c r="C5" i="24"/>
  <c r="B4" i="24"/>
  <c r="K3" i="24" s="1"/>
  <c r="B3" i="24"/>
  <c r="B2" i="24"/>
  <c r="G2" i="24" s="1"/>
  <c r="G3" i="24" s="1"/>
  <c r="M69" i="25" l="1"/>
  <c r="K12" i="24"/>
  <c r="K13" i="24"/>
  <c r="K10" i="24"/>
  <c r="G4" i="24"/>
  <c r="G5" i="24" s="1"/>
  <c r="G6" i="24" s="1"/>
  <c r="G7" i="24" s="1"/>
  <c r="G8" i="24" s="1"/>
  <c r="G9" i="24" s="1"/>
  <c r="G10" i="24" s="1"/>
  <c r="G11" i="24" s="1"/>
  <c r="G12" i="24" s="1"/>
  <c r="G13" i="24" s="1"/>
  <c r="G14" i="24" s="1"/>
  <c r="G15" i="24" s="1"/>
  <c r="B22" i="23"/>
  <c r="B21" i="23"/>
  <c r="B20" i="23"/>
  <c r="B19" i="23"/>
  <c r="C18" i="23"/>
  <c r="B17" i="23"/>
  <c r="B16" i="23"/>
  <c r="B14" i="23"/>
  <c r="B13" i="23"/>
  <c r="C12" i="23"/>
  <c r="B11" i="23"/>
  <c r="C10" i="23"/>
  <c r="B9" i="23"/>
  <c r="B8" i="23"/>
  <c r="B7" i="23"/>
  <c r="B6" i="23"/>
  <c r="B5" i="23"/>
  <c r="B4" i="23"/>
  <c r="C3" i="23"/>
  <c r="B2" i="23"/>
  <c r="K18" i="23" l="1"/>
  <c r="K3" i="23"/>
  <c r="K12" i="23"/>
  <c r="G2" i="23"/>
  <c r="G3" i="23" s="1"/>
  <c r="G4" i="23" s="1"/>
  <c r="G5" i="23" s="1"/>
  <c r="G6" i="23" s="1"/>
  <c r="G7" i="23" s="1"/>
  <c r="G8" i="23" s="1"/>
  <c r="G9" i="23" s="1"/>
  <c r="G10" i="23" s="1"/>
  <c r="G11" i="23" s="1"/>
  <c r="G12" i="23" s="1"/>
  <c r="G13" i="23" s="1"/>
  <c r="G14" i="23" s="1"/>
  <c r="G15" i="23" s="1"/>
  <c r="G16" i="23" s="1"/>
  <c r="G17" i="23" s="1"/>
  <c r="G18" i="23" s="1"/>
  <c r="G19" i="23" s="1"/>
  <c r="G20" i="23" s="1"/>
  <c r="G21" i="23" s="1"/>
  <c r="G22" i="23" s="1"/>
  <c r="K10" i="23"/>
</calcChain>
</file>

<file path=xl/sharedStrings.xml><?xml version="1.0" encoding="utf-8"?>
<sst xmlns="http://schemas.openxmlformats.org/spreadsheetml/2006/main" count="1192" uniqueCount="126">
  <si>
    <t>装车</t>
    <phoneticPr fontId="1" type="noConversion"/>
  </si>
  <si>
    <t>台班</t>
    <phoneticPr fontId="1" type="noConversion"/>
  </si>
  <si>
    <t>收入</t>
    <phoneticPr fontId="1" type="noConversion"/>
  </si>
  <si>
    <t>支出</t>
    <phoneticPr fontId="1" type="noConversion"/>
  </si>
  <si>
    <t>单价</t>
    <phoneticPr fontId="1" type="noConversion"/>
  </si>
  <si>
    <t>数量</t>
    <phoneticPr fontId="1" type="noConversion"/>
  </si>
  <si>
    <t>类别</t>
    <phoneticPr fontId="1" type="noConversion"/>
  </si>
  <si>
    <t>日期</t>
    <phoneticPr fontId="1" type="noConversion"/>
  </si>
  <si>
    <t>餐费</t>
    <phoneticPr fontId="1" type="noConversion"/>
  </si>
  <si>
    <t>修理费</t>
    <phoneticPr fontId="1" type="noConversion"/>
  </si>
  <si>
    <t>换大背轴</t>
    <phoneticPr fontId="1" type="noConversion"/>
  </si>
  <si>
    <t>水管</t>
    <phoneticPr fontId="1" type="noConversion"/>
  </si>
  <si>
    <t>加油费</t>
    <phoneticPr fontId="1" type="noConversion"/>
  </si>
  <si>
    <t>买钩子</t>
    <phoneticPr fontId="1" type="noConversion"/>
  </si>
  <si>
    <t>工具</t>
    <phoneticPr fontId="1" type="noConversion"/>
  </si>
  <si>
    <t>手套</t>
    <phoneticPr fontId="1" type="noConversion"/>
  </si>
  <si>
    <t>购机款</t>
    <phoneticPr fontId="1" type="noConversion"/>
  </si>
  <si>
    <t>运机款</t>
    <phoneticPr fontId="1" type="noConversion"/>
  </si>
  <si>
    <t>空气滤芯</t>
    <phoneticPr fontId="1" type="noConversion"/>
  </si>
  <si>
    <t>黄油</t>
    <phoneticPr fontId="1" type="noConversion"/>
  </si>
  <si>
    <t>股本</t>
    <phoneticPr fontId="1" type="noConversion"/>
  </si>
  <si>
    <t>黄油嘴</t>
    <phoneticPr fontId="1" type="noConversion"/>
  </si>
  <si>
    <t>油漆</t>
    <phoneticPr fontId="1" type="noConversion"/>
  </si>
  <si>
    <t>车灯</t>
    <phoneticPr fontId="1" type="noConversion"/>
  </si>
  <si>
    <t>清洗剂</t>
    <phoneticPr fontId="1" type="noConversion"/>
  </si>
  <si>
    <t>底铁板</t>
    <phoneticPr fontId="1" type="noConversion"/>
  </si>
  <si>
    <t>维修费</t>
    <phoneticPr fontId="1" type="noConversion"/>
  </si>
  <si>
    <t>去武汉</t>
  </si>
  <si>
    <t>去武汉</t>
    <phoneticPr fontId="1" type="noConversion"/>
  </si>
  <si>
    <t>路费</t>
    <phoneticPr fontId="1" type="noConversion"/>
  </si>
  <si>
    <t>住宿</t>
    <phoneticPr fontId="1" type="noConversion"/>
  </si>
  <si>
    <t>去长沙</t>
    <phoneticPr fontId="1" type="noConversion"/>
  </si>
  <si>
    <t>四化建</t>
    <phoneticPr fontId="1" type="noConversion"/>
  </si>
  <si>
    <t>步行街</t>
    <phoneticPr fontId="1" type="noConversion"/>
  </si>
  <si>
    <t>余额</t>
    <phoneticPr fontId="1" type="noConversion"/>
  </si>
  <si>
    <t>工地</t>
    <phoneticPr fontId="1" type="noConversion"/>
  </si>
  <si>
    <t>大车</t>
    <phoneticPr fontId="1" type="noConversion"/>
  </si>
  <si>
    <t>小车</t>
    <phoneticPr fontId="1" type="noConversion"/>
  </si>
  <si>
    <t>备注</t>
    <phoneticPr fontId="1" type="noConversion"/>
  </si>
  <si>
    <t>工资</t>
    <phoneticPr fontId="1" type="noConversion"/>
  </si>
  <si>
    <t>刘聪</t>
    <phoneticPr fontId="1" type="noConversion"/>
  </si>
  <si>
    <t>陈明</t>
    <phoneticPr fontId="1" type="noConversion"/>
  </si>
  <si>
    <t>去零头</t>
    <phoneticPr fontId="1" type="noConversion"/>
  </si>
  <si>
    <t>机油</t>
    <phoneticPr fontId="1" type="noConversion"/>
  </si>
  <si>
    <t>修车两餐</t>
    <phoneticPr fontId="1" type="noConversion"/>
  </si>
  <si>
    <t>泵线束</t>
    <phoneticPr fontId="1" type="noConversion"/>
  </si>
  <si>
    <t>速度慢检测及维修</t>
    <phoneticPr fontId="1" type="noConversion"/>
  </si>
  <si>
    <t>工时费</t>
    <phoneticPr fontId="1" type="noConversion"/>
  </si>
  <si>
    <t>阀柱（信号阀）</t>
    <phoneticPr fontId="1" type="noConversion"/>
  </si>
  <si>
    <t>机油滤芯</t>
    <phoneticPr fontId="1" type="noConversion"/>
  </si>
  <si>
    <t>燃油粗滤芯</t>
    <phoneticPr fontId="1" type="noConversion"/>
  </si>
  <si>
    <t>阀芯</t>
    <phoneticPr fontId="1" type="noConversion"/>
  </si>
  <si>
    <t>燃油细滤芯</t>
    <phoneticPr fontId="1" type="noConversion"/>
  </si>
  <si>
    <t>先导滤芯</t>
    <phoneticPr fontId="1" type="noConversion"/>
  </si>
  <si>
    <t>液压油滤芯</t>
    <phoneticPr fontId="1" type="noConversion"/>
  </si>
  <si>
    <t>小壶美孚拍</t>
    <phoneticPr fontId="1" type="noConversion"/>
  </si>
  <si>
    <t>维修保养</t>
    <phoneticPr fontId="1" type="noConversion"/>
  </si>
  <si>
    <t>修车午餐</t>
    <phoneticPr fontId="1" type="noConversion"/>
  </si>
  <si>
    <t>小松18L液压油</t>
    <phoneticPr fontId="1" type="noConversion"/>
  </si>
  <si>
    <t>小松18L齿轮油</t>
    <phoneticPr fontId="1" type="noConversion"/>
  </si>
  <si>
    <t>O型圈</t>
    <phoneticPr fontId="1" type="noConversion"/>
  </si>
  <si>
    <t>上水管</t>
    <phoneticPr fontId="1" type="noConversion"/>
  </si>
  <si>
    <t>行走马达柱塞</t>
    <phoneticPr fontId="1" type="noConversion"/>
  </si>
  <si>
    <t>九孔板</t>
    <phoneticPr fontId="1" type="noConversion"/>
  </si>
  <si>
    <t>钢头</t>
    <phoneticPr fontId="1" type="noConversion"/>
  </si>
  <si>
    <t>摇摆</t>
    <phoneticPr fontId="1" type="noConversion"/>
  </si>
  <si>
    <t>摇摆（内悬）</t>
    <phoneticPr fontId="1" type="noConversion"/>
  </si>
  <si>
    <t>刹车片</t>
    <phoneticPr fontId="1" type="noConversion"/>
  </si>
  <si>
    <t>幺镜油封</t>
    <phoneticPr fontId="1" type="noConversion"/>
  </si>
  <si>
    <t>修理包</t>
    <phoneticPr fontId="1" type="noConversion"/>
  </si>
  <si>
    <t>折扣</t>
    <phoneticPr fontId="1" type="noConversion"/>
  </si>
  <si>
    <t>去零</t>
    <phoneticPr fontId="1" type="noConversion"/>
  </si>
  <si>
    <t>螺口</t>
    <phoneticPr fontId="1" type="noConversion"/>
  </si>
  <si>
    <t>活动扳手</t>
    <phoneticPr fontId="1" type="noConversion"/>
  </si>
  <si>
    <t>扳手</t>
    <phoneticPr fontId="1" type="noConversion"/>
  </si>
  <si>
    <t>反光镜</t>
    <phoneticPr fontId="1" type="noConversion"/>
  </si>
  <si>
    <t>脚垫</t>
    <phoneticPr fontId="1" type="noConversion"/>
  </si>
  <si>
    <t>喇叭</t>
    <phoneticPr fontId="1" type="noConversion"/>
  </si>
  <si>
    <t>小松68#18L液压油</t>
    <phoneticPr fontId="1" type="noConversion"/>
  </si>
  <si>
    <t>日立O型圈（优）</t>
    <phoneticPr fontId="1" type="noConversion"/>
  </si>
  <si>
    <t>手柄油封修理</t>
    <phoneticPr fontId="1" type="noConversion"/>
  </si>
  <si>
    <t>毛利</t>
    <phoneticPr fontId="1" type="noConversion"/>
  </si>
  <si>
    <t>产出率</t>
    <phoneticPr fontId="1" type="noConversion"/>
  </si>
  <si>
    <t>南湖公园</t>
    <phoneticPr fontId="1" type="noConversion"/>
  </si>
  <si>
    <t>进场费</t>
    <phoneticPr fontId="1" type="noConversion"/>
  </si>
  <si>
    <t>无票</t>
    <phoneticPr fontId="1" type="noConversion"/>
  </si>
  <si>
    <t>进场前</t>
    <phoneticPr fontId="1" type="noConversion"/>
  </si>
  <si>
    <t>入账</t>
    <phoneticPr fontId="1" type="noConversion"/>
  </si>
  <si>
    <t>四化建盈利</t>
    <phoneticPr fontId="1" type="noConversion"/>
  </si>
  <si>
    <t>刘聪股本</t>
    <phoneticPr fontId="1" type="noConversion"/>
  </si>
  <si>
    <t>螺丝栓</t>
    <phoneticPr fontId="1" type="noConversion"/>
  </si>
  <si>
    <t>现金加油</t>
    <phoneticPr fontId="1" type="noConversion"/>
  </si>
  <si>
    <t>招待工地老板</t>
    <phoneticPr fontId="1" type="noConversion"/>
  </si>
  <si>
    <t>拖车费</t>
    <phoneticPr fontId="1" type="noConversion"/>
  </si>
  <si>
    <t>运营成本</t>
    <phoneticPr fontId="1" type="noConversion"/>
  </si>
  <si>
    <t>进出南湖工地拖车费</t>
    <phoneticPr fontId="1" type="noConversion"/>
  </si>
  <si>
    <t>南湖工地代班第1天宵夜</t>
    <phoneticPr fontId="1" type="noConversion"/>
  </si>
  <si>
    <t>南湖工地代班第1天工资</t>
    <phoneticPr fontId="1" type="noConversion"/>
  </si>
  <si>
    <t>南湖工地代班第2天工资</t>
  </si>
  <si>
    <t>南湖工地代班第3天工资</t>
  </si>
  <si>
    <t>南湖工地代班第2天宵夜</t>
  </si>
  <si>
    <t>南湖工地代班第3天宵夜</t>
  </si>
  <si>
    <t>送南湖工地施工员烟</t>
    <phoneticPr fontId="1" type="noConversion"/>
  </si>
  <si>
    <t>送步行街李总烟一条</t>
    <phoneticPr fontId="1" type="noConversion"/>
  </si>
  <si>
    <t>南湖公园盈利</t>
    <phoneticPr fontId="1" type="noConversion"/>
  </si>
  <si>
    <t>步行街盈利</t>
    <phoneticPr fontId="1" type="noConversion"/>
  </si>
  <si>
    <t>南湖公园工地下欠</t>
    <phoneticPr fontId="1" type="noConversion"/>
  </si>
  <si>
    <t>刘聪4月工资</t>
    <phoneticPr fontId="1" type="noConversion"/>
  </si>
  <si>
    <t>陈明4月工资</t>
    <phoneticPr fontId="1" type="noConversion"/>
  </si>
  <si>
    <t>刘聪5月工资</t>
  </si>
  <si>
    <t>陈明5月工资</t>
  </si>
  <si>
    <t>下欠修理费</t>
    <phoneticPr fontId="1" type="noConversion"/>
  </si>
  <si>
    <t>黄油（件）</t>
    <phoneticPr fontId="1" type="noConversion"/>
  </si>
  <si>
    <t>4L机油</t>
    <phoneticPr fontId="1" type="noConversion"/>
  </si>
  <si>
    <t>PC300开山出TL</t>
    <phoneticPr fontId="1" type="noConversion"/>
  </si>
  <si>
    <t>销子</t>
    <phoneticPr fontId="1" type="noConversion"/>
  </si>
  <si>
    <t>摩托车送货</t>
    <phoneticPr fontId="1" type="noConversion"/>
  </si>
  <si>
    <t>小松18L机油</t>
    <phoneticPr fontId="1" type="noConversion"/>
  </si>
  <si>
    <t>进口6907</t>
    <phoneticPr fontId="1" type="noConversion"/>
  </si>
  <si>
    <t>小松4L齿轮油</t>
    <phoneticPr fontId="1" type="noConversion"/>
  </si>
  <si>
    <t>维修费（日期未知）</t>
    <phoneticPr fontId="1" type="noConversion"/>
  </si>
  <si>
    <t>工具一批（日期未知）</t>
    <phoneticPr fontId="1" type="noConversion"/>
  </si>
  <si>
    <t>修理驱动购汽油2</t>
    <phoneticPr fontId="1" type="noConversion"/>
  </si>
  <si>
    <t>修理驱动购汽油1</t>
    <phoneticPr fontId="1" type="noConversion"/>
  </si>
  <si>
    <t>步行街工地下欠（截止20170531）</t>
    <phoneticPr fontId="1" type="noConversion"/>
  </si>
  <si>
    <t>维修保养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</si>
</sst>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/mm/dd"/>
  </numFmts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</fonts>
  <fills count="8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14" fontId="2" fillId="3" borderId="1" xfId="0" applyNumberFormat="1" applyFont="1" applyFill="1" applyBorder="1" applyAlignment="1">
      <alignment horizontal="center" vertical="center"/>
    </xf>
    <xf numFmtId="14" fontId="2" fillId="4" borderId="1" xfId="0" applyNumberFormat="1" applyFont="1" applyFill="1" applyBorder="1" applyAlignment="1">
      <alignment horizontal="center" vertical="center"/>
    </xf>
    <xf numFmtId="14" fontId="2" fillId="5" borderId="1" xfId="0" applyNumberFormat="1" applyFont="1" applyFill="1" applyBorder="1" applyAlignment="1">
      <alignment horizontal="center" vertical="center"/>
    </xf>
    <xf numFmtId="0" fontId="2" fillId="0" borderId="1" xfId="0" applyFont="1" applyBorder="1"/>
    <xf numFmtId="176" fontId="2" fillId="2" borderId="1" xfId="0" applyNumberFormat="1" applyFont="1" applyFill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176" fontId="2" fillId="5" borderId="1" xfId="0" applyNumberFormat="1" applyFont="1" applyFill="1" applyBorder="1" applyAlignment="1">
      <alignment horizontal="center" vertical="center"/>
    </xf>
    <xf numFmtId="176" fontId="2" fillId="3" borderId="1" xfId="0" applyNumberFormat="1" applyFont="1" applyFill="1" applyBorder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176" fontId="2" fillId="6" borderId="1" xfId="0" applyNumberFormat="1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14" fontId="2" fillId="7" borderId="1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"/>
  <sheetViews>
    <sheetView topLeftCell="A70" zoomScaleNormal="100" workbookViewId="0">
      <selection activeCell="N87" sqref="N87"/>
    </sheetView>
  </sheetViews>
  <sheetFormatPr defaultRowHeight="16.5" x14ac:dyDescent="0.3"/>
  <cols>
    <col min="1" max="1" width="12.5" style="15" bestFit="1" customWidth="1"/>
    <col min="2" max="3" width="8.5" style="2" bestFit="1" customWidth="1"/>
    <col min="4" max="5" width="9.25" style="2" bestFit="1" customWidth="1"/>
    <col min="6" max="6" width="22.875" style="2" bestFit="1" customWidth="1"/>
    <col min="7" max="7" width="8.5" style="2" bestFit="1" customWidth="1"/>
    <col min="8" max="8" width="5.5" style="2" bestFit="1" customWidth="1"/>
    <col min="9" max="9" width="8.5" style="2" bestFit="1" customWidth="1"/>
    <col min="10" max="11" width="5.5" style="2" bestFit="1" customWidth="1"/>
    <col min="12" max="12" width="9.625" style="2" bestFit="1" customWidth="1"/>
    <col min="13" max="16384" width="9" style="1"/>
  </cols>
  <sheetData>
    <row r="1" spans="1:12" x14ac:dyDescent="0.3">
      <c r="A1" s="11" t="s">
        <v>7</v>
      </c>
      <c r="B1" s="4" t="s">
        <v>2</v>
      </c>
      <c r="C1" s="4" t="s">
        <v>3</v>
      </c>
      <c r="D1" s="4" t="s">
        <v>6</v>
      </c>
      <c r="E1" s="4" t="s">
        <v>35</v>
      </c>
      <c r="F1" s="4" t="s">
        <v>38</v>
      </c>
      <c r="G1" s="4" t="s">
        <v>34</v>
      </c>
      <c r="H1" s="4" t="s">
        <v>5</v>
      </c>
      <c r="I1" s="4" t="s">
        <v>4</v>
      </c>
      <c r="J1" s="4" t="s">
        <v>71</v>
      </c>
      <c r="K1" s="4" t="s">
        <v>81</v>
      </c>
      <c r="L1" s="4" t="s">
        <v>82</v>
      </c>
    </row>
    <row r="2" spans="1:12" x14ac:dyDescent="0.3">
      <c r="A2" s="12">
        <v>42792</v>
      </c>
      <c r="B2" s="3">
        <v>510000</v>
      </c>
      <c r="C2" s="3"/>
      <c r="D2" s="3" t="s">
        <v>20</v>
      </c>
      <c r="E2" s="3"/>
      <c r="F2" s="3"/>
      <c r="G2" s="10">
        <f>B2-C2</f>
        <v>510000</v>
      </c>
      <c r="H2" s="3">
        <v>1</v>
      </c>
      <c r="I2" s="3">
        <v>510000</v>
      </c>
      <c r="J2" s="3"/>
      <c r="K2" s="3"/>
      <c r="L2" s="3"/>
    </row>
    <row r="3" spans="1:12" x14ac:dyDescent="0.3">
      <c r="A3" s="12">
        <v>42786</v>
      </c>
      <c r="B3" s="3"/>
      <c r="C3" s="3">
        <f t="shared" ref="C3:C9" si="0">I3*H3</f>
        <v>600</v>
      </c>
      <c r="D3" s="3" t="s">
        <v>28</v>
      </c>
      <c r="E3" s="3"/>
      <c r="F3" s="3" t="s">
        <v>29</v>
      </c>
      <c r="G3" s="10">
        <f>G2+B3-C3</f>
        <v>509400</v>
      </c>
      <c r="H3" s="3">
        <v>1</v>
      </c>
      <c r="I3" s="3">
        <v>600</v>
      </c>
      <c r="J3" s="3"/>
      <c r="K3" s="3"/>
      <c r="L3" s="3"/>
    </row>
    <row r="4" spans="1:12" x14ac:dyDescent="0.3">
      <c r="A4" s="12">
        <v>42786</v>
      </c>
      <c r="B4" s="3"/>
      <c r="C4" s="3">
        <f t="shared" si="0"/>
        <v>400</v>
      </c>
      <c r="D4" s="3" t="s">
        <v>27</v>
      </c>
      <c r="E4" s="3"/>
      <c r="F4" s="3" t="s">
        <v>29</v>
      </c>
      <c r="G4" s="10">
        <f t="shared" ref="G4:G77" si="1">G3+B4-C4</f>
        <v>509000</v>
      </c>
      <c r="H4" s="3">
        <v>1</v>
      </c>
      <c r="I4" s="3">
        <v>400</v>
      </c>
      <c r="J4" s="3"/>
      <c r="K4" s="3"/>
      <c r="L4" s="3"/>
    </row>
    <row r="5" spans="1:12" x14ac:dyDescent="0.3">
      <c r="A5" s="12">
        <v>42786</v>
      </c>
      <c r="B5" s="3"/>
      <c r="C5" s="3">
        <f t="shared" si="0"/>
        <v>500</v>
      </c>
      <c r="D5" s="3" t="s">
        <v>27</v>
      </c>
      <c r="E5" s="3"/>
      <c r="F5" s="3" t="s">
        <v>8</v>
      </c>
      <c r="G5" s="10">
        <f t="shared" si="1"/>
        <v>508500</v>
      </c>
      <c r="H5" s="3">
        <v>1</v>
      </c>
      <c r="I5" s="3">
        <v>500</v>
      </c>
      <c r="J5" s="3"/>
      <c r="K5" s="3"/>
      <c r="L5" s="3"/>
    </row>
    <row r="6" spans="1:12" x14ac:dyDescent="0.3">
      <c r="A6" s="12">
        <v>42786</v>
      </c>
      <c r="B6" s="3"/>
      <c r="C6" s="3">
        <f t="shared" si="0"/>
        <v>300</v>
      </c>
      <c r="D6" s="3" t="s">
        <v>27</v>
      </c>
      <c r="E6" s="3"/>
      <c r="F6" s="3" t="s">
        <v>30</v>
      </c>
      <c r="G6" s="10">
        <f t="shared" si="1"/>
        <v>508200</v>
      </c>
      <c r="H6" s="3">
        <v>1</v>
      </c>
      <c r="I6" s="3">
        <v>300</v>
      </c>
      <c r="J6" s="3"/>
      <c r="K6" s="3"/>
      <c r="L6" s="3"/>
    </row>
    <row r="7" spans="1:12" x14ac:dyDescent="0.3">
      <c r="A7" s="12">
        <v>42790</v>
      </c>
      <c r="B7" s="3"/>
      <c r="C7" s="3">
        <f t="shared" si="0"/>
        <v>400</v>
      </c>
      <c r="D7" s="3" t="s">
        <v>31</v>
      </c>
      <c r="E7" s="3"/>
      <c r="F7" s="3"/>
      <c r="G7" s="10">
        <f t="shared" si="1"/>
        <v>507800</v>
      </c>
      <c r="H7" s="3">
        <v>1</v>
      </c>
      <c r="I7" s="3">
        <v>400</v>
      </c>
      <c r="J7" s="3"/>
      <c r="K7" s="3"/>
      <c r="L7" s="3"/>
    </row>
    <row r="8" spans="1:12" x14ac:dyDescent="0.3">
      <c r="A8" s="12">
        <v>42790</v>
      </c>
      <c r="B8" s="3"/>
      <c r="C8" s="3">
        <f t="shared" si="0"/>
        <v>240</v>
      </c>
      <c r="D8" s="3" t="s">
        <v>31</v>
      </c>
      <c r="E8" s="3"/>
      <c r="F8" s="3"/>
      <c r="G8" s="10">
        <f t="shared" si="1"/>
        <v>507560</v>
      </c>
      <c r="H8" s="3">
        <v>1</v>
      </c>
      <c r="I8" s="3">
        <v>240</v>
      </c>
      <c r="J8" s="3"/>
      <c r="K8" s="3"/>
      <c r="L8" s="3"/>
    </row>
    <row r="9" spans="1:12" x14ac:dyDescent="0.3">
      <c r="A9" s="12">
        <v>42790</v>
      </c>
      <c r="B9" s="3"/>
      <c r="C9" s="3">
        <f t="shared" si="0"/>
        <v>340</v>
      </c>
      <c r="D9" s="3" t="s">
        <v>31</v>
      </c>
      <c r="E9" s="3"/>
      <c r="F9" s="3" t="s">
        <v>8</v>
      </c>
      <c r="G9" s="10">
        <f t="shared" si="1"/>
        <v>507220</v>
      </c>
      <c r="H9" s="3">
        <v>1</v>
      </c>
      <c r="I9" s="3">
        <v>340</v>
      </c>
      <c r="J9" s="3"/>
      <c r="K9" s="3"/>
      <c r="L9" s="3"/>
    </row>
    <row r="10" spans="1:12" x14ac:dyDescent="0.3">
      <c r="A10" s="12">
        <v>42792</v>
      </c>
      <c r="B10" s="3"/>
      <c r="C10" s="3">
        <f t="shared" ref="C10:C21" si="2">H10*I10</f>
        <v>488000</v>
      </c>
      <c r="D10" s="3" t="s">
        <v>16</v>
      </c>
      <c r="E10" s="3"/>
      <c r="F10" s="3"/>
      <c r="G10" s="10">
        <f t="shared" si="1"/>
        <v>19220</v>
      </c>
      <c r="H10" s="3">
        <v>1</v>
      </c>
      <c r="I10" s="3">
        <v>488000</v>
      </c>
      <c r="J10" s="3"/>
      <c r="K10" s="3"/>
      <c r="L10" s="3"/>
    </row>
    <row r="11" spans="1:12" x14ac:dyDescent="0.3">
      <c r="A11" s="12">
        <v>42804</v>
      </c>
      <c r="B11" s="3"/>
      <c r="C11" s="6">
        <f t="shared" si="2"/>
        <v>5000</v>
      </c>
      <c r="D11" s="3" t="s">
        <v>16</v>
      </c>
      <c r="E11" s="3"/>
      <c r="F11" s="3" t="s">
        <v>13</v>
      </c>
      <c r="G11" s="10">
        <f t="shared" si="1"/>
        <v>14220</v>
      </c>
      <c r="H11" s="3">
        <v>1</v>
      </c>
      <c r="I11" s="3">
        <v>5000</v>
      </c>
      <c r="J11" s="3"/>
      <c r="K11" s="3"/>
      <c r="L11" s="3"/>
    </row>
    <row r="12" spans="1:12" x14ac:dyDescent="0.3">
      <c r="A12" s="12">
        <v>42792</v>
      </c>
      <c r="B12" s="3"/>
      <c r="C12" s="3">
        <f t="shared" si="2"/>
        <v>4000</v>
      </c>
      <c r="D12" s="3" t="s">
        <v>17</v>
      </c>
      <c r="E12" s="3"/>
      <c r="F12" s="3"/>
      <c r="G12" s="10">
        <f t="shared" si="1"/>
        <v>10220</v>
      </c>
      <c r="H12" s="3">
        <v>1</v>
      </c>
      <c r="I12" s="3">
        <v>4000</v>
      </c>
      <c r="J12" s="3"/>
      <c r="K12" s="3"/>
      <c r="L12" s="3"/>
    </row>
    <row r="13" spans="1:12" x14ac:dyDescent="0.3">
      <c r="A13" s="12">
        <v>42793</v>
      </c>
      <c r="B13" s="3"/>
      <c r="C13" s="3">
        <f t="shared" si="2"/>
        <v>300</v>
      </c>
      <c r="D13" s="3" t="s">
        <v>56</v>
      </c>
      <c r="E13" s="3"/>
      <c r="F13" s="3" t="s">
        <v>18</v>
      </c>
      <c r="G13" s="10">
        <f t="shared" si="1"/>
        <v>9920</v>
      </c>
      <c r="H13" s="3">
        <v>1</v>
      </c>
      <c r="I13" s="3">
        <v>300</v>
      </c>
      <c r="J13" s="3"/>
      <c r="K13" s="3"/>
      <c r="L13" s="3"/>
    </row>
    <row r="14" spans="1:12" x14ac:dyDescent="0.3">
      <c r="A14" s="12">
        <v>42793</v>
      </c>
      <c r="B14" s="3"/>
      <c r="C14" s="3">
        <f t="shared" si="2"/>
        <v>170</v>
      </c>
      <c r="D14" s="3" t="s">
        <v>56</v>
      </c>
      <c r="E14" s="3"/>
      <c r="F14" s="3" t="s">
        <v>19</v>
      </c>
      <c r="G14" s="10">
        <f t="shared" si="1"/>
        <v>9750</v>
      </c>
      <c r="H14" s="3">
        <v>1</v>
      </c>
      <c r="I14" s="3">
        <v>170</v>
      </c>
      <c r="J14" s="3"/>
      <c r="K14" s="3"/>
      <c r="L14" s="3"/>
    </row>
    <row r="15" spans="1:12" x14ac:dyDescent="0.3">
      <c r="A15" s="12">
        <v>42793</v>
      </c>
      <c r="B15" s="3"/>
      <c r="C15" s="3">
        <f t="shared" si="2"/>
        <v>95</v>
      </c>
      <c r="D15" s="3" t="s">
        <v>56</v>
      </c>
      <c r="E15" s="3"/>
      <c r="F15" s="3" t="s">
        <v>21</v>
      </c>
      <c r="G15" s="10">
        <f t="shared" si="1"/>
        <v>9655</v>
      </c>
      <c r="H15" s="3">
        <v>1</v>
      </c>
      <c r="I15" s="3">
        <v>95</v>
      </c>
      <c r="J15" s="3"/>
      <c r="K15" s="3"/>
      <c r="L15" s="3"/>
    </row>
    <row r="16" spans="1:12" x14ac:dyDescent="0.3">
      <c r="A16" s="12">
        <v>42793</v>
      </c>
      <c r="B16" s="3"/>
      <c r="C16" s="3">
        <f t="shared" si="2"/>
        <v>145</v>
      </c>
      <c r="D16" s="3" t="s">
        <v>56</v>
      </c>
      <c r="E16" s="3"/>
      <c r="F16" s="3" t="s">
        <v>22</v>
      </c>
      <c r="G16" s="10">
        <f t="shared" si="1"/>
        <v>9510</v>
      </c>
      <c r="H16" s="3">
        <v>1</v>
      </c>
      <c r="I16" s="3">
        <v>145</v>
      </c>
      <c r="J16" s="3"/>
      <c r="K16" s="3"/>
      <c r="L16" s="3"/>
    </row>
    <row r="17" spans="1:12" x14ac:dyDescent="0.3">
      <c r="A17" s="12">
        <v>42793</v>
      </c>
      <c r="B17" s="3"/>
      <c r="C17" s="3">
        <f t="shared" si="2"/>
        <v>120</v>
      </c>
      <c r="D17" s="3" t="s">
        <v>56</v>
      </c>
      <c r="E17" s="3"/>
      <c r="F17" s="3" t="s">
        <v>23</v>
      </c>
      <c r="G17" s="10">
        <f t="shared" si="1"/>
        <v>9390</v>
      </c>
      <c r="H17" s="3">
        <v>1</v>
      </c>
      <c r="I17" s="3">
        <v>120</v>
      </c>
      <c r="J17" s="3"/>
      <c r="K17" s="3"/>
      <c r="L17" s="3"/>
    </row>
    <row r="18" spans="1:12" x14ac:dyDescent="0.3">
      <c r="A18" s="12">
        <v>42793</v>
      </c>
      <c r="B18" s="3"/>
      <c r="C18" s="3">
        <f t="shared" si="2"/>
        <v>20</v>
      </c>
      <c r="D18" s="3" t="s">
        <v>56</v>
      </c>
      <c r="E18" s="3"/>
      <c r="F18" s="3" t="s">
        <v>24</v>
      </c>
      <c r="G18" s="10">
        <f t="shared" si="1"/>
        <v>9370</v>
      </c>
      <c r="H18" s="3">
        <v>1</v>
      </c>
      <c r="I18" s="3">
        <v>20</v>
      </c>
      <c r="J18" s="3"/>
      <c r="K18" s="3"/>
      <c r="L18" s="3"/>
    </row>
    <row r="19" spans="1:12" x14ac:dyDescent="0.3">
      <c r="A19" s="12">
        <v>42793</v>
      </c>
      <c r="B19" s="3"/>
      <c r="C19" s="3">
        <f t="shared" si="2"/>
        <v>120</v>
      </c>
      <c r="D19" s="3" t="s">
        <v>56</v>
      </c>
      <c r="E19" s="3"/>
      <c r="F19" s="3" t="s">
        <v>25</v>
      </c>
      <c r="G19" s="10">
        <f t="shared" si="1"/>
        <v>9250</v>
      </c>
      <c r="H19" s="3">
        <v>1</v>
      </c>
      <c r="I19" s="3">
        <v>120</v>
      </c>
      <c r="J19" s="3"/>
      <c r="K19" s="3"/>
      <c r="L19" s="3"/>
    </row>
    <row r="20" spans="1:12" x14ac:dyDescent="0.3">
      <c r="A20" s="12">
        <v>42793</v>
      </c>
      <c r="B20" s="3"/>
      <c r="C20" s="3">
        <f t="shared" si="2"/>
        <v>3600</v>
      </c>
      <c r="D20" s="3" t="s">
        <v>56</v>
      </c>
      <c r="E20" s="3"/>
      <c r="F20" s="3" t="s">
        <v>26</v>
      </c>
      <c r="G20" s="10">
        <f t="shared" si="1"/>
        <v>5650</v>
      </c>
      <c r="H20" s="3">
        <v>1</v>
      </c>
      <c r="I20" s="3">
        <v>3600</v>
      </c>
      <c r="J20" s="3"/>
      <c r="K20" s="3"/>
      <c r="L20" s="3"/>
    </row>
    <row r="21" spans="1:12" x14ac:dyDescent="0.3">
      <c r="A21" s="12">
        <v>42794</v>
      </c>
      <c r="B21" s="3"/>
      <c r="C21" s="3">
        <f t="shared" si="2"/>
        <v>160</v>
      </c>
      <c r="D21" s="3" t="s">
        <v>56</v>
      </c>
      <c r="E21" s="3"/>
      <c r="F21" s="3" t="s">
        <v>8</v>
      </c>
      <c r="G21" s="10">
        <f t="shared" si="1"/>
        <v>5490</v>
      </c>
      <c r="H21" s="3">
        <v>1</v>
      </c>
      <c r="I21" s="3">
        <v>160</v>
      </c>
      <c r="J21" s="3"/>
      <c r="K21" s="3"/>
      <c r="L21" s="3"/>
    </row>
    <row r="22" spans="1:12" x14ac:dyDescent="0.3">
      <c r="A22" s="12">
        <v>42796</v>
      </c>
      <c r="B22" s="3"/>
      <c r="C22" s="3">
        <v>40</v>
      </c>
      <c r="D22" s="3" t="s">
        <v>56</v>
      </c>
      <c r="E22" s="3"/>
      <c r="F22" s="3" t="s">
        <v>8</v>
      </c>
      <c r="G22" s="10">
        <f t="shared" si="1"/>
        <v>5450</v>
      </c>
      <c r="H22" s="3">
        <v>1</v>
      </c>
      <c r="I22" s="3">
        <v>40</v>
      </c>
      <c r="J22" s="3"/>
      <c r="K22" s="3"/>
      <c r="L22" s="3"/>
    </row>
    <row r="23" spans="1:12" x14ac:dyDescent="0.3">
      <c r="A23" s="12">
        <v>42799</v>
      </c>
      <c r="B23" s="3"/>
      <c r="C23" s="3">
        <f>H23*I23</f>
        <v>3700</v>
      </c>
      <c r="D23" s="3" t="s">
        <v>56</v>
      </c>
      <c r="E23" s="3"/>
      <c r="F23" s="3" t="s">
        <v>10</v>
      </c>
      <c r="G23" s="10">
        <f t="shared" si="1"/>
        <v>1750</v>
      </c>
      <c r="H23" s="3">
        <v>1</v>
      </c>
      <c r="I23" s="3">
        <v>3700</v>
      </c>
      <c r="J23" s="3"/>
      <c r="K23" s="3"/>
      <c r="L23" s="3"/>
    </row>
    <row r="24" spans="1:12" x14ac:dyDescent="0.3">
      <c r="A24" s="12">
        <v>42799</v>
      </c>
      <c r="B24" s="3"/>
      <c r="C24" s="3">
        <f>H24*I24</f>
        <v>100</v>
      </c>
      <c r="D24" s="3" t="s">
        <v>56</v>
      </c>
      <c r="E24" s="3"/>
      <c r="F24" s="3" t="s">
        <v>11</v>
      </c>
      <c r="G24" s="10">
        <f t="shared" si="1"/>
        <v>1650</v>
      </c>
      <c r="H24" s="3">
        <v>1</v>
      </c>
      <c r="I24" s="3">
        <v>100</v>
      </c>
      <c r="J24" s="3"/>
      <c r="K24" s="3"/>
      <c r="L24" s="3"/>
    </row>
    <row r="25" spans="1:12" x14ac:dyDescent="0.3">
      <c r="A25" s="12">
        <v>42821</v>
      </c>
      <c r="B25" s="3"/>
      <c r="C25" s="3">
        <f>H25*I25</f>
        <v>510</v>
      </c>
      <c r="D25" s="3" t="s">
        <v>56</v>
      </c>
      <c r="E25" s="3" t="s">
        <v>32</v>
      </c>
      <c r="F25" s="3" t="s">
        <v>14</v>
      </c>
      <c r="G25" s="10">
        <f t="shared" si="1"/>
        <v>1140</v>
      </c>
      <c r="H25" s="3">
        <v>1</v>
      </c>
      <c r="I25" s="3">
        <v>510</v>
      </c>
      <c r="J25" s="3"/>
      <c r="K25" s="3"/>
      <c r="L25" s="3"/>
    </row>
    <row r="26" spans="1:12" x14ac:dyDescent="0.3">
      <c r="A26" s="12">
        <v>42821</v>
      </c>
      <c r="B26" s="3"/>
      <c r="C26" s="3">
        <f>H26*I26</f>
        <v>20</v>
      </c>
      <c r="D26" s="3" t="s">
        <v>56</v>
      </c>
      <c r="E26" s="3" t="s">
        <v>32</v>
      </c>
      <c r="F26" s="3" t="s">
        <v>15</v>
      </c>
      <c r="G26" s="10">
        <f t="shared" si="1"/>
        <v>1120</v>
      </c>
      <c r="H26" s="3">
        <v>1</v>
      </c>
      <c r="I26" s="3">
        <v>20</v>
      </c>
      <c r="J26" s="3"/>
      <c r="K26" s="3"/>
      <c r="L26" s="3"/>
    </row>
    <row r="27" spans="1:12" x14ac:dyDescent="0.3">
      <c r="A27" s="12">
        <v>42827</v>
      </c>
      <c r="B27" s="3">
        <v>12850</v>
      </c>
      <c r="C27" s="3"/>
      <c r="D27" s="3" t="s">
        <v>87</v>
      </c>
      <c r="E27" s="3" t="s">
        <v>32</v>
      </c>
      <c r="F27" s="3" t="s">
        <v>88</v>
      </c>
      <c r="G27" s="10">
        <f t="shared" si="1"/>
        <v>13970</v>
      </c>
      <c r="H27" s="3">
        <v>1</v>
      </c>
      <c r="I27" s="3">
        <v>89</v>
      </c>
      <c r="J27" s="3"/>
      <c r="K27" s="3"/>
      <c r="L27" s="3"/>
    </row>
    <row r="28" spans="1:12" x14ac:dyDescent="0.3">
      <c r="A28" s="12">
        <v>42827</v>
      </c>
      <c r="B28" s="3"/>
      <c r="C28" s="3">
        <f>H28*I28</f>
        <v>7000</v>
      </c>
      <c r="D28" s="3" t="s">
        <v>39</v>
      </c>
      <c r="E28" s="3" t="s">
        <v>32</v>
      </c>
      <c r="F28" s="3" t="s">
        <v>40</v>
      </c>
      <c r="G28" s="10">
        <f t="shared" si="1"/>
        <v>6970</v>
      </c>
      <c r="H28" s="3">
        <v>1</v>
      </c>
      <c r="I28" s="3">
        <v>7000</v>
      </c>
      <c r="J28" s="3"/>
      <c r="K28" s="3"/>
      <c r="L28" s="3"/>
    </row>
    <row r="29" spans="1:12" x14ac:dyDescent="0.3">
      <c r="A29" s="16">
        <v>42827</v>
      </c>
      <c r="B29" s="3"/>
      <c r="C29" s="3">
        <f>H29*I29</f>
        <v>3000</v>
      </c>
      <c r="D29" s="3" t="s">
        <v>39</v>
      </c>
      <c r="E29" s="3" t="s">
        <v>32</v>
      </c>
      <c r="F29" s="3" t="s">
        <v>41</v>
      </c>
      <c r="G29" s="10">
        <f t="shared" si="1"/>
        <v>3970</v>
      </c>
      <c r="H29" s="3">
        <v>1</v>
      </c>
      <c r="I29" s="3">
        <v>3000</v>
      </c>
      <c r="J29" s="3"/>
      <c r="K29" s="3"/>
      <c r="L29" s="3"/>
    </row>
    <row r="30" spans="1:12" x14ac:dyDescent="0.3">
      <c r="A30" s="12">
        <v>42827</v>
      </c>
      <c r="C30" s="3">
        <f>H30*I30</f>
        <v>500</v>
      </c>
      <c r="D30" s="3" t="s">
        <v>94</v>
      </c>
      <c r="E30" s="3" t="s">
        <v>33</v>
      </c>
      <c r="F30" s="3" t="s">
        <v>93</v>
      </c>
      <c r="G30" s="10">
        <f t="shared" si="1"/>
        <v>3470</v>
      </c>
      <c r="H30" s="3">
        <v>1</v>
      </c>
      <c r="I30" s="3">
        <v>500</v>
      </c>
      <c r="J30" s="3"/>
      <c r="K30" s="3"/>
      <c r="L30" s="3"/>
    </row>
    <row r="31" spans="1:12" x14ac:dyDescent="0.3">
      <c r="A31" s="12">
        <v>42827</v>
      </c>
      <c r="B31" s="3"/>
      <c r="C31" s="3">
        <f>H31*I31</f>
        <v>130</v>
      </c>
      <c r="D31" s="3" t="s">
        <v>56</v>
      </c>
      <c r="E31" s="3" t="s">
        <v>33</v>
      </c>
      <c r="F31" s="3" t="s">
        <v>43</v>
      </c>
      <c r="G31" s="10">
        <f t="shared" si="1"/>
        <v>3340</v>
      </c>
      <c r="H31" s="3">
        <v>1</v>
      </c>
      <c r="I31" s="3">
        <v>130</v>
      </c>
      <c r="J31" s="3"/>
      <c r="K31" s="3"/>
      <c r="L31" s="3"/>
    </row>
    <row r="32" spans="1:12" x14ac:dyDescent="0.3">
      <c r="A32" s="12">
        <v>42830</v>
      </c>
      <c r="B32" s="3"/>
      <c r="C32" s="3">
        <f t="shared" ref="C32:C37" si="3">H32*I32</f>
        <v>110</v>
      </c>
      <c r="D32" s="3" t="s">
        <v>56</v>
      </c>
      <c r="E32" s="3" t="s">
        <v>33</v>
      </c>
      <c r="F32" s="3" t="s">
        <v>55</v>
      </c>
      <c r="G32" s="10">
        <f t="shared" si="1"/>
        <v>3230</v>
      </c>
      <c r="H32" s="3">
        <v>1</v>
      </c>
      <c r="I32" s="3">
        <v>110</v>
      </c>
      <c r="J32" s="3"/>
      <c r="K32" s="3"/>
      <c r="L32" s="3"/>
    </row>
    <row r="33" spans="1:12" x14ac:dyDescent="0.3">
      <c r="A33" s="12">
        <v>42833</v>
      </c>
      <c r="B33" s="3"/>
      <c r="C33" s="3">
        <f t="shared" si="3"/>
        <v>220</v>
      </c>
      <c r="D33" s="3" t="s">
        <v>56</v>
      </c>
      <c r="E33" s="3" t="s">
        <v>33</v>
      </c>
      <c r="F33" s="3" t="s">
        <v>49</v>
      </c>
      <c r="G33" s="10">
        <f t="shared" si="1"/>
        <v>3010</v>
      </c>
      <c r="H33" s="3">
        <v>1</v>
      </c>
      <c r="I33" s="3">
        <v>220</v>
      </c>
      <c r="J33" s="3"/>
      <c r="K33" s="3"/>
      <c r="L33" s="3"/>
    </row>
    <row r="34" spans="1:12" x14ac:dyDescent="0.3">
      <c r="A34" s="12">
        <v>42833</v>
      </c>
      <c r="B34" s="3"/>
      <c r="C34" s="3">
        <f t="shared" si="3"/>
        <v>200</v>
      </c>
      <c r="D34" s="3" t="s">
        <v>56</v>
      </c>
      <c r="E34" s="3" t="s">
        <v>33</v>
      </c>
      <c r="F34" s="3" t="s">
        <v>50</v>
      </c>
      <c r="G34" s="10">
        <f t="shared" si="1"/>
        <v>2810</v>
      </c>
      <c r="H34" s="3">
        <v>1</v>
      </c>
      <c r="I34" s="3">
        <v>200</v>
      </c>
      <c r="J34" s="3"/>
      <c r="K34" s="3"/>
      <c r="L34" s="3"/>
    </row>
    <row r="35" spans="1:12" x14ac:dyDescent="0.3">
      <c r="A35" s="12">
        <v>42833</v>
      </c>
      <c r="B35" s="3"/>
      <c r="C35" s="3">
        <f t="shared" si="3"/>
        <v>220</v>
      </c>
      <c r="D35" s="3" t="s">
        <v>56</v>
      </c>
      <c r="E35" s="3" t="s">
        <v>33</v>
      </c>
      <c r="F35" s="3" t="s">
        <v>52</v>
      </c>
      <c r="G35" s="10">
        <f t="shared" si="1"/>
        <v>2590</v>
      </c>
      <c r="H35" s="3">
        <v>1</v>
      </c>
      <c r="I35" s="3">
        <v>220</v>
      </c>
      <c r="J35" s="3"/>
      <c r="K35" s="3"/>
      <c r="L35" s="3"/>
    </row>
    <row r="36" spans="1:12" x14ac:dyDescent="0.3">
      <c r="A36" s="12">
        <v>42833</v>
      </c>
      <c r="B36" s="3"/>
      <c r="C36" s="3">
        <f t="shared" si="3"/>
        <v>170</v>
      </c>
      <c r="D36" s="3" t="s">
        <v>56</v>
      </c>
      <c r="E36" s="3" t="s">
        <v>33</v>
      </c>
      <c r="F36" s="3" t="s">
        <v>53</v>
      </c>
      <c r="G36" s="10">
        <f t="shared" si="1"/>
        <v>2420</v>
      </c>
      <c r="H36" s="3">
        <v>1</v>
      </c>
      <c r="I36" s="3">
        <v>170</v>
      </c>
      <c r="J36" s="3"/>
      <c r="K36" s="3"/>
      <c r="L36" s="3"/>
    </row>
    <row r="37" spans="1:12" x14ac:dyDescent="0.3">
      <c r="A37" s="12">
        <v>42833</v>
      </c>
      <c r="B37" s="3"/>
      <c r="C37" s="3">
        <f t="shared" si="3"/>
        <v>430</v>
      </c>
      <c r="D37" s="3" t="s">
        <v>56</v>
      </c>
      <c r="E37" s="3" t="s">
        <v>33</v>
      </c>
      <c r="F37" s="3" t="s">
        <v>54</v>
      </c>
      <c r="G37" s="10">
        <f t="shared" si="1"/>
        <v>1990</v>
      </c>
      <c r="H37" s="3">
        <v>1</v>
      </c>
      <c r="I37" s="3">
        <v>430</v>
      </c>
      <c r="J37" s="3"/>
      <c r="K37" s="3"/>
      <c r="L37" s="3"/>
    </row>
    <row r="38" spans="1:12" x14ac:dyDescent="0.3">
      <c r="A38" s="12">
        <v>42833</v>
      </c>
      <c r="B38" s="3"/>
      <c r="C38" s="3">
        <v>200</v>
      </c>
      <c r="D38" s="3" t="s">
        <v>56</v>
      </c>
      <c r="E38" s="3" t="s">
        <v>33</v>
      </c>
      <c r="F38" s="3" t="s">
        <v>47</v>
      </c>
      <c r="G38" s="10">
        <f t="shared" si="1"/>
        <v>1790</v>
      </c>
      <c r="H38" s="3">
        <v>1</v>
      </c>
      <c r="I38" s="3">
        <v>200</v>
      </c>
      <c r="J38" s="3"/>
      <c r="K38" s="3"/>
      <c r="L38" s="3"/>
    </row>
    <row r="39" spans="1:12" x14ac:dyDescent="0.3">
      <c r="A39" s="12">
        <v>42833</v>
      </c>
      <c r="B39" s="3"/>
      <c r="C39" s="3">
        <f t="shared" ref="C39:C40" si="4">H39*I39</f>
        <v>180</v>
      </c>
      <c r="D39" s="3" t="s">
        <v>56</v>
      </c>
      <c r="E39" s="3" t="s">
        <v>33</v>
      </c>
      <c r="F39" s="3" t="s">
        <v>51</v>
      </c>
      <c r="G39" s="10">
        <f t="shared" si="1"/>
        <v>1610</v>
      </c>
      <c r="H39" s="3">
        <v>1</v>
      </c>
      <c r="I39" s="3">
        <v>180</v>
      </c>
      <c r="J39" s="3"/>
      <c r="K39" s="3"/>
      <c r="L39" s="3"/>
    </row>
    <row r="40" spans="1:12" x14ac:dyDescent="0.3">
      <c r="A40" s="12">
        <v>42837</v>
      </c>
      <c r="B40" s="3"/>
      <c r="C40" s="3">
        <f t="shared" si="4"/>
        <v>1050</v>
      </c>
      <c r="D40" s="3" t="s">
        <v>56</v>
      </c>
      <c r="E40" s="3" t="s">
        <v>33</v>
      </c>
      <c r="F40" s="3" t="s">
        <v>48</v>
      </c>
      <c r="G40" s="10">
        <f t="shared" si="1"/>
        <v>560</v>
      </c>
      <c r="H40" s="3">
        <v>7</v>
      </c>
      <c r="I40" s="3">
        <v>150</v>
      </c>
      <c r="J40" s="3"/>
      <c r="K40" s="3"/>
      <c r="L40" s="3"/>
    </row>
    <row r="41" spans="1:12" x14ac:dyDescent="0.3">
      <c r="A41" s="12">
        <v>42837</v>
      </c>
      <c r="B41" s="3"/>
      <c r="C41" s="3">
        <v>200</v>
      </c>
      <c r="D41" s="3" t="s">
        <v>56</v>
      </c>
      <c r="E41" s="3" t="s">
        <v>33</v>
      </c>
      <c r="F41" s="3" t="s">
        <v>47</v>
      </c>
      <c r="G41" s="10">
        <f t="shared" si="1"/>
        <v>360</v>
      </c>
      <c r="H41" s="3">
        <v>1</v>
      </c>
      <c r="I41" s="3">
        <v>200</v>
      </c>
      <c r="J41" s="3"/>
      <c r="K41" s="3"/>
      <c r="L41" s="3"/>
    </row>
    <row r="42" spans="1:12" x14ac:dyDescent="0.3">
      <c r="A42" s="12">
        <v>42838</v>
      </c>
      <c r="B42" s="3"/>
      <c r="C42" s="3">
        <v>650</v>
      </c>
      <c r="D42" s="3" t="s">
        <v>56</v>
      </c>
      <c r="E42" s="3" t="s">
        <v>33</v>
      </c>
      <c r="F42" s="3" t="s">
        <v>45</v>
      </c>
      <c r="G42" s="10">
        <f t="shared" si="1"/>
        <v>-290</v>
      </c>
      <c r="H42" s="3">
        <v>1</v>
      </c>
      <c r="I42" s="3">
        <v>650</v>
      </c>
      <c r="J42" s="3"/>
      <c r="K42" s="3"/>
      <c r="L42" s="3"/>
    </row>
    <row r="43" spans="1:12" x14ac:dyDescent="0.3">
      <c r="A43" s="12">
        <v>42838</v>
      </c>
      <c r="B43" s="3"/>
      <c r="C43" s="3">
        <v>2000</v>
      </c>
      <c r="D43" s="3" t="s">
        <v>56</v>
      </c>
      <c r="E43" s="3" t="s">
        <v>33</v>
      </c>
      <c r="F43" s="3" t="s">
        <v>46</v>
      </c>
      <c r="G43" s="10">
        <f t="shared" si="1"/>
        <v>-2290</v>
      </c>
      <c r="H43" s="3">
        <v>1</v>
      </c>
      <c r="I43" s="3">
        <v>2000</v>
      </c>
      <c r="J43" s="3"/>
      <c r="K43" s="3"/>
      <c r="L43" s="3"/>
    </row>
    <row r="44" spans="1:12" x14ac:dyDescent="0.3">
      <c r="A44" s="12">
        <v>42838</v>
      </c>
      <c r="B44" s="3"/>
      <c r="C44" s="3">
        <v>580</v>
      </c>
      <c r="D44" s="3" t="s">
        <v>56</v>
      </c>
      <c r="E44" s="3" t="s">
        <v>33</v>
      </c>
      <c r="F44" s="3" t="s">
        <v>44</v>
      </c>
      <c r="G44" s="10">
        <f t="shared" si="1"/>
        <v>-2870</v>
      </c>
      <c r="H44" s="3">
        <v>1</v>
      </c>
      <c r="I44" s="3">
        <v>580</v>
      </c>
      <c r="J44" s="3"/>
      <c r="K44" s="3"/>
      <c r="L44" s="3"/>
    </row>
    <row r="45" spans="1:12" x14ac:dyDescent="0.3">
      <c r="A45" s="12">
        <v>42838</v>
      </c>
      <c r="B45" s="3"/>
      <c r="C45" s="3">
        <f>H45*I45</f>
        <v>1350</v>
      </c>
      <c r="D45" s="3" t="s">
        <v>56</v>
      </c>
      <c r="E45" s="3" t="s">
        <v>33</v>
      </c>
      <c r="F45" s="3" t="s">
        <v>62</v>
      </c>
      <c r="G45" s="10">
        <f t="shared" si="1"/>
        <v>-4220</v>
      </c>
      <c r="H45" s="3">
        <v>9</v>
      </c>
      <c r="I45" s="3">
        <v>150</v>
      </c>
      <c r="J45" s="3"/>
      <c r="K45" s="3"/>
      <c r="L45" s="3"/>
    </row>
    <row r="46" spans="1:12" x14ac:dyDescent="0.3">
      <c r="A46" s="12">
        <v>42838</v>
      </c>
      <c r="B46" s="3"/>
      <c r="C46" s="3">
        <f>H46*I46</f>
        <v>380</v>
      </c>
      <c r="D46" s="3" t="s">
        <v>56</v>
      </c>
      <c r="E46" s="3" t="s">
        <v>33</v>
      </c>
      <c r="F46" s="3" t="s">
        <v>63</v>
      </c>
      <c r="G46" s="10">
        <f t="shared" si="1"/>
        <v>-4600</v>
      </c>
      <c r="H46" s="3">
        <v>1</v>
      </c>
      <c r="I46" s="3">
        <v>380</v>
      </c>
      <c r="J46" s="3"/>
      <c r="K46" s="3"/>
      <c r="L46" s="3"/>
    </row>
    <row r="47" spans="1:12" x14ac:dyDescent="0.3">
      <c r="A47" s="12">
        <v>42838</v>
      </c>
      <c r="B47" s="3"/>
      <c r="C47" s="3">
        <f>H47*I47</f>
        <v>380</v>
      </c>
      <c r="D47" s="3" t="s">
        <v>56</v>
      </c>
      <c r="E47" s="3" t="s">
        <v>33</v>
      </c>
      <c r="F47" s="3" t="s">
        <v>64</v>
      </c>
      <c r="G47" s="10">
        <f t="shared" si="1"/>
        <v>-4980</v>
      </c>
      <c r="H47" s="3">
        <v>1</v>
      </c>
      <c r="I47" s="3">
        <v>380</v>
      </c>
      <c r="J47" s="3"/>
      <c r="K47" s="3"/>
      <c r="L47" s="3"/>
    </row>
    <row r="48" spans="1:12" x14ac:dyDescent="0.3">
      <c r="A48" s="12">
        <v>42838</v>
      </c>
      <c r="B48" s="3"/>
      <c r="C48" s="3">
        <f t="shared" ref="C48:C52" si="5">H48*I48</f>
        <v>1480</v>
      </c>
      <c r="D48" s="3" t="s">
        <v>56</v>
      </c>
      <c r="E48" s="3" t="s">
        <v>33</v>
      </c>
      <c r="F48" s="3" t="s">
        <v>65</v>
      </c>
      <c r="G48" s="10">
        <f t="shared" si="1"/>
        <v>-6460</v>
      </c>
      <c r="H48" s="3">
        <v>1</v>
      </c>
      <c r="I48" s="3">
        <v>1480</v>
      </c>
      <c r="J48" s="3"/>
      <c r="K48" s="3"/>
      <c r="L48" s="3"/>
    </row>
    <row r="49" spans="1:12" x14ac:dyDescent="0.3">
      <c r="A49" s="12">
        <v>42838</v>
      </c>
      <c r="B49" s="3"/>
      <c r="C49" s="3">
        <f t="shared" si="5"/>
        <v>70</v>
      </c>
      <c r="D49" s="3" t="s">
        <v>56</v>
      </c>
      <c r="E49" s="3" t="s">
        <v>33</v>
      </c>
      <c r="F49" s="3" t="s">
        <v>66</v>
      </c>
      <c r="G49" s="10">
        <f t="shared" si="1"/>
        <v>-6530</v>
      </c>
      <c r="H49" s="3">
        <v>1</v>
      </c>
      <c r="I49" s="3">
        <v>70</v>
      </c>
      <c r="J49" s="3"/>
      <c r="K49" s="3"/>
      <c r="L49" s="3"/>
    </row>
    <row r="50" spans="1:12" x14ac:dyDescent="0.3">
      <c r="A50" s="12">
        <v>42838</v>
      </c>
      <c r="B50" s="3"/>
      <c r="C50" s="3">
        <f t="shared" si="5"/>
        <v>160</v>
      </c>
      <c r="D50" s="3" t="s">
        <v>56</v>
      </c>
      <c r="E50" s="3" t="s">
        <v>33</v>
      </c>
      <c r="F50" s="3" t="s">
        <v>67</v>
      </c>
      <c r="G50" s="10">
        <f t="shared" si="1"/>
        <v>-6690</v>
      </c>
      <c r="H50" s="3">
        <v>2</v>
      </c>
      <c r="I50" s="3">
        <v>80</v>
      </c>
      <c r="J50" s="3"/>
      <c r="K50" s="3"/>
      <c r="L50" s="3"/>
    </row>
    <row r="51" spans="1:12" x14ac:dyDescent="0.3">
      <c r="A51" s="12">
        <v>42838</v>
      </c>
      <c r="B51" s="3"/>
      <c r="C51" s="3">
        <f t="shared" si="5"/>
        <v>280</v>
      </c>
      <c r="D51" s="3" t="s">
        <v>56</v>
      </c>
      <c r="E51" s="3" t="s">
        <v>33</v>
      </c>
      <c r="F51" s="3" t="s">
        <v>68</v>
      </c>
      <c r="G51" s="10">
        <f t="shared" si="1"/>
        <v>-6970</v>
      </c>
      <c r="H51" s="3">
        <v>1</v>
      </c>
      <c r="I51" s="3">
        <v>280</v>
      </c>
      <c r="J51" s="3"/>
      <c r="K51" s="3"/>
      <c r="L51" s="3"/>
    </row>
    <row r="52" spans="1:12" x14ac:dyDescent="0.3">
      <c r="A52" s="12">
        <v>42838</v>
      </c>
      <c r="B52" s="3"/>
      <c r="C52" s="3">
        <f t="shared" si="5"/>
        <v>360</v>
      </c>
      <c r="D52" s="3" t="s">
        <v>56</v>
      </c>
      <c r="E52" s="3" t="s">
        <v>33</v>
      </c>
      <c r="F52" s="3" t="s">
        <v>69</v>
      </c>
      <c r="G52" s="10">
        <f t="shared" si="1"/>
        <v>-7330</v>
      </c>
      <c r="H52" s="3">
        <v>1</v>
      </c>
      <c r="I52" s="3">
        <v>360</v>
      </c>
      <c r="J52" s="3"/>
      <c r="K52" s="3"/>
      <c r="L52" s="3"/>
    </row>
    <row r="53" spans="1:12" x14ac:dyDescent="0.3">
      <c r="A53" s="12">
        <v>42838</v>
      </c>
      <c r="B53" s="3"/>
      <c r="C53" s="3">
        <f>H53*I53</f>
        <v>-380</v>
      </c>
      <c r="D53" s="3" t="s">
        <v>56</v>
      </c>
      <c r="E53" s="3" t="s">
        <v>33</v>
      </c>
      <c r="F53" s="3" t="s">
        <v>70</v>
      </c>
      <c r="G53" s="10">
        <f t="shared" si="1"/>
        <v>-6950</v>
      </c>
      <c r="H53" s="3">
        <v>1</v>
      </c>
      <c r="I53" s="3">
        <v>-380</v>
      </c>
      <c r="J53" s="3"/>
      <c r="K53" s="3"/>
      <c r="L53" s="3"/>
    </row>
    <row r="54" spans="1:12" x14ac:dyDescent="0.3">
      <c r="A54" s="14">
        <v>42840</v>
      </c>
      <c r="B54" s="3"/>
      <c r="C54" s="3">
        <f>H54*I54</f>
        <v>180</v>
      </c>
      <c r="D54" s="3" t="s">
        <v>56</v>
      </c>
      <c r="E54" s="3" t="s">
        <v>33</v>
      </c>
      <c r="F54" s="3" t="s">
        <v>61</v>
      </c>
      <c r="G54" s="10">
        <f t="shared" si="1"/>
        <v>-7130</v>
      </c>
      <c r="H54" s="3">
        <v>1</v>
      </c>
      <c r="I54" s="3">
        <v>180</v>
      </c>
      <c r="J54" s="3"/>
      <c r="K54" s="3"/>
      <c r="L54" s="3"/>
    </row>
    <row r="55" spans="1:12" x14ac:dyDescent="0.3">
      <c r="A55" s="14">
        <v>42840</v>
      </c>
      <c r="B55" s="3"/>
      <c r="C55" s="3">
        <f>H55*I55</f>
        <v>50</v>
      </c>
      <c r="D55" s="3" t="s">
        <v>56</v>
      </c>
      <c r="E55" s="3" t="s">
        <v>33</v>
      </c>
      <c r="F55" s="3" t="s">
        <v>90</v>
      </c>
      <c r="G55" s="10">
        <f t="shared" si="1"/>
        <v>-7180</v>
      </c>
      <c r="H55" s="3">
        <v>1</v>
      </c>
      <c r="I55" s="3">
        <v>50</v>
      </c>
      <c r="J55" s="3"/>
      <c r="K55" s="3"/>
      <c r="L55" s="3"/>
    </row>
    <row r="56" spans="1:12" x14ac:dyDescent="0.3">
      <c r="A56" s="12">
        <v>42841</v>
      </c>
      <c r="B56" s="3"/>
      <c r="C56" s="3">
        <v>250</v>
      </c>
      <c r="D56" s="3" t="s">
        <v>56</v>
      </c>
      <c r="E56" s="3" t="s">
        <v>33</v>
      </c>
      <c r="F56" s="3" t="s">
        <v>57</v>
      </c>
      <c r="G56" s="10">
        <f t="shared" si="1"/>
        <v>-7430</v>
      </c>
      <c r="H56" s="3">
        <v>1</v>
      </c>
      <c r="I56" s="3">
        <v>250</v>
      </c>
      <c r="J56" s="3"/>
      <c r="K56" s="3"/>
      <c r="L56" s="3"/>
    </row>
    <row r="57" spans="1:12" x14ac:dyDescent="0.3">
      <c r="A57" s="12">
        <v>42845</v>
      </c>
      <c r="B57" s="3"/>
      <c r="C57" s="3">
        <f t="shared" ref="C57:C69" si="6">H57*I57</f>
        <v>3060</v>
      </c>
      <c r="D57" s="3" t="s">
        <v>56</v>
      </c>
      <c r="E57" s="3" t="s">
        <v>33</v>
      </c>
      <c r="F57" s="3" t="s">
        <v>58</v>
      </c>
      <c r="G57" s="10">
        <f t="shared" si="1"/>
        <v>-10490</v>
      </c>
      <c r="H57" s="3">
        <v>9</v>
      </c>
      <c r="I57" s="3">
        <v>340</v>
      </c>
      <c r="J57" s="3"/>
      <c r="K57" s="3"/>
      <c r="L57" s="3"/>
    </row>
    <row r="58" spans="1:12" x14ac:dyDescent="0.3">
      <c r="A58" s="12">
        <v>42845</v>
      </c>
      <c r="B58" s="3"/>
      <c r="C58" s="3">
        <f t="shared" si="6"/>
        <v>360</v>
      </c>
      <c r="D58" s="3" t="s">
        <v>56</v>
      </c>
      <c r="E58" s="3" t="s">
        <v>33</v>
      </c>
      <c r="F58" s="3" t="s">
        <v>59</v>
      </c>
      <c r="G58" s="10">
        <f t="shared" si="1"/>
        <v>-10850</v>
      </c>
      <c r="H58" s="3">
        <v>1</v>
      </c>
      <c r="I58" s="3">
        <v>360</v>
      </c>
      <c r="J58" s="3"/>
      <c r="K58" s="3"/>
      <c r="L58" s="3"/>
    </row>
    <row r="59" spans="1:12" x14ac:dyDescent="0.3">
      <c r="A59" s="12">
        <v>42845</v>
      </c>
      <c r="B59" s="3"/>
      <c r="C59" s="3">
        <f t="shared" si="6"/>
        <v>60</v>
      </c>
      <c r="D59" s="3" t="s">
        <v>56</v>
      </c>
      <c r="E59" s="3" t="s">
        <v>33</v>
      </c>
      <c r="F59" s="3" t="s">
        <v>60</v>
      </c>
      <c r="G59" s="10">
        <f t="shared" si="1"/>
        <v>-10910</v>
      </c>
      <c r="H59" s="3">
        <v>1</v>
      </c>
      <c r="I59" s="3">
        <v>60</v>
      </c>
      <c r="J59" s="3"/>
      <c r="K59" s="3"/>
      <c r="L59" s="3"/>
    </row>
    <row r="60" spans="1:12" x14ac:dyDescent="0.3">
      <c r="A60" s="12">
        <v>42845</v>
      </c>
      <c r="B60" s="3"/>
      <c r="C60" s="3">
        <f t="shared" si="6"/>
        <v>340</v>
      </c>
      <c r="D60" s="3" t="s">
        <v>56</v>
      </c>
      <c r="E60" s="3" t="s">
        <v>33</v>
      </c>
      <c r="F60" s="3" t="s">
        <v>19</v>
      </c>
      <c r="G60" s="10">
        <f t="shared" si="1"/>
        <v>-11250</v>
      </c>
      <c r="H60" s="3">
        <v>2</v>
      </c>
      <c r="I60" s="3">
        <v>170</v>
      </c>
      <c r="J60" s="3"/>
      <c r="K60" s="3"/>
      <c r="L60" s="3"/>
    </row>
    <row r="61" spans="1:12" x14ac:dyDescent="0.3">
      <c r="A61" s="12">
        <v>42845</v>
      </c>
      <c r="B61" s="3"/>
      <c r="C61" s="3">
        <f t="shared" si="6"/>
        <v>100</v>
      </c>
      <c r="D61" s="3" t="s">
        <v>56</v>
      </c>
      <c r="E61" s="3" t="s">
        <v>33</v>
      </c>
      <c r="F61" s="3" t="s">
        <v>61</v>
      </c>
      <c r="G61" s="10">
        <f t="shared" si="1"/>
        <v>-11350</v>
      </c>
      <c r="H61" s="3">
        <v>1</v>
      </c>
      <c r="I61" s="3">
        <v>100</v>
      </c>
      <c r="J61" s="3"/>
      <c r="K61" s="3"/>
      <c r="L61" s="3"/>
    </row>
    <row r="62" spans="1:12" x14ac:dyDescent="0.3">
      <c r="A62" s="12">
        <v>42845</v>
      </c>
      <c r="B62" s="3"/>
      <c r="C62" s="3">
        <f t="shared" si="6"/>
        <v>3400</v>
      </c>
      <c r="D62" s="3" t="s">
        <v>56</v>
      </c>
      <c r="E62" s="3" t="s">
        <v>33</v>
      </c>
      <c r="F62" s="3" t="s">
        <v>9</v>
      </c>
      <c r="G62" s="10">
        <f t="shared" si="1"/>
        <v>-14750</v>
      </c>
      <c r="H62" s="3">
        <v>1</v>
      </c>
      <c r="I62" s="3">
        <v>3400</v>
      </c>
      <c r="J62" s="3"/>
      <c r="K62" s="3"/>
      <c r="L62" s="3"/>
    </row>
    <row r="63" spans="1:12" x14ac:dyDescent="0.3">
      <c r="A63" s="14">
        <v>42855</v>
      </c>
      <c r="B63" s="3"/>
      <c r="C63" s="3">
        <f t="shared" si="6"/>
        <v>246</v>
      </c>
      <c r="D63" s="3" t="s">
        <v>56</v>
      </c>
      <c r="E63" s="3" t="s">
        <v>33</v>
      </c>
      <c r="F63" s="3" t="s">
        <v>92</v>
      </c>
      <c r="G63" s="10">
        <f t="shared" si="1"/>
        <v>-14996</v>
      </c>
      <c r="H63" s="3">
        <v>1</v>
      </c>
      <c r="I63" s="3">
        <v>246</v>
      </c>
      <c r="J63" s="3"/>
      <c r="K63" s="3"/>
      <c r="L63" s="3"/>
    </row>
    <row r="64" spans="1:12" x14ac:dyDescent="0.3">
      <c r="A64" s="14">
        <v>42866</v>
      </c>
      <c r="B64" s="3"/>
      <c r="C64" s="3">
        <f t="shared" si="6"/>
        <v>100</v>
      </c>
      <c r="D64" s="3" t="s">
        <v>56</v>
      </c>
      <c r="E64" s="3" t="s">
        <v>33</v>
      </c>
      <c r="F64" s="3" t="s">
        <v>8</v>
      </c>
      <c r="G64" s="10">
        <f t="shared" si="1"/>
        <v>-15096</v>
      </c>
      <c r="H64" s="3">
        <v>1</v>
      </c>
      <c r="I64" s="3">
        <v>100</v>
      </c>
      <c r="J64" s="3"/>
      <c r="K64" s="3"/>
      <c r="L64" s="3"/>
    </row>
    <row r="65" spans="1:12" x14ac:dyDescent="0.3">
      <c r="A65" s="14">
        <v>42867</v>
      </c>
      <c r="B65" s="3"/>
      <c r="C65" s="3">
        <f t="shared" si="6"/>
        <v>2900</v>
      </c>
      <c r="D65" s="3" t="s">
        <v>12</v>
      </c>
      <c r="E65" s="3" t="s">
        <v>83</v>
      </c>
      <c r="F65" s="3" t="s">
        <v>91</v>
      </c>
      <c r="G65" s="10">
        <f t="shared" si="1"/>
        <v>-17996</v>
      </c>
      <c r="H65" s="3">
        <v>1</v>
      </c>
      <c r="I65" s="3">
        <v>2900</v>
      </c>
      <c r="J65" s="3"/>
      <c r="K65" s="3"/>
      <c r="L65" s="3"/>
    </row>
    <row r="66" spans="1:12" x14ac:dyDescent="0.3">
      <c r="A66" s="14">
        <v>42870</v>
      </c>
      <c r="B66" s="3"/>
      <c r="C66" s="3">
        <f t="shared" si="6"/>
        <v>140</v>
      </c>
      <c r="D66" s="3" t="s">
        <v>56</v>
      </c>
      <c r="E66" s="3" t="s">
        <v>33</v>
      </c>
      <c r="F66" s="3" t="s">
        <v>112</v>
      </c>
      <c r="G66" s="10">
        <f t="shared" si="1"/>
        <v>-18136</v>
      </c>
      <c r="H66" s="3">
        <v>1</v>
      </c>
      <c r="I66" s="3">
        <v>140</v>
      </c>
      <c r="J66" s="3"/>
      <c r="K66" s="3"/>
      <c r="L66" s="3"/>
    </row>
    <row r="67" spans="1:12" x14ac:dyDescent="0.3">
      <c r="A67" s="14">
        <v>42870</v>
      </c>
      <c r="B67" s="3"/>
      <c r="C67" s="3">
        <f t="shared" si="6"/>
        <v>100</v>
      </c>
      <c r="D67" s="3" t="s">
        <v>56</v>
      </c>
      <c r="E67" s="3" t="s">
        <v>33</v>
      </c>
      <c r="F67" s="3" t="s">
        <v>113</v>
      </c>
      <c r="G67" s="10">
        <f t="shared" si="1"/>
        <v>-18236</v>
      </c>
      <c r="H67" s="3">
        <v>1</v>
      </c>
      <c r="I67" s="3">
        <v>100</v>
      </c>
      <c r="J67" s="3"/>
      <c r="K67" s="3"/>
      <c r="L67" s="3"/>
    </row>
    <row r="68" spans="1:12" x14ac:dyDescent="0.3">
      <c r="A68" s="14">
        <v>42870</v>
      </c>
      <c r="B68" s="3"/>
      <c r="C68" s="3">
        <f t="shared" si="6"/>
        <v>450</v>
      </c>
      <c r="D68" s="3" t="s">
        <v>56</v>
      </c>
      <c r="E68" s="3" t="s">
        <v>33</v>
      </c>
      <c r="F68" s="3" t="s">
        <v>114</v>
      </c>
      <c r="G68" s="10">
        <f t="shared" si="1"/>
        <v>-18686</v>
      </c>
      <c r="H68" s="3">
        <v>5</v>
      </c>
      <c r="I68" s="3">
        <v>90</v>
      </c>
      <c r="J68" s="3"/>
      <c r="K68" s="3"/>
      <c r="L68" s="3"/>
    </row>
    <row r="69" spans="1:12" x14ac:dyDescent="0.3">
      <c r="A69" s="14">
        <v>42870</v>
      </c>
      <c r="B69" s="3"/>
      <c r="C69" s="3">
        <f t="shared" si="6"/>
        <v>10</v>
      </c>
      <c r="D69" s="3" t="s">
        <v>56</v>
      </c>
      <c r="E69" s="3" t="s">
        <v>33</v>
      </c>
      <c r="F69" s="3" t="s">
        <v>115</v>
      </c>
      <c r="G69" s="10">
        <f t="shared" si="1"/>
        <v>-18696</v>
      </c>
      <c r="H69" s="3">
        <v>1</v>
      </c>
      <c r="I69" s="3">
        <v>10</v>
      </c>
      <c r="J69" s="3"/>
      <c r="K69" s="3"/>
      <c r="L69" s="3"/>
    </row>
    <row r="70" spans="1:12" x14ac:dyDescent="0.3">
      <c r="A70" s="14">
        <v>42870</v>
      </c>
      <c r="B70" s="3"/>
      <c r="C70" s="3">
        <f t="shared" ref="C70:C71" si="7">H70*I70</f>
        <v>100</v>
      </c>
      <c r="D70" s="3" t="s">
        <v>56</v>
      </c>
      <c r="E70" s="3" t="s">
        <v>33</v>
      </c>
      <c r="F70" s="3" t="s">
        <v>123</v>
      </c>
      <c r="G70" s="10">
        <f t="shared" si="1"/>
        <v>-18796</v>
      </c>
      <c r="H70" s="3">
        <v>1</v>
      </c>
      <c r="I70" s="3">
        <v>100</v>
      </c>
      <c r="J70" s="3"/>
      <c r="K70" s="3"/>
      <c r="L70" s="3"/>
    </row>
    <row r="71" spans="1:12" x14ac:dyDescent="0.3">
      <c r="A71" s="14">
        <v>42870</v>
      </c>
      <c r="B71" s="3"/>
      <c r="C71" s="3">
        <f t="shared" si="7"/>
        <v>180</v>
      </c>
      <c r="D71" s="3" t="s">
        <v>56</v>
      </c>
      <c r="E71" s="3" t="s">
        <v>33</v>
      </c>
      <c r="F71" s="3" t="s">
        <v>122</v>
      </c>
      <c r="G71" s="10">
        <f t="shared" si="1"/>
        <v>-18976</v>
      </c>
      <c r="H71" s="3">
        <v>1</v>
      </c>
      <c r="I71" s="3">
        <v>180</v>
      </c>
      <c r="J71" s="3"/>
      <c r="K71" s="3"/>
      <c r="L71" s="3"/>
    </row>
    <row r="72" spans="1:12" x14ac:dyDescent="0.3">
      <c r="A72" s="12">
        <v>42871</v>
      </c>
      <c r="B72" s="3"/>
      <c r="C72" s="3">
        <f t="shared" ref="C72:C77" si="8">H72*I72</f>
        <v>960</v>
      </c>
      <c r="D72" s="3" t="s">
        <v>56</v>
      </c>
      <c r="E72" s="3" t="s">
        <v>33</v>
      </c>
      <c r="F72" s="3" t="s">
        <v>78</v>
      </c>
      <c r="G72" s="10">
        <f t="shared" si="1"/>
        <v>-19936</v>
      </c>
      <c r="H72" s="3">
        <v>3</v>
      </c>
      <c r="I72" s="3">
        <v>320</v>
      </c>
      <c r="J72" s="3"/>
      <c r="K72" s="3"/>
      <c r="L72" s="3"/>
    </row>
    <row r="73" spans="1:12" x14ac:dyDescent="0.3">
      <c r="A73" s="12">
        <v>42871</v>
      </c>
      <c r="B73" s="3"/>
      <c r="C73" s="3">
        <f t="shared" si="8"/>
        <v>100</v>
      </c>
      <c r="D73" s="3" t="s">
        <v>56</v>
      </c>
      <c r="E73" s="3" t="s">
        <v>33</v>
      </c>
      <c r="F73" s="3" t="s">
        <v>79</v>
      </c>
      <c r="G73" s="10">
        <f t="shared" si="1"/>
        <v>-20036</v>
      </c>
      <c r="H73" s="3">
        <v>1</v>
      </c>
      <c r="I73" s="3">
        <v>100</v>
      </c>
      <c r="J73" s="3"/>
      <c r="K73" s="3"/>
      <c r="L73" s="3"/>
    </row>
    <row r="74" spans="1:12" x14ac:dyDescent="0.3">
      <c r="A74" s="12">
        <v>42871</v>
      </c>
      <c r="B74" s="3"/>
      <c r="C74" s="3">
        <f t="shared" si="8"/>
        <v>400</v>
      </c>
      <c r="D74" s="3" t="s">
        <v>56</v>
      </c>
      <c r="E74" s="3" t="s">
        <v>33</v>
      </c>
      <c r="F74" s="3" t="s">
        <v>80</v>
      </c>
      <c r="G74" s="10">
        <f t="shared" si="1"/>
        <v>-20436</v>
      </c>
      <c r="H74" s="3">
        <v>1</v>
      </c>
      <c r="I74" s="3">
        <v>400</v>
      </c>
      <c r="J74" s="3"/>
      <c r="K74" s="3"/>
      <c r="L74" s="3"/>
    </row>
    <row r="75" spans="1:12" x14ac:dyDescent="0.3">
      <c r="A75" s="12">
        <v>42871</v>
      </c>
      <c r="B75" s="3"/>
      <c r="C75" s="3">
        <f t="shared" si="8"/>
        <v>50</v>
      </c>
      <c r="D75" s="3" t="s">
        <v>56</v>
      </c>
      <c r="E75" s="3" t="s">
        <v>33</v>
      </c>
      <c r="F75" s="3" t="s">
        <v>75</v>
      </c>
      <c r="G75" s="10">
        <f t="shared" si="1"/>
        <v>-20486</v>
      </c>
      <c r="H75" s="3">
        <v>1</v>
      </c>
      <c r="I75" s="3">
        <v>50</v>
      </c>
      <c r="J75" s="3"/>
      <c r="K75" s="3"/>
      <c r="L75" s="3"/>
    </row>
    <row r="76" spans="1:12" x14ac:dyDescent="0.3">
      <c r="A76" s="12">
        <v>42871</v>
      </c>
      <c r="B76" s="3"/>
      <c r="C76" s="3">
        <f t="shared" si="8"/>
        <v>80</v>
      </c>
      <c r="D76" s="3" t="s">
        <v>56</v>
      </c>
      <c r="E76" s="3" t="s">
        <v>33</v>
      </c>
      <c r="F76" s="3" t="s">
        <v>76</v>
      </c>
      <c r="G76" s="10">
        <f t="shared" si="1"/>
        <v>-20566</v>
      </c>
      <c r="H76" s="3">
        <v>1</v>
      </c>
      <c r="I76" s="3">
        <v>80</v>
      </c>
      <c r="J76" s="3"/>
      <c r="K76" s="3"/>
      <c r="L76" s="3"/>
    </row>
    <row r="77" spans="1:12" x14ac:dyDescent="0.3">
      <c r="A77" s="12">
        <v>42871</v>
      </c>
      <c r="B77" s="3"/>
      <c r="C77" s="3">
        <f t="shared" si="8"/>
        <v>80</v>
      </c>
      <c r="D77" s="3" t="s">
        <v>56</v>
      </c>
      <c r="E77" s="3" t="s">
        <v>33</v>
      </c>
      <c r="F77" s="3" t="s">
        <v>77</v>
      </c>
      <c r="G77" s="10">
        <f t="shared" si="1"/>
        <v>-20646</v>
      </c>
      <c r="H77" s="3">
        <v>1</v>
      </c>
      <c r="I77" s="3">
        <v>80</v>
      </c>
      <c r="J77" s="3"/>
      <c r="K77" s="3"/>
      <c r="L77" s="3"/>
    </row>
    <row r="78" spans="1:12" x14ac:dyDescent="0.3">
      <c r="A78" s="12">
        <v>42872</v>
      </c>
      <c r="B78" s="3"/>
      <c r="C78" s="3">
        <f t="shared" ref="C78:C89" si="9">H78*I78</f>
        <v>30</v>
      </c>
      <c r="D78" s="3" t="s">
        <v>56</v>
      </c>
      <c r="E78" s="3" t="s">
        <v>33</v>
      </c>
      <c r="F78" s="3" t="s">
        <v>72</v>
      </c>
      <c r="G78" s="10">
        <f t="shared" ref="G78:G100" si="10">G77+B78-C78</f>
        <v>-20676</v>
      </c>
      <c r="H78" s="3">
        <v>1</v>
      </c>
      <c r="I78" s="3">
        <v>30</v>
      </c>
      <c r="J78" s="3"/>
      <c r="K78" s="3"/>
      <c r="L78" s="3"/>
    </row>
    <row r="79" spans="1:12" x14ac:dyDescent="0.3">
      <c r="A79" s="12">
        <v>42872</v>
      </c>
      <c r="B79" s="3"/>
      <c r="C79" s="3">
        <f t="shared" si="9"/>
        <v>180</v>
      </c>
      <c r="D79" s="3" t="s">
        <v>56</v>
      </c>
      <c r="E79" s="3" t="s">
        <v>33</v>
      </c>
      <c r="F79" s="3" t="s">
        <v>73</v>
      </c>
      <c r="G79" s="10">
        <f t="shared" si="10"/>
        <v>-20856</v>
      </c>
      <c r="H79" s="3">
        <v>1</v>
      </c>
      <c r="I79" s="3">
        <v>180</v>
      </c>
      <c r="J79" s="3"/>
      <c r="K79" s="3"/>
      <c r="L79" s="3"/>
    </row>
    <row r="80" spans="1:12" x14ac:dyDescent="0.3">
      <c r="A80" s="12">
        <v>42872</v>
      </c>
      <c r="B80" s="3"/>
      <c r="C80" s="3">
        <f t="shared" si="9"/>
        <v>57</v>
      </c>
      <c r="D80" s="3" t="s">
        <v>56</v>
      </c>
      <c r="E80" s="3" t="s">
        <v>33</v>
      </c>
      <c r="F80" s="3" t="s">
        <v>74</v>
      </c>
      <c r="G80" s="10">
        <f t="shared" si="10"/>
        <v>-20913</v>
      </c>
      <c r="H80" s="3">
        <v>1</v>
      </c>
      <c r="I80" s="3">
        <v>57</v>
      </c>
      <c r="J80" s="3"/>
      <c r="K80" s="3"/>
      <c r="L80" s="3"/>
    </row>
    <row r="81" spans="1:12" x14ac:dyDescent="0.3">
      <c r="A81" s="14">
        <v>42879</v>
      </c>
      <c r="B81" s="3"/>
      <c r="C81" s="3">
        <f t="shared" ref="C81:C88" si="11">H81*I81</f>
        <v>1000</v>
      </c>
      <c r="D81" s="3" t="s">
        <v>94</v>
      </c>
      <c r="E81" s="3" t="s">
        <v>83</v>
      </c>
      <c r="F81" s="3" t="s">
        <v>95</v>
      </c>
      <c r="G81" s="10">
        <f t="shared" si="10"/>
        <v>-21913</v>
      </c>
      <c r="H81" s="3">
        <v>1</v>
      </c>
      <c r="I81" s="3">
        <v>1000</v>
      </c>
      <c r="J81" s="3"/>
      <c r="K81" s="3"/>
      <c r="L81" s="3"/>
    </row>
    <row r="82" spans="1:12" x14ac:dyDescent="0.3">
      <c r="A82" s="14">
        <v>42879</v>
      </c>
      <c r="B82" s="3"/>
      <c r="C82" s="3">
        <f t="shared" si="11"/>
        <v>200</v>
      </c>
      <c r="D82" s="3" t="s">
        <v>94</v>
      </c>
      <c r="E82" s="3" t="s">
        <v>83</v>
      </c>
      <c r="F82" s="3" t="s">
        <v>97</v>
      </c>
      <c r="G82" s="10">
        <f t="shared" si="10"/>
        <v>-22113</v>
      </c>
      <c r="H82" s="3">
        <v>1</v>
      </c>
      <c r="I82" s="3">
        <v>200</v>
      </c>
      <c r="J82" s="3"/>
      <c r="K82" s="3"/>
      <c r="L82" s="3"/>
    </row>
    <row r="83" spans="1:12" x14ac:dyDescent="0.3">
      <c r="A83" s="14">
        <v>42879</v>
      </c>
      <c r="B83" s="3"/>
      <c r="C83" s="3">
        <f t="shared" ref="C83:C86" si="12">H83*I83</f>
        <v>300</v>
      </c>
      <c r="D83" s="3" t="s">
        <v>94</v>
      </c>
      <c r="E83" s="3" t="s">
        <v>83</v>
      </c>
      <c r="F83" s="3" t="s">
        <v>98</v>
      </c>
      <c r="G83" s="10">
        <f t="shared" si="10"/>
        <v>-22413</v>
      </c>
      <c r="H83" s="3">
        <v>1</v>
      </c>
      <c r="I83" s="3">
        <v>300</v>
      </c>
      <c r="J83" s="3"/>
      <c r="K83" s="3"/>
      <c r="L83" s="3"/>
    </row>
    <row r="84" spans="1:12" x14ac:dyDescent="0.3">
      <c r="A84" s="14">
        <v>42879</v>
      </c>
      <c r="B84" s="3"/>
      <c r="C84" s="3">
        <f t="shared" si="12"/>
        <v>400</v>
      </c>
      <c r="D84" s="3" t="s">
        <v>94</v>
      </c>
      <c r="E84" s="3" t="s">
        <v>83</v>
      </c>
      <c r="F84" s="3" t="s">
        <v>99</v>
      </c>
      <c r="G84" s="10">
        <f t="shared" si="10"/>
        <v>-22813</v>
      </c>
      <c r="H84" s="3">
        <v>1</v>
      </c>
      <c r="I84" s="3">
        <v>400</v>
      </c>
      <c r="J84" s="3"/>
      <c r="K84" s="3"/>
      <c r="L84" s="3"/>
    </row>
    <row r="85" spans="1:12" x14ac:dyDescent="0.3">
      <c r="A85" s="14">
        <v>42879</v>
      </c>
      <c r="B85" s="3"/>
      <c r="C85" s="3">
        <f t="shared" si="12"/>
        <v>40</v>
      </c>
      <c r="D85" s="3" t="s">
        <v>94</v>
      </c>
      <c r="E85" s="3" t="s">
        <v>83</v>
      </c>
      <c r="F85" s="3" t="s">
        <v>96</v>
      </c>
      <c r="G85" s="10">
        <f t="shared" si="10"/>
        <v>-22853</v>
      </c>
      <c r="H85" s="3">
        <v>1</v>
      </c>
      <c r="I85" s="3">
        <v>40</v>
      </c>
      <c r="J85" s="3"/>
      <c r="K85" s="3"/>
      <c r="L85" s="3"/>
    </row>
    <row r="86" spans="1:12" x14ac:dyDescent="0.3">
      <c r="A86" s="14">
        <v>42879</v>
      </c>
      <c r="B86" s="3"/>
      <c r="C86" s="3">
        <f t="shared" si="12"/>
        <v>50</v>
      </c>
      <c r="D86" s="3" t="s">
        <v>94</v>
      </c>
      <c r="E86" s="3" t="s">
        <v>83</v>
      </c>
      <c r="F86" s="3" t="s">
        <v>100</v>
      </c>
      <c r="G86" s="10">
        <f t="shared" si="10"/>
        <v>-22903</v>
      </c>
      <c r="H86" s="3">
        <v>1</v>
      </c>
      <c r="I86" s="3">
        <v>50</v>
      </c>
      <c r="J86" s="3"/>
      <c r="K86" s="3"/>
      <c r="L86" s="3"/>
    </row>
    <row r="87" spans="1:12" x14ac:dyDescent="0.3">
      <c r="A87" s="14">
        <v>42879</v>
      </c>
      <c r="B87" s="3"/>
      <c r="C87" s="3">
        <f t="shared" si="11"/>
        <v>100</v>
      </c>
      <c r="D87" s="3" t="s">
        <v>94</v>
      </c>
      <c r="E87" s="3" t="s">
        <v>83</v>
      </c>
      <c r="F87" s="3" t="s">
        <v>101</v>
      </c>
      <c r="G87" s="10">
        <f t="shared" si="10"/>
        <v>-23003</v>
      </c>
      <c r="H87" s="3">
        <v>1</v>
      </c>
      <c r="I87" s="3">
        <v>100</v>
      </c>
      <c r="J87" s="3"/>
      <c r="K87" s="3"/>
      <c r="L87" s="3"/>
    </row>
    <row r="88" spans="1:12" x14ac:dyDescent="0.3">
      <c r="A88" s="14">
        <v>42879</v>
      </c>
      <c r="B88" s="3"/>
      <c r="C88" s="3">
        <f t="shared" si="11"/>
        <v>225</v>
      </c>
      <c r="D88" s="3" t="s">
        <v>94</v>
      </c>
      <c r="E88" s="3" t="s">
        <v>83</v>
      </c>
      <c r="F88" s="3" t="s">
        <v>102</v>
      </c>
      <c r="G88" s="10">
        <f t="shared" si="10"/>
        <v>-23228</v>
      </c>
      <c r="H88" s="3">
        <v>1</v>
      </c>
      <c r="I88" s="3">
        <v>225</v>
      </c>
      <c r="J88" s="3"/>
      <c r="K88" s="3"/>
      <c r="L88" s="3"/>
    </row>
    <row r="89" spans="1:12" x14ac:dyDescent="0.3">
      <c r="A89" s="14">
        <v>42879</v>
      </c>
      <c r="B89" s="3"/>
      <c r="C89" s="3">
        <f t="shared" si="9"/>
        <v>550</v>
      </c>
      <c r="D89" s="3" t="s">
        <v>94</v>
      </c>
      <c r="E89" s="3" t="s">
        <v>33</v>
      </c>
      <c r="F89" s="3" t="s">
        <v>103</v>
      </c>
      <c r="G89" s="10">
        <f t="shared" si="10"/>
        <v>-23778</v>
      </c>
      <c r="H89" s="3">
        <v>1</v>
      </c>
      <c r="I89" s="3">
        <v>550</v>
      </c>
      <c r="J89" s="3"/>
      <c r="K89" s="3"/>
      <c r="L89" s="3"/>
    </row>
    <row r="90" spans="1:12" x14ac:dyDescent="0.3">
      <c r="A90" s="12">
        <v>42879</v>
      </c>
      <c r="B90" s="3">
        <f>H90*I90</f>
        <v>6700</v>
      </c>
      <c r="C90" s="3"/>
      <c r="D90" s="3" t="s">
        <v>87</v>
      </c>
      <c r="E90" s="3" t="s">
        <v>83</v>
      </c>
      <c r="F90" s="3" t="s">
        <v>104</v>
      </c>
      <c r="G90" s="10">
        <f t="shared" si="10"/>
        <v>-17078</v>
      </c>
      <c r="H90" s="3">
        <v>1</v>
      </c>
      <c r="I90" s="3">
        <v>6700</v>
      </c>
      <c r="J90" s="3"/>
      <c r="K90" s="3"/>
      <c r="L90" s="3"/>
    </row>
    <row r="91" spans="1:12" x14ac:dyDescent="0.3">
      <c r="A91" s="14">
        <v>42880</v>
      </c>
      <c r="B91" s="3">
        <f t="shared" ref="B91:B95" si="13">H91*I91</f>
        <v>30000</v>
      </c>
      <c r="C91" s="3"/>
      <c r="D91" s="3" t="s">
        <v>87</v>
      </c>
      <c r="E91" s="3" t="s">
        <v>32</v>
      </c>
      <c r="F91" s="3" t="s">
        <v>89</v>
      </c>
      <c r="G91" s="10">
        <f t="shared" si="10"/>
        <v>12922</v>
      </c>
      <c r="H91" s="3">
        <v>1</v>
      </c>
      <c r="I91" s="3">
        <v>30000</v>
      </c>
      <c r="J91" s="3"/>
      <c r="K91" s="3"/>
      <c r="L91" s="3"/>
    </row>
    <row r="92" spans="1:12" x14ac:dyDescent="0.3">
      <c r="A92" s="14">
        <v>42881</v>
      </c>
      <c r="B92" s="3"/>
      <c r="C92" s="3">
        <f t="shared" ref="C92:C94" si="14">H92*I92</f>
        <v>1200</v>
      </c>
      <c r="D92" s="3" t="s">
        <v>56</v>
      </c>
      <c r="E92" s="3" t="s">
        <v>33</v>
      </c>
      <c r="F92" s="3" t="s">
        <v>117</v>
      </c>
      <c r="G92" s="10">
        <f t="shared" si="10"/>
        <v>11722</v>
      </c>
      <c r="H92" s="3">
        <v>3</v>
      </c>
      <c r="I92" s="3">
        <v>400</v>
      </c>
      <c r="J92" s="3"/>
      <c r="K92" s="3"/>
      <c r="L92" s="3"/>
    </row>
    <row r="93" spans="1:12" x14ac:dyDescent="0.3">
      <c r="A93" s="14">
        <v>42881</v>
      </c>
      <c r="B93" s="3"/>
      <c r="C93" s="3">
        <f t="shared" si="14"/>
        <v>1600</v>
      </c>
      <c r="D93" s="3" t="s">
        <v>56</v>
      </c>
      <c r="E93" s="3" t="s">
        <v>33</v>
      </c>
      <c r="F93" s="3" t="s">
        <v>58</v>
      </c>
      <c r="G93" s="10">
        <f t="shared" si="10"/>
        <v>10122</v>
      </c>
      <c r="H93" s="3">
        <v>5</v>
      </c>
      <c r="I93" s="3">
        <v>320</v>
      </c>
      <c r="J93" s="3"/>
      <c r="K93" s="3"/>
      <c r="L93" s="3"/>
    </row>
    <row r="94" spans="1:12" x14ac:dyDescent="0.3">
      <c r="A94" s="14">
        <v>42881</v>
      </c>
      <c r="B94" s="3"/>
      <c r="C94" s="3">
        <f t="shared" si="14"/>
        <v>30</v>
      </c>
      <c r="D94" s="3" t="s">
        <v>56</v>
      </c>
      <c r="E94" s="3" t="s">
        <v>33</v>
      </c>
      <c r="F94" s="3" t="s">
        <v>116</v>
      </c>
      <c r="G94" s="10">
        <f t="shared" si="10"/>
        <v>10092</v>
      </c>
      <c r="H94" s="3">
        <v>1</v>
      </c>
      <c r="I94" s="3">
        <v>30</v>
      </c>
      <c r="J94" s="3"/>
      <c r="K94" s="3"/>
      <c r="L94" s="3"/>
    </row>
    <row r="95" spans="1:12" x14ac:dyDescent="0.3">
      <c r="A95" s="12">
        <v>42885</v>
      </c>
      <c r="B95" s="3">
        <f t="shared" si="13"/>
        <v>10000</v>
      </c>
      <c r="C95" s="3"/>
      <c r="D95" s="3" t="s">
        <v>87</v>
      </c>
      <c r="E95" s="3" t="s">
        <v>32</v>
      </c>
      <c r="F95" s="3" t="s">
        <v>105</v>
      </c>
      <c r="G95" s="10">
        <f t="shared" si="10"/>
        <v>20092</v>
      </c>
      <c r="H95" s="3">
        <v>1</v>
      </c>
      <c r="I95" s="3">
        <v>10000</v>
      </c>
      <c r="J95" s="3"/>
      <c r="K95" s="3"/>
      <c r="L95" s="3"/>
    </row>
    <row r="96" spans="1:12" x14ac:dyDescent="0.3">
      <c r="A96" s="12">
        <v>42896</v>
      </c>
      <c r="B96" s="3"/>
      <c r="C96" s="3">
        <f t="shared" ref="C96:C100" si="15">H96*I96</f>
        <v>80</v>
      </c>
      <c r="D96" s="3" t="s">
        <v>56</v>
      </c>
      <c r="E96" s="3" t="s">
        <v>33</v>
      </c>
      <c r="F96" s="3" t="s">
        <v>118</v>
      </c>
      <c r="G96" s="10">
        <f t="shared" si="10"/>
        <v>20012</v>
      </c>
      <c r="H96" s="3">
        <v>1</v>
      </c>
      <c r="I96" s="3">
        <v>80</v>
      </c>
      <c r="J96" s="3"/>
      <c r="K96" s="3"/>
      <c r="L96" s="3"/>
    </row>
    <row r="97" spans="1:12" x14ac:dyDescent="0.3">
      <c r="A97" s="12">
        <v>42897</v>
      </c>
      <c r="B97" s="3"/>
      <c r="C97" s="3">
        <f t="shared" si="15"/>
        <v>1280</v>
      </c>
      <c r="D97" s="3" t="s">
        <v>56</v>
      </c>
      <c r="E97" s="3" t="s">
        <v>33</v>
      </c>
      <c r="F97" s="3" t="s">
        <v>58</v>
      </c>
      <c r="G97" s="10">
        <f t="shared" si="10"/>
        <v>18732</v>
      </c>
      <c r="H97" s="3">
        <v>4</v>
      </c>
      <c r="I97" s="3">
        <v>320</v>
      </c>
      <c r="J97" s="3"/>
      <c r="K97" s="3"/>
      <c r="L97" s="3"/>
    </row>
    <row r="98" spans="1:12" x14ac:dyDescent="0.3">
      <c r="A98" s="12">
        <v>42897</v>
      </c>
      <c r="B98" s="3"/>
      <c r="C98" s="3">
        <f t="shared" si="15"/>
        <v>400</v>
      </c>
      <c r="D98" s="3" t="s">
        <v>56</v>
      </c>
      <c r="E98" s="3" t="s">
        <v>33</v>
      </c>
      <c r="F98" s="3" t="s">
        <v>119</v>
      </c>
      <c r="G98" s="10">
        <f t="shared" si="10"/>
        <v>18332</v>
      </c>
      <c r="H98" s="3">
        <v>4</v>
      </c>
      <c r="I98" s="3">
        <v>100</v>
      </c>
      <c r="J98" s="3"/>
      <c r="K98" s="3"/>
      <c r="L98" s="3"/>
    </row>
    <row r="99" spans="1:12" x14ac:dyDescent="0.3">
      <c r="A99" s="14">
        <v>43100</v>
      </c>
      <c r="B99" s="3"/>
      <c r="C99" s="3">
        <f t="shared" si="15"/>
        <v>50</v>
      </c>
      <c r="D99" s="3" t="s">
        <v>56</v>
      </c>
      <c r="E99" s="3" t="s">
        <v>33</v>
      </c>
      <c r="F99" s="3" t="s">
        <v>120</v>
      </c>
      <c r="G99" s="10">
        <f t="shared" si="10"/>
        <v>18282</v>
      </c>
      <c r="H99" s="3">
        <v>1</v>
      </c>
      <c r="I99" s="3">
        <v>50</v>
      </c>
      <c r="J99" s="3"/>
      <c r="K99" s="3"/>
      <c r="L99" s="3"/>
    </row>
    <row r="100" spans="1:12" x14ac:dyDescent="0.3">
      <c r="A100" s="14">
        <v>43100</v>
      </c>
      <c r="B100" s="3"/>
      <c r="C100" s="3">
        <f t="shared" si="15"/>
        <v>90</v>
      </c>
      <c r="D100" s="3" t="s">
        <v>56</v>
      </c>
      <c r="E100" s="3" t="s">
        <v>33</v>
      </c>
      <c r="F100" s="3" t="s">
        <v>121</v>
      </c>
      <c r="G100" s="10">
        <f t="shared" si="10"/>
        <v>18192</v>
      </c>
      <c r="H100" s="3">
        <v>1</v>
      </c>
      <c r="I100" s="3">
        <v>90</v>
      </c>
      <c r="J100" s="3"/>
      <c r="K100" s="3"/>
      <c r="L100" s="3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2"/>
  <sheetViews>
    <sheetView zoomScaleNormal="100" workbookViewId="0">
      <selection activeCell="N62" sqref="N62"/>
    </sheetView>
  </sheetViews>
  <sheetFormatPr defaultRowHeight="16.5" x14ac:dyDescent="0.3"/>
  <cols>
    <col min="1" max="1" width="12.5" style="15" bestFit="1" customWidth="1"/>
    <col min="2" max="3" width="8.5" style="2" bestFit="1" customWidth="1"/>
    <col min="4" max="5" width="9.25" style="2" bestFit="1" customWidth="1"/>
    <col min="6" max="6" width="21.625" style="2" bestFit="1" customWidth="1"/>
    <col min="7" max="7" width="8.5" style="2" bestFit="1" customWidth="1"/>
    <col min="8" max="8" width="5.5" style="2" bestFit="1" customWidth="1"/>
    <col min="9" max="9" width="8.5" style="2" bestFit="1" customWidth="1"/>
    <col min="10" max="11" width="5.5" style="2" bestFit="1" customWidth="1"/>
    <col min="12" max="12" width="9.625" style="2" bestFit="1" customWidth="1"/>
    <col min="13" max="16384" width="9" style="1"/>
  </cols>
  <sheetData>
    <row r="1" spans="1:12" x14ac:dyDescent="0.3">
      <c r="A1" s="11" t="s">
        <v>7</v>
      </c>
      <c r="B1" s="4" t="s">
        <v>2</v>
      </c>
      <c r="C1" s="4" t="s">
        <v>3</v>
      </c>
      <c r="D1" s="4" t="s">
        <v>6</v>
      </c>
      <c r="E1" s="4" t="s">
        <v>35</v>
      </c>
      <c r="F1" s="4" t="s">
        <v>38</v>
      </c>
      <c r="G1" s="4" t="s">
        <v>34</v>
      </c>
      <c r="H1" s="4" t="s">
        <v>5</v>
      </c>
      <c r="I1" s="4" t="s">
        <v>4</v>
      </c>
      <c r="J1" s="4" t="s">
        <v>71</v>
      </c>
      <c r="K1" s="4" t="s">
        <v>81</v>
      </c>
      <c r="L1" s="4" t="s">
        <v>82</v>
      </c>
    </row>
    <row r="2" spans="1:12" x14ac:dyDescent="0.3">
      <c r="A2" s="12">
        <v>42793</v>
      </c>
      <c r="B2" s="3"/>
      <c r="C2" s="3">
        <f t="shared" ref="C2:C10" si="0">H2*I2</f>
        <v>300</v>
      </c>
      <c r="D2" s="3" t="s">
        <v>56</v>
      </c>
      <c r="E2" s="3" t="s">
        <v>86</v>
      </c>
      <c r="F2" s="3" t="s">
        <v>18</v>
      </c>
      <c r="G2" s="10">
        <f>C2</f>
        <v>300</v>
      </c>
      <c r="H2" s="3">
        <v>1</v>
      </c>
      <c r="I2" s="3">
        <v>300</v>
      </c>
      <c r="J2" s="3"/>
      <c r="K2" s="3"/>
      <c r="L2" s="3"/>
    </row>
    <row r="3" spans="1:12" x14ac:dyDescent="0.3">
      <c r="A3" s="12">
        <v>42793</v>
      </c>
      <c r="B3" s="3"/>
      <c r="C3" s="3">
        <f t="shared" si="0"/>
        <v>170</v>
      </c>
      <c r="D3" s="3" t="s">
        <v>56</v>
      </c>
      <c r="E3" s="3" t="s">
        <v>86</v>
      </c>
      <c r="F3" s="3" t="s">
        <v>19</v>
      </c>
      <c r="G3" s="10">
        <f>G2+C3</f>
        <v>470</v>
      </c>
      <c r="H3" s="3">
        <v>1</v>
      </c>
      <c r="I3" s="3">
        <v>170</v>
      </c>
      <c r="J3" s="3"/>
      <c r="K3" s="3"/>
      <c r="L3" s="3"/>
    </row>
    <row r="4" spans="1:12" x14ac:dyDescent="0.3">
      <c r="A4" s="12">
        <v>42793</v>
      </c>
      <c r="B4" s="3"/>
      <c r="C4" s="3">
        <f t="shared" si="0"/>
        <v>95</v>
      </c>
      <c r="D4" s="3" t="s">
        <v>56</v>
      </c>
      <c r="E4" s="3" t="s">
        <v>86</v>
      </c>
      <c r="F4" s="3" t="s">
        <v>21</v>
      </c>
      <c r="G4" s="10">
        <f t="shared" ref="G4:G69" si="1">G3+C4</f>
        <v>565</v>
      </c>
      <c r="H4" s="3">
        <v>1</v>
      </c>
      <c r="I4" s="3">
        <v>95</v>
      </c>
      <c r="J4" s="3"/>
      <c r="K4" s="3"/>
      <c r="L4" s="3"/>
    </row>
    <row r="5" spans="1:12" x14ac:dyDescent="0.3">
      <c r="A5" s="12">
        <v>42793</v>
      </c>
      <c r="B5" s="3"/>
      <c r="C5" s="3">
        <f t="shared" si="0"/>
        <v>145</v>
      </c>
      <c r="D5" s="3" t="s">
        <v>56</v>
      </c>
      <c r="E5" s="3" t="s">
        <v>86</v>
      </c>
      <c r="F5" s="3" t="s">
        <v>22</v>
      </c>
      <c r="G5" s="10">
        <f t="shared" si="1"/>
        <v>710</v>
      </c>
      <c r="H5" s="3">
        <v>1</v>
      </c>
      <c r="I5" s="3">
        <v>145</v>
      </c>
      <c r="J5" s="3"/>
      <c r="K5" s="3"/>
      <c r="L5" s="3"/>
    </row>
    <row r="6" spans="1:12" x14ac:dyDescent="0.3">
      <c r="A6" s="12">
        <v>42793</v>
      </c>
      <c r="B6" s="3"/>
      <c r="C6" s="3">
        <f t="shared" si="0"/>
        <v>120</v>
      </c>
      <c r="D6" s="3" t="s">
        <v>56</v>
      </c>
      <c r="E6" s="3" t="s">
        <v>86</v>
      </c>
      <c r="F6" s="3" t="s">
        <v>23</v>
      </c>
      <c r="G6" s="10">
        <f t="shared" si="1"/>
        <v>830</v>
      </c>
      <c r="H6" s="3">
        <v>1</v>
      </c>
      <c r="I6" s="3">
        <v>120</v>
      </c>
      <c r="J6" s="3"/>
      <c r="K6" s="3"/>
      <c r="L6" s="3"/>
    </row>
    <row r="7" spans="1:12" x14ac:dyDescent="0.3">
      <c r="A7" s="12">
        <v>42793</v>
      </c>
      <c r="B7" s="3"/>
      <c r="C7" s="3">
        <f t="shared" si="0"/>
        <v>20</v>
      </c>
      <c r="D7" s="3" t="s">
        <v>56</v>
      </c>
      <c r="E7" s="3" t="s">
        <v>86</v>
      </c>
      <c r="F7" s="3" t="s">
        <v>24</v>
      </c>
      <c r="G7" s="10">
        <f t="shared" si="1"/>
        <v>850</v>
      </c>
      <c r="H7" s="3">
        <v>1</v>
      </c>
      <c r="I7" s="3">
        <v>20</v>
      </c>
      <c r="J7" s="3"/>
      <c r="K7" s="3"/>
      <c r="L7" s="3"/>
    </row>
    <row r="8" spans="1:12" x14ac:dyDescent="0.3">
      <c r="A8" s="12">
        <v>42793</v>
      </c>
      <c r="B8" s="3"/>
      <c r="C8" s="3">
        <f t="shared" si="0"/>
        <v>120</v>
      </c>
      <c r="D8" s="3" t="s">
        <v>56</v>
      </c>
      <c r="E8" s="3" t="s">
        <v>86</v>
      </c>
      <c r="F8" s="3" t="s">
        <v>25</v>
      </c>
      <c r="G8" s="10">
        <f t="shared" si="1"/>
        <v>970</v>
      </c>
      <c r="H8" s="3">
        <v>1</v>
      </c>
      <c r="I8" s="3">
        <v>120</v>
      </c>
      <c r="J8" s="3"/>
      <c r="K8" s="3"/>
      <c r="L8" s="3"/>
    </row>
    <row r="9" spans="1:12" x14ac:dyDescent="0.3">
      <c r="A9" s="12">
        <v>42793</v>
      </c>
      <c r="B9" s="3"/>
      <c r="C9" s="3">
        <f t="shared" si="0"/>
        <v>3600</v>
      </c>
      <c r="D9" s="3" t="s">
        <v>56</v>
      </c>
      <c r="E9" s="3" t="s">
        <v>86</v>
      </c>
      <c r="F9" s="3" t="s">
        <v>26</v>
      </c>
      <c r="G9" s="10">
        <f t="shared" si="1"/>
        <v>4570</v>
      </c>
      <c r="H9" s="3">
        <v>1</v>
      </c>
      <c r="I9" s="3">
        <v>3600</v>
      </c>
      <c r="J9" s="3"/>
      <c r="K9" s="3"/>
      <c r="L9" s="3"/>
    </row>
    <row r="10" spans="1:12" x14ac:dyDescent="0.3">
      <c r="A10" s="12">
        <v>42794</v>
      </c>
      <c r="B10" s="3"/>
      <c r="C10" s="3">
        <f t="shared" si="0"/>
        <v>160</v>
      </c>
      <c r="D10" s="3" t="s">
        <v>56</v>
      </c>
      <c r="E10" s="3" t="s">
        <v>86</v>
      </c>
      <c r="F10" s="3" t="s">
        <v>8</v>
      </c>
      <c r="G10" s="10">
        <f t="shared" si="1"/>
        <v>4730</v>
      </c>
      <c r="H10" s="3">
        <v>1</v>
      </c>
      <c r="I10" s="3">
        <v>160</v>
      </c>
      <c r="J10" s="3"/>
      <c r="K10" s="3"/>
      <c r="L10" s="3"/>
    </row>
    <row r="11" spans="1:12" x14ac:dyDescent="0.3">
      <c r="A11" s="12">
        <v>42796</v>
      </c>
      <c r="B11" s="3"/>
      <c r="C11" s="3">
        <v>40</v>
      </c>
      <c r="D11" s="3" t="s">
        <v>56</v>
      </c>
      <c r="E11" s="3" t="s">
        <v>86</v>
      </c>
      <c r="F11" s="3" t="s">
        <v>8</v>
      </c>
      <c r="G11" s="10">
        <f t="shared" si="1"/>
        <v>4770</v>
      </c>
      <c r="H11" s="3">
        <v>1</v>
      </c>
      <c r="I11" s="3">
        <v>40</v>
      </c>
      <c r="J11" s="3"/>
      <c r="K11" s="3"/>
      <c r="L11" s="3"/>
    </row>
    <row r="12" spans="1:12" x14ac:dyDescent="0.3">
      <c r="A12" s="12">
        <v>42799</v>
      </c>
      <c r="B12" s="3"/>
      <c r="C12" s="3">
        <f>H12*I12</f>
        <v>3700</v>
      </c>
      <c r="D12" s="3" t="s">
        <v>56</v>
      </c>
      <c r="E12" s="3" t="s">
        <v>86</v>
      </c>
      <c r="F12" s="3" t="s">
        <v>10</v>
      </c>
      <c r="G12" s="10">
        <f t="shared" si="1"/>
        <v>8470</v>
      </c>
      <c r="H12" s="3">
        <v>1</v>
      </c>
      <c r="I12" s="3">
        <v>3700</v>
      </c>
      <c r="J12" s="3"/>
      <c r="K12" s="3"/>
      <c r="L12" s="3"/>
    </row>
    <row r="13" spans="1:12" x14ac:dyDescent="0.3">
      <c r="A13" s="12">
        <v>42799</v>
      </c>
      <c r="B13" s="3"/>
      <c r="C13" s="3">
        <f>H13*I13</f>
        <v>100</v>
      </c>
      <c r="D13" s="3" t="s">
        <v>56</v>
      </c>
      <c r="E13" s="3" t="s">
        <v>86</v>
      </c>
      <c r="F13" s="3" t="s">
        <v>11</v>
      </c>
      <c r="G13" s="10">
        <f t="shared" si="1"/>
        <v>8570</v>
      </c>
      <c r="H13" s="3">
        <v>1</v>
      </c>
      <c r="I13" s="3">
        <v>100</v>
      </c>
      <c r="J13" s="3"/>
      <c r="K13" s="3"/>
      <c r="L13" s="3"/>
    </row>
    <row r="14" spans="1:12" x14ac:dyDescent="0.3">
      <c r="A14" s="12">
        <v>42821</v>
      </c>
      <c r="B14" s="3"/>
      <c r="C14" s="3">
        <f>H14*I14</f>
        <v>510</v>
      </c>
      <c r="D14" s="3" t="s">
        <v>56</v>
      </c>
      <c r="E14" s="3" t="s">
        <v>32</v>
      </c>
      <c r="F14" s="3" t="s">
        <v>14</v>
      </c>
      <c r="G14" s="10">
        <f t="shared" si="1"/>
        <v>9080</v>
      </c>
      <c r="H14" s="3">
        <v>1</v>
      </c>
      <c r="I14" s="3">
        <v>510</v>
      </c>
      <c r="J14" s="3"/>
      <c r="K14" s="3"/>
      <c r="L14" s="3"/>
    </row>
    <row r="15" spans="1:12" x14ac:dyDescent="0.3">
      <c r="A15" s="12">
        <v>42821</v>
      </c>
      <c r="B15" s="3"/>
      <c r="C15" s="3">
        <f>H15*I15</f>
        <v>20</v>
      </c>
      <c r="D15" s="3" t="s">
        <v>56</v>
      </c>
      <c r="E15" s="3" t="s">
        <v>32</v>
      </c>
      <c r="F15" s="3" t="s">
        <v>15</v>
      </c>
      <c r="G15" s="10">
        <f t="shared" si="1"/>
        <v>9100</v>
      </c>
      <c r="H15" s="3">
        <v>1</v>
      </c>
      <c r="I15" s="3">
        <v>20</v>
      </c>
      <c r="J15" s="3"/>
      <c r="K15" s="3"/>
      <c r="L15" s="3"/>
    </row>
    <row r="16" spans="1:12" x14ac:dyDescent="0.3">
      <c r="A16" s="12">
        <v>42827</v>
      </c>
      <c r="B16" s="3"/>
      <c r="C16" s="3">
        <f>H16*I16</f>
        <v>130</v>
      </c>
      <c r="D16" s="3" t="s">
        <v>56</v>
      </c>
      <c r="E16" s="3" t="s">
        <v>33</v>
      </c>
      <c r="F16" s="3" t="s">
        <v>43</v>
      </c>
      <c r="G16" s="10">
        <f t="shared" si="1"/>
        <v>9230</v>
      </c>
      <c r="H16" s="3">
        <v>1</v>
      </c>
      <c r="I16" s="3">
        <v>130</v>
      </c>
      <c r="J16" s="3"/>
      <c r="K16" s="3"/>
      <c r="L16" s="3"/>
    </row>
    <row r="17" spans="1:12" x14ac:dyDescent="0.3">
      <c r="A17" s="12">
        <v>42830</v>
      </c>
      <c r="B17" s="3"/>
      <c r="C17" s="3">
        <f t="shared" ref="C17:C22" si="2">H17*I17</f>
        <v>110</v>
      </c>
      <c r="D17" s="3" t="s">
        <v>56</v>
      </c>
      <c r="E17" s="3" t="s">
        <v>33</v>
      </c>
      <c r="F17" s="3" t="s">
        <v>55</v>
      </c>
      <c r="G17" s="10">
        <f t="shared" si="1"/>
        <v>9340</v>
      </c>
      <c r="H17" s="3">
        <v>1</v>
      </c>
      <c r="I17" s="3">
        <v>110</v>
      </c>
      <c r="J17" s="3"/>
      <c r="K17" s="3"/>
      <c r="L17" s="3"/>
    </row>
    <row r="18" spans="1:12" x14ac:dyDescent="0.3">
      <c r="A18" s="12">
        <v>42833</v>
      </c>
      <c r="B18" s="3"/>
      <c r="C18" s="3">
        <f t="shared" si="2"/>
        <v>220</v>
      </c>
      <c r="D18" s="3" t="s">
        <v>56</v>
      </c>
      <c r="E18" s="3" t="s">
        <v>33</v>
      </c>
      <c r="F18" s="3" t="s">
        <v>49</v>
      </c>
      <c r="G18" s="10">
        <f t="shared" si="1"/>
        <v>9560</v>
      </c>
      <c r="H18" s="3">
        <v>1</v>
      </c>
      <c r="I18" s="3">
        <v>220</v>
      </c>
      <c r="J18" s="3"/>
      <c r="K18" s="3"/>
      <c r="L18" s="3"/>
    </row>
    <row r="19" spans="1:12" x14ac:dyDescent="0.3">
      <c r="A19" s="12">
        <v>42833</v>
      </c>
      <c r="B19" s="3"/>
      <c r="C19" s="3">
        <f t="shared" si="2"/>
        <v>200</v>
      </c>
      <c r="D19" s="3" t="s">
        <v>56</v>
      </c>
      <c r="E19" s="3" t="s">
        <v>33</v>
      </c>
      <c r="F19" s="3" t="s">
        <v>50</v>
      </c>
      <c r="G19" s="10">
        <f t="shared" si="1"/>
        <v>9760</v>
      </c>
      <c r="H19" s="3">
        <v>1</v>
      </c>
      <c r="I19" s="3">
        <v>200</v>
      </c>
      <c r="J19" s="3"/>
      <c r="K19" s="3"/>
      <c r="L19" s="3"/>
    </row>
    <row r="20" spans="1:12" x14ac:dyDescent="0.3">
      <c r="A20" s="12">
        <v>42833</v>
      </c>
      <c r="B20" s="3"/>
      <c r="C20" s="3">
        <f t="shared" si="2"/>
        <v>220</v>
      </c>
      <c r="D20" s="3" t="s">
        <v>56</v>
      </c>
      <c r="E20" s="3" t="s">
        <v>33</v>
      </c>
      <c r="F20" s="3" t="s">
        <v>52</v>
      </c>
      <c r="G20" s="10">
        <f t="shared" si="1"/>
        <v>9980</v>
      </c>
      <c r="H20" s="3">
        <v>1</v>
      </c>
      <c r="I20" s="3">
        <v>220</v>
      </c>
      <c r="J20" s="3"/>
      <c r="K20" s="3"/>
      <c r="L20" s="3"/>
    </row>
    <row r="21" spans="1:12" x14ac:dyDescent="0.3">
      <c r="A21" s="12">
        <v>42833</v>
      </c>
      <c r="B21" s="3"/>
      <c r="C21" s="3">
        <f t="shared" si="2"/>
        <v>170</v>
      </c>
      <c r="D21" s="3" t="s">
        <v>56</v>
      </c>
      <c r="E21" s="3" t="s">
        <v>33</v>
      </c>
      <c r="F21" s="3" t="s">
        <v>53</v>
      </c>
      <c r="G21" s="10">
        <f t="shared" si="1"/>
        <v>10150</v>
      </c>
      <c r="H21" s="3">
        <v>1</v>
      </c>
      <c r="I21" s="3">
        <v>170</v>
      </c>
      <c r="J21" s="3"/>
      <c r="K21" s="3"/>
      <c r="L21" s="3"/>
    </row>
    <row r="22" spans="1:12" x14ac:dyDescent="0.3">
      <c r="A22" s="12">
        <v>42833</v>
      </c>
      <c r="B22" s="3"/>
      <c r="C22" s="3">
        <f t="shared" si="2"/>
        <v>430</v>
      </c>
      <c r="D22" s="3" t="s">
        <v>56</v>
      </c>
      <c r="E22" s="3" t="s">
        <v>33</v>
      </c>
      <c r="F22" s="3" t="s">
        <v>54</v>
      </c>
      <c r="G22" s="10">
        <f t="shared" si="1"/>
        <v>10580</v>
      </c>
      <c r="H22" s="3">
        <v>1</v>
      </c>
      <c r="I22" s="3">
        <v>430</v>
      </c>
      <c r="J22" s="3"/>
      <c r="K22" s="3"/>
      <c r="L22" s="3"/>
    </row>
    <row r="23" spans="1:12" x14ac:dyDescent="0.3">
      <c r="A23" s="12">
        <v>42833</v>
      </c>
      <c r="B23" s="3"/>
      <c r="C23" s="3">
        <v>200</v>
      </c>
      <c r="D23" s="3" t="s">
        <v>56</v>
      </c>
      <c r="E23" s="3" t="s">
        <v>33</v>
      </c>
      <c r="F23" s="3" t="s">
        <v>47</v>
      </c>
      <c r="G23" s="10">
        <f t="shared" si="1"/>
        <v>10780</v>
      </c>
      <c r="H23" s="3">
        <v>1</v>
      </c>
      <c r="I23" s="3">
        <v>200</v>
      </c>
      <c r="J23" s="3"/>
      <c r="K23" s="3"/>
      <c r="L23" s="3"/>
    </row>
    <row r="24" spans="1:12" x14ac:dyDescent="0.3">
      <c r="A24" s="12">
        <v>42833</v>
      </c>
      <c r="B24" s="3"/>
      <c r="C24" s="3">
        <f t="shared" ref="C24:C25" si="3">H24*I24</f>
        <v>180</v>
      </c>
      <c r="D24" s="3" t="s">
        <v>56</v>
      </c>
      <c r="E24" s="3" t="s">
        <v>33</v>
      </c>
      <c r="F24" s="3" t="s">
        <v>51</v>
      </c>
      <c r="G24" s="10">
        <f t="shared" si="1"/>
        <v>10960</v>
      </c>
      <c r="H24" s="3">
        <v>1</v>
      </c>
      <c r="I24" s="3">
        <v>180</v>
      </c>
      <c r="J24" s="3"/>
      <c r="K24" s="3"/>
      <c r="L24" s="3"/>
    </row>
    <row r="25" spans="1:12" x14ac:dyDescent="0.3">
      <c r="A25" s="12">
        <v>42837</v>
      </c>
      <c r="B25" s="3"/>
      <c r="C25" s="3">
        <f t="shared" si="3"/>
        <v>1050</v>
      </c>
      <c r="D25" s="3" t="s">
        <v>56</v>
      </c>
      <c r="E25" s="3" t="s">
        <v>33</v>
      </c>
      <c r="F25" s="3" t="s">
        <v>48</v>
      </c>
      <c r="G25" s="10">
        <f t="shared" si="1"/>
        <v>12010</v>
      </c>
      <c r="H25" s="3">
        <v>7</v>
      </c>
      <c r="I25" s="3">
        <v>150</v>
      </c>
      <c r="J25" s="3"/>
      <c r="K25" s="3"/>
      <c r="L25" s="3"/>
    </row>
    <row r="26" spans="1:12" x14ac:dyDescent="0.3">
      <c r="A26" s="12">
        <v>42837</v>
      </c>
      <c r="B26" s="3"/>
      <c r="C26" s="3">
        <v>200</v>
      </c>
      <c r="D26" s="3" t="s">
        <v>56</v>
      </c>
      <c r="E26" s="3" t="s">
        <v>33</v>
      </c>
      <c r="F26" s="3" t="s">
        <v>47</v>
      </c>
      <c r="G26" s="10">
        <f t="shared" si="1"/>
        <v>12210</v>
      </c>
      <c r="H26" s="3">
        <v>1</v>
      </c>
      <c r="I26" s="3">
        <v>200</v>
      </c>
      <c r="J26" s="3"/>
      <c r="K26" s="3"/>
      <c r="L26" s="3"/>
    </row>
    <row r="27" spans="1:12" x14ac:dyDescent="0.3">
      <c r="A27" s="12">
        <v>42838</v>
      </c>
      <c r="B27" s="3"/>
      <c r="C27" s="3">
        <v>650</v>
      </c>
      <c r="D27" s="3" t="s">
        <v>56</v>
      </c>
      <c r="E27" s="3" t="s">
        <v>33</v>
      </c>
      <c r="F27" s="3" t="s">
        <v>45</v>
      </c>
      <c r="G27" s="10">
        <f t="shared" si="1"/>
        <v>12860</v>
      </c>
      <c r="H27" s="3">
        <v>1</v>
      </c>
      <c r="I27" s="3">
        <v>650</v>
      </c>
      <c r="J27" s="3"/>
      <c r="K27" s="3"/>
      <c r="L27" s="3"/>
    </row>
    <row r="28" spans="1:12" x14ac:dyDescent="0.3">
      <c r="A28" s="12">
        <v>42838</v>
      </c>
      <c r="B28" s="3"/>
      <c r="C28" s="3">
        <v>2000</v>
      </c>
      <c r="D28" s="3" t="s">
        <v>56</v>
      </c>
      <c r="E28" s="3" t="s">
        <v>33</v>
      </c>
      <c r="F28" s="3" t="s">
        <v>46</v>
      </c>
      <c r="G28" s="10">
        <f t="shared" si="1"/>
        <v>14860</v>
      </c>
      <c r="H28" s="3">
        <v>1</v>
      </c>
      <c r="I28" s="3">
        <v>2000</v>
      </c>
      <c r="J28" s="3"/>
      <c r="K28" s="3"/>
      <c r="L28" s="3"/>
    </row>
    <row r="29" spans="1:12" x14ac:dyDescent="0.3">
      <c r="A29" s="12">
        <v>42838</v>
      </c>
      <c r="B29" s="3"/>
      <c r="C29" s="3">
        <v>580</v>
      </c>
      <c r="D29" s="3" t="s">
        <v>56</v>
      </c>
      <c r="E29" s="3" t="s">
        <v>33</v>
      </c>
      <c r="F29" s="3" t="s">
        <v>44</v>
      </c>
      <c r="G29" s="10">
        <f t="shared" si="1"/>
        <v>15440</v>
      </c>
      <c r="H29" s="3">
        <v>1</v>
      </c>
      <c r="I29" s="3">
        <v>580</v>
      </c>
      <c r="J29" s="3"/>
      <c r="K29" s="3"/>
      <c r="L29" s="3"/>
    </row>
    <row r="30" spans="1:12" x14ac:dyDescent="0.3">
      <c r="A30" s="12">
        <v>42838</v>
      </c>
      <c r="B30" s="3"/>
      <c r="C30" s="3">
        <f>H30*I30</f>
        <v>1350</v>
      </c>
      <c r="D30" s="3" t="s">
        <v>56</v>
      </c>
      <c r="E30" s="3" t="s">
        <v>33</v>
      </c>
      <c r="F30" s="3" t="s">
        <v>62</v>
      </c>
      <c r="G30" s="10">
        <f t="shared" si="1"/>
        <v>16790</v>
      </c>
      <c r="H30" s="3">
        <v>9</v>
      </c>
      <c r="I30" s="3">
        <v>150</v>
      </c>
      <c r="J30" s="3"/>
      <c r="K30" s="3"/>
      <c r="L30" s="3"/>
    </row>
    <row r="31" spans="1:12" x14ac:dyDescent="0.3">
      <c r="A31" s="12">
        <v>42838</v>
      </c>
      <c r="B31" s="3"/>
      <c r="C31" s="3">
        <f>H31*I31</f>
        <v>380</v>
      </c>
      <c r="D31" s="3" t="s">
        <v>56</v>
      </c>
      <c r="E31" s="3" t="s">
        <v>33</v>
      </c>
      <c r="F31" s="3" t="s">
        <v>63</v>
      </c>
      <c r="G31" s="10">
        <f t="shared" si="1"/>
        <v>17170</v>
      </c>
      <c r="H31" s="3">
        <v>1</v>
      </c>
      <c r="I31" s="3">
        <v>380</v>
      </c>
      <c r="J31" s="3"/>
      <c r="K31" s="3"/>
      <c r="L31" s="3"/>
    </row>
    <row r="32" spans="1:12" x14ac:dyDescent="0.3">
      <c r="A32" s="12">
        <v>42838</v>
      </c>
      <c r="B32" s="3"/>
      <c r="C32" s="3">
        <f>H32*I32</f>
        <v>380</v>
      </c>
      <c r="D32" s="3" t="s">
        <v>56</v>
      </c>
      <c r="E32" s="3" t="s">
        <v>33</v>
      </c>
      <c r="F32" s="3" t="s">
        <v>64</v>
      </c>
      <c r="G32" s="10">
        <f t="shared" si="1"/>
        <v>17550</v>
      </c>
      <c r="H32" s="3">
        <v>1</v>
      </c>
      <c r="I32" s="3">
        <v>380</v>
      </c>
      <c r="J32" s="3"/>
      <c r="K32" s="3"/>
      <c r="L32" s="3"/>
    </row>
    <row r="33" spans="1:12" x14ac:dyDescent="0.3">
      <c r="A33" s="12">
        <v>42838</v>
      </c>
      <c r="B33" s="3"/>
      <c r="C33" s="3">
        <f t="shared" ref="C33:C37" si="4">H33*I33</f>
        <v>1480</v>
      </c>
      <c r="D33" s="3" t="s">
        <v>56</v>
      </c>
      <c r="E33" s="3" t="s">
        <v>33</v>
      </c>
      <c r="F33" s="3" t="s">
        <v>65</v>
      </c>
      <c r="G33" s="10">
        <f t="shared" si="1"/>
        <v>19030</v>
      </c>
      <c r="H33" s="3">
        <v>1</v>
      </c>
      <c r="I33" s="3">
        <v>1480</v>
      </c>
      <c r="J33" s="3"/>
      <c r="K33" s="3"/>
      <c r="L33" s="3"/>
    </row>
    <row r="34" spans="1:12" x14ac:dyDescent="0.3">
      <c r="A34" s="12">
        <v>42838</v>
      </c>
      <c r="B34" s="3"/>
      <c r="C34" s="3">
        <f t="shared" si="4"/>
        <v>70</v>
      </c>
      <c r="D34" s="3" t="s">
        <v>56</v>
      </c>
      <c r="E34" s="3" t="s">
        <v>33</v>
      </c>
      <c r="F34" s="3" t="s">
        <v>66</v>
      </c>
      <c r="G34" s="10">
        <f t="shared" si="1"/>
        <v>19100</v>
      </c>
      <c r="H34" s="3">
        <v>1</v>
      </c>
      <c r="I34" s="3">
        <v>70</v>
      </c>
      <c r="J34" s="3"/>
      <c r="K34" s="3"/>
      <c r="L34" s="3"/>
    </row>
    <row r="35" spans="1:12" x14ac:dyDescent="0.3">
      <c r="A35" s="12">
        <v>42838</v>
      </c>
      <c r="B35" s="3"/>
      <c r="C35" s="3">
        <f t="shared" si="4"/>
        <v>160</v>
      </c>
      <c r="D35" s="3" t="s">
        <v>56</v>
      </c>
      <c r="E35" s="3" t="s">
        <v>33</v>
      </c>
      <c r="F35" s="3" t="s">
        <v>67</v>
      </c>
      <c r="G35" s="10">
        <f t="shared" si="1"/>
        <v>19260</v>
      </c>
      <c r="H35" s="3">
        <v>2</v>
      </c>
      <c r="I35" s="3">
        <v>80</v>
      </c>
      <c r="J35" s="3"/>
      <c r="K35" s="3"/>
      <c r="L35" s="3"/>
    </row>
    <row r="36" spans="1:12" x14ac:dyDescent="0.3">
      <c r="A36" s="12">
        <v>42838</v>
      </c>
      <c r="B36" s="3"/>
      <c r="C36" s="3">
        <f t="shared" si="4"/>
        <v>280</v>
      </c>
      <c r="D36" s="3" t="s">
        <v>56</v>
      </c>
      <c r="E36" s="3" t="s">
        <v>33</v>
      </c>
      <c r="F36" s="3" t="s">
        <v>68</v>
      </c>
      <c r="G36" s="10">
        <f t="shared" si="1"/>
        <v>19540</v>
      </c>
      <c r="H36" s="3">
        <v>1</v>
      </c>
      <c r="I36" s="3">
        <v>280</v>
      </c>
      <c r="J36" s="3"/>
      <c r="K36" s="3"/>
      <c r="L36" s="3"/>
    </row>
    <row r="37" spans="1:12" x14ac:dyDescent="0.3">
      <c r="A37" s="12">
        <v>42838</v>
      </c>
      <c r="B37" s="3"/>
      <c r="C37" s="3">
        <f t="shared" si="4"/>
        <v>360</v>
      </c>
      <c r="D37" s="3" t="s">
        <v>56</v>
      </c>
      <c r="E37" s="3" t="s">
        <v>33</v>
      </c>
      <c r="F37" s="3" t="s">
        <v>69</v>
      </c>
      <c r="G37" s="10">
        <f t="shared" si="1"/>
        <v>19900</v>
      </c>
      <c r="H37" s="3">
        <v>1</v>
      </c>
      <c r="I37" s="3">
        <v>360</v>
      </c>
      <c r="J37" s="3"/>
      <c r="K37" s="3"/>
      <c r="L37" s="3"/>
    </row>
    <row r="38" spans="1:12" x14ac:dyDescent="0.3">
      <c r="A38" s="12">
        <v>42838</v>
      </c>
      <c r="B38" s="3"/>
      <c r="C38" s="3">
        <f>H38*I38</f>
        <v>-380</v>
      </c>
      <c r="D38" s="3" t="s">
        <v>56</v>
      </c>
      <c r="E38" s="3" t="s">
        <v>33</v>
      </c>
      <c r="F38" s="3" t="s">
        <v>70</v>
      </c>
      <c r="G38" s="10">
        <f t="shared" si="1"/>
        <v>19520</v>
      </c>
      <c r="H38" s="3">
        <v>1</v>
      </c>
      <c r="I38" s="3">
        <v>-380</v>
      </c>
      <c r="J38" s="3"/>
      <c r="K38" s="3"/>
      <c r="L38" s="3"/>
    </row>
    <row r="39" spans="1:12" x14ac:dyDescent="0.3">
      <c r="A39" s="14">
        <v>42840</v>
      </c>
      <c r="B39" s="3"/>
      <c r="C39" s="3">
        <f t="shared" ref="C39:C64" si="5">H39*I39</f>
        <v>180</v>
      </c>
      <c r="D39" s="3" t="s">
        <v>56</v>
      </c>
      <c r="E39" s="3" t="s">
        <v>33</v>
      </c>
      <c r="F39" s="3" t="s">
        <v>61</v>
      </c>
      <c r="G39" s="10">
        <f t="shared" si="1"/>
        <v>19700</v>
      </c>
      <c r="H39" s="3">
        <v>1</v>
      </c>
      <c r="I39" s="3">
        <v>180</v>
      </c>
      <c r="J39" s="3"/>
      <c r="K39" s="3"/>
      <c r="L39" s="3"/>
    </row>
    <row r="40" spans="1:12" x14ac:dyDescent="0.3">
      <c r="A40" s="14">
        <v>42840</v>
      </c>
      <c r="B40" s="3"/>
      <c r="C40" s="3">
        <f t="shared" si="5"/>
        <v>50</v>
      </c>
      <c r="D40" s="3" t="s">
        <v>56</v>
      </c>
      <c r="E40" s="3" t="s">
        <v>33</v>
      </c>
      <c r="F40" s="3" t="s">
        <v>90</v>
      </c>
      <c r="G40" s="10">
        <f t="shared" si="1"/>
        <v>19750</v>
      </c>
      <c r="H40" s="3">
        <v>1</v>
      </c>
      <c r="I40" s="3">
        <v>50</v>
      </c>
      <c r="J40" s="3"/>
      <c r="K40" s="3"/>
      <c r="L40" s="3"/>
    </row>
    <row r="41" spans="1:12" x14ac:dyDescent="0.3">
      <c r="A41" s="12">
        <v>42841</v>
      </c>
      <c r="B41" s="3"/>
      <c r="C41" s="3">
        <f t="shared" si="5"/>
        <v>250</v>
      </c>
      <c r="D41" s="3" t="s">
        <v>56</v>
      </c>
      <c r="E41" s="3" t="s">
        <v>33</v>
      </c>
      <c r="F41" s="3" t="s">
        <v>57</v>
      </c>
      <c r="G41" s="10">
        <f t="shared" si="1"/>
        <v>20000</v>
      </c>
      <c r="H41" s="3">
        <v>1</v>
      </c>
      <c r="I41" s="3">
        <v>250</v>
      </c>
      <c r="J41" s="3"/>
      <c r="K41" s="3"/>
      <c r="L41" s="3"/>
    </row>
    <row r="42" spans="1:12" x14ac:dyDescent="0.3">
      <c r="A42" s="12">
        <v>42845</v>
      </c>
      <c r="B42" s="3"/>
      <c r="C42" s="3">
        <f t="shared" si="5"/>
        <v>3060</v>
      </c>
      <c r="D42" s="3" t="s">
        <v>56</v>
      </c>
      <c r="E42" s="3" t="s">
        <v>33</v>
      </c>
      <c r="F42" s="3" t="s">
        <v>58</v>
      </c>
      <c r="G42" s="10">
        <f t="shared" si="1"/>
        <v>23060</v>
      </c>
      <c r="H42" s="3">
        <v>9</v>
      </c>
      <c r="I42" s="3">
        <v>340</v>
      </c>
      <c r="J42" s="3"/>
      <c r="K42" s="3"/>
      <c r="L42" s="3"/>
    </row>
    <row r="43" spans="1:12" x14ac:dyDescent="0.3">
      <c r="A43" s="12">
        <v>42845</v>
      </c>
      <c r="B43" s="3"/>
      <c r="C43" s="3">
        <f t="shared" si="5"/>
        <v>360</v>
      </c>
      <c r="D43" s="3" t="s">
        <v>56</v>
      </c>
      <c r="E43" s="3" t="s">
        <v>33</v>
      </c>
      <c r="F43" s="3" t="s">
        <v>59</v>
      </c>
      <c r="G43" s="10">
        <f t="shared" si="1"/>
        <v>23420</v>
      </c>
      <c r="H43" s="3">
        <v>1</v>
      </c>
      <c r="I43" s="3">
        <v>360</v>
      </c>
      <c r="J43" s="3"/>
      <c r="K43" s="3"/>
      <c r="L43" s="3"/>
    </row>
    <row r="44" spans="1:12" x14ac:dyDescent="0.3">
      <c r="A44" s="12">
        <v>42845</v>
      </c>
      <c r="B44" s="3"/>
      <c r="C44" s="3">
        <f t="shared" si="5"/>
        <v>60</v>
      </c>
      <c r="D44" s="3" t="s">
        <v>56</v>
      </c>
      <c r="E44" s="3" t="s">
        <v>33</v>
      </c>
      <c r="F44" s="3" t="s">
        <v>60</v>
      </c>
      <c r="G44" s="10">
        <f t="shared" si="1"/>
        <v>23480</v>
      </c>
      <c r="H44" s="3">
        <v>1</v>
      </c>
      <c r="I44" s="3">
        <v>60</v>
      </c>
      <c r="J44" s="3"/>
      <c r="K44" s="3"/>
      <c r="L44" s="3"/>
    </row>
    <row r="45" spans="1:12" x14ac:dyDescent="0.3">
      <c r="A45" s="12">
        <v>42845</v>
      </c>
      <c r="B45" s="3"/>
      <c r="C45" s="3">
        <f t="shared" si="5"/>
        <v>340</v>
      </c>
      <c r="D45" s="3" t="s">
        <v>56</v>
      </c>
      <c r="E45" s="3" t="s">
        <v>33</v>
      </c>
      <c r="F45" s="3" t="s">
        <v>19</v>
      </c>
      <c r="G45" s="10">
        <f t="shared" si="1"/>
        <v>23820</v>
      </c>
      <c r="H45" s="3">
        <v>2</v>
      </c>
      <c r="I45" s="3">
        <v>170</v>
      </c>
      <c r="J45" s="3"/>
      <c r="K45" s="3"/>
      <c r="L45" s="3"/>
    </row>
    <row r="46" spans="1:12" x14ac:dyDescent="0.3">
      <c r="A46" s="12">
        <v>42845</v>
      </c>
      <c r="B46" s="3"/>
      <c r="C46" s="3">
        <f t="shared" si="5"/>
        <v>100</v>
      </c>
      <c r="D46" s="3" t="s">
        <v>56</v>
      </c>
      <c r="E46" s="3" t="s">
        <v>33</v>
      </c>
      <c r="F46" s="3" t="s">
        <v>61</v>
      </c>
      <c r="G46" s="10">
        <f t="shared" si="1"/>
        <v>23920</v>
      </c>
      <c r="H46" s="3">
        <v>1</v>
      </c>
      <c r="I46" s="3">
        <v>100</v>
      </c>
      <c r="J46" s="3"/>
      <c r="K46" s="3"/>
      <c r="L46" s="3"/>
    </row>
    <row r="47" spans="1:12" x14ac:dyDescent="0.3">
      <c r="A47" s="12">
        <v>42845</v>
      </c>
      <c r="B47" s="3"/>
      <c r="C47" s="3">
        <f t="shared" si="5"/>
        <v>3400</v>
      </c>
      <c r="D47" s="3" t="s">
        <v>56</v>
      </c>
      <c r="E47" s="3" t="s">
        <v>33</v>
      </c>
      <c r="F47" s="3" t="s">
        <v>9</v>
      </c>
      <c r="G47" s="10">
        <f t="shared" si="1"/>
        <v>27320</v>
      </c>
      <c r="H47" s="3">
        <v>1</v>
      </c>
      <c r="I47" s="3">
        <v>3400</v>
      </c>
      <c r="J47" s="3"/>
      <c r="K47" s="3"/>
      <c r="L47" s="3"/>
    </row>
    <row r="48" spans="1:12" x14ac:dyDescent="0.3">
      <c r="A48" s="14">
        <v>42855</v>
      </c>
      <c r="B48" s="3"/>
      <c r="C48" s="3">
        <f t="shared" si="5"/>
        <v>246</v>
      </c>
      <c r="D48" s="3" t="s">
        <v>56</v>
      </c>
      <c r="E48" s="3" t="s">
        <v>33</v>
      </c>
      <c r="F48" s="3" t="s">
        <v>92</v>
      </c>
      <c r="G48" s="10">
        <f t="shared" si="1"/>
        <v>27566</v>
      </c>
      <c r="H48" s="3">
        <v>1</v>
      </c>
      <c r="I48" s="3">
        <v>246</v>
      </c>
      <c r="J48" s="3"/>
      <c r="K48" s="3"/>
      <c r="L48" s="3"/>
    </row>
    <row r="49" spans="1:12" x14ac:dyDescent="0.3">
      <c r="A49" s="14">
        <v>42866</v>
      </c>
      <c r="B49" s="3"/>
      <c r="C49" s="3">
        <f t="shared" si="5"/>
        <v>100</v>
      </c>
      <c r="D49" s="3" t="s">
        <v>56</v>
      </c>
      <c r="E49" s="3" t="s">
        <v>33</v>
      </c>
      <c r="F49" s="3" t="s">
        <v>8</v>
      </c>
      <c r="G49" s="10">
        <f t="shared" si="1"/>
        <v>27666</v>
      </c>
      <c r="H49" s="3">
        <v>1</v>
      </c>
      <c r="I49" s="3">
        <v>100</v>
      </c>
      <c r="J49" s="3"/>
      <c r="K49" s="3"/>
      <c r="L49" s="3"/>
    </row>
    <row r="50" spans="1:12" x14ac:dyDescent="0.3">
      <c r="A50" s="14">
        <v>42870</v>
      </c>
      <c r="B50" s="3"/>
      <c r="C50" s="3">
        <f t="shared" ref="C50:C51" si="6">H50*I50</f>
        <v>140</v>
      </c>
      <c r="D50" s="3" t="s">
        <v>56</v>
      </c>
      <c r="E50" s="3" t="s">
        <v>33</v>
      </c>
      <c r="F50" s="3" t="s">
        <v>112</v>
      </c>
      <c r="G50" s="10">
        <f t="shared" si="1"/>
        <v>27806</v>
      </c>
      <c r="H50" s="3">
        <v>1</v>
      </c>
      <c r="I50" s="3">
        <v>140</v>
      </c>
      <c r="J50" s="3"/>
      <c r="K50" s="3"/>
      <c r="L50" s="3"/>
    </row>
    <row r="51" spans="1:12" x14ac:dyDescent="0.3">
      <c r="A51" s="14">
        <v>42870</v>
      </c>
      <c r="B51" s="3"/>
      <c r="C51" s="3">
        <f t="shared" si="6"/>
        <v>100</v>
      </c>
      <c r="D51" s="3" t="s">
        <v>56</v>
      </c>
      <c r="E51" s="3" t="s">
        <v>33</v>
      </c>
      <c r="F51" s="3" t="s">
        <v>113</v>
      </c>
      <c r="G51" s="10">
        <f t="shared" si="1"/>
        <v>27906</v>
      </c>
      <c r="H51" s="3">
        <v>1</v>
      </c>
      <c r="I51" s="3">
        <v>100</v>
      </c>
      <c r="J51" s="3"/>
      <c r="K51" s="3"/>
      <c r="L51" s="3"/>
    </row>
    <row r="52" spans="1:12" x14ac:dyDescent="0.3">
      <c r="A52" s="14">
        <v>42870</v>
      </c>
      <c r="B52" s="3"/>
      <c r="C52" s="3">
        <f t="shared" si="5"/>
        <v>450</v>
      </c>
      <c r="D52" s="3" t="s">
        <v>56</v>
      </c>
      <c r="E52" s="3" t="s">
        <v>33</v>
      </c>
      <c r="F52" s="3" t="s">
        <v>114</v>
      </c>
      <c r="G52" s="10">
        <f t="shared" si="1"/>
        <v>28356</v>
      </c>
      <c r="H52" s="3">
        <v>5</v>
      </c>
      <c r="I52" s="3">
        <v>90</v>
      </c>
      <c r="J52" s="3"/>
      <c r="K52" s="3"/>
      <c r="L52" s="3"/>
    </row>
    <row r="53" spans="1:12" x14ac:dyDescent="0.3">
      <c r="A53" s="14">
        <v>42870</v>
      </c>
      <c r="B53" s="3"/>
      <c r="C53" s="3">
        <f t="shared" ref="C53:C55" si="7">H53*I53</f>
        <v>10</v>
      </c>
      <c r="D53" s="3" t="s">
        <v>56</v>
      </c>
      <c r="E53" s="3" t="s">
        <v>33</v>
      </c>
      <c r="F53" s="3" t="s">
        <v>115</v>
      </c>
      <c r="G53" s="10">
        <f t="shared" si="1"/>
        <v>28366</v>
      </c>
      <c r="H53" s="3">
        <v>1</v>
      </c>
      <c r="I53" s="3">
        <v>10</v>
      </c>
      <c r="J53" s="3"/>
      <c r="K53" s="3"/>
      <c r="L53" s="3"/>
    </row>
    <row r="54" spans="1:12" x14ac:dyDescent="0.3">
      <c r="A54" s="14">
        <v>42870</v>
      </c>
      <c r="B54" s="3"/>
      <c r="C54" s="3">
        <f t="shared" si="7"/>
        <v>100</v>
      </c>
      <c r="D54" s="3" t="s">
        <v>56</v>
      </c>
      <c r="E54" s="3" t="s">
        <v>33</v>
      </c>
      <c r="F54" s="3" t="s">
        <v>123</v>
      </c>
      <c r="G54" s="10">
        <f t="shared" si="1"/>
        <v>28466</v>
      </c>
      <c r="H54" s="3">
        <v>1</v>
      </c>
      <c r="I54" s="3">
        <v>100</v>
      </c>
      <c r="J54" s="3"/>
      <c r="K54" s="3"/>
      <c r="L54" s="3"/>
    </row>
    <row r="55" spans="1:12" x14ac:dyDescent="0.3">
      <c r="A55" s="14">
        <v>42870</v>
      </c>
      <c r="B55" s="3"/>
      <c r="C55" s="3">
        <f t="shared" si="7"/>
        <v>180</v>
      </c>
      <c r="D55" s="3" t="s">
        <v>56</v>
      </c>
      <c r="E55" s="3" t="s">
        <v>33</v>
      </c>
      <c r="F55" s="3" t="s">
        <v>122</v>
      </c>
      <c r="G55" s="10">
        <f t="shared" si="1"/>
        <v>28646</v>
      </c>
      <c r="H55" s="3">
        <v>1</v>
      </c>
      <c r="I55" s="3">
        <v>180</v>
      </c>
      <c r="J55" s="3"/>
      <c r="K55" s="3"/>
      <c r="L55" s="3"/>
    </row>
    <row r="56" spans="1:12" x14ac:dyDescent="0.3">
      <c r="A56" s="12">
        <v>42871</v>
      </c>
      <c r="B56" s="3"/>
      <c r="C56" s="3">
        <f t="shared" si="5"/>
        <v>960</v>
      </c>
      <c r="D56" s="3" t="s">
        <v>56</v>
      </c>
      <c r="E56" s="3" t="s">
        <v>33</v>
      </c>
      <c r="F56" s="3" t="s">
        <v>78</v>
      </c>
      <c r="G56" s="10">
        <f t="shared" si="1"/>
        <v>29606</v>
      </c>
      <c r="H56" s="3">
        <v>3</v>
      </c>
      <c r="I56" s="3">
        <v>320</v>
      </c>
      <c r="J56" s="3"/>
      <c r="K56" s="3"/>
      <c r="L56" s="3"/>
    </row>
    <row r="57" spans="1:12" x14ac:dyDescent="0.3">
      <c r="A57" s="12">
        <v>42871</v>
      </c>
      <c r="B57" s="3"/>
      <c r="C57" s="3">
        <f t="shared" si="5"/>
        <v>100</v>
      </c>
      <c r="D57" s="3" t="s">
        <v>56</v>
      </c>
      <c r="E57" s="3" t="s">
        <v>33</v>
      </c>
      <c r="F57" s="3" t="s">
        <v>79</v>
      </c>
      <c r="G57" s="10">
        <f t="shared" si="1"/>
        <v>29706</v>
      </c>
      <c r="H57" s="3">
        <v>1</v>
      </c>
      <c r="I57" s="3">
        <v>100</v>
      </c>
      <c r="J57" s="3"/>
      <c r="K57" s="3"/>
      <c r="L57" s="3"/>
    </row>
    <row r="58" spans="1:12" x14ac:dyDescent="0.3">
      <c r="A58" s="12">
        <v>42871</v>
      </c>
      <c r="B58" s="3"/>
      <c r="C58" s="3">
        <f t="shared" si="5"/>
        <v>400</v>
      </c>
      <c r="D58" s="3" t="s">
        <v>56</v>
      </c>
      <c r="E58" s="3" t="s">
        <v>33</v>
      </c>
      <c r="F58" s="3" t="s">
        <v>80</v>
      </c>
      <c r="G58" s="10">
        <f t="shared" si="1"/>
        <v>30106</v>
      </c>
      <c r="H58" s="3">
        <v>1</v>
      </c>
      <c r="I58" s="3">
        <v>400</v>
      </c>
      <c r="J58" s="3"/>
      <c r="K58" s="3"/>
      <c r="L58" s="3"/>
    </row>
    <row r="59" spans="1:12" x14ac:dyDescent="0.3">
      <c r="A59" s="12">
        <v>42871</v>
      </c>
      <c r="B59" s="3"/>
      <c r="C59" s="3">
        <f t="shared" si="5"/>
        <v>50</v>
      </c>
      <c r="D59" s="3" t="s">
        <v>56</v>
      </c>
      <c r="E59" s="3" t="s">
        <v>33</v>
      </c>
      <c r="F59" s="3" t="s">
        <v>75</v>
      </c>
      <c r="G59" s="10">
        <f t="shared" si="1"/>
        <v>30156</v>
      </c>
      <c r="H59" s="3">
        <v>1</v>
      </c>
      <c r="I59" s="3">
        <v>50</v>
      </c>
      <c r="J59" s="3"/>
      <c r="K59" s="3"/>
      <c r="L59" s="3"/>
    </row>
    <row r="60" spans="1:12" x14ac:dyDescent="0.3">
      <c r="A60" s="12">
        <v>42871</v>
      </c>
      <c r="B60" s="3"/>
      <c r="C60" s="3">
        <f t="shared" si="5"/>
        <v>80</v>
      </c>
      <c r="D60" s="3" t="s">
        <v>56</v>
      </c>
      <c r="E60" s="3" t="s">
        <v>33</v>
      </c>
      <c r="F60" s="3" t="s">
        <v>76</v>
      </c>
      <c r="G60" s="10">
        <f t="shared" si="1"/>
        <v>30236</v>
      </c>
      <c r="H60" s="3">
        <v>1</v>
      </c>
      <c r="I60" s="3">
        <v>80</v>
      </c>
      <c r="J60" s="3"/>
      <c r="K60" s="3"/>
      <c r="L60" s="3"/>
    </row>
    <row r="61" spans="1:12" x14ac:dyDescent="0.3">
      <c r="A61" s="12">
        <v>42871</v>
      </c>
      <c r="B61" s="3"/>
      <c r="C61" s="3">
        <f t="shared" si="5"/>
        <v>80</v>
      </c>
      <c r="D61" s="3" t="s">
        <v>56</v>
      </c>
      <c r="E61" s="3" t="s">
        <v>33</v>
      </c>
      <c r="F61" s="3" t="s">
        <v>77</v>
      </c>
      <c r="G61" s="10">
        <f t="shared" si="1"/>
        <v>30316</v>
      </c>
      <c r="H61" s="3">
        <v>1</v>
      </c>
      <c r="I61" s="3">
        <v>80</v>
      </c>
      <c r="J61" s="3"/>
      <c r="K61" s="3"/>
      <c r="L61" s="3"/>
    </row>
    <row r="62" spans="1:12" x14ac:dyDescent="0.3">
      <c r="A62" s="12">
        <v>42872</v>
      </c>
      <c r="B62" s="3"/>
      <c r="C62" s="3">
        <f t="shared" si="5"/>
        <v>30</v>
      </c>
      <c r="D62" s="3" t="s">
        <v>56</v>
      </c>
      <c r="E62" s="3" t="s">
        <v>33</v>
      </c>
      <c r="F62" s="3" t="s">
        <v>72</v>
      </c>
      <c r="G62" s="10">
        <f t="shared" si="1"/>
        <v>30346</v>
      </c>
      <c r="H62" s="3">
        <v>1</v>
      </c>
      <c r="I62" s="3">
        <v>30</v>
      </c>
      <c r="J62" s="3"/>
      <c r="K62" s="3"/>
      <c r="L62" s="3"/>
    </row>
    <row r="63" spans="1:12" x14ac:dyDescent="0.3">
      <c r="A63" s="12">
        <v>42872</v>
      </c>
      <c r="B63" s="3"/>
      <c r="C63" s="3">
        <f t="shared" si="5"/>
        <v>180</v>
      </c>
      <c r="D63" s="3" t="s">
        <v>56</v>
      </c>
      <c r="E63" s="3" t="s">
        <v>33</v>
      </c>
      <c r="F63" s="3" t="s">
        <v>73</v>
      </c>
      <c r="G63" s="10">
        <f t="shared" si="1"/>
        <v>30526</v>
      </c>
      <c r="H63" s="3">
        <v>1</v>
      </c>
      <c r="I63" s="3">
        <v>180</v>
      </c>
      <c r="J63" s="3"/>
      <c r="K63" s="3"/>
      <c r="L63" s="3"/>
    </row>
    <row r="64" spans="1:12" x14ac:dyDescent="0.3">
      <c r="A64" s="12">
        <v>42872</v>
      </c>
      <c r="B64" s="3"/>
      <c r="C64" s="3">
        <f t="shared" si="5"/>
        <v>57</v>
      </c>
      <c r="D64" s="3" t="s">
        <v>56</v>
      </c>
      <c r="E64" s="3" t="s">
        <v>33</v>
      </c>
      <c r="F64" s="3" t="s">
        <v>74</v>
      </c>
      <c r="G64" s="10">
        <f t="shared" si="1"/>
        <v>30583</v>
      </c>
      <c r="H64" s="3">
        <v>1</v>
      </c>
      <c r="I64" s="3">
        <v>57</v>
      </c>
      <c r="J64" s="3"/>
      <c r="K64" s="3"/>
      <c r="L64" s="3"/>
    </row>
    <row r="65" spans="1:12" x14ac:dyDescent="0.3">
      <c r="A65" s="14">
        <v>42881</v>
      </c>
      <c r="B65" s="3"/>
      <c r="C65" s="3">
        <f t="shared" ref="C65:C68" si="8">H65*I65</f>
        <v>1200</v>
      </c>
      <c r="D65" s="3" t="s">
        <v>56</v>
      </c>
      <c r="E65" s="3" t="s">
        <v>33</v>
      </c>
      <c r="F65" s="3" t="s">
        <v>117</v>
      </c>
      <c r="G65" s="10">
        <f t="shared" si="1"/>
        <v>31783</v>
      </c>
      <c r="H65" s="3">
        <v>3</v>
      </c>
      <c r="I65" s="3">
        <v>400</v>
      </c>
      <c r="J65" s="3"/>
      <c r="K65" s="3"/>
      <c r="L65" s="3"/>
    </row>
    <row r="66" spans="1:12" x14ac:dyDescent="0.3">
      <c r="A66" s="14">
        <v>42881</v>
      </c>
      <c r="B66" s="3"/>
      <c r="C66" s="3">
        <f t="shared" si="8"/>
        <v>1600</v>
      </c>
      <c r="D66" s="3" t="s">
        <v>56</v>
      </c>
      <c r="E66" s="3" t="s">
        <v>33</v>
      </c>
      <c r="F66" s="3" t="s">
        <v>58</v>
      </c>
      <c r="G66" s="10">
        <f t="shared" si="1"/>
        <v>33383</v>
      </c>
      <c r="H66" s="3">
        <v>5</v>
      </c>
      <c r="I66" s="3">
        <v>320</v>
      </c>
      <c r="J66" s="3"/>
      <c r="K66" s="3"/>
      <c r="L66" s="3"/>
    </row>
    <row r="67" spans="1:12" x14ac:dyDescent="0.3">
      <c r="A67" s="14">
        <v>42881</v>
      </c>
      <c r="B67" s="3"/>
      <c r="C67" s="3">
        <f t="shared" si="8"/>
        <v>30</v>
      </c>
      <c r="D67" s="3" t="s">
        <v>56</v>
      </c>
      <c r="E67" s="3" t="s">
        <v>33</v>
      </c>
      <c r="F67" s="3" t="s">
        <v>116</v>
      </c>
      <c r="G67" s="10">
        <f t="shared" si="1"/>
        <v>33413</v>
      </c>
      <c r="H67" s="3">
        <v>1</v>
      </c>
      <c r="I67" s="3">
        <v>30</v>
      </c>
      <c r="J67" s="3"/>
      <c r="K67" s="3"/>
      <c r="L67" s="3"/>
    </row>
    <row r="68" spans="1:12" x14ac:dyDescent="0.3">
      <c r="A68" s="12">
        <v>42896</v>
      </c>
      <c r="B68" s="3"/>
      <c r="C68" s="3">
        <f t="shared" si="8"/>
        <v>80</v>
      </c>
      <c r="D68" s="3" t="s">
        <v>56</v>
      </c>
      <c r="E68" s="3" t="s">
        <v>33</v>
      </c>
      <c r="F68" s="3" t="s">
        <v>118</v>
      </c>
      <c r="G68" s="10">
        <f t="shared" si="1"/>
        <v>33493</v>
      </c>
      <c r="H68" s="3">
        <v>1</v>
      </c>
      <c r="I68" s="3">
        <v>80</v>
      </c>
      <c r="J68" s="3"/>
      <c r="K68" s="3"/>
      <c r="L68" s="3"/>
    </row>
    <row r="69" spans="1:12" x14ac:dyDescent="0.3">
      <c r="A69" s="12">
        <v>42897</v>
      </c>
      <c r="B69" s="3"/>
      <c r="C69" s="3">
        <f t="shared" ref="C69:C70" si="9">H69*I69</f>
        <v>1280</v>
      </c>
      <c r="D69" s="3" t="s">
        <v>56</v>
      </c>
      <c r="E69" s="3" t="s">
        <v>33</v>
      </c>
      <c r="F69" s="3" t="s">
        <v>58</v>
      </c>
      <c r="G69" s="10">
        <f t="shared" si="1"/>
        <v>34773</v>
      </c>
      <c r="H69" s="3">
        <v>4</v>
      </c>
      <c r="I69" s="3">
        <v>320</v>
      </c>
      <c r="J69" s="3"/>
      <c r="K69" s="3"/>
      <c r="L69" s="3"/>
    </row>
    <row r="70" spans="1:12" x14ac:dyDescent="0.3">
      <c r="A70" s="12">
        <v>42897</v>
      </c>
      <c r="B70" s="3"/>
      <c r="C70" s="3">
        <f t="shared" si="9"/>
        <v>400</v>
      </c>
      <c r="D70" s="3" t="s">
        <v>56</v>
      </c>
      <c r="E70" s="3" t="s">
        <v>33</v>
      </c>
      <c r="F70" s="3" t="s">
        <v>119</v>
      </c>
      <c r="G70" s="10">
        <f t="shared" ref="G70:G72" si="10">G69+C70</f>
        <v>35173</v>
      </c>
      <c r="H70" s="3">
        <v>4</v>
      </c>
      <c r="I70" s="3">
        <v>100</v>
      </c>
      <c r="J70" s="3"/>
      <c r="K70" s="3"/>
      <c r="L70" s="3"/>
    </row>
    <row r="71" spans="1:12" x14ac:dyDescent="0.3">
      <c r="A71" s="14">
        <v>43100</v>
      </c>
      <c r="B71" s="3"/>
      <c r="C71" s="3">
        <f t="shared" ref="C71" si="11">H71*I71</f>
        <v>50</v>
      </c>
      <c r="D71" s="3" t="s">
        <v>56</v>
      </c>
      <c r="E71" s="3" t="s">
        <v>33</v>
      </c>
      <c r="F71" s="3" t="s">
        <v>120</v>
      </c>
      <c r="G71" s="10">
        <f t="shared" si="10"/>
        <v>35223</v>
      </c>
      <c r="H71" s="3">
        <v>1</v>
      </c>
      <c r="I71" s="3">
        <v>50</v>
      </c>
      <c r="J71" s="3"/>
      <c r="K71" s="3"/>
      <c r="L71" s="3"/>
    </row>
    <row r="72" spans="1:12" x14ac:dyDescent="0.3">
      <c r="A72" s="14">
        <v>43100</v>
      </c>
      <c r="B72" s="3"/>
      <c r="C72" s="3">
        <f t="shared" ref="C72" si="12">H72*I72</f>
        <v>90</v>
      </c>
      <c r="D72" s="3" t="s">
        <v>56</v>
      </c>
      <c r="E72" s="3" t="s">
        <v>33</v>
      </c>
      <c r="F72" s="3" t="s">
        <v>121</v>
      </c>
      <c r="G72" s="10">
        <f t="shared" si="10"/>
        <v>35313</v>
      </c>
      <c r="H72" s="3">
        <v>1</v>
      </c>
      <c r="I72" s="3">
        <v>90</v>
      </c>
      <c r="J72" s="3"/>
      <c r="K72" s="3"/>
      <c r="L72" s="3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1"/>
  <sheetViews>
    <sheetView topLeftCell="A139" zoomScaleNormal="100" workbookViewId="0">
      <selection activeCell="O163" sqref="O163"/>
    </sheetView>
  </sheetViews>
  <sheetFormatPr defaultRowHeight="16.5" x14ac:dyDescent="0.3"/>
  <cols>
    <col min="1" max="1" width="11.25" style="2" customWidth="1"/>
    <col min="2" max="10" width="9.5" style="2" bestFit="1" customWidth="1"/>
    <col min="11" max="11" width="14.5" style="2" bestFit="1" customWidth="1"/>
    <col min="12" max="16384" width="9" style="1"/>
  </cols>
  <sheetData>
    <row r="1" spans="1:11" x14ac:dyDescent="0.3">
      <c r="A1" s="4" t="s">
        <v>7</v>
      </c>
      <c r="B1" s="4" t="s">
        <v>2</v>
      </c>
      <c r="C1" s="4" t="s">
        <v>3</v>
      </c>
      <c r="D1" s="4" t="s">
        <v>6</v>
      </c>
      <c r="E1" s="4" t="s">
        <v>35</v>
      </c>
      <c r="F1" s="4" t="s">
        <v>38</v>
      </c>
      <c r="G1" s="4" t="s">
        <v>34</v>
      </c>
      <c r="H1" s="4" t="s">
        <v>5</v>
      </c>
      <c r="I1" s="4" t="s">
        <v>4</v>
      </c>
      <c r="J1" s="4" t="s">
        <v>71</v>
      </c>
      <c r="K1" s="4" t="s">
        <v>81</v>
      </c>
    </row>
    <row r="2" spans="1:11" x14ac:dyDescent="0.3">
      <c r="A2" s="5">
        <v>42827</v>
      </c>
      <c r="B2" s="3"/>
      <c r="C2" s="3">
        <v>2990</v>
      </c>
      <c r="D2" s="3" t="s">
        <v>12</v>
      </c>
      <c r="E2" s="3" t="s">
        <v>33</v>
      </c>
      <c r="F2" s="3"/>
      <c r="G2" s="3">
        <v>-2990</v>
      </c>
      <c r="H2" s="3">
        <v>1</v>
      </c>
      <c r="I2" s="3">
        <v>2990</v>
      </c>
      <c r="J2" s="3"/>
      <c r="K2" s="3">
        <v>0.61794019933554822</v>
      </c>
    </row>
    <row r="3" spans="1:11" x14ac:dyDescent="0.3">
      <c r="A3" s="5">
        <v>42827</v>
      </c>
      <c r="B3" s="3">
        <f>H3*I3</f>
        <v>640</v>
      </c>
      <c r="C3" s="3"/>
      <c r="D3" s="3" t="s">
        <v>0</v>
      </c>
      <c r="E3" s="3" t="s">
        <v>33</v>
      </c>
      <c r="F3" s="3" t="s">
        <v>36</v>
      </c>
      <c r="G3" s="3">
        <f>G2+B3-C3</f>
        <v>-2350</v>
      </c>
      <c r="H3" s="3">
        <v>20</v>
      </c>
      <c r="I3" s="3">
        <v>32</v>
      </c>
      <c r="J3" s="3"/>
      <c r="K3" s="3"/>
    </row>
    <row r="4" spans="1:11" x14ac:dyDescent="0.3">
      <c r="A4" s="5">
        <v>42827</v>
      </c>
      <c r="B4" s="3">
        <f>H4*I4</f>
        <v>112</v>
      </c>
      <c r="C4" s="3"/>
      <c r="D4" s="3" t="s">
        <v>0</v>
      </c>
      <c r="E4" s="3" t="s">
        <v>33</v>
      </c>
      <c r="F4" s="3" t="s">
        <v>37</v>
      </c>
      <c r="G4" s="3">
        <f>G3+B4-C4</f>
        <v>-2238</v>
      </c>
      <c r="H4" s="3">
        <v>4</v>
      </c>
      <c r="I4" s="3">
        <v>28</v>
      </c>
      <c r="J4" s="3"/>
      <c r="K4" s="3"/>
    </row>
    <row r="5" spans="1:11" x14ac:dyDescent="0.3">
      <c r="A5" s="5">
        <v>42828</v>
      </c>
      <c r="B5" s="3">
        <f>H5*I5</f>
        <v>3776</v>
      </c>
      <c r="C5" s="3"/>
      <c r="D5" s="3" t="s">
        <v>0</v>
      </c>
      <c r="E5" s="3" t="s">
        <v>33</v>
      </c>
      <c r="F5" s="3" t="s">
        <v>36</v>
      </c>
      <c r="G5" s="3">
        <f>G4+B5-C5</f>
        <v>1538</v>
      </c>
      <c r="H5" s="3">
        <v>118</v>
      </c>
      <c r="I5" s="3">
        <v>32</v>
      </c>
      <c r="J5" s="3"/>
      <c r="K5" s="3"/>
    </row>
    <row r="6" spans="1:11" x14ac:dyDescent="0.3">
      <c r="A6" s="5">
        <v>42828</v>
      </c>
      <c r="B6" s="3">
        <f>H6*I6</f>
        <v>420</v>
      </c>
      <c r="C6" s="3"/>
      <c r="D6" s="3" t="s">
        <v>0</v>
      </c>
      <c r="E6" s="3" t="s">
        <v>33</v>
      </c>
      <c r="F6" s="3" t="s">
        <v>37</v>
      </c>
      <c r="G6" s="3">
        <f>G5+B6-C6</f>
        <v>1958</v>
      </c>
      <c r="H6" s="3">
        <v>14</v>
      </c>
      <c r="I6" s="3">
        <v>30</v>
      </c>
      <c r="J6" s="3"/>
      <c r="K6" s="3"/>
    </row>
    <row r="7" spans="1:11" x14ac:dyDescent="0.3">
      <c r="A7" s="5">
        <v>42829</v>
      </c>
      <c r="B7" s="3"/>
      <c r="C7" s="3">
        <f>H7*I7-J7</f>
        <v>1630</v>
      </c>
      <c r="D7" s="3" t="s">
        <v>12</v>
      </c>
      <c r="E7" s="3" t="s">
        <v>33</v>
      </c>
      <c r="F7" s="3"/>
      <c r="G7" s="3">
        <f>G6+B7-C7</f>
        <v>328</v>
      </c>
      <c r="H7" s="3">
        <v>1</v>
      </c>
      <c r="I7" s="3">
        <v>1630</v>
      </c>
      <c r="J7" s="3"/>
      <c r="K7" s="3">
        <v>0.1683673469387755</v>
      </c>
    </row>
    <row r="8" spans="1:11" x14ac:dyDescent="0.3">
      <c r="A8" s="5">
        <v>42829</v>
      </c>
      <c r="B8" s="3">
        <f>H8*I8</f>
        <v>4704</v>
      </c>
      <c r="C8" s="3"/>
      <c r="D8" s="3" t="s">
        <v>0</v>
      </c>
      <c r="E8" s="3" t="s">
        <v>33</v>
      </c>
      <c r="F8" s="3" t="s">
        <v>36</v>
      </c>
      <c r="G8" s="3">
        <f>G7+B8-C8</f>
        <v>5032</v>
      </c>
      <c r="H8" s="3">
        <v>147</v>
      </c>
      <c r="I8" s="3">
        <v>32</v>
      </c>
      <c r="J8" s="3"/>
      <c r="K8" s="3"/>
    </row>
    <row r="9" spans="1:11" x14ac:dyDescent="0.3">
      <c r="A9" s="5">
        <v>42829</v>
      </c>
      <c r="B9" s="3">
        <f>H9*I9</f>
        <v>330</v>
      </c>
      <c r="C9" s="3"/>
      <c r="D9" s="3" t="s">
        <v>0</v>
      </c>
      <c r="E9" s="3" t="s">
        <v>33</v>
      </c>
      <c r="F9" s="3" t="s">
        <v>37</v>
      </c>
      <c r="G9" s="3">
        <f>G8+B9-C9</f>
        <v>5362</v>
      </c>
      <c r="H9" s="3">
        <v>11</v>
      </c>
      <c r="I9" s="3">
        <v>30</v>
      </c>
      <c r="J9" s="3"/>
      <c r="K9" s="3"/>
    </row>
    <row r="10" spans="1:11" x14ac:dyDescent="0.3">
      <c r="A10" s="5">
        <v>42830</v>
      </c>
      <c r="B10" s="3"/>
      <c r="C10" s="3">
        <f>H10*I10-J10</f>
        <v>1770</v>
      </c>
      <c r="D10" s="3" t="s">
        <v>12</v>
      </c>
      <c r="E10" s="3" t="s">
        <v>33</v>
      </c>
      <c r="F10" s="3"/>
      <c r="G10" s="3">
        <f>G9+B10-C10</f>
        <v>3592</v>
      </c>
      <c r="H10" s="3">
        <v>1</v>
      </c>
      <c r="I10" s="3">
        <v>1770</v>
      </c>
      <c r="J10" s="3"/>
      <c r="K10" s="3">
        <v>0.73824312333629105</v>
      </c>
    </row>
    <row r="11" spans="1:11" x14ac:dyDescent="0.3">
      <c r="A11" s="5">
        <v>42830</v>
      </c>
      <c r="B11" s="3">
        <f>H11*I11</f>
        <v>4992</v>
      </c>
      <c r="C11" s="3"/>
      <c r="D11" s="3" t="s">
        <v>0</v>
      </c>
      <c r="E11" s="3" t="s">
        <v>33</v>
      </c>
      <c r="F11" s="3" t="s">
        <v>36</v>
      </c>
      <c r="G11" s="3">
        <f>G10+B11-C11</f>
        <v>8584</v>
      </c>
      <c r="H11" s="3">
        <v>156</v>
      </c>
      <c r="I11" s="3">
        <v>32</v>
      </c>
      <c r="J11" s="3"/>
      <c r="K11" s="3"/>
    </row>
    <row r="12" spans="1:11" x14ac:dyDescent="0.3">
      <c r="A12" s="5">
        <v>42838</v>
      </c>
      <c r="B12" s="3"/>
      <c r="C12" s="17">
        <v>1980</v>
      </c>
      <c r="D12" s="3" t="s">
        <v>12</v>
      </c>
      <c r="E12" s="3" t="s">
        <v>33</v>
      </c>
      <c r="F12" s="3" t="s">
        <v>85</v>
      </c>
      <c r="G12" s="3">
        <f>G11+B12-C12</f>
        <v>6604</v>
      </c>
      <c r="H12" s="3">
        <v>1</v>
      </c>
      <c r="I12" s="3">
        <v>2230</v>
      </c>
      <c r="J12" s="3"/>
      <c r="K12" s="3">
        <v>0.60697920338385614</v>
      </c>
    </row>
    <row r="13" spans="1:11" x14ac:dyDescent="0.3">
      <c r="A13" s="5">
        <v>42838</v>
      </c>
      <c r="B13" s="3">
        <f>H13*I13</f>
        <v>3136</v>
      </c>
      <c r="C13" s="3"/>
      <c r="D13" s="3" t="s">
        <v>0</v>
      </c>
      <c r="E13" s="3" t="s">
        <v>33</v>
      </c>
      <c r="F13" s="3" t="s">
        <v>36</v>
      </c>
      <c r="G13" s="3">
        <f>G12+B13-C13</f>
        <v>9740</v>
      </c>
      <c r="H13" s="3">
        <v>98</v>
      </c>
      <c r="I13" s="3">
        <v>32</v>
      </c>
      <c r="J13" s="3"/>
      <c r="K13" s="3"/>
    </row>
    <row r="14" spans="1:11" x14ac:dyDescent="0.3">
      <c r="A14" s="5">
        <v>42838</v>
      </c>
      <c r="B14" s="3">
        <f>H14*I14</f>
        <v>308</v>
      </c>
      <c r="C14" s="3"/>
      <c r="D14" s="3" t="s">
        <v>0</v>
      </c>
      <c r="E14" s="3" t="s">
        <v>33</v>
      </c>
      <c r="F14" s="3" t="s">
        <v>37</v>
      </c>
      <c r="G14" s="3">
        <f>G13+B14-C14</f>
        <v>10048</v>
      </c>
      <c r="H14" s="3">
        <v>11</v>
      </c>
      <c r="I14" s="3">
        <v>28</v>
      </c>
      <c r="J14" s="3"/>
      <c r="K14" s="3"/>
    </row>
    <row r="15" spans="1:11" x14ac:dyDescent="0.3">
      <c r="A15" s="5">
        <v>42839</v>
      </c>
      <c r="B15" s="3"/>
      <c r="C15" s="3">
        <v>2230</v>
      </c>
      <c r="D15" s="3" t="s">
        <v>12</v>
      </c>
      <c r="E15" s="3" t="s">
        <v>33</v>
      </c>
      <c r="F15" s="3"/>
      <c r="G15" s="3">
        <f>G14+B15-C15</f>
        <v>7818</v>
      </c>
      <c r="H15" s="3">
        <v>1</v>
      </c>
      <c r="I15" s="3">
        <v>2230</v>
      </c>
      <c r="J15" s="3">
        <v>0.8</v>
      </c>
      <c r="K15" s="3">
        <v>0.647887323943662</v>
      </c>
    </row>
    <row r="16" spans="1:11" x14ac:dyDescent="0.3">
      <c r="A16" s="5">
        <v>42839</v>
      </c>
      <c r="B16" s="3">
        <f>H16*I16</f>
        <v>1750</v>
      </c>
      <c r="C16" s="3"/>
      <c r="D16" s="3" t="s">
        <v>1</v>
      </c>
      <c r="E16" s="3" t="s">
        <v>33</v>
      </c>
      <c r="F16" s="3" t="s">
        <v>1</v>
      </c>
      <c r="G16" s="3">
        <f>G15+B16-C16</f>
        <v>9568</v>
      </c>
      <c r="H16" s="3">
        <v>3.5</v>
      </c>
      <c r="I16" s="3">
        <v>500</v>
      </c>
      <c r="J16" s="3"/>
      <c r="K16" s="3"/>
    </row>
    <row r="17" spans="1:11" x14ac:dyDescent="0.3">
      <c r="A17" s="5">
        <v>42839</v>
      </c>
      <c r="B17" s="3">
        <f>H17*I17</f>
        <v>4832</v>
      </c>
      <c r="C17" s="3"/>
      <c r="D17" s="3" t="s">
        <v>0</v>
      </c>
      <c r="E17" s="3" t="s">
        <v>33</v>
      </c>
      <c r="F17" s="3" t="s">
        <v>36</v>
      </c>
      <c r="G17" s="3">
        <f>G16+B17-C17</f>
        <v>14400</v>
      </c>
      <c r="H17" s="3">
        <v>151</v>
      </c>
      <c r="I17" s="3">
        <v>32</v>
      </c>
      <c r="J17" s="3"/>
      <c r="K17" s="3"/>
    </row>
    <row r="18" spans="1:11" x14ac:dyDescent="0.3">
      <c r="A18" s="5">
        <v>42839</v>
      </c>
      <c r="B18" s="3">
        <f>H18*I18</f>
        <v>448</v>
      </c>
      <c r="C18" s="3"/>
      <c r="D18" s="3" t="s">
        <v>0</v>
      </c>
      <c r="E18" s="3" t="s">
        <v>33</v>
      </c>
      <c r="F18" s="3" t="s">
        <v>37</v>
      </c>
      <c r="G18" s="3">
        <f>G17+B18-C18</f>
        <v>14848</v>
      </c>
      <c r="H18" s="3">
        <v>16</v>
      </c>
      <c r="I18" s="3">
        <v>28</v>
      </c>
      <c r="J18" s="3"/>
      <c r="K18" s="3"/>
    </row>
    <row r="19" spans="1:11" x14ac:dyDescent="0.3">
      <c r="A19" s="5">
        <v>42840</v>
      </c>
      <c r="B19" s="3"/>
      <c r="C19" s="3">
        <f>H19*I19-J19</f>
        <v>2000</v>
      </c>
      <c r="D19" s="3" t="s">
        <v>12</v>
      </c>
      <c r="E19" s="3" t="s">
        <v>33</v>
      </c>
      <c r="F19" s="3"/>
      <c r="G19" s="3">
        <f>G18+B19-C19</f>
        <v>12848</v>
      </c>
      <c r="H19" s="3">
        <v>328</v>
      </c>
      <c r="I19" s="3">
        <v>6.1</v>
      </c>
      <c r="J19" s="3">
        <v>0.8</v>
      </c>
      <c r="K19" s="3">
        <v>0.647887323943662</v>
      </c>
    </row>
    <row r="20" spans="1:11" x14ac:dyDescent="0.3">
      <c r="A20" s="5">
        <v>42840</v>
      </c>
      <c r="B20" s="3">
        <f>H20*I20</f>
        <v>3232</v>
      </c>
      <c r="C20" s="3"/>
      <c r="D20" s="3" t="s">
        <v>0</v>
      </c>
      <c r="E20" s="3" t="s">
        <v>33</v>
      </c>
      <c r="F20" s="3" t="s">
        <v>36</v>
      </c>
      <c r="G20" s="3">
        <f>G19+B20-C20</f>
        <v>16080</v>
      </c>
      <c r="H20" s="3">
        <v>101</v>
      </c>
      <c r="I20" s="3">
        <v>32</v>
      </c>
      <c r="J20" s="3"/>
      <c r="K20" s="3"/>
    </row>
    <row r="21" spans="1:11" x14ac:dyDescent="0.3">
      <c r="A21" s="5">
        <v>42840</v>
      </c>
      <c r="B21" s="3">
        <f>H21*I21</f>
        <v>448</v>
      </c>
      <c r="C21" s="3"/>
      <c r="D21" s="3" t="s">
        <v>0</v>
      </c>
      <c r="E21" s="3" t="s">
        <v>33</v>
      </c>
      <c r="F21" s="3" t="s">
        <v>37</v>
      </c>
      <c r="G21" s="3">
        <f>G20+B21-C21</f>
        <v>16528</v>
      </c>
      <c r="H21" s="3">
        <v>16</v>
      </c>
      <c r="I21" s="3">
        <v>28</v>
      </c>
      <c r="J21" s="3"/>
      <c r="K21" s="3"/>
    </row>
    <row r="22" spans="1:11" x14ac:dyDescent="0.3">
      <c r="A22" s="5">
        <v>42844</v>
      </c>
      <c r="B22" s="3"/>
      <c r="C22" s="3">
        <v>1700</v>
      </c>
      <c r="D22" s="3" t="s">
        <v>12</v>
      </c>
      <c r="E22" s="3" t="s">
        <v>33</v>
      </c>
      <c r="F22" s="3"/>
      <c r="G22" s="3">
        <f>G21+B22-C22</f>
        <v>14828</v>
      </c>
      <c r="H22" s="3">
        <v>1</v>
      </c>
      <c r="I22" s="3">
        <v>1900</v>
      </c>
      <c r="J22" s="3"/>
      <c r="K22" s="3">
        <v>0.56140350877192979</v>
      </c>
    </row>
    <row r="23" spans="1:11" x14ac:dyDescent="0.3">
      <c r="A23" s="5">
        <v>42844</v>
      </c>
      <c r="B23" s="3">
        <f>H23*I23</f>
        <v>2208</v>
      </c>
      <c r="C23" s="3"/>
      <c r="D23" s="3" t="s">
        <v>0</v>
      </c>
      <c r="E23" s="3" t="s">
        <v>33</v>
      </c>
      <c r="F23" s="3" t="s">
        <v>36</v>
      </c>
      <c r="G23" s="3">
        <f>G22+B23-C23</f>
        <v>17036</v>
      </c>
      <c r="H23" s="3">
        <v>69</v>
      </c>
      <c r="I23" s="3">
        <v>32</v>
      </c>
      <c r="J23" s="3"/>
      <c r="K23" s="3"/>
    </row>
    <row r="24" spans="1:11" x14ac:dyDescent="0.3">
      <c r="A24" s="5">
        <v>42844</v>
      </c>
      <c r="B24" s="3">
        <f>H24*I24</f>
        <v>224</v>
      </c>
      <c r="C24" s="3"/>
      <c r="D24" s="3" t="s">
        <v>0</v>
      </c>
      <c r="E24" s="3" t="s">
        <v>33</v>
      </c>
      <c r="F24" s="3" t="s">
        <v>37</v>
      </c>
      <c r="G24" s="3">
        <f>G23+B24-C24</f>
        <v>17260</v>
      </c>
      <c r="H24" s="3">
        <v>8</v>
      </c>
      <c r="I24" s="3">
        <v>28</v>
      </c>
      <c r="J24" s="3"/>
      <c r="K24" s="3"/>
    </row>
    <row r="25" spans="1:11" x14ac:dyDescent="0.3">
      <c r="A25" s="5">
        <v>42845</v>
      </c>
      <c r="B25" s="3">
        <f>H25*I25</f>
        <v>992</v>
      </c>
      <c r="C25" s="3"/>
      <c r="D25" s="3" t="s">
        <v>0</v>
      </c>
      <c r="E25" s="3" t="s">
        <v>33</v>
      </c>
      <c r="F25" s="3" t="s">
        <v>36</v>
      </c>
      <c r="G25" s="3">
        <f>G24+B25-C25</f>
        <v>18252</v>
      </c>
      <c r="H25" s="3">
        <v>31</v>
      </c>
      <c r="I25" s="3">
        <v>32</v>
      </c>
      <c r="J25" s="3"/>
      <c r="K25" s="3"/>
    </row>
    <row r="26" spans="1:11" x14ac:dyDescent="0.3">
      <c r="A26" s="5">
        <v>42845</v>
      </c>
      <c r="B26" s="3">
        <f>H26*I26</f>
        <v>112</v>
      </c>
      <c r="C26" s="3"/>
      <c r="D26" s="3" t="s">
        <v>0</v>
      </c>
      <c r="E26" s="3" t="s">
        <v>33</v>
      </c>
      <c r="F26" s="3" t="s">
        <v>37</v>
      </c>
      <c r="G26" s="3">
        <f>G25+B26-C26</f>
        <v>18364</v>
      </c>
      <c r="H26" s="3">
        <v>4</v>
      </c>
      <c r="I26" s="3">
        <v>28</v>
      </c>
      <c r="J26" s="3"/>
      <c r="K26" s="3"/>
    </row>
    <row r="27" spans="1:11" x14ac:dyDescent="0.3">
      <c r="A27" s="5">
        <v>42847</v>
      </c>
      <c r="B27" s="3"/>
      <c r="C27" s="3">
        <f>H27*I27-J27</f>
        <v>1610</v>
      </c>
      <c r="D27" s="3" t="s">
        <v>12</v>
      </c>
      <c r="E27" s="3" t="s">
        <v>33</v>
      </c>
      <c r="F27" s="3"/>
      <c r="G27" s="3">
        <f>G26+B27-C27</f>
        <v>16754</v>
      </c>
      <c r="H27" s="3">
        <v>265</v>
      </c>
      <c r="I27" s="3">
        <v>6.1</v>
      </c>
      <c r="J27" s="3">
        <v>6.5</v>
      </c>
      <c r="K27" s="3">
        <v>0.72135687088958123</v>
      </c>
    </row>
    <row r="28" spans="1:11" x14ac:dyDescent="0.3">
      <c r="A28" s="5">
        <v>42847</v>
      </c>
      <c r="B28" s="3">
        <f>H28*I28</f>
        <v>3776</v>
      </c>
      <c r="C28" s="3"/>
      <c r="D28" s="3" t="s">
        <v>0</v>
      </c>
      <c r="E28" s="3" t="s">
        <v>33</v>
      </c>
      <c r="F28" s="3" t="s">
        <v>36</v>
      </c>
      <c r="G28" s="3">
        <f>G27+B28-C28</f>
        <v>20530</v>
      </c>
      <c r="H28" s="3">
        <v>118</v>
      </c>
      <c r="I28" s="3">
        <v>32</v>
      </c>
      <c r="J28" s="3"/>
      <c r="K28" s="3"/>
    </row>
    <row r="29" spans="1:11" x14ac:dyDescent="0.3">
      <c r="A29" s="5">
        <v>42847</v>
      </c>
      <c r="B29" s="3">
        <f>H29*I29</f>
        <v>392</v>
      </c>
      <c r="C29" s="3"/>
      <c r="D29" s="3" t="s">
        <v>0</v>
      </c>
      <c r="E29" s="3" t="s">
        <v>33</v>
      </c>
      <c r="F29" s="3" t="s">
        <v>37</v>
      </c>
      <c r="G29" s="3">
        <f>G28+B29-C29</f>
        <v>20922</v>
      </c>
      <c r="H29" s="3">
        <v>14</v>
      </c>
      <c r="I29" s="3">
        <v>28</v>
      </c>
      <c r="J29" s="3"/>
      <c r="K29" s="3"/>
    </row>
    <row r="30" spans="1:11" x14ac:dyDescent="0.3">
      <c r="A30" s="5">
        <v>42848</v>
      </c>
      <c r="B30" s="3"/>
      <c r="C30" s="3">
        <f>H30*I30-J30</f>
        <v>1890</v>
      </c>
      <c r="D30" s="3" t="s">
        <v>12</v>
      </c>
      <c r="E30" s="3" t="s">
        <v>33</v>
      </c>
      <c r="F30" s="3"/>
      <c r="G30" s="3">
        <f>G29+B30-C30</f>
        <v>19032</v>
      </c>
      <c r="H30" s="3">
        <v>310</v>
      </c>
      <c r="I30" s="3">
        <v>6.1</v>
      </c>
      <c r="J30" s="3">
        <v>1</v>
      </c>
      <c r="K30" s="3">
        <v>0.6067415730337079</v>
      </c>
    </row>
    <row r="31" spans="1:11" x14ac:dyDescent="0.3">
      <c r="A31" s="5">
        <v>42848</v>
      </c>
      <c r="B31" s="3">
        <f>H31*I31</f>
        <v>2496</v>
      </c>
      <c r="C31" s="3"/>
      <c r="D31" s="3" t="s">
        <v>0</v>
      </c>
      <c r="E31" s="3" t="s">
        <v>33</v>
      </c>
      <c r="F31" s="3" t="s">
        <v>36</v>
      </c>
      <c r="G31" s="3">
        <f>G30+B31-C31</f>
        <v>21528</v>
      </c>
      <c r="H31" s="3">
        <v>78</v>
      </c>
      <c r="I31" s="3">
        <v>32</v>
      </c>
      <c r="J31" s="3"/>
      <c r="K31" s="3"/>
    </row>
    <row r="32" spans="1:11" x14ac:dyDescent="0.3">
      <c r="A32" s="5">
        <v>42848</v>
      </c>
      <c r="B32" s="3">
        <f>H32*I32</f>
        <v>420</v>
      </c>
      <c r="C32" s="3"/>
      <c r="D32" s="3" t="s">
        <v>0</v>
      </c>
      <c r="E32" s="3" t="s">
        <v>33</v>
      </c>
      <c r="F32" s="3" t="s">
        <v>37</v>
      </c>
      <c r="G32" s="3">
        <f>G31+B32-C32</f>
        <v>21948</v>
      </c>
      <c r="H32" s="3">
        <v>15</v>
      </c>
      <c r="I32" s="3">
        <v>28</v>
      </c>
      <c r="J32" s="3"/>
      <c r="K32" s="3"/>
    </row>
    <row r="33" spans="1:11" x14ac:dyDescent="0.3">
      <c r="A33" s="7">
        <v>42871</v>
      </c>
      <c r="B33" s="3">
        <f>H33*I33</f>
        <v>1088</v>
      </c>
      <c r="C33" s="3"/>
      <c r="D33" s="3" t="s">
        <v>0</v>
      </c>
      <c r="E33" s="3" t="s">
        <v>33</v>
      </c>
      <c r="F33" s="3" t="s">
        <v>36</v>
      </c>
      <c r="G33" s="3">
        <f>G32+B33-C33</f>
        <v>23036</v>
      </c>
      <c r="H33" s="3">
        <v>34</v>
      </c>
      <c r="I33" s="3">
        <v>32</v>
      </c>
      <c r="J33" s="3"/>
      <c r="K33" s="3"/>
    </row>
    <row r="34" spans="1:11" x14ac:dyDescent="0.3">
      <c r="A34" s="7">
        <v>42871</v>
      </c>
      <c r="B34" s="3">
        <f>H34*I34</f>
        <v>112</v>
      </c>
      <c r="C34" s="3"/>
      <c r="D34" s="3" t="s">
        <v>0</v>
      </c>
      <c r="E34" s="3" t="s">
        <v>33</v>
      </c>
      <c r="F34" s="3" t="s">
        <v>37</v>
      </c>
      <c r="G34" s="3">
        <f>G33+B34-C34</f>
        <v>23148</v>
      </c>
      <c r="H34" s="3">
        <v>4</v>
      </c>
      <c r="I34" s="3">
        <v>28</v>
      </c>
      <c r="J34" s="3"/>
      <c r="K34" s="3"/>
    </row>
    <row r="35" spans="1:11" x14ac:dyDescent="0.3">
      <c r="A35" s="9">
        <v>42872</v>
      </c>
      <c r="B35" s="3"/>
      <c r="C35" s="17">
        <v>3100</v>
      </c>
      <c r="D35" s="3" t="s">
        <v>12</v>
      </c>
      <c r="E35" s="3" t="s">
        <v>33</v>
      </c>
      <c r="F35" s="3" t="s">
        <v>85</v>
      </c>
      <c r="G35" s="3">
        <f>G34+B35-C35</f>
        <v>20048</v>
      </c>
      <c r="H35" s="3">
        <v>1</v>
      </c>
      <c r="I35" s="3">
        <v>3110</v>
      </c>
      <c r="J35" s="3"/>
      <c r="K35" s="3">
        <v>0.62339549527730687</v>
      </c>
    </row>
    <row r="36" spans="1:11" x14ac:dyDescent="0.3">
      <c r="A36" s="9">
        <v>42872</v>
      </c>
      <c r="B36" s="3">
        <f>H36*I36</f>
        <v>4672</v>
      </c>
      <c r="C36" s="3"/>
      <c r="D36" s="3" t="s">
        <v>0</v>
      </c>
      <c r="E36" s="3" t="s">
        <v>33</v>
      </c>
      <c r="F36" s="3" t="s">
        <v>36</v>
      </c>
      <c r="G36" s="3">
        <f>G35+B36-C36</f>
        <v>24720</v>
      </c>
      <c r="H36" s="3">
        <v>146</v>
      </c>
      <c r="I36" s="3">
        <v>32</v>
      </c>
      <c r="J36" s="3"/>
      <c r="K36" s="3"/>
    </row>
    <row r="37" spans="1:11" x14ac:dyDescent="0.3">
      <c r="A37" s="9">
        <v>42872</v>
      </c>
      <c r="B37" s="3">
        <f>H37*I37</f>
        <v>476</v>
      </c>
      <c r="C37" s="3"/>
      <c r="D37" s="3" t="s">
        <v>0</v>
      </c>
      <c r="E37" s="3" t="s">
        <v>33</v>
      </c>
      <c r="F37" s="3" t="s">
        <v>37</v>
      </c>
      <c r="G37" s="3">
        <f>G36+B37-C37</f>
        <v>25196</v>
      </c>
      <c r="H37" s="3">
        <v>17</v>
      </c>
      <c r="I37" s="3">
        <v>28</v>
      </c>
      <c r="J37" s="3"/>
      <c r="K37" s="3"/>
    </row>
    <row r="38" spans="1:11" x14ac:dyDescent="0.3">
      <c r="A38" s="7">
        <v>42873</v>
      </c>
      <c r="B38" s="3"/>
      <c r="C38" s="3">
        <f>H38*I38-J38</f>
        <v>2439.9999999999995</v>
      </c>
      <c r="D38" s="3" t="s">
        <v>12</v>
      </c>
      <c r="E38" s="3" t="s">
        <v>33</v>
      </c>
      <c r="F38" s="3"/>
      <c r="G38" s="3">
        <f>G37+B38-C38</f>
        <v>22756</v>
      </c>
      <c r="H38" s="3">
        <v>418</v>
      </c>
      <c r="I38" s="3">
        <v>5.85</v>
      </c>
      <c r="J38" s="3">
        <v>5.3</v>
      </c>
      <c r="K38" s="3">
        <v>0.63851851851851849</v>
      </c>
    </row>
    <row r="39" spans="1:11" x14ac:dyDescent="0.3">
      <c r="A39" s="7">
        <v>42873</v>
      </c>
      <c r="B39" s="3">
        <f>H39*I39</f>
        <v>2528</v>
      </c>
      <c r="C39" s="3"/>
      <c r="D39" s="3" t="s">
        <v>0</v>
      </c>
      <c r="E39" s="3" t="s">
        <v>33</v>
      </c>
      <c r="F39" s="3" t="s">
        <v>36</v>
      </c>
      <c r="G39" s="3">
        <f>G38+B39-C39</f>
        <v>25284</v>
      </c>
      <c r="H39" s="3">
        <v>79</v>
      </c>
      <c r="I39" s="3">
        <v>32</v>
      </c>
      <c r="J39" s="3"/>
      <c r="K39" s="3"/>
    </row>
    <row r="40" spans="1:11" x14ac:dyDescent="0.3">
      <c r="A40" s="7">
        <v>42873</v>
      </c>
      <c r="B40" s="3">
        <f>H40*I40</f>
        <v>532</v>
      </c>
      <c r="C40" s="3"/>
      <c r="D40" s="3" t="s">
        <v>0</v>
      </c>
      <c r="E40" s="3" t="s">
        <v>33</v>
      </c>
      <c r="F40" s="3" t="s">
        <v>37</v>
      </c>
      <c r="G40" s="3">
        <f>G39+B40-C40</f>
        <v>25816</v>
      </c>
      <c r="H40" s="3">
        <v>19</v>
      </c>
      <c r="I40" s="3">
        <v>28</v>
      </c>
      <c r="J40" s="3"/>
      <c r="K40" s="3"/>
    </row>
    <row r="41" spans="1:11" x14ac:dyDescent="0.3">
      <c r="A41" s="7">
        <v>42873</v>
      </c>
      <c r="B41" s="3">
        <f>H41*I41</f>
        <v>1250</v>
      </c>
      <c r="C41" s="3"/>
      <c r="D41" s="3" t="s">
        <v>1</v>
      </c>
      <c r="E41" s="3" t="s">
        <v>33</v>
      </c>
      <c r="F41" s="3" t="s">
        <v>1</v>
      </c>
      <c r="G41" s="3">
        <f>G40+B41-C41</f>
        <v>27066</v>
      </c>
      <c r="H41" s="3">
        <v>2.5</v>
      </c>
      <c r="I41" s="3">
        <v>500</v>
      </c>
      <c r="J41" s="3"/>
      <c r="K41" s="3"/>
    </row>
    <row r="42" spans="1:11" x14ac:dyDescent="0.3">
      <c r="A42" s="9">
        <v>42874</v>
      </c>
      <c r="B42" s="3"/>
      <c r="C42" s="3">
        <f>H42*I42-J42</f>
        <v>1409.9999999999998</v>
      </c>
      <c r="D42" s="3" t="s">
        <v>12</v>
      </c>
      <c r="E42" s="3" t="s">
        <v>33</v>
      </c>
      <c r="F42" s="3"/>
      <c r="G42" s="3">
        <f>G41+B42-C42</f>
        <v>25656</v>
      </c>
      <c r="H42" s="3">
        <v>242</v>
      </c>
      <c r="I42" s="3">
        <v>5.85</v>
      </c>
      <c r="J42" s="3">
        <v>5.7</v>
      </c>
      <c r="K42" s="3">
        <v>0.69612068965517238</v>
      </c>
    </row>
    <row r="43" spans="1:11" x14ac:dyDescent="0.3">
      <c r="A43" s="9">
        <v>42874</v>
      </c>
      <c r="B43" s="3">
        <f>H43*I43</f>
        <v>2784</v>
      </c>
      <c r="C43" s="3"/>
      <c r="D43" s="3" t="s">
        <v>0</v>
      </c>
      <c r="E43" s="3" t="s">
        <v>33</v>
      </c>
      <c r="F43" s="3" t="s">
        <v>36</v>
      </c>
      <c r="G43" s="3">
        <f>G42+B43-C43</f>
        <v>28440</v>
      </c>
      <c r="H43" s="3">
        <v>87</v>
      </c>
      <c r="I43" s="3">
        <v>32</v>
      </c>
      <c r="J43" s="3"/>
      <c r="K43" s="3"/>
    </row>
    <row r="44" spans="1:11" x14ac:dyDescent="0.3">
      <c r="A44" s="9">
        <v>42874</v>
      </c>
      <c r="B44" s="3">
        <f>H44*I44</f>
        <v>196</v>
      </c>
      <c r="C44" s="3"/>
      <c r="D44" s="3" t="s">
        <v>0</v>
      </c>
      <c r="E44" s="3" t="s">
        <v>33</v>
      </c>
      <c r="F44" s="3" t="s">
        <v>37</v>
      </c>
      <c r="G44" s="3">
        <f>G43+B44-C44</f>
        <v>28636</v>
      </c>
      <c r="H44" s="3">
        <v>7</v>
      </c>
      <c r="I44" s="3">
        <v>28</v>
      </c>
      <c r="J44" s="3"/>
      <c r="K44" s="3"/>
    </row>
    <row r="45" spans="1:11" x14ac:dyDescent="0.3">
      <c r="A45" s="9">
        <v>42874</v>
      </c>
      <c r="B45" s="3">
        <f>H45*I45</f>
        <v>250</v>
      </c>
      <c r="C45" s="3"/>
      <c r="D45" s="3" t="s">
        <v>1</v>
      </c>
      <c r="E45" s="3" t="s">
        <v>33</v>
      </c>
      <c r="F45" s="3" t="s">
        <v>1</v>
      </c>
      <c r="G45" s="3">
        <f>G44+B45-C45</f>
        <v>28886</v>
      </c>
      <c r="H45" s="3">
        <v>0.5</v>
      </c>
      <c r="I45" s="3">
        <v>500</v>
      </c>
      <c r="J45" s="3"/>
      <c r="K45" s="3"/>
    </row>
    <row r="46" spans="1:11" x14ac:dyDescent="0.3">
      <c r="A46" s="8">
        <v>42875</v>
      </c>
      <c r="B46" s="3"/>
      <c r="C46" s="3">
        <v>1590</v>
      </c>
      <c r="D46" s="3" t="s">
        <v>12</v>
      </c>
      <c r="E46" s="3" t="s">
        <v>33</v>
      </c>
      <c r="F46" s="3"/>
      <c r="G46" s="3">
        <f>G45+B46-C46</f>
        <v>27296</v>
      </c>
      <c r="H46" s="3">
        <v>1</v>
      </c>
      <c r="I46" s="3">
        <v>1900</v>
      </c>
      <c r="J46" s="3"/>
      <c r="K46" s="3">
        <v>0.67431380581728795</v>
      </c>
    </row>
    <row r="47" spans="1:11" x14ac:dyDescent="0.3">
      <c r="A47" s="8">
        <v>42875</v>
      </c>
      <c r="B47" s="3">
        <f>H47*I47</f>
        <v>3264</v>
      </c>
      <c r="C47" s="3"/>
      <c r="D47" s="3" t="s">
        <v>0</v>
      </c>
      <c r="E47" s="3" t="s">
        <v>33</v>
      </c>
      <c r="F47" s="3" t="s">
        <v>36</v>
      </c>
      <c r="G47" s="3">
        <f>G46+B47-C47</f>
        <v>30560</v>
      </c>
      <c r="H47" s="3">
        <v>102</v>
      </c>
      <c r="I47" s="3">
        <v>32</v>
      </c>
      <c r="J47" s="3"/>
      <c r="K47" s="3"/>
    </row>
    <row r="48" spans="1:11" x14ac:dyDescent="0.3">
      <c r="A48" s="8">
        <v>42875</v>
      </c>
      <c r="B48" s="3">
        <f>H48*I48</f>
        <v>28</v>
      </c>
      <c r="C48" s="3"/>
      <c r="D48" s="3" t="s">
        <v>0</v>
      </c>
      <c r="E48" s="3" t="s">
        <v>33</v>
      </c>
      <c r="F48" s="3" t="s">
        <v>37</v>
      </c>
      <c r="G48" s="3">
        <f>G47+B48-C48</f>
        <v>30588</v>
      </c>
      <c r="H48" s="3">
        <v>1</v>
      </c>
      <c r="I48" s="3">
        <v>28</v>
      </c>
      <c r="J48" s="3"/>
      <c r="K48" s="3"/>
    </row>
    <row r="49" spans="1:11" x14ac:dyDescent="0.3">
      <c r="A49" s="9">
        <v>42876</v>
      </c>
      <c r="B49" s="3"/>
      <c r="C49" s="3">
        <f>H49*I49-J49</f>
        <v>1469.9999999999998</v>
      </c>
      <c r="D49" s="3" t="s">
        <v>12</v>
      </c>
      <c r="E49" s="3" t="s">
        <v>33</v>
      </c>
      <c r="F49" s="3"/>
      <c r="G49" s="3">
        <f>G48+B49-C49</f>
        <v>29118</v>
      </c>
      <c r="H49" s="3">
        <v>252</v>
      </c>
      <c r="I49" s="3">
        <v>5.85</v>
      </c>
      <c r="J49" s="3">
        <v>4.2</v>
      </c>
      <c r="K49" s="3">
        <v>4.2</v>
      </c>
    </row>
    <row r="50" spans="1:11" x14ac:dyDescent="0.3">
      <c r="A50" s="9">
        <v>42876</v>
      </c>
      <c r="B50" s="3">
        <f>H50*I50</f>
        <v>192</v>
      </c>
      <c r="C50" s="3"/>
      <c r="D50" s="3" t="s">
        <v>0</v>
      </c>
      <c r="E50" s="3" t="s">
        <v>33</v>
      </c>
      <c r="F50" s="3" t="s">
        <v>36</v>
      </c>
      <c r="G50" s="3">
        <f>G49+B50-C50</f>
        <v>29310</v>
      </c>
      <c r="H50" s="3">
        <v>6</v>
      </c>
      <c r="I50" s="3">
        <v>32</v>
      </c>
      <c r="J50" s="3"/>
      <c r="K50" s="3"/>
    </row>
    <row r="51" spans="1:11" x14ac:dyDescent="0.3">
      <c r="A51" s="8">
        <v>42880</v>
      </c>
      <c r="B51" s="3">
        <f>H51*I51</f>
        <v>1500</v>
      </c>
      <c r="C51" s="3"/>
      <c r="D51" s="3" t="s">
        <v>1</v>
      </c>
      <c r="E51" s="3" t="s">
        <v>33</v>
      </c>
      <c r="F51" s="3" t="s">
        <v>1</v>
      </c>
      <c r="G51" s="3">
        <f>G50+B51-C51</f>
        <v>30810</v>
      </c>
      <c r="H51" s="3">
        <v>3</v>
      </c>
      <c r="I51" s="3">
        <v>500</v>
      </c>
      <c r="J51" s="3"/>
      <c r="K51" s="3"/>
    </row>
    <row r="52" spans="1:11" x14ac:dyDescent="0.3">
      <c r="A52" s="7">
        <v>42881</v>
      </c>
      <c r="B52" s="3">
        <f>H52*I52</f>
        <v>2848</v>
      </c>
      <c r="C52" s="3"/>
      <c r="D52" s="3" t="s">
        <v>0</v>
      </c>
      <c r="E52" s="3" t="s">
        <v>33</v>
      </c>
      <c r="F52" s="3" t="s">
        <v>36</v>
      </c>
      <c r="G52" s="3">
        <f>G51+B52-C52</f>
        <v>33658</v>
      </c>
      <c r="H52" s="3">
        <v>89</v>
      </c>
      <c r="I52" s="3">
        <v>32</v>
      </c>
      <c r="J52" s="3"/>
      <c r="K52" s="3"/>
    </row>
    <row r="53" spans="1:11" x14ac:dyDescent="0.3">
      <c r="A53" s="7">
        <v>42881</v>
      </c>
      <c r="B53" s="3">
        <f>H53*I53</f>
        <v>56</v>
      </c>
      <c r="C53" s="3"/>
      <c r="D53" s="3" t="s">
        <v>0</v>
      </c>
      <c r="E53" s="3" t="s">
        <v>33</v>
      </c>
      <c r="F53" s="3" t="s">
        <v>37</v>
      </c>
      <c r="G53" s="3">
        <f>G52+B53-C53</f>
        <v>33714</v>
      </c>
      <c r="H53" s="3">
        <v>2</v>
      </c>
      <c r="I53" s="3">
        <v>28</v>
      </c>
      <c r="J53" s="3"/>
      <c r="K53" s="3"/>
    </row>
    <row r="54" spans="1:11" x14ac:dyDescent="0.3">
      <c r="A54" s="8">
        <v>42882</v>
      </c>
      <c r="B54" s="3"/>
      <c r="C54" s="3">
        <f>H54*I54-J54</f>
        <v>2130</v>
      </c>
      <c r="D54" s="3" t="s">
        <v>12</v>
      </c>
      <c r="E54" s="3" t="s">
        <v>33</v>
      </c>
      <c r="F54" s="3"/>
      <c r="G54" s="3">
        <f>G53+B54-C54</f>
        <v>31584</v>
      </c>
      <c r="H54" s="3">
        <v>359</v>
      </c>
      <c r="I54" s="3">
        <v>5.95</v>
      </c>
      <c r="J54" s="3">
        <v>6.05</v>
      </c>
      <c r="K54" s="3">
        <v>0.80149488115042467</v>
      </c>
    </row>
    <row r="55" spans="1:11" x14ac:dyDescent="0.3">
      <c r="A55" s="8">
        <v>42882</v>
      </c>
      <c r="B55" s="3">
        <f>H55*I55</f>
        <v>4480</v>
      </c>
      <c r="C55" s="3"/>
      <c r="D55" s="3" t="s">
        <v>0</v>
      </c>
      <c r="E55" s="3" t="s">
        <v>33</v>
      </c>
      <c r="F55" s="3" t="s">
        <v>36</v>
      </c>
      <c r="G55" s="3">
        <f>G54+B55-C55</f>
        <v>36064</v>
      </c>
      <c r="H55" s="3">
        <v>140</v>
      </c>
      <c r="I55" s="3">
        <v>32</v>
      </c>
      <c r="J55" s="3"/>
      <c r="K55" s="3"/>
    </row>
    <row r="56" spans="1:11" x14ac:dyDescent="0.3">
      <c r="A56" s="8">
        <v>42882</v>
      </c>
      <c r="B56" s="3">
        <f>H56*I56</f>
        <v>280</v>
      </c>
      <c r="C56" s="3"/>
      <c r="D56" s="3" t="s">
        <v>0</v>
      </c>
      <c r="E56" s="3" t="s">
        <v>33</v>
      </c>
      <c r="F56" s="3" t="s">
        <v>37</v>
      </c>
      <c r="G56" s="3">
        <f>G55+B56-C56</f>
        <v>36344</v>
      </c>
      <c r="H56" s="3">
        <v>10</v>
      </c>
      <c r="I56" s="3">
        <v>28</v>
      </c>
      <c r="J56" s="3"/>
      <c r="K56" s="3"/>
    </row>
    <row r="57" spans="1:11" x14ac:dyDescent="0.3">
      <c r="A57" s="7">
        <v>42883</v>
      </c>
      <c r="B57" s="3"/>
      <c r="C57" s="3">
        <f>H57*I57-J57</f>
        <v>2270</v>
      </c>
      <c r="D57" s="3" t="s">
        <v>12</v>
      </c>
      <c r="E57" s="3" t="s">
        <v>33</v>
      </c>
      <c r="F57" s="3"/>
      <c r="G57" s="3">
        <f t="shared" ref="G57:G120" si="0">G56+B57-C57</f>
        <v>34074</v>
      </c>
      <c r="H57" s="3">
        <v>1</v>
      </c>
      <c r="I57" s="3">
        <v>2270</v>
      </c>
      <c r="J57" s="3"/>
      <c r="K57" s="3">
        <v>0.66783728416739829</v>
      </c>
    </row>
    <row r="58" spans="1:11" x14ac:dyDescent="0.3">
      <c r="A58" s="7">
        <v>42883</v>
      </c>
      <c r="B58" s="3">
        <f>H58*I58</f>
        <v>3840</v>
      </c>
      <c r="C58" s="3"/>
      <c r="D58" s="3" t="s">
        <v>0</v>
      </c>
      <c r="E58" s="3" t="s">
        <v>33</v>
      </c>
      <c r="F58" s="3" t="s">
        <v>36</v>
      </c>
      <c r="G58" s="3">
        <f t="shared" si="0"/>
        <v>37914</v>
      </c>
      <c r="H58" s="3">
        <v>120</v>
      </c>
      <c r="I58" s="3">
        <v>32</v>
      </c>
      <c r="J58" s="3"/>
      <c r="K58" s="3"/>
    </row>
    <row r="59" spans="1:11" x14ac:dyDescent="0.3">
      <c r="A59" s="7">
        <v>42883</v>
      </c>
      <c r="B59" s="3">
        <f>H59*I59</f>
        <v>224</v>
      </c>
      <c r="C59" s="3"/>
      <c r="D59" s="3" t="s">
        <v>0</v>
      </c>
      <c r="E59" s="3" t="s">
        <v>33</v>
      </c>
      <c r="F59" s="3" t="s">
        <v>37</v>
      </c>
      <c r="G59" s="3">
        <f t="shared" si="0"/>
        <v>38138</v>
      </c>
      <c r="H59" s="3">
        <v>8</v>
      </c>
      <c r="I59" s="3">
        <v>28</v>
      </c>
      <c r="J59" s="3"/>
      <c r="K59" s="3"/>
    </row>
    <row r="60" spans="1:11" x14ac:dyDescent="0.3">
      <c r="A60" s="7">
        <v>42883</v>
      </c>
      <c r="B60" s="3">
        <f>H60*I60</f>
        <v>500</v>
      </c>
      <c r="C60" s="3"/>
      <c r="D60" s="3" t="s">
        <v>1</v>
      </c>
      <c r="E60" s="3" t="s">
        <v>33</v>
      </c>
      <c r="F60" s="3" t="s">
        <v>1</v>
      </c>
      <c r="G60" s="3">
        <f t="shared" si="0"/>
        <v>38638</v>
      </c>
      <c r="H60" s="3">
        <v>1</v>
      </c>
      <c r="I60" s="3">
        <v>500</v>
      </c>
      <c r="J60" s="3"/>
      <c r="K60" s="3"/>
    </row>
    <row r="61" spans="1:11" x14ac:dyDescent="0.3">
      <c r="A61" s="8">
        <v>42884</v>
      </c>
      <c r="B61" s="3"/>
      <c r="C61" s="3">
        <v>1900</v>
      </c>
      <c r="D61" s="3" t="s">
        <v>12</v>
      </c>
      <c r="E61" s="3" t="s">
        <v>33</v>
      </c>
      <c r="F61" s="3"/>
      <c r="G61" s="3">
        <f t="shared" si="0"/>
        <v>36738</v>
      </c>
      <c r="H61" s="3">
        <v>1</v>
      </c>
      <c r="I61" s="3">
        <v>1900</v>
      </c>
      <c r="J61" s="3"/>
      <c r="K61" s="3">
        <v>0.80149488115042467</v>
      </c>
    </row>
    <row r="62" spans="1:11" x14ac:dyDescent="0.3">
      <c r="A62" s="8">
        <v>42884</v>
      </c>
      <c r="B62" s="3">
        <f>H62*I62</f>
        <v>3040</v>
      </c>
      <c r="C62" s="3"/>
      <c r="D62" s="3" t="s">
        <v>0</v>
      </c>
      <c r="E62" s="3" t="s">
        <v>33</v>
      </c>
      <c r="F62" s="3" t="s">
        <v>36</v>
      </c>
      <c r="G62" s="3">
        <f t="shared" si="0"/>
        <v>39778</v>
      </c>
      <c r="H62" s="3">
        <v>95</v>
      </c>
      <c r="I62" s="3">
        <v>32</v>
      </c>
      <c r="J62" s="3"/>
      <c r="K62" s="3"/>
    </row>
    <row r="63" spans="1:11" x14ac:dyDescent="0.3">
      <c r="A63" s="8">
        <v>42884</v>
      </c>
      <c r="B63" s="3">
        <f>H63*I63</f>
        <v>308</v>
      </c>
      <c r="C63" s="3"/>
      <c r="D63" s="3" t="s">
        <v>0</v>
      </c>
      <c r="E63" s="3" t="s">
        <v>33</v>
      </c>
      <c r="F63" s="3" t="s">
        <v>37</v>
      </c>
      <c r="G63" s="3">
        <f t="shared" si="0"/>
        <v>40086</v>
      </c>
      <c r="H63" s="3">
        <v>11</v>
      </c>
      <c r="I63" s="3">
        <v>28</v>
      </c>
      <c r="J63" s="3"/>
      <c r="K63" s="3"/>
    </row>
    <row r="64" spans="1:11" x14ac:dyDescent="0.3">
      <c r="A64" s="7">
        <v>42885</v>
      </c>
      <c r="B64" s="3"/>
      <c r="C64" s="3">
        <v>1500</v>
      </c>
      <c r="D64" s="3" t="s">
        <v>12</v>
      </c>
      <c r="E64" s="3" t="s">
        <v>33</v>
      </c>
      <c r="F64" s="3"/>
      <c r="G64" s="3">
        <f t="shared" si="0"/>
        <v>38586</v>
      </c>
      <c r="H64" s="3">
        <v>1</v>
      </c>
      <c r="I64" s="3">
        <v>1500</v>
      </c>
      <c r="J64" s="3"/>
      <c r="K64" s="3">
        <v>0.66783728416739829</v>
      </c>
    </row>
    <row r="65" spans="1:13" x14ac:dyDescent="0.3">
      <c r="A65" s="7">
        <v>42885</v>
      </c>
      <c r="B65" s="3">
        <f>H65*I65</f>
        <v>384</v>
      </c>
      <c r="C65" s="3"/>
      <c r="D65" s="3" t="s">
        <v>0</v>
      </c>
      <c r="E65" s="3" t="s">
        <v>33</v>
      </c>
      <c r="F65" s="3" t="s">
        <v>36</v>
      </c>
      <c r="G65" s="3">
        <f t="shared" si="0"/>
        <v>38970</v>
      </c>
      <c r="H65" s="3">
        <v>12</v>
      </c>
      <c r="I65" s="3">
        <v>32</v>
      </c>
      <c r="J65" s="3"/>
      <c r="K65" s="3"/>
    </row>
    <row r="66" spans="1:13" x14ac:dyDescent="0.3">
      <c r="A66" s="8">
        <v>42886</v>
      </c>
      <c r="B66" s="3">
        <f>H66*I66</f>
        <v>1792</v>
      </c>
      <c r="C66" s="3"/>
      <c r="D66" s="3" t="s">
        <v>0</v>
      </c>
      <c r="E66" s="3" t="s">
        <v>33</v>
      </c>
      <c r="F66" s="3" t="s">
        <v>36</v>
      </c>
      <c r="G66" s="3">
        <f t="shared" si="0"/>
        <v>40762</v>
      </c>
      <c r="H66" s="3">
        <v>56</v>
      </c>
      <c r="I66" s="3">
        <v>32</v>
      </c>
      <c r="J66" s="3"/>
      <c r="K66" s="3"/>
    </row>
    <row r="67" spans="1:13" x14ac:dyDescent="0.3">
      <c r="A67" s="7">
        <v>42894</v>
      </c>
      <c r="B67" s="3"/>
      <c r="C67" s="3">
        <f>H67*I67-J67</f>
        <v>1980.0000000000002</v>
      </c>
      <c r="D67" s="3" t="s">
        <v>12</v>
      </c>
      <c r="E67" s="3" t="s">
        <v>33</v>
      </c>
      <c r="F67" s="3"/>
      <c r="G67" s="3">
        <f t="shared" si="0"/>
        <v>38782</v>
      </c>
      <c r="H67" s="3">
        <v>333</v>
      </c>
      <c r="I67" s="3">
        <v>5.95</v>
      </c>
      <c r="J67" s="3">
        <v>1.35</v>
      </c>
      <c r="K67" s="3">
        <v>0.66783728416739829</v>
      </c>
    </row>
    <row r="68" spans="1:13" x14ac:dyDescent="0.3">
      <c r="A68" s="7">
        <v>42894</v>
      </c>
      <c r="B68" s="3">
        <f>H68*I68</f>
        <v>1824</v>
      </c>
      <c r="C68" s="3"/>
      <c r="D68" s="3" t="s">
        <v>0</v>
      </c>
      <c r="E68" s="3" t="s">
        <v>33</v>
      </c>
      <c r="F68" s="3" t="s">
        <v>36</v>
      </c>
      <c r="G68" s="3">
        <f t="shared" si="0"/>
        <v>40606</v>
      </c>
      <c r="H68" s="3">
        <v>57</v>
      </c>
      <c r="I68" s="3">
        <v>32</v>
      </c>
      <c r="J68" s="3"/>
      <c r="K68" s="3"/>
    </row>
    <row r="69" spans="1:13" x14ac:dyDescent="0.3">
      <c r="A69" s="7">
        <v>42894</v>
      </c>
      <c r="B69" s="3">
        <f>H69*I69</f>
        <v>750</v>
      </c>
      <c r="C69" s="3"/>
      <c r="D69" s="3" t="s">
        <v>1</v>
      </c>
      <c r="E69" s="3" t="s">
        <v>33</v>
      </c>
      <c r="F69" s="3" t="s">
        <v>1</v>
      </c>
      <c r="G69" s="3">
        <f t="shared" si="0"/>
        <v>41356</v>
      </c>
      <c r="H69" s="3">
        <v>1.5</v>
      </c>
      <c r="I69" s="3">
        <v>500</v>
      </c>
      <c r="J69" s="3"/>
      <c r="K69" s="3"/>
      <c r="L69" s="1">
        <v>41356</v>
      </c>
      <c r="M69" s="1">
        <f>L69-G69</f>
        <v>0</v>
      </c>
    </row>
    <row r="70" spans="1:13" x14ac:dyDescent="0.3">
      <c r="A70" s="8">
        <v>42902</v>
      </c>
      <c r="B70" s="3"/>
      <c r="C70" s="3">
        <f>H70*I70-J70</f>
        <v>2900</v>
      </c>
      <c r="D70" s="3" t="s">
        <v>12</v>
      </c>
      <c r="E70" s="3" t="s">
        <v>33</v>
      </c>
      <c r="F70" s="3"/>
      <c r="G70" s="3">
        <f t="shared" si="0"/>
        <v>38456</v>
      </c>
      <c r="H70" s="3">
        <v>1</v>
      </c>
      <c r="I70" s="3">
        <v>2900</v>
      </c>
      <c r="J70" s="3"/>
      <c r="K70" s="3">
        <v>0.80149488115042467</v>
      </c>
    </row>
    <row r="71" spans="1:13" x14ac:dyDescent="0.3">
      <c r="A71" s="8">
        <v>42902</v>
      </c>
      <c r="B71" s="3">
        <f>H71*I71</f>
        <v>1440</v>
      </c>
      <c r="C71" s="3"/>
      <c r="D71" s="3" t="s">
        <v>0</v>
      </c>
      <c r="E71" s="3" t="s">
        <v>33</v>
      </c>
      <c r="F71" s="3" t="s">
        <v>36</v>
      </c>
      <c r="G71" s="3">
        <f t="shared" si="0"/>
        <v>39896</v>
      </c>
      <c r="H71" s="3">
        <v>45</v>
      </c>
      <c r="I71" s="3">
        <v>32</v>
      </c>
      <c r="J71" s="3"/>
      <c r="K71" s="3"/>
    </row>
    <row r="72" spans="1:13" x14ac:dyDescent="0.3">
      <c r="A72" s="8">
        <v>42903</v>
      </c>
      <c r="B72" s="3">
        <f>H72*I72</f>
        <v>5250</v>
      </c>
      <c r="C72" s="3"/>
      <c r="D72" s="3" t="s">
        <v>1</v>
      </c>
      <c r="E72" s="3" t="s">
        <v>33</v>
      </c>
      <c r="F72" s="3" t="s">
        <v>1</v>
      </c>
      <c r="G72" s="3">
        <f t="shared" si="0"/>
        <v>45146</v>
      </c>
      <c r="H72" s="3">
        <v>10.5</v>
      </c>
      <c r="I72" s="3">
        <v>500</v>
      </c>
      <c r="J72" s="3"/>
      <c r="K72" s="3"/>
    </row>
    <row r="73" spans="1:13" x14ac:dyDescent="0.3">
      <c r="A73" s="7">
        <v>42904</v>
      </c>
      <c r="B73" s="3"/>
      <c r="C73" s="3">
        <f>H73*I73-J73</f>
        <v>3360</v>
      </c>
      <c r="D73" s="3" t="s">
        <v>12</v>
      </c>
      <c r="E73" s="3" t="s">
        <v>33</v>
      </c>
      <c r="F73" s="3"/>
      <c r="G73" s="3">
        <f t="shared" si="0"/>
        <v>41786</v>
      </c>
      <c r="H73" s="18">
        <v>580</v>
      </c>
      <c r="I73" s="3">
        <v>5.8</v>
      </c>
      <c r="J73" s="3">
        <v>4</v>
      </c>
      <c r="K73" s="3">
        <v>0.66783728416739829</v>
      </c>
    </row>
    <row r="74" spans="1:13" x14ac:dyDescent="0.3">
      <c r="A74" s="7">
        <v>42904</v>
      </c>
      <c r="B74" s="3">
        <f>H74*I74</f>
        <v>7500</v>
      </c>
      <c r="C74" s="3"/>
      <c r="D74" s="3" t="s">
        <v>1</v>
      </c>
      <c r="E74" s="3" t="s">
        <v>33</v>
      </c>
      <c r="F74" s="3" t="s">
        <v>1</v>
      </c>
      <c r="G74" s="3">
        <f t="shared" si="0"/>
        <v>49286</v>
      </c>
      <c r="H74" s="3">
        <v>15</v>
      </c>
      <c r="I74" s="3">
        <v>500</v>
      </c>
      <c r="J74" s="3"/>
      <c r="K74" s="3"/>
    </row>
    <row r="75" spans="1:13" x14ac:dyDescent="0.3">
      <c r="A75" s="8">
        <v>42905</v>
      </c>
      <c r="B75" s="3">
        <f>H75*I75</f>
        <v>3500</v>
      </c>
      <c r="C75" s="3"/>
      <c r="D75" s="3" t="s">
        <v>1</v>
      </c>
      <c r="E75" s="3" t="s">
        <v>33</v>
      </c>
      <c r="F75" s="3" t="s">
        <v>1</v>
      </c>
      <c r="G75" s="3">
        <f t="shared" si="0"/>
        <v>52786</v>
      </c>
      <c r="H75" s="3">
        <v>7</v>
      </c>
      <c r="I75" s="3">
        <v>500</v>
      </c>
      <c r="J75" s="3"/>
      <c r="K75" s="3"/>
    </row>
    <row r="76" spans="1:13" x14ac:dyDescent="0.3">
      <c r="A76" s="8">
        <v>42905</v>
      </c>
      <c r="B76" s="3">
        <f>H76*I76</f>
        <v>2176</v>
      </c>
      <c r="C76" s="3"/>
      <c r="D76" s="3" t="s">
        <v>0</v>
      </c>
      <c r="E76" s="3" t="s">
        <v>33</v>
      </c>
      <c r="F76" s="3" t="s">
        <v>36</v>
      </c>
      <c r="G76" s="3">
        <f t="shared" si="0"/>
        <v>54962</v>
      </c>
      <c r="H76" s="3">
        <v>68</v>
      </c>
      <c r="I76" s="3">
        <v>32</v>
      </c>
      <c r="J76" s="3"/>
      <c r="K76" s="3"/>
    </row>
    <row r="77" spans="1:13" x14ac:dyDescent="0.3">
      <c r="A77" s="19">
        <v>42905</v>
      </c>
      <c r="B77" s="3">
        <f>H77*I77</f>
        <v>5000</v>
      </c>
      <c r="C77" s="3"/>
      <c r="D77" s="3" t="s">
        <v>1</v>
      </c>
      <c r="E77" s="3" t="s">
        <v>33</v>
      </c>
      <c r="F77" s="3" t="s">
        <v>1</v>
      </c>
      <c r="G77" s="3">
        <f t="shared" si="0"/>
        <v>59962</v>
      </c>
      <c r="H77" s="3">
        <v>10</v>
      </c>
      <c r="I77" s="3">
        <v>500</v>
      </c>
      <c r="J77" s="3"/>
      <c r="K77" s="3"/>
    </row>
    <row r="78" spans="1:13" x14ac:dyDescent="0.3">
      <c r="A78" s="7">
        <v>42906</v>
      </c>
      <c r="B78" s="3">
        <f>H78*I78</f>
        <v>1760</v>
      </c>
      <c r="C78" s="3"/>
      <c r="D78" s="3" t="s">
        <v>0</v>
      </c>
      <c r="E78" s="3" t="s">
        <v>33</v>
      </c>
      <c r="F78" s="3" t="s">
        <v>36</v>
      </c>
      <c r="G78" s="3">
        <f t="shared" si="0"/>
        <v>61722</v>
      </c>
      <c r="H78" s="3">
        <v>55</v>
      </c>
      <c r="I78" s="3">
        <v>32</v>
      </c>
      <c r="J78" s="3"/>
      <c r="K78" s="3"/>
    </row>
    <row r="79" spans="1:13" x14ac:dyDescent="0.3">
      <c r="A79" s="7">
        <v>42906</v>
      </c>
      <c r="B79" s="3">
        <f>H79*I79</f>
        <v>196</v>
      </c>
      <c r="C79" s="3"/>
      <c r="D79" s="3" t="s">
        <v>0</v>
      </c>
      <c r="E79" s="3" t="s">
        <v>33</v>
      </c>
      <c r="F79" s="3" t="s">
        <v>37</v>
      </c>
      <c r="G79" s="3">
        <f t="shared" si="0"/>
        <v>61918</v>
      </c>
      <c r="H79" s="3">
        <v>7</v>
      </c>
      <c r="I79" s="3">
        <v>28</v>
      </c>
      <c r="J79" s="3"/>
      <c r="K79" s="3"/>
    </row>
    <row r="80" spans="1:13" x14ac:dyDescent="0.3">
      <c r="A80" s="7">
        <v>42906</v>
      </c>
      <c r="B80" s="3">
        <f>H80*I80</f>
        <v>4250</v>
      </c>
      <c r="C80" s="3"/>
      <c r="D80" s="3" t="s">
        <v>1</v>
      </c>
      <c r="E80" s="3" t="s">
        <v>33</v>
      </c>
      <c r="F80" s="3" t="s">
        <v>1</v>
      </c>
      <c r="G80" s="3">
        <f t="shared" si="0"/>
        <v>66168</v>
      </c>
      <c r="H80" s="3">
        <v>8.5</v>
      </c>
      <c r="I80" s="3">
        <v>500</v>
      </c>
      <c r="J80" s="3"/>
      <c r="K80" s="3"/>
    </row>
    <row r="81" spans="1:11" x14ac:dyDescent="0.3">
      <c r="A81" s="7">
        <v>42906</v>
      </c>
      <c r="B81" s="3"/>
      <c r="C81" s="3">
        <f>H81*I81-J81</f>
        <v>2350</v>
      </c>
      <c r="D81" s="3" t="s">
        <v>12</v>
      </c>
      <c r="E81" s="3" t="s">
        <v>33</v>
      </c>
      <c r="F81" s="3"/>
      <c r="G81" s="3">
        <f t="shared" si="0"/>
        <v>63818</v>
      </c>
      <c r="H81" s="3">
        <v>405</v>
      </c>
      <c r="I81" s="3">
        <v>5.8</v>
      </c>
      <c r="J81" s="3">
        <v>-1</v>
      </c>
      <c r="K81" s="3">
        <v>0.80149488115042467</v>
      </c>
    </row>
    <row r="82" spans="1:11" x14ac:dyDescent="0.3">
      <c r="A82" s="7">
        <v>42907</v>
      </c>
      <c r="B82" s="3">
        <f>H82*I82</f>
        <v>3264</v>
      </c>
      <c r="C82" s="3"/>
      <c r="D82" s="3" t="s">
        <v>0</v>
      </c>
      <c r="E82" s="3" t="s">
        <v>33</v>
      </c>
      <c r="F82" s="3" t="s">
        <v>36</v>
      </c>
      <c r="G82" s="3">
        <f t="shared" si="0"/>
        <v>67082</v>
      </c>
      <c r="H82" s="3">
        <v>102</v>
      </c>
      <c r="I82" s="3">
        <v>32</v>
      </c>
      <c r="J82" s="3"/>
      <c r="K82" s="3"/>
    </row>
    <row r="83" spans="1:11" x14ac:dyDescent="0.3">
      <c r="A83" s="7">
        <v>42907</v>
      </c>
      <c r="B83" s="3">
        <f>H83*I83</f>
        <v>56</v>
      </c>
      <c r="C83" s="3"/>
      <c r="D83" s="3" t="s">
        <v>0</v>
      </c>
      <c r="E83" s="3" t="s">
        <v>33</v>
      </c>
      <c r="F83" s="3" t="s">
        <v>37</v>
      </c>
      <c r="G83" s="3">
        <f t="shared" si="0"/>
        <v>67138</v>
      </c>
      <c r="H83" s="3">
        <v>2</v>
      </c>
      <c r="I83" s="3">
        <v>28</v>
      </c>
      <c r="J83" s="3"/>
      <c r="K83" s="3"/>
    </row>
    <row r="84" spans="1:11" x14ac:dyDescent="0.3">
      <c r="A84" s="7">
        <v>42907</v>
      </c>
      <c r="B84" s="3"/>
      <c r="C84" s="3">
        <f>H84*I84-J84</f>
        <v>1450</v>
      </c>
      <c r="D84" s="3" t="s">
        <v>12</v>
      </c>
      <c r="E84" s="3" t="s">
        <v>33</v>
      </c>
      <c r="F84" s="3"/>
      <c r="G84" s="3">
        <f t="shared" si="0"/>
        <v>65688</v>
      </c>
      <c r="H84" s="3">
        <v>250</v>
      </c>
      <c r="I84" s="3">
        <v>5.8</v>
      </c>
      <c r="J84" s="3"/>
      <c r="K84" s="3">
        <v>0.80149488115042467</v>
      </c>
    </row>
    <row r="85" spans="1:11" x14ac:dyDescent="0.3">
      <c r="A85" s="8">
        <v>42908</v>
      </c>
      <c r="B85" s="3">
        <f>H85*I85</f>
        <v>2976</v>
      </c>
      <c r="C85" s="3"/>
      <c r="D85" s="3" t="s">
        <v>0</v>
      </c>
      <c r="E85" s="3" t="s">
        <v>33</v>
      </c>
      <c r="F85" s="3" t="s">
        <v>36</v>
      </c>
      <c r="G85" s="3">
        <f t="shared" si="0"/>
        <v>68664</v>
      </c>
      <c r="H85" s="3">
        <v>93</v>
      </c>
      <c r="I85" s="3">
        <v>32</v>
      </c>
      <c r="J85" s="3"/>
      <c r="K85" s="3"/>
    </row>
    <row r="86" spans="1:11" x14ac:dyDescent="0.3">
      <c r="A86" s="8">
        <v>42908</v>
      </c>
      <c r="B86" s="3">
        <f>H86*I86</f>
        <v>224</v>
      </c>
      <c r="C86" s="3"/>
      <c r="D86" s="3" t="s">
        <v>0</v>
      </c>
      <c r="E86" s="3" t="s">
        <v>33</v>
      </c>
      <c r="F86" s="3" t="s">
        <v>37</v>
      </c>
      <c r="G86" s="3">
        <f t="shared" si="0"/>
        <v>68888</v>
      </c>
      <c r="H86" s="3">
        <v>8</v>
      </c>
      <c r="I86" s="3">
        <v>28</v>
      </c>
      <c r="J86" s="3"/>
      <c r="K86" s="3"/>
    </row>
    <row r="87" spans="1:11" x14ac:dyDescent="0.3">
      <c r="A87" s="8">
        <v>42908</v>
      </c>
      <c r="B87" s="3"/>
      <c r="C87" s="3">
        <f>H87*I87-J87</f>
        <v>2540</v>
      </c>
      <c r="D87" s="3" t="s">
        <v>12</v>
      </c>
      <c r="E87" s="3" t="s">
        <v>33</v>
      </c>
      <c r="F87" s="3"/>
      <c r="G87" s="3">
        <f t="shared" si="0"/>
        <v>66348</v>
      </c>
      <c r="H87" s="3">
        <v>438</v>
      </c>
      <c r="I87" s="3">
        <v>5.8</v>
      </c>
      <c r="J87" s="3">
        <v>0.4</v>
      </c>
      <c r="K87" s="3">
        <v>0.80149488115042467</v>
      </c>
    </row>
    <row r="88" spans="1:11" x14ac:dyDescent="0.3">
      <c r="A88" s="8">
        <v>42914</v>
      </c>
      <c r="B88" s="3"/>
      <c r="C88" s="3">
        <f>H88*I88-J88</f>
        <v>999.99999999999989</v>
      </c>
      <c r="D88" s="3" t="s">
        <v>12</v>
      </c>
      <c r="E88" s="3" t="s">
        <v>33</v>
      </c>
      <c r="F88" s="3"/>
      <c r="G88" s="3">
        <f t="shared" si="0"/>
        <v>65348</v>
      </c>
      <c r="H88" s="3">
        <v>178.7</v>
      </c>
      <c r="I88" s="3">
        <v>5.6</v>
      </c>
      <c r="J88" s="3">
        <v>0.72</v>
      </c>
      <c r="K88" s="3">
        <v>0.80149488115042467</v>
      </c>
    </row>
    <row r="89" spans="1:11" x14ac:dyDescent="0.3">
      <c r="A89" s="7">
        <v>42915</v>
      </c>
      <c r="B89" s="3"/>
      <c r="C89" s="3">
        <f>H89*I89-J89</f>
        <v>2199.9999999999995</v>
      </c>
      <c r="D89" s="3" t="s">
        <v>12</v>
      </c>
      <c r="E89" s="3" t="s">
        <v>33</v>
      </c>
      <c r="F89" s="3"/>
      <c r="G89" s="3">
        <f t="shared" si="0"/>
        <v>63148</v>
      </c>
      <c r="H89" s="3">
        <v>393</v>
      </c>
      <c r="I89" s="3">
        <v>5.6</v>
      </c>
      <c r="J89" s="3">
        <v>0.8</v>
      </c>
      <c r="K89" s="3">
        <v>0.80149488115042467</v>
      </c>
    </row>
    <row r="90" spans="1:11" x14ac:dyDescent="0.3">
      <c r="A90" s="7">
        <v>42915</v>
      </c>
      <c r="B90" s="3">
        <f>H90*I90</f>
        <v>2592</v>
      </c>
      <c r="C90" s="3"/>
      <c r="D90" s="3" t="s">
        <v>0</v>
      </c>
      <c r="E90" s="3" t="s">
        <v>33</v>
      </c>
      <c r="F90" s="3" t="s">
        <v>36</v>
      </c>
      <c r="G90" s="3">
        <f t="shared" si="0"/>
        <v>65740</v>
      </c>
      <c r="H90" s="3">
        <v>81</v>
      </c>
      <c r="I90" s="3">
        <v>32</v>
      </c>
      <c r="J90" s="3"/>
      <c r="K90" s="3"/>
    </row>
    <row r="91" spans="1:11" x14ac:dyDescent="0.3">
      <c r="A91" s="7">
        <v>42915</v>
      </c>
      <c r="B91" s="3">
        <f>H91*I91</f>
        <v>500</v>
      </c>
      <c r="C91" s="3"/>
      <c r="D91" s="3" t="s">
        <v>1</v>
      </c>
      <c r="E91" s="3" t="s">
        <v>33</v>
      </c>
      <c r="F91" s="3" t="s">
        <v>1</v>
      </c>
      <c r="G91" s="3">
        <f t="shared" si="0"/>
        <v>66240</v>
      </c>
      <c r="H91" s="3">
        <v>1</v>
      </c>
      <c r="I91" s="3">
        <v>500</v>
      </c>
      <c r="J91" s="3"/>
      <c r="K91" s="3"/>
    </row>
    <row r="92" spans="1:11" x14ac:dyDescent="0.3">
      <c r="A92" s="7">
        <v>42919</v>
      </c>
      <c r="B92" s="3">
        <f>H92*I92</f>
        <v>1000</v>
      </c>
      <c r="C92" s="3"/>
      <c r="D92" s="3" t="s">
        <v>1</v>
      </c>
      <c r="E92" s="3" t="s">
        <v>33</v>
      </c>
      <c r="F92" s="3" t="s">
        <v>1</v>
      </c>
      <c r="G92" s="3">
        <f t="shared" si="0"/>
        <v>67240</v>
      </c>
      <c r="H92" s="3">
        <v>2</v>
      </c>
      <c r="I92" s="3">
        <v>500</v>
      </c>
      <c r="J92" s="3"/>
      <c r="K92" s="3"/>
    </row>
    <row r="93" spans="1:11" x14ac:dyDescent="0.3">
      <c r="A93" s="8">
        <v>42920</v>
      </c>
      <c r="B93" s="3"/>
      <c r="C93" s="3">
        <f>H93*I93-J93</f>
        <v>1699.9999999999998</v>
      </c>
      <c r="D93" s="3" t="s">
        <v>12</v>
      </c>
      <c r="E93" s="3" t="s">
        <v>33</v>
      </c>
      <c r="F93" s="3"/>
      <c r="G93" s="3">
        <f t="shared" si="0"/>
        <v>65540</v>
      </c>
      <c r="H93" s="3">
        <v>304</v>
      </c>
      <c r="I93" s="3">
        <v>5.6</v>
      </c>
      <c r="J93" s="3">
        <v>2.4</v>
      </c>
      <c r="K93" s="3">
        <v>0.80149488115042467</v>
      </c>
    </row>
    <row r="94" spans="1:11" x14ac:dyDescent="0.3">
      <c r="A94" s="7">
        <v>42920</v>
      </c>
      <c r="B94" s="3">
        <f>H94*I94</f>
        <v>665</v>
      </c>
      <c r="C94" s="3"/>
      <c r="D94" s="3" t="s">
        <v>1</v>
      </c>
      <c r="E94" s="3" t="s">
        <v>33</v>
      </c>
      <c r="F94" s="3" t="s">
        <v>1</v>
      </c>
      <c r="G94" s="3">
        <f t="shared" si="0"/>
        <v>66205</v>
      </c>
      <c r="H94" s="3">
        <v>1.33</v>
      </c>
      <c r="I94" s="3">
        <v>500</v>
      </c>
      <c r="J94" s="3"/>
      <c r="K94" s="3"/>
    </row>
    <row r="95" spans="1:11" x14ac:dyDescent="0.3">
      <c r="A95" s="8">
        <v>42921</v>
      </c>
      <c r="B95" s="3"/>
      <c r="C95" s="3">
        <f>H95*I95-J95</f>
        <v>1490</v>
      </c>
      <c r="D95" s="3" t="s">
        <v>12</v>
      </c>
      <c r="E95" s="3" t="s">
        <v>33</v>
      </c>
      <c r="F95" s="3"/>
      <c r="G95" s="3">
        <f t="shared" si="0"/>
        <v>64715</v>
      </c>
      <c r="H95" s="3">
        <v>266</v>
      </c>
      <c r="I95" s="3">
        <v>5.6</v>
      </c>
      <c r="J95" s="3">
        <v>-0.4</v>
      </c>
      <c r="K95" s="3">
        <v>0.80149488115042467</v>
      </c>
    </row>
    <row r="96" spans="1:11" x14ac:dyDescent="0.3">
      <c r="A96" s="7">
        <v>42921</v>
      </c>
      <c r="B96" s="3">
        <f>H96*I96</f>
        <v>3776</v>
      </c>
      <c r="C96" s="3"/>
      <c r="D96" s="3" t="s">
        <v>0</v>
      </c>
      <c r="E96" s="3" t="s">
        <v>33</v>
      </c>
      <c r="F96" s="3" t="s">
        <v>36</v>
      </c>
      <c r="G96" s="3">
        <f t="shared" si="0"/>
        <v>68491</v>
      </c>
      <c r="H96" s="3">
        <v>118</v>
      </c>
      <c r="I96" s="3">
        <v>32</v>
      </c>
      <c r="J96" s="3"/>
      <c r="K96" s="3"/>
    </row>
    <row r="97" spans="1:11" x14ac:dyDescent="0.3">
      <c r="A97" s="7">
        <v>42921</v>
      </c>
      <c r="B97" s="3">
        <f>H97*I97</f>
        <v>308</v>
      </c>
      <c r="C97" s="3"/>
      <c r="D97" s="3" t="s">
        <v>0</v>
      </c>
      <c r="E97" s="3" t="s">
        <v>33</v>
      </c>
      <c r="F97" s="3" t="s">
        <v>37</v>
      </c>
      <c r="G97" s="3">
        <f t="shared" si="0"/>
        <v>68799</v>
      </c>
      <c r="H97" s="3">
        <v>11</v>
      </c>
      <c r="I97" s="3">
        <v>28</v>
      </c>
      <c r="J97" s="3"/>
      <c r="K97" s="3"/>
    </row>
    <row r="98" spans="1:11" x14ac:dyDescent="0.3">
      <c r="A98" s="8">
        <v>42922</v>
      </c>
      <c r="B98" s="3"/>
      <c r="C98" s="3">
        <f>H98*I98-J98</f>
        <v>1659.9999999999998</v>
      </c>
      <c r="D98" s="3" t="s">
        <v>12</v>
      </c>
      <c r="E98" s="3" t="s">
        <v>33</v>
      </c>
      <c r="F98" s="3"/>
      <c r="G98" s="3">
        <f t="shared" si="0"/>
        <v>67139</v>
      </c>
      <c r="H98" s="3">
        <v>297</v>
      </c>
      <c r="I98" s="3">
        <v>5.6</v>
      </c>
      <c r="J98" s="3">
        <v>3.2</v>
      </c>
      <c r="K98" s="3">
        <v>0.80149488115042467</v>
      </c>
    </row>
    <row r="99" spans="1:11" x14ac:dyDescent="0.3">
      <c r="A99" s="7">
        <v>42922</v>
      </c>
      <c r="B99" s="3">
        <f>H99*I99</f>
        <v>3200</v>
      </c>
      <c r="C99" s="3"/>
      <c r="D99" s="3" t="s">
        <v>0</v>
      </c>
      <c r="E99" s="3" t="s">
        <v>33</v>
      </c>
      <c r="F99" s="3" t="s">
        <v>36</v>
      </c>
      <c r="G99" s="3">
        <f t="shared" si="0"/>
        <v>70339</v>
      </c>
      <c r="H99" s="3">
        <v>100</v>
      </c>
      <c r="I99" s="3">
        <v>32</v>
      </c>
      <c r="J99" s="3"/>
      <c r="K99" s="3"/>
    </row>
    <row r="100" spans="1:11" x14ac:dyDescent="0.3">
      <c r="A100" s="7">
        <v>42922</v>
      </c>
      <c r="B100" s="3">
        <f>H100*I100</f>
        <v>448</v>
      </c>
      <c r="C100" s="3"/>
      <c r="D100" s="3" t="s">
        <v>0</v>
      </c>
      <c r="E100" s="3" t="s">
        <v>33</v>
      </c>
      <c r="F100" s="3" t="s">
        <v>37</v>
      </c>
      <c r="G100" s="3">
        <f t="shared" si="0"/>
        <v>70787</v>
      </c>
      <c r="H100" s="3">
        <v>16</v>
      </c>
      <c r="I100" s="3">
        <v>28</v>
      </c>
      <c r="J100" s="3"/>
      <c r="K100" s="3"/>
    </row>
    <row r="101" spans="1:11" x14ac:dyDescent="0.3">
      <c r="A101" s="7">
        <v>42922</v>
      </c>
      <c r="B101" s="3">
        <f>H101*I101</f>
        <v>335</v>
      </c>
      <c r="C101" s="3"/>
      <c r="D101" s="3" t="s">
        <v>1</v>
      </c>
      <c r="E101" s="3" t="s">
        <v>33</v>
      </c>
      <c r="F101" s="3" t="s">
        <v>1</v>
      </c>
      <c r="G101" s="3">
        <f t="shared" si="0"/>
        <v>71122</v>
      </c>
      <c r="H101" s="3">
        <v>0.67</v>
      </c>
      <c r="I101" s="3">
        <v>500</v>
      </c>
      <c r="J101" s="3"/>
      <c r="K101" s="3"/>
    </row>
    <row r="102" spans="1:11" x14ac:dyDescent="0.3">
      <c r="A102" s="8">
        <v>42923</v>
      </c>
      <c r="B102" s="3"/>
      <c r="C102" s="3">
        <f>H102*I102-J102</f>
        <v>1500</v>
      </c>
      <c r="D102" s="3" t="s">
        <v>12</v>
      </c>
      <c r="E102" s="3" t="s">
        <v>33</v>
      </c>
      <c r="F102" s="3"/>
      <c r="G102" s="3">
        <f t="shared" si="0"/>
        <v>69622</v>
      </c>
      <c r="H102" s="3">
        <v>268</v>
      </c>
      <c r="I102" s="3">
        <v>5.6</v>
      </c>
      <c r="J102" s="3">
        <v>0.8</v>
      </c>
      <c r="K102" s="3">
        <v>0.80149488115042467</v>
      </c>
    </row>
    <row r="103" spans="1:11" x14ac:dyDescent="0.3">
      <c r="A103" s="7">
        <v>42923</v>
      </c>
      <c r="B103" s="3">
        <f>H103*I103</f>
        <v>3136</v>
      </c>
      <c r="C103" s="3"/>
      <c r="D103" s="3" t="s">
        <v>0</v>
      </c>
      <c r="E103" s="3" t="s">
        <v>33</v>
      </c>
      <c r="F103" s="3" t="s">
        <v>36</v>
      </c>
      <c r="G103" s="3">
        <f t="shared" si="0"/>
        <v>72758</v>
      </c>
      <c r="H103" s="3">
        <v>98</v>
      </c>
      <c r="I103" s="3">
        <v>32</v>
      </c>
      <c r="J103" s="3"/>
      <c r="K103" s="3"/>
    </row>
    <row r="104" spans="1:11" x14ac:dyDescent="0.3">
      <c r="A104" s="7">
        <v>42923</v>
      </c>
      <c r="B104" s="3">
        <f>H104*I104</f>
        <v>140</v>
      </c>
      <c r="C104" s="3"/>
      <c r="D104" s="3" t="s">
        <v>0</v>
      </c>
      <c r="E104" s="3" t="s">
        <v>33</v>
      </c>
      <c r="F104" s="3" t="s">
        <v>37</v>
      </c>
      <c r="G104" s="3">
        <f t="shared" si="0"/>
        <v>72898</v>
      </c>
      <c r="H104" s="3">
        <v>5</v>
      </c>
      <c r="I104" s="3">
        <v>28</v>
      </c>
      <c r="J104" s="3"/>
      <c r="K104" s="3"/>
    </row>
    <row r="105" spans="1:11" x14ac:dyDescent="0.3">
      <c r="A105" s="8">
        <v>42924</v>
      </c>
      <c r="B105" s="3"/>
      <c r="C105" s="3">
        <f>H105*I105-J105</f>
        <v>1270</v>
      </c>
      <c r="D105" s="3" t="s">
        <v>12</v>
      </c>
      <c r="E105" s="3" t="s">
        <v>33</v>
      </c>
      <c r="F105" s="3"/>
      <c r="G105" s="3">
        <f t="shared" si="0"/>
        <v>71628</v>
      </c>
      <c r="H105" s="3">
        <v>1</v>
      </c>
      <c r="I105" s="3">
        <v>1270</v>
      </c>
      <c r="J105" s="3"/>
      <c r="K105" s="3">
        <v>0.80149488115042467</v>
      </c>
    </row>
    <row r="106" spans="1:11" x14ac:dyDescent="0.3">
      <c r="A106" s="7">
        <v>42924</v>
      </c>
      <c r="B106" s="3">
        <f>H106*I106</f>
        <v>2880</v>
      </c>
      <c r="C106" s="3"/>
      <c r="D106" s="3" t="s">
        <v>0</v>
      </c>
      <c r="E106" s="3" t="s">
        <v>33</v>
      </c>
      <c r="F106" s="3" t="s">
        <v>36</v>
      </c>
      <c r="G106" s="3">
        <f t="shared" si="0"/>
        <v>74508</v>
      </c>
      <c r="H106" s="3">
        <v>90</v>
      </c>
      <c r="I106" s="3">
        <v>32</v>
      </c>
      <c r="J106" s="3"/>
      <c r="K106" s="3"/>
    </row>
    <row r="107" spans="1:11" x14ac:dyDescent="0.3">
      <c r="A107" s="7">
        <v>42924</v>
      </c>
      <c r="B107" s="3">
        <f>H107*I107</f>
        <v>336</v>
      </c>
      <c r="C107" s="3"/>
      <c r="D107" s="3" t="s">
        <v>0</v>
      </c>
      <c r="E107" s="3" t="s">
        <v>33</v>
      </c>
      <c r="F107" s="3" t="s">
        <v>37</v>
      </c>
      <c r="G107" s="3">
        <f t="shared" si="0"/>
        <v>74844</v>
      </c>
      <c r="H107" s="3">
        <v>12</v>
      </c>
      <c r="I107" s="3">
        <v>28</v>
      </c>
      <c r="J107" s="3"/>
      <c r="K107" s="3"/>
    </row>
    <row r="108" spans="1:11" x14ac:dyDescent="0.3">
      <c r="A108" s="7">
        <v>42924</v>
      </c>
      <c r="B108" s="3">
        <f>H108*I108</f>
        <v>2208</v>
      </c>
      <c r="C108" s="3"/>
      <c r="D108" s="3" t="s">
        <v>0</v>
      </c>
      <c r="E108" s="3" t="s">
        <v>33</v>
      </c>
      <c r="F108" s="3" t="s">
        <v>36</v>
      </c>
      <c r="G108" s="3">
        <f t="shared" si="0"/>
        <v>77052</v>
      </c>
      <c r="H108" s="3">
        <v>69</v>
      </c>
      <c r="I108" s="3">
        <v>32</v>
      </c>
      <c r="J108" s="3"/>
      <c r="K108" s="3"/>
    </row>
    <row r="109" spans="1:11" x14ac:dyDescent="0.3">
      <c r="A109" s="7">
        <v>42924</v>
      </c>
      <c r="B109" s="3">
        <f>H109*I109</f>
        <v>140</v>
      </c>
      <c r="C109" s="3"/>
      <c r="D109" s="3" t="s">
        <v>0</v>
      </c>
      <c r="E109" s="3" t="s">
        <v>33</v>
      </c>
      <c r="F109" s="3" t="s">
        <v>37</v>
      </c>
      <c r="G109" s="3">
        <f t="shared" si="0"/>
        <v>77192</v>
      </c>
      <c r="H109" s="3">
        <v>5</v>
      </c>
      <c r="I109" s="3">
        <v>28</v>
      </c>
      <c r="J109" s="3"/>
      <c r="K109" s="3"/>
    </row>
    <row r="110" spans="1:11" x14ac:dyDescent="0.3">
      <c r="A110" s="8">
        <v>42926</v>
      </c>
      <c r="B110" s="3"/>
      <c r="C110" s="3">
        <f>H110*I110-J110</f>
        <v>1440</v>
      </c>
      <c r="D110" s="3" t="s">
        <v>12</v>
      </c>
      <c r="E110" s="3" t="s">
        <v>33</v>
      </c>
      <c r="F110" s="3"/>
      <c r="G110" s="3">
        <f t="shared" si="0"/>
        <v>75752</v>
      </c>
      <c r="H110" s="3">
        <v>256</v>
      </c>
      <c r="I110" s="3">
        <v>5.6</v>
      </c>
      <c r="J110" s="3">
        <v>-6.4</v>
      </c>
      <c r="K110" s="3">
        <v>0.80149488115042467</v>
      </c>
    </row>
    <row r="111" spans="1:11" x14ac:dyDescent="0.3">
      <c r="A111" s="8">
        <v>42927</v>
      </c>
      <c r="B111" s="3"/>
      <c r="C111" s="3">
        <f>H111*I111-J111</f>
        <v>1550</v>
      </c>
      <c r="D111" s="3" t="s">
        <v>12</v>
      </c>
      <c r="E111" s="3" t="s">
        <v>33</v>
      </c>
      <c r="F111" s="3"/>
      <c r="G111" s="3">
        <f t="shared" si="0"/>
        <v>74202</v>
      </c>
      <c r="H111" s="3">
        <v>1</v>
      </c>
      <c r="I111" s="3">
        <v>1550</v>
      </c>
      <c r="J111" s="3"/>
      <c r="K111" s="3">
        <v>0.80149488115042467</v>
      </c>
    </row>
    <row r="112" spans="1:11" x14ac:dyDescent="0.3">
      <c r="A112" s="7">
        <v>42927</v>
      </c>
      <c r="B112" s="3">
        <f>H112*I112</f>
        <v>2016</v>
      </c>
      <c r="C112" s="3"/>
      <c r="D112" s="3" t="s">
        <v>0</v>
      </c>
      <c r="E112" s="3" t="s">
        <v>33</v>
      </c>
      <c r="F112" s="3" t="s">
        <v>36</v>
      </c>
      <c r="G112" s="3">
        <f t="shared" si="0"/>
        <v>76218</v>
      </c>
      <c r="H112" s="3">
        <v>63</v>
      </c>
      <c r="I112" s="3">
        <v>32</v>
      </c>
      <c r="J112" s="3"/>
      <c r="K112" s="3"/>
    </row>
    <row r="113" spans="1:11" x14ac:dyDescent="0.3">
      <c r="A113" s="7">
        <v>42927</v>
      </c>
      <c r="B113" s="3">
        <f>H113*I113</f>
        <v>140</v>
      </c>
      <c r="C113" s="3"/>
      <c r="D113" s="3" t="s">
        <v>0</v>
      </c>
      <c r="E113" s="3" t="s">
        <v>33</v>
      </c>
      <c r="F113" s="3" t="s">
        <v>37</v>
      </c>
      <c r="G113" s="3">
        <f t="shared" si="0"/>
        <v>76358</v>
      </c>
      <c r="H113" s="3">
        <v>5</v>
      </c>
      <c r="I113" s="3">
        <v>28</v>
      </c>
      <c r="J113" s="3"/>
      <c r="K113" s="3"/>
    </row>
    <row r="114" spans="1:11" x14ac:dyDescent="0.3">
      <c r="A114" s="7">
        <v>42928</v>
      </c>
      <c r="B114" s="3">
        <f>H114*I114</f>
        <v>1250</v>
      </c>
      <c r="C114" s="3"/>
      <c r="D114" s="3" t="s">
        <v>1</v>
      </c>
      <c r="E114" s="3" t="s">
        <v>33</v>
      </c>
      <c r="F114" s="3" t="s">
        <v>1</v>
      </c>
      <c r="G114" s="3">
        <f t="shared" si="0"/>
        <v>77608</v>
      </c>
      <c r="H114" s="3">
        <v>2.5</v>
      </c>
      <c r="I114" s="3">
        <v>500</v>
      </c>
      <c r="J114" s="3"/>
      <c r="K114" s="3"/>
    </row>
    <row r="115" spans="1:11" x14ac:dyDescent="0.3">
      <c r="A115" s="8">
        <v>42928</v>
      </c>
      <c r="B115" s="3"/>
      <c r="C115" s="3">
        <f>H115*I115-J115</f>
        <v>1029.9999999999998</v>
      </c>
      <c r="D115" s="3" t="s">
        <v>12</v>
      </c>
      <c r="E115" s="3" t="s">
        <v>33</v>
      </c>
      <c r="F115" s="3"/>
      <c r="G115" s="3">
        <f t="shared" si="0"/>
        <v>76578</v>
      </c>
      <c r="H115" s="3">
        <v>184</v>
      </c>
      <c r="I115" s="3">
        <v>5.6</v>
      </c>
      <c r="J115" s="3">
        <v>0.4</v>
      </c>
      <c r="K115" s="3">
        <v>0.80149488115042467</v>
      </c>
    </row>
    <row r="116" spans="1:11" x14ac:dyDescent="0.3">
      <c r="A116" s="7">
        <v>42928</v>
      </c>
      <c r="B116" s="3">
        <f>H116*I116</f>
        <v>2816</v>
      </c>
      <c r="C116" s="3"/>
      <c r="D116" s="3" t="s">
        <v>0</v>
      </c>
      <c r="E116" s="3" t="s">
        <v>33</v>
      </c>
      <c r="F116" s="3" t="s">
        <v>36</v>
      </c>
      <c r="G116" s="3">
        <f t="shared" si="0"/>
        <v>79394</v>
      </c>
      <c r="H116" s="3">
        <v>88</v>
      </c>
      <c r="I116" s="3">
        <v>32</v>
      </c>
      <c r="J116" s="3"/>
      <c r="K116" s="3"/>
    </row>
    <row r="117" spans="1:11" x14ac:dyDescent="0.3">
      <c r="A117" s="7">
        <v>42928</v>
      </c>
      <c r="B117" s="3">
        <f>H117*I117</f>
        <v>224</v>
      </c>
      <c r="C117" s="3"/>
      <c r="D117" s="3" t="s">
        <v>0</v>
      </c>
      <c r="E117" s="3" t="s">
        <v>33</v>
      </c>
      <c r="F117" s="3" t="s">
        <v>37</v>
      </c>
      <c r="G117" s="3">
        <f t="shared" si="0"/>
        <v>79618</v>
      </c>
      <c r="H117" s="3">
        <v>8</v>
      </c>
      <c r="I117" s="3">
        <v>28</v>
      </c>
      <c r="J117" s="3"/>
      <c r="K117" s="3"/>
    </row>
    <row r="118" spans="1:11" x14ac:dyDescent="0.3">
      <c r="A118" s="7">
        <v>42929</v>
      </c>
      <c r="B118" s="3">
        <f>H118*I118</f>
        <v>1500</v>
      </c>
      <c r="C118" s="3"/>
      <c r="D118" s="3" t="s">
        <v>1</v>
      </c>
      <c r="E118" s="3" t="s">
        <v>33</v>
      </c>
      <c r="F118" s="3" t="s">
        <v>1</v>
      </c>
      <c r="G118" s="3">
        <f t="shared" si="0"/>
        <v>81118</v>
      </c>
      <c r="H118" s="3">
        <v>3</v>
      </c>
      <c r="I118" s="3">
        <v>500</v>
      </c>
      <c r="J118" s="3"/>
      <c r="K118" s="3"/>
    </row>
    <row r="119" spans="1:11" x14ac:dyDescent="0.3">
      <c r="A119" s="7">
        <v>42929</v>
      </c>
      <c r="B119" s="3">
        <f>H119*I119</f>
        <v>3744</v>
      </c>
      <c r="C119" s="3"/>
      <c r="D119" s="3" t="s">
        <v>0</v>
      </c>
      <c r="E119" s="3" t="s">
        <v>33</v>
      </c>
      <c r="F119" s="3" t="s">
        <v>36</v>
      </c>
      <c r="G119" s="3">
        <f t="shared" si="0"/>
        <v>84862</v>
      </c>
      <c r="H119" s="3">
        <v>117</v>
      </c>
      <c r="I119" s="3">
        <v>32</v>
      </c>
      <c r="J119" s="3"/>
      <c r="K119" s="3"/>
    </row>
    <row r="120" spans="1:11" x14ac:dyDescent="0.3">
      <c r="A120" s="7">
        <v>42929</v>
      </c>
      <c r="B120" s="3">
        <f>H120*I120</f>
        <v>280</v>
      </c>
      <c r="C120" s="3"/>
      <c r="D120" s="3" t="s">
        <v>0</v>
      </c>
      <c r="E120" s="3" t="s">
        <v>33</v>
      </c>
      <c r="F120" s="3" t="s">
        <v>37</v>
      </c>
      <c r="G120" s="3">
        <f t="shared" si="0"/>
        <v>85142</v>
      </c>
      <c r="H120" s="3">
        <v>10</v>
      </c>
      <c r="I120" s="3">
        <v>28</v>
      </c>
      <c r="J120" s="3"/>
      <c r="K120" s="3"/>
    </row>
    <row r="121" spans="1:11" x14ac:dyDescent="0.3">
      <c r="A121" s="8">
        <v>42929</v>
      </c>
      <c r="B121" s="3"/>
      <c r="C121" s="3">
        <f>H121*I121-J121</f>
        <v>1979.9999999999998</v>
      </c>
      <c r="D121" s="3" t="s">
        <v>12</v>
      </c>
      <c r="E121" s="3" t="s">
        <v>33</v>
      </c>
      <c r="F121" s="3"/>
      <c r="G121" s="3">
        <f t="shared" ref="G121:G171" si="1">G120+B121-C121</f>
        <v>83162</v>
      </c>
      <c r="H121" s="3">
        <v>354</v>
      </c>
      <c r="I121" s="3">
        <v>5.6</v>
      </c>
      <c r="J121" s="3">
        <v>2.4</v>
      </c>
      <c r="K121" s="3">
        <v>0.80149488115042467</v>
      </c>
    </row>
    <row r="122" spans="1:11" x14ac:dyDescent="0.3">
      <c r="A122" s="7">
        <v>42930</v>
      </c>
      <c r="B122" s="3">
        <f>H122*I122</f>
        <v>3712</v>
      </c>
      <c r="C122" s="3"/>
      <c r="D122" s="3" t="s">
        <v>0</v>
      </c>
      <c r="E122" s="3" t="s">
        <v>33</v>
      </c>
      <c r="F122" s="3" t="s">
        <v>36</v>
      </c>
      <c r="G122" s="3">
        <f t="shared" si="1"/>
        <v>86874</v>
      </c>
      <c r="H122" s="3">
        <v>116</v>
      </c>
      <c r="I122" s="3">
        <v>32</v>
      </c>
      <c r="J122" s="3"/>
      <c r="K122" s="3"/>
    </row>
    <row r="123" spans="1:11" x14ac:dyDescent="0.3">
      <c r="A123" s="7">
        <v>42930</v>
      </c>
      <c r="B123" s="3">
        <f>H123*I123</f>
        <v>560</v>
      </c>
      <c r="C123" s="3"/>
      <c r="D123" s="3" t="s">
        <v>0</v>
      </c>
      <c r="E123" s="3" t="s">
        <v>33</v>
      </c>
      <c r="F123" s="3" t="s">
        <v>37</v>
      </c>
      <c r="G123" s="3">
        <f t="shared" si="1"/>
        <v>87434</v>
      </c>
      <c r="H123" s="3">
        <v>20</v>
      </c>
      <c r="I123" s="3">
        <v>28</v>
      </c>
      <c r="J123" s="3"/>
      <c r="K123" s="3"/>
    </row>
    <row r="124" spans="1:11" x14ac:dyDescent="0.3">
      <c r="A124" s="8">
        <v>42930</v>
      </c>
      <c r="B124" s="3"/>
      <c r="C124" s="3">
        <f>H124*I124-J124</f>
        <v>1460</v>
      </c>
      <c r="D124" s="3" t="s">
        <v>12</v>
      </c>
      <c r="E124" s="3" t="s">
        <v>33</v>
      </c>
      <c r="F124" s="3"/>
      <c r="G124" s="3">
        <f t="shared" si="1"/>
        <v>85974</v>
      </c>
      <c r="H124" s="3">
        <v>261</v>
      </c>
      <c r="I124" s="3">
        <v>5.6</v>
      </c>
      <c r="J124" s="3">
        <v>1.6</v>
      </c>
      <c r="K124" s="3">
        <v>0.80149488115042467</v>
      </c>
    </row>
    <row r="125" spans="1:11" x14ac:dyDescent="0.3">
      <c r="A125" s="7">
        <v>42931</v>
      </c>
      <c r="B125" s="3">
        <f>H125*I125</f>
        <v>4096</v>
      </c>
      <c r="C125" s="3"/>
      <c r="D125" s="3" t="s">
        <v>0</v>
      </c>
      <c r="E125" s="3" t="s">
        <v>33</v>
      </c>
      <c r="F125" s="3" t="s">
        <v>36</v>
      </c>
      <c r="G125" s="3">
        <f t="shared" si="1"/>
        <v>90070</v>
      </c>
      <c r="H125" s="3">
        <v>128</v>
      </c>
      <c r="I125" s="3">
        <v>32</v>
      </c>
      <c r="J125" s="3"/>
      <c r="K125" s="3"/>
    </row>
    <row r="126" spans="1:11" x14ac:dyDescent="0.3">
      <c r="A126" s="7">
        <v>42931</v>
      </c>
      <c r="B126" s="3">
        <f>H126*I126</f>
        <v>112</v>
      </c>
      <c r="C126" s="3"/>
      <c r="D126" s="3" t="s">
        <v>0</v>
      </c>
      <c r="E126" s="3" t="s">
        <v>33</v>
      </c>
      <c r="F126" s="3" t="s">
        <v>37</v>
      </c>
      <c r="G126" s="3">
        <f t="shared" si="1"/>
        <v>90182</v>
      </c>
      <c r="H126" s="3">
        <v>4</v>
      </c>
      <c r="I126" s="3">
        <v>28</v>
      </c>
      <c r="J126" s="3"/>
      <c r="K126" s="3"/>
    </row>
    <row r="127" spans="1:11" x14ac:dyDescent="0.3">
      <c r="A127" s="8">
        <v>42931</v>
      </c>
      <c r="B127" s="3"/>
      <c r="C127" s="3">
        <f>H127*I127-J127</f>
        <v>2350</v>
      </c>
      <c r="D127" s="3" t="s">
        <v>12</v>
      </c>
      <c r="E127" s="3" t="s">
        <v>33</v>
      </c>
      <c r="F127" s="3"/>
      <c r="G127" s="3">
        <f t="shared" si="1"/>
        <v>87832</v>
      </c>
      <c r="H127" s="3">
        <v>420</v>
      </c>
      <c r="I127" s="3">
        <v>5.6</v>
      </c>
      <c r="J127" s="3">
        <v>2</v>
      </c>
      <c r="K127" s="3">
        <v>0.80149488115042467</v>
      </c>
    </row>
    <row r="128" spans="1:11" x14ac:dyDescent="0.3">
      <c r="A128" s="7">
        <v>42932</v>
      </c>
      <c r="B128" s="3">
        <f>H128*I128</f>
        <v>1984</v>
      </c>
      <c r="C128" s="3"/>
      <c r="D128" s="3" t="s">
        <v>0</v>
      </c>
      <c r="E128" s="3" t="s">
        <v>33</v>
      </c>
      <c r="F128" s="3" t="s">
        <v>36</v>
      </c>
      <c r="G128" s="3">
        <f t="shared" si="1"/>
        <v>89816</v>
      </c>
      <c r="H128" s="3">
        <v>62</v>
      </c>
      <c r="I128" s="3">
        <v>32</v>
      </c>
      <c r="J128" s="3"/>
      <c r="K128" s="3"/>
    </row>
    <row r="129" spans="1:11" x14ac:dyDescent="0.3">
      <c r="A129" s="7">
        <v>42932</v>
      </c>
      <c r="B129" s="3">
        <f>H129*I129</f>
        <v>140</v>
      </c>
      <c r="C129" s="3"/>
      <c r="D129" s="3" t="s">
        <v>0</v>
      </c>
      <c r="E129" s="3" t="s">
        <v>33</v>
      </c>
      <c r="F129" s="3" t="s">
        <v>37</v>
      </c>
      <c r="G129" s="3">
        <f t="shared" si="1"/>
        <v>89956</v>
      </c>
      <c r="H129" s="3">
        <v>5</v>
      </c>
      <c r="I129" s="3">
        <v>28</v>
      </c>
      <c r="J129" s="3"/>
      <c r="K129" s="3"/>
    </row>
    <row r="130" spans="1:11" x14ac:dyDescent="0.3">
      <c r="A130" s="8">
        <v>42932</v>
      </c>
      <c r="B130" s="3"/>
      <c r="C130" s="3">
        <f>H130*I130-J130</f>
        <v>1760</v>
      </c>
      <c r="D130" s="3" t="s">
        <v>12</v>
      </c>
      <c r="E130" s="3" t="s">
        <v>33</v>
      </c>
      <c r="F130" s="3"/>
      <c r="G130" s="3">
        <f t="shared" si="1"/>
        <v>88196</v>
      </c>
      <c r="H130" s="3">
        <v>315</v>
      </c>
      <c r="I130" s="3">
        <v>5.6</v>
      </c>
      <c r="J130" s="3">
        <v>4</v>
      </c>
      <c r="K130" s="3">
        <v>0.80149488115042467</v>
      </c>
    </row>
    <row r="131" spans="1:11" x14ac:dyDescent="0.3">
      <c r="A131" s="7">
        <v>42933</v>
      </c>
      <c r="B131" s="3">
        <f>H131*I131</f>
        <v>3392</v>
      </c>
      <c r="C131" s="3"/>
      <c r="D131" s="3" t="s">
        <v>0</v>
      </c>
      <c r="E131" s="3" t="s">
        <v>33</v>
      </c>
      <c r="F131" s="3" t="s">
        <v>36</v>
      </c>
      <c r="G131" s="3">
        <f t="shared" si="1"/>
        <v>91588</v>
      </c>
      <c r="H131" s="3">
        <v>106</v>
      </c>
      <c r="I131" s="3">
        <v>32</v>
      </c>
      <c r="J131" s="3"/>
      <c r="K131" s="3"/>
    </row>
    <row r="132" spans="1:11" x14ac:dyDescent="0.3">
      <c r="A132" s="7">
        <v>42933</v>
      </c>
      <c r="B132" s="3">
        <f>H132*I132</f>
        <v>168</v>
      </c>
      <c r="C132" s="3"/>
      <c r="D132" s="3" t="s">
        <v>0</v>
      </c>
      <c r="E132" s="3" t="s">
        <v>33</v>
      </c>
      <c r="F132" s="3" t="s">
        <v>37</v>
      </c>
      <c r="G132" s="3">
        <f t="shared" si="1"/>
        <v>91756</v>
      </c>
      <c r="H132" s="3">
        <v>6</v>
      </c>
      <c r="I132" s="3">
        <v>28</v>
      </c>
      <c r="J132" s="3"/>
      <c r="K132" s="3"/>
    </row>
    <row r="133" spans="1:11" x14ac:dyDescent="0.3">
      <c r="A133" s="8">
        <v>42933</v>
      </c>
      <c r="B133" s="3"/>
      <c r="C133" s="3">
        <f>H133*I133-J133</f>
        <v>970</v>
      </c>
      <c r="D133" s="3" t="s">
        <v>12</v>
      </c>
      <c r="E133" s="3" t="s">
        <v>33</v>
      </c>
      <c r="F133" s="3"/>
      <c r="G133" s="3">
        <f t="shared" si="1"/>
        <v>90786</v>
      </c>
      <c r="H133" s="3">
        <v>174</v>
      </c>
      <c r="I133" s="3">
        <v>5.6</v>
      </c>
      <c r="J133" s="3">
        <v>4.4000000000000004</v>
      </c>
      <c r="K133" s="3">
        <v>0.80149488115042467</v>
      </c>
    </row>
    <row r="134" spans="1:11" x14ac:dyDescent="0.3">
      <c r="A134" s="7">
        <v>42935</v>
      </c>
      <c r="B134" s="3">
        <f>H134*I134</f>
        <v>2688</v>
      </c>
      <c r="C134" s="3"/>
      <c r="D134" s="3" t="s">
        <v>0</v>
      </c>
      <c r="E134" s="3" t="s">
        <v>33</v>
      </c>
      <c r="F134" s="3" t="s">
        <v>36</v>
      </c>
      <c r="G134" s="3">
        <f t="shared" si="1"/>
        <v>93474</v>
      </c>
      <c r="H134" s="3">
        <v>84</v>
      </c>
      <c r="I134" s="3">
        <v>32</v>
      </c>
      <c r="J134" s="3"/>
      <c r="K134" s="3"/>
    </row>
    <row r="135" spans="1:11" x14ac:dyDescent="0.3">
      <c r="A135" s="7">
        <v>42935</v>
      </c>
      <c r="B135" s="3">
        <f>H135*I135</f>
        <v>112</v>
      </c>
      <c r="C135" s="3"/>
      <c r="D135" s="3" t="s">
        <v>0</v>
      </c>
      <c r="E135" s="3" t="s">
        <v>33</v>
      </c>
      <c r="F135" s="3" t="s">
        <v>37</v>
      </c>
      <c r="G135" s="3">
        <f t="shared" si="1"/>
        <v>93586</v>
      </c>
      <c r="H135" s="3">
        <v>4</v>
      </c>
      <c r="I135" s="3">
        <v>28</v>
      </c>
      <c r="J135" s="3"/>
      <c r="K135" s="3"/>
    </row>
    <row r="136" spans="1:11" x14ac:dyDescent="0.3">
      <c r="A136" s="8">
        <v>42935</v>
      </c>
      <c r="B136" s="3"/>
      <c r="C136" s="3">
        <f>H136*I136-J136</f>
        <v>1680</v>
      </c>
      <c r="D136" s="3" t="s">
        <v>12</v>
      </c>
      <c r="E136" s="3" t="s">
        <v>33</v>
      </c>
      <c r="F136" s="3"/>
      <c r="G136" s="3">
        <f t="shared" si="1"/>
        <v>91906</v>
      </c>
      <c r="H136" s="3">
        <v>301</v>
      </c>
      <c r="I136" s="3">
        <v>5.6</v>
      </c>
      <c r="J136" s="3">
        <v>5.6</v>
      </c>
      <c r="K136" s="3">
        <v>0.80149488115042467</v>
      </c>
    </row>
    <row r="137" spans="1:11" x14ac:dyDescent="0.3">
      <c r="A137" s="8">
        <v>42936</v>
      </c>
      <c r="B137" s="3"/>
      <c r="C137" s="3">
        <f>H137*I137-J137</f>
        <v>1940</v>
      </c>
      <c r="D137" s="3" t="s">
        <v>12</v>
      </c>
      <c r="E137" s="3" t="s">
        <v>33</v>
      </c>
      <c r="F137" s="3"/>
      <c r="G137" s="3">
        <f t="shared" si="1"/>
        <v>89966</v>
      </c>
      <c r="H137" s="3">
        <v>346</v>
      </c>
      <c r="I137" s="3">
        <v>5.6</v>
      </c>
      <c r="J137" s="3">
        <v>-2.4</v>
      </c>
      <c r="K137" s="3">
        <v>0.80149488115042467</v>
      </c>
    </row>
    <row r="138" spans="1:11" x14ac:dyDescent="0.3">
      <c r="A138" s="7">
        <v>42936</v>
      </c>
      <c r="B138" s="3">
        <f>H138*I138</f>
        <v>1312</v>
      </c>
      <c r="C138" s="3"/>
      <c r="D138" s="3" t="s">
        <v>0</v>
      </c>
      <c r="E138" s="3" t="s">
        <v>33</v>
      </c>
      <c r="F138" s="3" t="s">
        <v>36</v>
      </c>
      <c r="G138" s="3">
        <f t="shared" si="1"/>
        <v>91278</v>
      </c>
      <c r="H138" s="3">
        <v>41</v>
      </c>
      <c r="I138" s="3">
        <v>32</v>
      </c>
      <c r="J138" s="3"/>
      <c r="K138" s="3"/>
    </row>
    <row r="139" spans="1:11" x14ac:dyDescent="0.3">
      <c r="A139" s="7">
        <v>42936</v>
      </c>
      <c r="B139" s="3">
        <f>H139*I139</f>
        <v>750</v>
      </c>
      <c r="C139" s="3"/>
      <c r="D139" s="3" t="s">
        <v>1</v>
      </c>
      <c r="E139" s="3" t="s">
        <v>33</v>
      </c>
      <c r="F139" s="3" t="s">
        <v>1</v>
      </c>
      <c r="G139" s="3">
        <f t="shared" si="1"/>
        <v>92028</v>
      </c>
      <c r="H139" s="3">
        <v>1.5</v>
      </c>
      <c r="I139" s="3">
        <v>500</v>
      </c>
      <c r="J139" s="3"/>
      <c r="K139" s="3"/>
    </row>
    <row r="140" spans="1:11" x14ac:dyDescent="0.3">
      <c r="A140" s="7">
        <v>42939</v>
      </c>
      <c r="B140" s="3">
        <f>H140*I140</f>
        <v>4320</v>
      </c>
      <c r="C140" s="3"/>
      <c r="D140" s="3" t="s">
        <v>0</v>
      </c>
      <c r="E140" s="3" t="s">
        <v>33</v>
      </c>
      <c r="F140" s="3" t="s">
        <v>36</v>
      </c>
      <c r="G140" s="3">
        <f t="shared" si="1"/>
        <v>96348</v>
      </c>
      <c r="H140" s="3">
        <v>135</v>
      </c>
      <c r="I140" s="3">
        <v>32</v>
      </c>
      <c r="J140" s="3"/>
      <c r="K140" s="3"/>
    </row>
    <row r="141" spans="1:11" x14ac:dyDescent="0.3">
      <c r="A141" s="7">
        <v>42939</v>
      </c>
      <c r="B141" s="3">
        <f>H141*I141</f>
        <v>112</v>
      </c>
      <c r="C141" s="3"/>
      <c r="D141" s="3" t="s">
        <v>0</v>
      </c>
      <c r="E141" s="3" t="s">
        <v>33</v>
      </c>
      <c r="F141" s="3" t="s">
        <v>37</v>
      </c>
      <c r="G141" s="3">
        <f t="shared" si="1"/>
        <v>96460</v>
      </c>
      <c r="H141" s="3">
        <v>4</v>
      </c>
      <c r="I141" s="3">
        <v>28</v>
      </c>
      <c r="J141" s="3"/>
      <c r="K141" s="3"/>
    </row>
    <row r="142" spans="1:11" x14ac:dyDescent="0.3">
      <c r="A142" s="7">
        <v>42939</v>
      </c>
      <c r="B142" s="3">
        <f>H142*I142</f>
        <v>1120</v>
      </c>
      <c r="C142" s="3"/>
      <c r="D142" s="3" t="s">
        <v>0</v>
      </c>
      <c r="E142" s="3" t="s">
        <v>33</v>
      </c>
      <c r="F142" s="3" t="s">
        <v>36</v>
      </c>
      <c r="G142" s="3">
        <f t="shared" si="1"/>
        <v>97580</v>
      </c>
      <c r="H142" s="3">
        <v>35</v>
      </c>
      <c r="I142" s="3">
        <v>32</v>
      </c>
      <c r="J142" s="3"/>
      <c r="K142" s="3"/>
    </row>
    <row r="143" spans="1:11" x14ac:dyDescent="0.3">
      <c r="A143" s="8">
        <v>42940</v>
      </c>
      <c r="B143" s="3"/>
      <c r="C143" s="3">
        <f>H143*I143-J143</f>
        <v>2330</v>
      </c>
      <c r="D143" s="3" t="s">
        <v>12</v>
      </c>
      <c r="E143" s="3" t="s">
        <v>33</v>
      </c>
      <c r="F143" s="3"/>
      <c r="G143" s="3">
        <f t="shared" si="1"/>
        <v>95250</v>
      </c>
      <c r="H143" s="3">
        <v>416</v>
      </c>
      <c r="I143" s="3">
        <v>5.6</v>
      </c>
      <c r="J143" s="3">
        <v>-0.4</v>
      </c>
      <c r="K143" s="3">
        <v>0.80149488115042467</v>
      </c>
    </row>
    <row r="144" spans="1:11" x14ac:dyDescent="0.3">
      <c r="A144" s="7">
        <v>42940</v>
      </c>
      <c r="B144" s="3">
        <f>H144*I144</f>
        <v>1440</v>
      </c>
      <c r="C144" s="3"/>
      <c r="D144" s="3" t="s">
        <v>0</v>
      </c>
      <c r="E144" s="3" t="s">
        <v>33</v>
      </c>
      <c r="F144" s="3" t="s">
        <v>36</v>
      </c>
      <c r="G144" s="3">
        <f t="shared" si="1"/>
        <v>96690</v>
      </c>
      <c r="H144" s="3">
        <v>45</v>
      </c>
      <c r="I144" s="3">
        <v>32</v>
      </c>
      <c r="J144" s="3"/>
      <c r="K144" s="3"/>
    </row>
    <row r="145" spans="1:11" x14ac:dyDescent="0.3">
      <c r="A145" s="7">
        <v>42940</v>
      </c>
      <c r="B145" s="3">
        <f>H145*I145</f>
        <v>1312</v>
      </c>
      <c r="C145" s="3"/>
      <c r="D145" s="3" t="s">
        <v>0</v>
      </c>
      <c r="E145" s="3" t="s">
        <v>33</v>
      </c>
      <c r="F145" s="3" t="s">
        <v>36</v>
      </c>
      <c r="G145" s="3">
        <f t="shared" si="1"/>
        <v>98002</v>
      </c>
      <c r="H145" s="3">
        <v>41</v>
      </c>
      <c r="I145" s="3">
        <v>32</v>
      </c>
      <c r="J145" s="3"/>
      <c r="K145" s="3"/>
    </row>
    <row r="146" spans="1:11" x14ac:dyDescent="0.3">
      <c r="A146" s="7">
        <v>42940</v>
      </c>
      <c r="B146" s="3">
        <f>H146*I146</f>
        <v>590</v>
      </c>
      <c r="C146" s="3"/>
      <c r="D146" s="3" t="s">
        <v>1</v>
      </c>
      <c r="E146" s="3" t="s">
        <v>33</v>
      </c>
      <c r="F146" s="3" t="s">
        <v>1</v>
      </c>
      <c r="G146" s="3">
        <f t="shared" si="1"/>
        <v>98592</v>
      </c>
      <c r="H146" s="3">
        <v>1.18</v>
      </c>
      <c r="I146" s="3">
        <v>500</v>
      </c>
      <c r="J146" s="3"/>
      <c r="K146" s="3"/>
    </row>
    <row r="147" spans="1:11" x14ac:dyDescent="0.3">
      <c r="A147" s="8">
        <v>42941</v>
      </c>
      <c r="B147" s="3"/>
      <c r="C147" s="3">
        <f>H147*I147-J147</f>
        <v>1390</v>
      </c>
      <c r="D147" s="3" t="s">
        <v>12</v>
      </c>
      <c r="E147" s="3" t="s">
        <v>33</v>
      </c>
      <c r="F147" s="3"/>
      <c r="G147" s="3">
        <f t="shared" si="1"/>
        <v>97202</v>
      </c>
      <c r="H147" s="3">
        <v>250</v>
      </c>
      <c r="I147" s="3">
        <v>5.6</v>
      </c>
      <c r="J147" s="3">
        <v>10</v>
      </c>
      <c r="K147" s="3">
        <v>0.80149488115042467</v>
      </c>
    </row>
    <row r="148" spans="1:11" x14ac:dyDescent="0.3">
      <c r="A148" s="8">
        <v>42941</v>
      </c>
      <c r="B148" s="3">
        <f>H148*I148</f>
        <v>2720</v>
      </c>
      <c r="C148" s="3"/>
      <c r="D148" s="3" t="s">
        <v>0</v>
      </c>
      <c r="E148" s="3" t="s">
        <v>33</v>
      </c>
      <c r="F148" s="3" t="s">
        <v>36</v>
      </c>
      <c r="G148" s="3">
        <f t="shared" si="1"/>
        <v>99922</v>
      </c>
      <c r="H148" s="3">
        <v>85</v>
      </c>
      <c r="I148" s="3">
        <v>32</v>
      </c>
      <c r="J148" s="3"/>
      <c r="K148" s="3"/>
    </row>
    <row r="149" spans="1:11" x14ac:dyDescent="0.3">
      <c r="A149" s="8">
        <v>42941</v>
      </c>
      <c r="B149" s="3">
        <f>H149*I149</f>
        <v>392</v>
      </c>
      <c r="C149" s="3"/>
      <c r="D149" s="3" t="s">
        <v>0</v>
      </c>
      <c r="E149" s="3" t="s">
        <v>33</v>
      </c>
      <c r="F149" s="3" t="s">
        <v>37</v>
      </c>
      <c r="G149" s="3">
        <f t="shared" si="1"/>
        <v>100314</v>
      </c>
      <c r="H149" s="3">
        <v>14</v>
      </c>
      <c r="I149" s="3">
        <v>28</v>
      </c>
      <c r="J149" s="3"/>
      <c r="K149" s="3"/>
    </row>
    <row r="150" spans="1:11" x14ac:dyDescent="0.3">
      <c r="A150" s="8">
        <v>42942</v>
      </c>
      <c r="B150" s="3"/>
      <c r="C150" s="3">
        <f>H150*I150-J150</f>
        <v>1220</v>
      </c>
      <c r="D150" s="3" t="s">
        <v>12</v>
      </c>
      <c r="E150" s="3" t="s">
        <v>33</v>
      </c>
      <c r="F150" s="3"/>
      <c r="G150" s="3">
        <f t="shared" si="1"/>
        <v>99094</v>
      </c>
      <c r="H150" s="3">
        <v>218</v>
      </c>
      <c r="I150" s="3">
        <v>5.6</v>
      </c>
      <c r="J150" s="3">
        <v>0.8</v>
      </c>
      <c r="K150" s="3">
        <v>0.80149488115042467</v>
      </c>
    </row>
    <row r="151" spans="1:11" x14ac:dyDescent="0.3">
      <c r="A151" s="8">
        <v>42942</v>
      </c>
      <c r="B151" s="3">
        <f>H151*I151</f>
        <v>335</v>
      </c>
      <c r="C151" s="3"/>
      <c r="D151" s="3" t="s">
        <v>1</v>
      </c>
      <c r="E151" s="3" t="s">
        <v>33</v>
      </c>
      <c r="F151" s="3" t="s">
        <v>1</v>
      </c>
      <c r="G151" s="3">
        <f t="shared" si="1"/>
        <v>99429</v>
      </c>
      <c r="H151" s="3">
        <v>0.67</v>
      </c>
      <c r="I151" s="3">
        <v>500</v>
      </c>
      <c r="J151" s="3"/>
      <c r="K151" s="3"/>
    </row>
    <row r="152" spans="1:11" x14ac:dyDescent="0.3">
      <c r="A152" s="7">
        <v>42942</v>
      </c>
      <c r="B152" s="3">
        <f>H152*I152</f>
        <v>3712</v>
      </c>
      <c r="C152" s="3"/>
      <c r="D152" s="3" t="s">
        <v>0</v>
      </c>
      <c r="E152" s="3" t="s">
        <v>33</v>
      </c>
      <c r="F152" s="3" t="s">
        <v>36</v>
      </c>
      <c r="G152" s="3">
        <f t="shared" si="1"/>
        <v>103141</v>
      </c>
      <c r="H152" s="3">
        <v>116</v>
      </c>
      <c r="I152" s="3">
        <v>32</v>
      </c>
      <c r="J152" s="3"/>
      <c r="K152" s="3"/>
    </row>
    <row r="153" spans="1:11" x14ac:dyDescent="0.3">
      <c r="A153" s="7">
        <v>42942</v>
      </c>
      <c r="B153" s="3">
        <f>H153*I153</f>
        <v>224</v>
      </c>
      <c r="C153" s="3"/>
      <c r="D153" s="3" t="s">
        <v>0</v>
      </c>
      <c r="E153" s="3" t="s">
        <v>33</v>
      </c>
      <c r="F153" s="3" t="s">
        <v>37</v>
      </c>
      <c r="G153" s="3">
        <f t="shared" si="1"/>
        <v>103365</v>
      </c>
      <c r="H153" s="3">
        <v>8</v>
      </c>
      <c r="I153" s="3">
        <v>28</v>
      </c>
      <c r="J153" s="3"/>
      <c r="K153" s="3"/>
    </row>
    <row r="154" spans="1:11" x14ac:dyDescent="0.3">
      <c r="A154" s="8">
        <v>42943</v>
      </c>
      <c r="B154" s="3"/>
      <c r="C154" s="3">
        <f>H154*I154-J154</f>
        <v>1589.9999999999998</v>
      </c>
      <c r="D154" s="3" t="s">
        <v>12</v>
      </c>
      <c r="E154" s="3" t="s">
        <v>33</v>
      </c>
      <c r="F154" s="3"/>
      <c r="G154" s="3">
        <f t="shared" si="1"/>
        <v>101775</v>
      </c>
      <c r="H154" s="3">
        <v>284</v>
      </c>
      <c r="I154" s="3">
        <v>5.6</v>
      </c>
      <c r="J154" s="3">
        <v>0.4</v>
      </c>
      <c r="K154" s="3">
        <v>0.80149488115042467</v>
      </c>
    </row>
    <row r="155" spans="1:11" x14ac:dyDescent="0.3">
      <c r="A155" s="8">
        <v>42943</v>
      </c>
      <c r="B155" s="3">
        <f>H155*I155</f>
        <v>2784</v>
      </c>
      <c r="C155" s="3"/>
      <c r="D155" s="3" t="s">
        <v>0</v>
      </c>
      <c r="E155" s="3" t="s">
        <v>33</v>
      </c>
      <c r="F155" s="3" t="s">
        <v>36</v>
      </c>
      <c r="G155" s="3">
        <f t="shared" si="1"/>
        <v>104559</v>
      </c>
      <c r="H155" s="3">
        <v>87</v>
      </c>
      <c r="I155" s="3">
        <v>32</v>
      </c>
      <c r="J155" s="3"/>
      <c r="K155" s="3"/>
    </row>
    <row r="156" spans="1:11" x14ac:dyDescent="0.3">
      <c r="A156" s="8">
        <v>42943</v>
      </c>
      <c r="B156" s="3">
        <f>H156*I156</f>
        <v>112</v>
      </c>
      <c r="C156" s="3"/>
      <c r="D156" s="3" t="s">
        <v>0</v>
      </c>
      <c r="E156" s="3" t="s">
        <v>33</v>
      </c>
      <c r="F156" s="3" t="s">
        <v>37</v>
      </c>
      <c r="G156" s="3">
        <f t="shared" si="1"/>
        <v>104671</v>
      </c>
      <c r="H156" s="3">
        <v>4</v>
      </c>
      <c r="I156" s="3">
        <v>28</v>
      </c>
      <c r="J156" s="3"/>
      <c r="K156" s="3"/>
    </row>
    <row r="157" spans="1:11" x14ac:dyDescent="0.3">
      <c r="A157" s="8">
        <v>42944</v>
      </c>
      <c r="B157" s="3"/>
      <c r="C157" s="3">
        <f>H157*I157-J157</f>
        <v>1349.9999999999998</v>
      </c>
      <c r="D157" s="3" t="s">
        <v>12</v>
      </c>
      <c r="E157" s="3" t="s">
        <v>33</v>
      </c>
      <c r="F157" s="3"/>
      <c r="G157" s="3">
        <f t="shared" si="1"/>
        <v>103321</v>
      </c>
      <c r="H157" s="3">
        <v>242</v>
      </c>
      <c r="I157" s="3">
        <v>5.6</v>
      </c>
      <c r="J157" s="3">
        <v>5.2</v>
      </c>
      <c r="K157" s="3">
        <v>0.80149488115042467</v>
      </c>
    </row>
    <row r="158" spans="1:11" x14ac:dyDescent="0.3">
      <c r="A158" s="7">
        <v>42944</v>
      </c>
      <c r="B158" s="3">
        <f>H158*I158</f>
        <v>1920</v>
      </c>
      <c r="C158" s="3"/>
      <c r="D158" s="3" t="s">
        <v>0</v>
      </c>
      <c r="E158" s="3" t="s">
        <v>33</v>
      </c>
      <c r="F158" s="3" t="s">
        <v>36</v>
      </c>
      <c r="G158" s="3">
        <f t="shared" si="1"/>
        <v>105241</v>
      </c>
      <c r="H158" s="3">
        <v>60</v>
      </c>
      <c r="I158" s="3">
        <v>32</v>
      </c>
      <c r="J158" s="3"/>
      <c r="K158" s="3"/>
    </row>
    <row r="159" spans="1:11" x14ac:dyDescent="0.3">
      <c r="A159" s="7">
        <v>42944</v>
      </c>
      <c r="B159" s="3">
        <f>H159*I159</f>
        <v>224</v>
      </c>
      <c r="C159" s="3"/>
      <c r="D159" s="3" t="s">
        <v>0</v>
      </c>
      <c r="E159" s="3" t="s">
        <v>33</v>
      </c>
      <c r="F159" s="3" t="s">
        <v>37</v>
      </c>
      <c r="G159" s="3">
        <f t="shared" si="1"/>
        <v>105465</v>
      </c>
      <c r="H159" s="3">
        <v>8</v>
      </c>
      <c r="I159" s="3">
        <v>28</v>
      </c>
      <c r="J159" s="3"/>
      <c r="K159" s="3"/>
    </row>
    <row r="160" spans="1:11" x14ac:dyDescent="0.3">
      <c r="A160" s="8">
        <v>42945</v>
      </c>
      <c r="B160" s="3"/>
      <c r="C160" s="3">
        <f>H160*I160-J160</f>
        <v>919.99999999999989</v>
      </c>
      <c r="D160" s="3" t="s">
        <v>12</v>
      </c>
      <c r="E160" s="3" t="s">
        <v>33</v>
      </c>
      <c r="F160" s="3"/>
      <c r="G160" s="3">
        <f t="shared" si="1"/>
        <v>104545</v>
      </c>
      <c r="H160" s="3">
        <v>165</v>
      </c>
      <c r="I160" s="3">
        <v>5.6</v>
      </c>
      <c r="J160" s="3">
        <v>4</v>
      </c>
      <c r="K160" s="3">
        <v>0.80149488115042467</v>
      </c>
    </row>
    <row r="161" spans="1:11" x14ac:dyDescent="0.3">
      <c r="A161" s="8">
        <v>42945</v>
      </c>
      <c r="B161" s="3">
        <f>H161*I161</f>
        <v>2208</v>
      </c>
      <c r="C161" s="3"/>
      <c r="D161" s="3" t="s">
        <v>0</v>
      </c>
      <c r="E161" s="3" t="s">
        <v>33</v>
      </c>
      <c r="F161" s="3" t="s">
        <v>36</v>
      </c>
      <c r="G161" s="3">
        <f t="shared" si="1"/>
        <v>106753</v>
      </c>
      <c r="H161" s="3">
        <v>69</v>
      </c>
      <c r="I161" s="3">
        <v>32</v>
      </c>
      <c r="J161" s="3"/>
      <c r="K161" s="3"/>
    </row>
    <row r="162" spans="1:11" x14ac:dyDescent="0.3">
      <c r="A162" s="8">
        <v>42945</v>
      </c>
      <c r="B162" s="3">
        <f>H162*I162</f>
        <v>140</v>
      </c>
      <c r="C162" s="3"/>
      <c r="D162" s="3" t="s">
        <v>0</v>
      </c>
      <c r="E162" s="3" t="s">
        <v>33</v>
      </c>
      <c r="F162" s="3" t="s">
        <v>37</v>
      </c>
      <c r="G162" s="3">
        <f t="shared" si="1"/>
        <v>106893</v>
      </c>
      <c r="H162" s="3">
        <v>5</v>
      </c>
      <c r="I162" s="3">
        <v>28</v>
      </c>
      <c r="J162" s="3"/>
      <c r="K162" s="3"/>
    </row>
    <row r="163" spans="1:11" x14ac:dyDescent="0.3">
      <c r="A163" s="8">
        <v>42965</v>
      </c>
      <c r="B163" s="3">
        <f>H163*I163</f>
        <v>1792</v>
      </c>
      <c r="C163" s="3"/>
      <c r="D163" s="3" t="s">
        <v>0</v>
      </c>
      <c r="E163" s="3" t="s">
        <v>33</v>
      </c>
      <c r="F163" s="3" t="s">
        <v>36</v>
      </c>
      <c r="G163" s="3">
        <f t="shared" si="1"/>
        <v>108685</v>
      </c>
      <c r="H163" s="3">
        <v>56</v>
      </c>
      <c r="I163" s="3">
        <v>32</v>
      </c>
      <c r="J163" s="3"/>
      <c r="K163" s="3"/>
    </row>
    <row r="164" spans="1:11" x14ac:dyDescent="0.3">
      <c r="A164" s="8">
        <v>42965</v>
      </c>
      <c r="B164" s="3">
        <f>H164*I164</f>
        <v>224</v>
      </c>
      <c r="C164" s="3"/>
      <c r="D164" s="3" t="s">
        <v>0</v>
      </c>
      <c r="E164" s="3" t="s">
        <v>33</v>
      </c>
      <c r="F164" s="3" t="s">
        <v>37</v>
      </c>
      <c r="G164" s="3">
        <f t="shared" si="1"/>
        <v>108909</v>
      </c>
      <c r="H164" s="3">
        <v>8</v>
      </c>
      <c r="I164" s="3">
        <v>28</v>
      </c>
      <c r="J164" s="3"/>
      <c r="K164" s="3"/>
    </row>
    <row r="165" spans="1:11" x14ac:dyDescent="0.3">
      <c r="A165" s="8">
        <v>42965</v>
      </c>
      <c r="B165" s="3">
        <f>H165*I165</f>
        <v>500</v>
      </c>
      <c r="C165" s="3"/>
      <c r="D165" s="3" t="s">
        <v>1</v>
      </c>
      <c r="E165" s="3" t="s">
        <v>33</v>
      </c>
      <c r="F165" s="3" t="s">
        <v>1</v>
      </c>
      <c r="G165" s="3">
        <f t="shared" si="1"/>
        <v>109409</v>
      </c>
      <c r="H165" s="3">
        <v>1</v>
      </c>
      <c r="I165" s="3">
        <v>500</v>
      </c>
      <c r="J165" s="3"/>
      <c r="K165" s="3"/>
    </row>
    <row r="166" spans="1:11" x14ac:dyDescent="0.3">
      <c r="A166" s="8">
        <v>42966</v>
      </c>
      <c r="B166" s="3"/>
      <c r="C166" s="3">
        <f>H166*I166-J166</f>
        <v>3200</v>
      </c>
      <c r="D166" s="3" t="s">
        <v>12</v>
      </c>
      <c r="E166" s="3" t="s">
        <v>33</v>
      </c>
      <c r="F166" s="3"/>
      <c r="G166" s="3">
        <f t="shared" si="1"/>
        <v>106209</v>
      </c>
      <c r="H166" s="3">
        <v>556</v>
      </c>
      <c r="I166" s="3">
        <v>5.76</v>
      </c>
      <c r="J166" s="3">
        <v>2.56</v>
      </c>
      <c r="K166" s="3">
        <v>0.80149488115042467</v>
      </c>
    </row>
    <row r="167" spans="1:11" x14ac:dyDescent="0.3">
      <c r="A167" s="8">
        <v>42966</v>
      </c>
      <c r="B167" s="3">
        <f>H167*I167</f>
        <v>1888</v>
      </c>
      <c r="C167" s="3"/>
      <c r="D167" s="3" t="s">
        <v>0</v>
      </c>
      <c r="E167" s="3" t="s">
        <v>33</v>
      </c>
      <c r="F167" s="3" t="s">
        <v>36</v>
      </c>
      <c r="G167" s="3">
        <f t="shared" si="1"/>
        <v>108097</v>
      </c>
      <c r="H167" s="3">
        <v>59</v>
      </c>
      <c r="I167" s="3">
        <v>32</v>
      </c>
      <c r="J167" s="3"/>
      <c r="K167" s="3"/>
    </row>
    <row r="168" spans="1:11" x14ac:dyDescent="0.3">
      <c r="A168" s="8">
        <v>42966</v>
      </c>
      <c r="B168" s="3">
        <f>H168*I168</f>
        <v>112</v>
      </c>
      <c r="C168" s="3"/>
      <c r="D168" s="3" t="s">
        <v>0</v>
      </c>
      <c r="E168" s="3" t="s">
        <v>33</v>
      </c>
      <c r="F168" s="3" t="s">
        <v>37</v>
      </c>
      <c r="G168" s="3">
        <f t="shared" si="1"/>
        <v>108209</v>
      </c>
      <c r="H168" s="3">
        <v>4</v>
      </c>
      <c r="I168" s="3">
        <v>28</v>
      </c>
      <c r="J168" s="3"/>
      <c r="K168" s="3"/>
    </row>
    <row r="169" spans="1:11" x14ac:dyDescent="0.3">
      <c r="A169" s="8">
        <v>42967</v>
      </c>
      <c r="B169" s="3">
        <f>H169*I169</f>
        <v>2880</v>
      </c>
      <c r="C169" s="3"/>
      <c r="D169" s="3" t="s">
        <v>0</v>
      </c>
      <c r="E169" s="3" t="s">
        <v>33</v>
      </c>
      <c r="F169" s="3" t="s">
        <v>36</v>
      </c>
      <c r="G169" s="3">
        <f t="shared" si="1"/>
        <v>111089</v>
      </c>
      <c r="H169" s="3">
        <v>90</v>
      </c>
      <c r="I169" s="3">
        <v>32</v>
      </c>
      <c r="J169" s="3"/>
      <c r="K169" s="3"/>
    </row>
    <row r="170" spans="1:11" x14ac:dyDescent="0.3">
      <c r="A170" s="8">
        <v>42967</v>
      </c>
      <c r="B170" s="3">
        <f>H170*I170</f>
        <v>280</v>
      </c>
      <c r="C170" s="3"/>
      <c r="D170" s="3" t="s">
        <v>0</v>
      </c>
      <c r="E170" s="3" t="s">
        <v>33</v>
      </c>
      <c r="F170" s="3" t="s">
        <v>37</v>
      </c>
      <c r="G170" s="3">
        <f t="shared" si="1"/>
        <v>111369</v>
      </c>
      <c r="H170" s="3">
        <v>10</v>
      </c>
      <c r="I170" s="3">
        <v>28</v>
      </c>
      <c r="J170" s="3"/>
      <c r="K170" s="3"/>
    </row>
    <row r="171" spans="1:11" x14ac:dyDescent="0.3">
      <c r="A171" s="8">
        <v>42967</v>
      </c>
      <c r="B171" s="3"/>
      <c r="C171" s="3">
        <f>H171*I171-J171</f>
        <v>1180</v>
      </c>
      <c r="D171" s="3" t="s">
        <v>12</v>
      </c>
      <c r="E171" s="3" t="s">
        <v>33</v>
      </c>
      <c r="F171" s="3"/>
      <c r="G171" s="3">
        <f t="shared" si="1"/>
        <v>110189</v>
      </c>
      <c r="H171" s="3">
        <v>205</v>
      </c>
      <c r="I171" s="3">
        <v>5.76</v>
      </c>
      <c r="J171" s="3">
        <v>0.8</v>
      </c>
      <c r="K171" s="3">
        <v>0.80149488115042467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zoomScaleNormal="100" workbookViewId="0">
      <selection activeCell="G13" sqref="G13"/>
    </sheetView>
  </sheetViews>
  <sheetFormatPr defaultRowHeight="16.5" x14ac:dyDescent="0.3"/>
  <cols>
    <col min="1" max="1" width="11.25" style="2" customWidth="1"/>
    <col min="2" max="2" width="6.25" style="2" customWidth="1"/>
    <col min="3" max="3" width="9.625" style="2" bestFit="1" customWidth="1"/>
    <col min="4" max="4" width="7.375" style="2" bestFit="1" customWidth="1"/>
    <col min="5" max="5" width="7.375" style="2" customWidth="1"/>
    <col min="6" max="6" width="5.5" style="2" bestFit="1" customWidth="1"/>
    <col min="7" max="7" width="10.75" style="2" bestFit="1" customWidth="1"/>
    <col min="8" max="8" width="8.5" style="2" bestFit="1" customWidth="1"/>
    <col min="9" max="9" width="6.25" style="2" customWidth="1"/>
    <col min="10" max="10" width="6.25" style="2" bestFit="1" customWidth="1"/>
    <col min="11" max="11" width="14.5" style="2" bestFit="1" customWidth="1"/>
    <col min="12" max="16384" width="9" style="1"/>
  </cols>
  <sheetData>
    <row r="1" spans="1:11" x14ac:dyDescent="0.3">
      <c r="A1" s="4" t="s">
        <v>7</v>
      </c>
      <c r="B1" s="4" t="s">
        <v>2</v>
      </c>
      <c r="C1" s="4" t="s">
        <v>3</v>
      </c>
      <c r="D1" s="4" t="s">
        <v>6</v>
      </c>
      <c r="E1" s="4" t="s">
        <v>35</v>
      </c>
      <c r="F1" s="4" t="s">
        <v>38</v>
      </c>
      <c r="G1" s="4" t="s">
        <v>34</v>
      </c>
      <c r="H1" s="4" t="s">
        <v>5</v>
      </c>
      <c r="I1" s="4" t="s">
        <v>4</v>
      </c>
      <c r="J1" s="4" t="s">
        <v>71</v>
      </c>
      <c r="K1" s="4" t="s">
        <v>81</v>
      </c>
    </row>
    <row r="2" spans="1:11" x14ac:dyDescent="0.3">
      <c r="A2" s="8">
        <v>42976</v>
      </c>
      <c r="B2" s="3"/>
      <c r="C2" s="3">
        <f t="shared" ref="C2" si="0">H2*I2-J2</f>
        <v>1839.9999999999998</v>
      </c>
      <c r="D2" s="3" t="s">
        <v>12</v>
      </c>
      <c r="E2" s="3" t="s">
        <v>33</v>
      </c>
      <c r="F2" s="3"/>
      <c r="G2" s="3">
        <f>B2-C2</f>
        <v>-1839.9999999999998</v>
      </c>
      <c r="H2" s="3">
        <v>320</v>
      </c>
      <c r="I2" s="3">
        <v>5.76</v>
      </c>
      <c r="J2" s="3">
        <v>3.2</v>
      </c>
      <c r="K2" s="3">
        <v>0.80149488115042467</v>
      </c>
    </row>
    <row r="3" spans="1:11" x14ac:dyDescent="0.3">
      <c r="A3" s="8">
        <v>42975</v>
      </c>
      <c r="B3" s="3"/>
      <c r="C3" s="3">
        <f t="shared" ref="C3:C8" si="1">H3*I3-J3</f>
        <v>2110</v>
      </c>
      <c r="D3" s="3" t="s">
        <v>12</v>
      </c>
      <c r="E3" s="3" t="s">
        <v>33</v>
      </c>
      <c r="F3" s="3"/>
      <c r="G3" s="3">
        <f>G2-B3-C3</f>
        <v>-3950</v>
      </c>
      <c r="H3" s="3">
        <v>366</v>
      </c>
      <c r="I3" s="3">
        <v>5.76</v>
      </c>
      <c r="J3" s="3">
        <v>-1.84</v>
      </c>
      <c r="K3" s="3">
        <v>0.80149488115042467</v>
      </c>
    </row>
    <row r="4" spans="1:11" x14ac:dyDescent="0.3">
      <c r="A4" s="8">
        <v>42977</v>
      </c>
      <c r="B4" s="3"/>
      <c r="C4" s="3">
        <f t="shared" si="1"/>
        <v>1310</v>
      </c>
      <c r="D4" s="3" t="s">
        <v>12</v>
      </c>
      <c r="E4" s="3" t="s">
        <v>33</v>
      </c>
      <c r="F4" s="3"/>
      <c r="G4" s="3">
        <f t="shared" ref="G4:G8" si="2">G3-B4-C4</f>
        <v>-5260</v>
      </c>
      <c r="H4" s="3">
        <v>228</v>
      </c>
      <c r="I4" s="3">
        <v>5.76</v>
      </c>
      <c r="J4" s="3">
        <v>3.28</v>
      </c>
      <c r="K4" s="3">
        <v>0.80149488115042467</v>
      </c>
    </row>
    <row r="5" spans="1:11" x14ac:dyDescent="0.3">
      <c r="A5" s="8">
        <v>42980</v>
      </c>
      <c r="B5" s="3"/>
      <c r="C5" s="3">
        <f t="shared" si="1"/>
        <v>1750</v>
      </c>
      <c r="D5" s="3" t="s">
        <v>12</v>
      </c>
      <c r="E5" s="3" t="s">
        <v>33</v>
      </c>
      <c r="F5" s="3"/>
      <c r="G5" s="3">
        <f t="shared" si="2"/>
        <v>-7010</v>
      </c>
      <c r="H5" s="3">
        <v>304</v>
      </c>
      <c r="I5" s="3">
        <v>5.76</v>
      </c>
      <c r="J5" s="3">
        <v>1.04</v>
      </c>
      <c r="K5" s="3">
        <v>0.80149488115042467</v>
      </c>
    </row>
    <row r="6" spans="1:11" x14ac:dyDescent="0.3">
      <c r="A6" s="8">
        <v>42981</v>
      </c>
      <c r="B6" s="3"/>
      <c r="C6" s="3">
        <f t="shared" si="1"/>
        <v>2080</v>
      </c>
      <c r="D6" s="3" t="s">
        <v>12</v>
      </c>
      <c r="E6" s="3" t="s">
        <v>33</v>
      </c>
      <c r="F6" s="3"/>
      <c r="G6" s="3">
        <f t="shared" si="2"/>
        <v>-9090</v>
      </c>
      <c r="H6" s="3">
        <v>361</v>
      </c>
      <c r="I6" s="3">
        <v>5.76</v>
      </c>
      <c r="J6" s="3">
        <v>-0.64</v>
      </c>
      <c r="K6" s="3">
        <v>0.80149488115042467</v>
      </c>
    </row>
    <row r="7" spans="1:11" x14ac:dyDescent="0.3">
      <c r="A7" s="8">
        <v>42982</v>
      </c>
      <c r="B7" s="3"/>
      <c r="C7" s="3">
        <f t="shared" si="1"/>
        <v>2199.9999999999995</v>
      </c>
      <c r="D7" s="3" t="s">
        <v>12</v>
      </c>
      <c r="E7" s="3" t="s">
        <v>33</v>
      </c>
      <c r="F7" s="3"/>
      <c r="G7" s="3">
        <f t="shared" si="2"/>
        <v>-11290</v>
      </c>
      <c r="H7" s="3">
        <v>382</v>
      </c>
      <c r="I7" s="3">
        <v>5.76</v>
      </c>
      <c r="J7" s="3">
        <v>0.32</v>
      </c>
      <c r="K7" s="3">
        <v>0.80149488115042467</v>
      </c>
    </row>
    <row r="8" spans="1:11" x14ac:dyDescent="0.3">
      <c r="A8" s="8">
        <v>42984</v>
      </c>
      <c r="B8" s="3"/>
      <c r="C8" s="3">
        <f t="shared" si="1"/>
        <v>1220</v>
      </c>
      <c r="D8" s="3" t="s">
        <v>12</v>
      </c>
      <c r="E8" s="3" t="s">
        <v>33</v>
      </c>
      <c r="F8" s="3"/>
      <c r="G8" s="3">
        <f t="shared" si="2"/>
        <v>-12510</v>
      </c>
      <c r="H8" s="3">
        <v>212</v>
      </c>
      <c r="I8" s="3">
        <v>5.76</v>
      </c>
      <c r="J8" s="3">
        <v>1.1200000000000001</v>
      </c>
      <c r="K8" s="3">
        <v>0.80149488115042467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zoomScaleNormal="100" workbookViewId="0">
      <selection sqref="A1:XFD1048576"/>
    </sheetView>
  </sheetViews>
  <sheetFormatPr defaultRowHeight="16.5" x14ac:dyDescent="0.3"/>
  <cols>
    <col min="1" max="1" width="11.25" style="2" bestFit="1" customWidth="1"/>
    <col min="2" max="3" width="8.5" style="2" bestFit="1" customWidth="1"/>
    <col min="4" max="5" width="7.375" style="2" bestFit="1" customWidth="1"/>
    <col min="6" max="6" width="9.25" style="2" bestFit="1" customWidth="1"/>
    <col min="7" max="7" width="8.5" style="2" bestFit="1" customWidth="1"/>
    <col min="8" max="8" width="5.5" style="2" bestFit="1" customWidth="1"/>
    <col min="9" max="9" width="8.5" style="2" bestFit="1" customWidth="1"/>
    <col min="10" max="11" width="5.5" style="2" customWidth="1"/>
    <col min="12" max="16384" width="9" style="1"/>
  </cols>
  <sheetData>
    <row r="1" spans="1:11" x14ac:dyDescent="0.3">
      <c r="A1" s="4" t="s">
        <v>7</v>
      </c>
      <c r="B1" s="4" t="s">
        <v>2</v>
      </c>
      <c r="C1" s="4" t="s">
        <v>3</v>
      </c>
      <c r="D1" s="4" t="s">
        <v>6</v>
      </c>
      <c r="E1" s="4" t="s">
        <v>35</v>
      </c>
      <c r="F1" s="4" t="s">
        <v>38</v>
      </c>
      <c r="G1" s="4" t="s">
        <v>34</v>
      </c>
      <c r="H1" s="4" t="s">
        <v>5</v>
      </c>
      <c r="I1" s="4" t="s">
        <v>4</v>
      </c>
      <c r="J1" s="4" t="s">
        <v>71</v>
      </c>
      <c r="K1" s="4" t="s">
        <v>81</v>
      </c>
    </row>
    <row r="2" spans="1:11" x14ac:dyDescent="0.3">
      <c r="A2" s="5">
        <v>42802</v>
      </c>
      <c r="B2" s="3">
        <f>H2*I2</f>
        <v>500</v>
      </c>
      <c r="D2" s="3" t="s">
        <v>84</v>
      </c>
      <c r="E2" s="3" t="s">
        <v>32</v>
      </c>
      <c r="F2" s="3"/>
      <c r="G2" s="3">
        <f>B2-C2</f>
        <v>500</v>
      </c>
      <c r="H2" s="3">
        <v>1</v>
      </c>
      <c r="I2" s="3">
        <v>500</v>
      </c>
      <c r="J2" s="3"/>
      <c r="K2" s="3"/>
    </row>
    <row r="3" spans="1:11" x14ac:dyDescent="0.3">
      <c r="A3" s="5">
        <v>42802</v>
      </c>
      <c r="B3" s="3">
        <f>H3*I3</f>
        <v>4329</v>
      </c>
      <c r="C3" s="3"/>
      <c r="D3" s="3" t="s">
        <v>0</v>
      </c>
      <c r="E3" s="3" t="s">
        <v>32</v>
      </c>
      <c r="F3" s="3"/>
      <c r="G3" s="3">
        <f>G2+B3-C3</f>
        <v>4829</v>
      </c>
      <c r="H3" s="3">
        <v>117</v>
      </c>
      <c r="I3" s="3">
        <v>37</v>
      </c>
      <c r="J3" s="3"/>
      <c r="K3" s="3">
        <f>(B4+B5)/(B4+B5+C3)</f>
        <v>1</v>
      </c>
    </row>
    <row r="4" spans="1:11" x14ac:dyDescent="0.3">
      <c r="A4" s="5">
        <v>42802</v>
      </c>
      <c r="B4" s="3">
        <f t="shared" ref="B4:B13" si="0">H4*I4</f>
        <v>600</v>
      </c>
      <c r="C4" s="3"/>
      <c r="D4" s="3" t="s">
        <v>1</v>
      </c>
      <c r="E4" s="3" t="s">
        <v>32</v>
      </c>
      <c r="F4" s="3"/>
      <c r="G4" s="3">
        <f t="shared" ref="G4:G15" si="1">G3+B4-C4</f>
        <v>5429</v>
      </c>
      <c r="H4" s="3">
        <v>1</v>
      </c>
      <c r="I4" s="3">
        <v>600</v>
      </c>
      <c r="J4" s="3"/>
      <c r="K4" s="3"/>
    </row>
    <row r="5" spans="1:11" x14ac:dyDescent="0.3">
      <c r="A5" s="5">
        <v>42803</v>
      </c>
      <c r="B5" s="3"/>
      <c r="C5" s="3">
        <f>H5*I5</f>
        <v>2850</v>
      </c>
      <c r="D5" s="3" t="s">
        <v>12</v>
      </c>
      <c r="E5" s="3" t="s">
        <v>32</v>
      </c>
      <c r="F5" s="3"/>
      <c r="G5" s="3">
        <f t="shared" si="1"/>
        <v>2579</v>
      </c>
      <c r="H5" s="3">
        <v>1</v>
      </c>
      <c r="I5" s="3">
        <v>2850</v>
      </c>
      <c r="J5" s="3"/>
      <c r="K5" s="3"/>
    </row>
    <row r="6" spans="1:11" x14ac:dyDescent="0.3">
      <c r="A6" s="5">
        <v>42803</v>
      </c>
      <c r="B6" s="3">
        <f t="shared" ref="B6" si="2">H6*I6</f>
        <v>2923</v>
      </c>
      <c r="C6" s="3"/>
      <c r="D6" s="3" t="s">
        <v>0</v>
      </c>
      <c r="E6" s="3" t="s">
        <v>32</v>
      </c>
      <c r="F6" s="3"/>
      <c r="G6" s="3">
        <f t="shared" si="1"/>
        <v>5502</v>
      </c>
      <c r="H6" s="3">
        <v>79</v>
      </c>
      <c r="I6" s="3">
        <v>37</v>
      </c>
      <c r="J6" s="3"/>
      <c r="K6" s="3"/>
    </row>
    <row r="7" spans="1:11" x14ac:dyDescent="0.3">
      <c r="A7" s="5">
        <v>42822</v>
      </c>
      <c r="B7" s="3"/>
      <c r="C7" s="3">
        <f>H7*I7</f>
        <v>3100</v>
      </c>
      <c r="D7" s="3" t="s">
        <v>12</v>
      </c>
      <c r="E7" s="3" t="s">
        <v>32</v>
      </c>
      <c r="F7" s="3"/>
      <c r="G7" s="3">
        <f t="shared" si="1"/>
        <v>2402</v>
      </c>
      <c r="H7" s="3">
        <v>1</v>
      </c>
      <c r="I7" s="3">
        <v>3100</v>
      </c>
      <c r="J7" s="3"/>
      <c r="K7" s="3"/>
    </row>
    <row r="8" spans="1:11" x14ac:dyDescent="0.3">
      <c r="A8" s="5">
        <v>42822</v>
      </c>
      <c r="B8" s="3">
        <f t="shared" si="0"/>
        <v>600</v>
      </c>
      <c r="C8" s="3"/>
      <c r="D8" s="3" t="s">
        <v>1</v>
      </c>
      <c r="E8" s="3" t="s">
        <v>32</v>
      </c>
      <c r="F8" s="3"/>
      <c r="G8" s="3">
        <f t="shared" si="1"/>
        <v>3002</v>
      </c>
      <c r="H8" s="3">
        <v>1</v>
      </c>
      <c r="I8" s="3">
        <v>600</v>
      </c>
      <c r="J8" s="3"/>
      <c r="K8" s="3"/>
    </row>
    <row r="9" spans="1:11" x14ac:dyDescent="0.3">
      <c r="A9" s="5">
        <v>42822</v>
      </c>
      <c r="B9" s="3">
        <f t="shared" si="0"/>
        <v>3663</v>
      </c>
      <c r="C9" s="3"/>
      <c r="D9" s="3" t="s">
        <v>0</v>
      </c>
      <c r="E9" s="3" t="s">
        <v>32</v>
      </c>
      <c r="F9" s="3"/>
      <c r="G9" s="3">
        <f t="shared" si="1"/>
        <v>6665</v>
      </c>
      <c r="H9" s="3">
        <v>99</v>
      </c>
      <c r="I9" s="3">
        <v>37</v>
      </c>
      <c r="J9" s="3"/>
      <c r="K9" s="3"/>
    </row>
    <row r="10" spans="1:11" x14ac:dyDescent="0.3">
      <c r="A10" s="5">
        <v>42823</v>
      </c>
      <c r="B10" s="3"/>
      <c r="C10" s="3">
        <f t="shared" ref="C10" si="3">H10*I10</f>
        <v>2700</v>
      </c>
      <c r="D10" s="3" t="s">
        <v>12</v>
      </c>
      <c r="E10" s="3" t="s">
        <v>32</v>
      </c>
      <c r="F10" s="3"/>
      <c r="G10" s="3">
        <f t="shared" si="1"/>
        <v>3965</v>
      </c>
      <c r="H10" s="3">
        <v>1</v>
      </c>
      <c r="I10" s="3">
        <v>2700</v>
      </c>
      <c r="J10" s="3"/>
      <c r="K10" s="3">
        <f>(B11+B12)/(B11+B12+C10)</f>
        <v>0.65170278637770895</v>
      </c>
    </row>
    <row r="11" spans="1:11" x14ac:dyDescent="0.3">
      <c r="A11" s="5">
        <v>42823</v>
      </c>
      <c r="B11" s="3">
        <f t="shared" si="0"/>
        <v>3552</v>
      </c>
      <c r="C11" s="3"/>
      <c r="D11" s="3" t="s">
        <v>0</v>
      </c>
      <c r="E11" s="3" t="s">
        <v>32</v>
      </c>
      <c r="F11" s="3"/>
      <c r="G11" s="3">
        <f t="shared" si="1"/>
        <v>7517</v>
      </c>
      <c r="H11" s="3">
        <v>96</v>
      </c>
      <c r="I11" s="3">
        <v>37</v>
      </c>
      <c r="J11" s="3"/>
      <c r="K11" s="3"/>
    </row>
    <row r="12" spans="1:11" x14ac:dyDescent="0.3">
      <c r="A12" s="5">
        <v>42824</v>
      </c>
      <c r="B12" s="3">
        <f t="shared" si="0"/>
        <v>1500</v>
      </c>
      <c r="C12" s="3"/>
      <c r="D12" s="3" t="s">
        <v>1</v>
      </c>
      <c r="E12" s="3" t="s">
        <v>32</v>
      </c>
      <c r="F12" s="3"/>
      <c r="G12" s="3">
        <f t="shared" si="1"/>
        <v>9017</v>
      </c>
      <c r="H12" s="3">
        <v>2.5</v>
      </c>
      <c r="I12" s="3">
        <v>600</v>
      </c>
      <c r="J12" s="3"/>
      <c r="K12" s="3">
        <f>(B13+B14)/(B13+B14+C12)</f>
        <v>1</v>
      </c>
    </row>
    <row r="13" spans="1:11" x14ac:dyDescent="0.3">
      <c r="A13" s="5">
        <v>42826</v>
      </c>
      <c r="B13" s="3">
        <f t="shared" si="0"/>
        <v>2997</v>
      </c>
      <c r="C13" s="3"/>
      <c r="D13" s="3" t="s">
        <v>0</v>
      </c>
      <c r="E13" s="3" t="s">
        <v>32</v>
      </c>
      <c r="F13" s="3"/>
      <c r="G13" s="3">
        <f t="shared" si="1"/>
        <v>12014</v>
      </c>
      <c r="H13" s="3">
        <v>81</v>
      </c>
      <c r="I13" s="3">
        <v>37</v>
      </c>
      <c r="J13" s="3"/>
      <c r="K13" s="6">
        <f>(B11+B13+B14)/(B11+B13+B14+C10+C12)</f>
        <v>0.73461765284057401</v>
      </c>
    </row>
    <row r="14" spans="1:11" x14ac:dyDescent="0.3">
      <c r="A14" s="5">
        <v>42827</v>
      </c>
      <c r="B14" s="3">
        <f>H14*I14</f>
        <v>925</v>
      </c>
      <c r="C14" s="3"/>
      <c r="D14" s="3" t="s">
        <v>0</v>
      </c>
      <c r="E14" s="3" t="s">
        <v>32</v>
      </c>
      <c r="F14" s="3"/>
      <c r="G14" s="3">
        <f t="shared" si="1"/>
        <v>12939</v>
      </c>
      <c r="H14" s="3">
        <v>25</v>
      </c>
      <c r="I14" s="3">
        <v>37</v>
      </c>
      <c r="J14" s="3"/>
      <c r="K14" s="3"/>
    </row>
    <row r="15" spans="1:11" x14ac:dyDescent="0.3">
      <c r="A15" s="5">
        <v>42827</v>
      </c>
      <c r="B15" s="3"/>
      <c r="C15" s="6">
        <v>89</v>
      </c>
      <c r="D15" s="3" t="s">
        <v>42</v>
      </c>
      <c r="E15" s="3" t="s">
        <v>32</v>
      </c>
      <c r="F15" s="3"/>
      <c r="G15" s="3">
        <f t="shared" si="1"/>
        <v>12850</v>
      </c>
      <c r="H15" s="3">
        <v>1</v>
      </c>
      <c r="I15" s="3">
        <v>89</v>
      </c>
      <c r="J15" s="3"/>
      <c r="K15" s="3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zoomScaleNormal="100" workbookViewId="0">
      <selection activeCell="J1" sqref="J1:K1048576"/>
    </sheetView>
  </sheetViews>
  <sheetFormatPr defaultRowHeight="16.5" x14ac:dyDescent="0.3"/>
  <cols>
    <col min="1" max="1" width="12.5" style="15" bestFit="1" customWidth="1"/>
    <col min="2" max="2" width="7.375" style="2" bestFit="1" customWidth="1"/>
    <col min="3" max="3" width="8.5" style="2" customWidth="1"/>
    <col min="4" max="4" width="9.25" style="2" customWidth="1"/>
    <col min="5" max="5" width="9.25" style="2" bestFit="1" customWidth="1"/>
    <col min="6" max="6" width="17.5" style="2" customWidth="1"/>
    <col min="7" max="7" width="7" style="2" customWidth="1"/>
    <col min="8" max="8" width="5.5" style="2" customWidth="1"/>
    <col min="9" max="9" width="6.25" style="2" customWidth="1"/>
    <col min="10" max="11" width="5.5" style="2" customWidth="1"/>
    <col min="12" max="13" width="9" style="1"/>
    <col min="14" max="14" width="9.625" style="1" bestFit="1" customWidth="1"/>
    <col min="15" max="16384" width="9" style="1"/>
  </cols>
  <sheetData>
    <row r="1" spans="1:11" x14ac:dyDescent="0.3">
      <c r="A1" s="11" t="s">
        <v>7</v>
      </c>
      <c r="B1" s="4" t="s">
        <v>2</v>
      </c>
      <c r="C1" s="4" t="s">
        <v>3</v>
      </c>
      <c r="D1" s="4" t="s">
        <v>6</v>
      </c>
      <c r="E1" s="4" t="s">
        <v>35</v>
      </c>
      <c r="F1" s="4" t="s">
        <v>38</v>
      </c>
      <c r="G1" s="4" t="s">
        <v>34</v>
      </c>
      <c r="H1" s="4" t="s">
        <v>5</v>
      </c>
      <c r="I1" s="4" t="s">
        <v>4</v>
      </c>
      <c r="J1" s="4" t="s">
        <v>71</v>
      </c>
      <c r="K1" s="4" t="s">
        <v>81</v>
      </c>
    </row>
    <row r="2" spans="1:11" x14ac:dyDescent="0.3">
      <c r="A2" s="13">
        <v>42849</v>
      </c>
      <c r="B2" s="3">
        <f t="shared" ref="B2:B21" si="0">H2*I2</f>
        <v>2170</v>
      </c>
      <c r="C2" s="3"/>
      <c r="D2" s="3" t="s">
        <v>0</v>
      </c>
      <c r="E2" s="3" t="s">
        <v>83</v>
      </c>
      <c r="F2" s="3" t="s">
        <v>36</v>
      </c>
      <c r="G2" s="3">
        <f t="shared" ref="G2" si="1">B2-C2</f>
        <v>2170</v>
      </c>
      <c r="H2" s="3">
        <v>62</v>
      </c>
      <c r="I2" s="3">
        <v>35</v>
      </c>
      <c r="J2" s="3"/>
      <c r="K2" s="3"/>
    </row>
    <row r="3" spans="1:11" x14ac:dyDescent="0.3">
      <c r="A3" s="14">
        <v>42853</v>
      </c>
      <c r="B3" s="3"/>
      <c r="C3" s="3">
        <f>H3*I3-J3</f>
        <v>2670</v>
      </c>
      <c r="D3" s="3" t="s">
        <v>12</v>
      </c>
      <c r="E3" s="3" t="s">
        <v>83</v>
      </c>
      <c r="F3" s="3"/>
      <c r="G3" s="3">
        <f>G2+B3-C3</f>
        <v>-500</v>
      </c>
      <c r="H3" s="3">
        <v>1</v>
      </c>
      <c r="I3" s="3">
        <v>2670</v>
      </c>
      <c r="J3" s="3"/>
      <c r="K3" s="3">
        <f>(B4+B5)/(B4+B5+C3)</f>
        <v>0.60590405904059041</v>
      </c>
    </row>
    <row r="4" spans="1:11" x14ac:dyDescent="0.3">
      <c r="A4" s="14">
        <v>42853</v>
      </c>
      <c r="B4" s="3">
        <f t="shared" ref="B4:B5" si="2">H4*I4</f>
        <v>3605</v>
      </c>
      <c r="C4" s="3"/>
      <c r="D4" s="3" t="s">
        <v>0</v>
      </c>
      <c r="E4" s="3" t="s">
        <v>83</v>
      </c>
      <c r="F4" s="3" t="s">
        <v>36</v>
      </c>
      <c r="G4" s="3">
        <f t="shared" ref="G4:G22" si="3">G3+B4-C4</f>
        <v>3105</v>
      </c>
      <c r="H4" s="3">
        <v>103</v>
      </c>
      <c r="I4" s="3">
        <v>35</v>
      </c>
      <c r="J4" s="3"/>
      <c r="K4" s="3"/>
    </row>
    <row r="5" spans="1:11" x14ac:dyDescent="0.3">
      <c r="A5" s="14">
        <v>42853</v>
      </c>
      <c r="B5" s="3">
        <f t="shared" si="2"/>
        <v>500</v>
      </c>
      <c r="C5" s="3"/>
      <c r="D5" s="6" t="s">
        <v>1</v>
      </c>
      <c r="E5" s="3" t="s">
        <v>83</v>
      </c>
      <c r="F5" s="3" t="s">
        <v>1</v>
      </c>
      <c r="G5" s="3">
        <f t="shared" si="3"/>
        <v>3605</v>
      </c>
      <c r="H5" s="3">
        <v>1</v>
      </c>
      <c r="I5" s="3">
        <v>500</v>
      </c>
      <c r="J5" s="3"/>
      <c r="K5" s="3"/>
    </row>
    <row r="6" spans="1:11" x14ac:dyDescent="0.3">
      <c r="A6" s="13">
        <v>42854</v>
      </c>
      <c r="B6" s="3">
        <f t="shared" si="0"/>
        <v>3185</v>
      </c>
      <c r="C6" s="3"/>
      <c r="D6" s="3" t="s">
        <v>0</v>
      </c>
      <c r="E6" s="3" t="s">
        <v>83</v>
      </c>
      <c r="F6" s="3" t="s">
        <v>36</v>
      </c>
      <c r="G6" s="3">
        <f t="shared" si="3"/>
        <v>6790</v>
      </c>
      <c r="H6" s="3">
        <v>91</v>
      </c>
      <c r="I6" s="3">
        <v>35</v>
      </c>
      <c r="J6" s="3"/>
      <c r="K6" s="3"/>
    </row>
    <row r="7" spans="1:11" x14ac:dyDescent="0.3">
      <c r="A7" s="13">
        <v>42854</v>
      </c>
      <c r="B7" s="3">
        <f t="shared" si="0"/>
        <v>1250</v>
      </c>
      <c r="C7" s="3"/>
      <c r="D7" s="6" t="s">
        <v>1</v>
      </c>
      <c r="E7" s="3" t="s">
        <v>83</v>
      </c>
      <c r="F7" s="3" t="s">
        <v>1</v>
      </c>
      <c r="G7" s="3">
        <f t="shared" si="3"/>
        <v>8040</v>
      </c>
      <c r="H7" s="3">
        <v>2.5</v>
      </c>
      <c r="I7" s="3">
        <v>500</v>
      </c>
      <c r="J7" s="3"/>
      <c r="K7" s="3"/>
    </row>
    <row r="8" spans="1:11" x14ac:dyDescent="0.3">
      <c r="A8" s="14">
        <v>42855</v>
      </c>
      <c r="B8" s="3">
        <f t="shared" si="0"/>
        <v>3255</v>
      </c>
      <c r="C8" s="3"/>
      <c r="D8" s="3" t="s">
        <v>0</v>
      </c>
      <c r="E8" s="3" t="s">
        <v>83</v>
      </c>
      <c r="F8" s="3" t="s">
        <v>36</v>
      </c>
      <c r="G8" s="3">
        <f t="shared" si="3"/>
        <v>11295</v>
      </c>
      <c r="H8" s="3">
        <v>93</v>
      </c>
      <c r="I8" s="3">
        <v>35</v>
      </c>
      <c r="J8" s="3"/>
      <c r="K8" s="3"/>
    </row>
    <row r="9" spans="1:11" x14ac:dyDescent="0.3">
      <c r="A9" s="14">
        <v>42855</v>
      </c>
      <c r="B9" s="3">
        <f t="shared" si="0"/>
        <v>1000</v>
      </c>
      <c r="C9" s="3"/>
      <c r="D9" s="6" t="s">
        <v>1</v>
      </c>
      <c r="E9" s="3" t="s">
        <v>83</v>
      </c>
      <c r="F9" s="3" t="s">
        <v>1</v>
      </c>
      <c r="G9" s="3">
        <f t="shared" si="3"/>
        <v>12295</v>
      </c>
      <c r="H9" s="3">
        <v>2</v>
      </c>
      <c r="I9" s="3">
        <v>500</v>
      </c>
      <c r="J9" s="3"/>
      <c r="K9" s="3"/>
    </row>
    <row r="10" spans="1:11" x14ac:dyDescent="0.3">
      <c r="A10" s="13">
        <v>42857</v>
      </c>
      <c r="B10" s="3"/>
      <c r="C10" s="3">
        <f t="shared" ref="C10" si="4">H10*I10-J10</f>
        <v>2940</v>
      </c>
      <c r="D10" s="3" t="s">
        <v>12</v>
      </c>
      <c r="E10" s="3" t="s">
        <v>83</v>
      </c>
      <c r="F10" s="3"/>
      <c r="G10" s="3">
        <f t="shared" si="3"/>
        <v>9355</v>
      </c>
      <c r="H10" s="3">
        <v>1</v>
      </c>
      <c r="I10" s="3">
        <v>2940</v>
      </c>
      <c r="J10" s="3"/>
      <c r="K10" s="3">
        <f>(B11+B12)/(B11+B12+C10)</f>
        <v>0.42857142857142855</v>
      </c>
    </row>
    <row r="11" spans="1:11" x14ac:dyDescent="0.3">
      <c r="A11" s="14">
        <v>42860</v>
      </c>
      <c r="B11" s="3">
        <f t="shared" ref="B11" si="5">H11*I11</f>
        <v>2205</v>
      </c>
      <c r="C11" s="3"/>
      <c r="D11" s="3" t="s">
        <v>0</v>
      </c>
      <c r="E11" s="3" t="s">
        <v>83</v>
      </c>
      <c r="F11" s="3" t="s">
        <v>36</v>
      </c>
      <c r="G11" s="3">
        <f t="shared" si="3"/>
        <v>11560</v>
      </c>
      <c r="H11" s="3">
        <v>63</v>
      </c>
      <c r="I11" s="3">
        <v>35</v>
      </c>
      <c r="J11" s="3"/>
      <c r="K11" s="3"/>
    </row>
    <row r="12" spans="1:11" x14ac:dyDescent="0.3">
      <c r="A12" s="13">
        <v>42861</v>
      </c>
      <c r="B12" s="3"/>
      <c r="C12" s="3">
        <f t="shared" ref="C12:C15" si="6">H12*I12-J12</f>
        <v>1800</v>
      </c>
      <c r="D12" s="3" t="s">
        <v>12</v>
      </c>
      <c r="E12" s="3" t="s">
        <v>83</v>
      </c>
      <c r="F12" s="3"/>
      <c r="G12" s="3">
        <f t="shared" si="3"/>
        <v>9760</v>
      </c>
      <c r="H12" s="3">
        <v>1</v>
      </c>
      <c r="I12" s="3">
        <v>1800</v>
      </c>
      <c r="J12" s="3"/>
      <c r="K12" s="3">
        <f>(B13+B14)/(B13+B14+C12)</f>
        <v>0.65384615384615385</v>
      </c>
    </row>
    <row r="13" spans="1:11" x14ac:dyDescent="0.3">
      <c r="A13" s="13">
        <v>42861</v>
      </c>
      <c r="B13" s="3">
        <f t="shared" ref="B13:B14" si="7">H13*I13</f>
        <v>1400</v>
      </c>
      <c r="C13" s="3"/>
      <c r="D13" s="3" t="s">
        <v>0</v>
      </c>
      <c r="E13" s="3" t="s">
        <v>83</v>
      </c>
      <c r="F13" s="3" t="s">
        <v>36</v>
      </c>
      <c r="G13" s="3">
        <f t="shared" si="3"/>
        <v>11160</v>
      </c>
      <c r="H13" s="3">
        <v>40</v>
      </c>
      <c r="I13" s="3">
        <v>35</v>
      </c>
      <c r="J13" s="3"/>
      <c r="K13" s="6">
        <f>(B11+B13+B14)/(B11+B13+B14+C10+C12)</f>
        <v>0.54180763653939101</v>
      </c>
    </row>
    <row r="14" spans="1:11" x14ac:dyDescent="0.3">
      <c r="A14" s="13">
        <v>42861</v>
      </c>
      <c r="B14" s="3">
        <f t="shared" si="7"/>
        <v>2000</v>
      </c>
      <c r="C14" s="3"/>
      <c r="D14" s="6" t="s">
        <v>1</v>
      </c>
      <c r="E14" s="3" t="s">
        <v>83</v>
      </c>
      <c r="F14" s="3" t="s">
        <v>1</v>
      </c>
      <c r="G14" s="3">
        <f t="shared" si="3"/>
        <v>13160</v>
      </c>
      <c r="H14" s="3">
        <v>4</v>
      </c>
      <c r="I14" s="3">
        <v>500</v>
      </c>
      <c r="J14" s="3"/>
      <c r="K14" s="3"/>
    </row>
    <row r="15" spans="1:11" x14ac:dyDescent="0.3">
      <c r="A15" s="14">
        <v>42867</v>
      </c>
      <c r="B15" s="3"/>
      <c r="C15" s="3">
        <f t="shared" si="6"/>
        <v>2900</v>
      </c>
      <c r="D15" s="3" t="s">
        <v>12</v>
      </c>
      <c r="E15" s="3" t="s">
        <v>83</v>
      </c>
      <c r="F15" s="3" t="s">
        <v>91</v>
      </c>
      <c r="G15" s="3">
        <f t="shared" si="3"/>
        <v>10260</v>
      </c>
      <c r="H15" s="3">
        <v>1</v>
      </c>
      <c r="I15" s="3">
        <v>2900</v>
      </c>
      <c r="J15" s="3"/>
      <c r="K15" s="3">
        <f>(B16+B17)/(B16+B17+C15)</f>
        <v>0.60544217687074831</v>
      </c>
    </row>
    <row r="16" spans="1:11" x14ac:dyDescent="0.3">
      <c r="A16" s="14">
        <v>42869</v>
      </c>
      <c r="B16" s="3">
        <f t="shared" si="0"/>
        <v>3115</v>
      </c>
      <c r="C16" s="3"/>
      <c r="D16" s="3" t="s">
        <v>0</v>
      </c>
      <c r="E16" s="3" t="s">
        <v>83</v>
      </c>
      <c r="F16" s="3" t="s">
        <v>36</v>
      </c>
      <c r="G16" s="3">
        <f t="shared" si="3"/>
        <v>13375</v>
      </c>
      <c r="H16" s="3">
        <v>89</v>
      </c>
      <c r="I16" s="3">
        <v>35</v>
      </c>
      <c r="J16" s="3"/>
      <c r="K16" s="3"/>
    </row>
    <row r="17" spans="1:11" x14ac:dyDescent="0.3">
      <c r="A17" s="14">
        <v>42869</v>
      </c>
      <c r="B17" s="3">
        <f t="shared" si="0"/>
        <v>1335</v>
      </c>
      <c r="C17" s="3"/>
      <c r="D17" s="6" t="s">
        <v>1</v>
      </c>
      <c r="E17" s="3" t="s">
        <v>83</v>
      </c>
      <c r="F17" s="3" t="s">
        <v>1</v>
      </c>
      <c r="G17" s="3">
        <f t="shared" si="3"/>
        <v>14710</v>
      </c>
      <c r="H17" s="3">
        <v>2.67</v>
      </c>
      <c r="I17" s="3">
        <v>500</v>
      </c>
      <c r="J17" s="3"/>
      <c r="K17" s="3"/>
    </row>
    <row r="18" spans="1:11" x14ac:dyDescent="0.3">
      <c r="A18" s="13">
        <v>42870</v>
      </c>
      <c r="B18" s="3"/>
      <c r="C18" s="3">
        <f t="shared" ref="C18" si="8">H18*I18-J18</f>
        <v>2800</v>
      </c>
      <c r="D18" s="3" t="s">
        <v>12</v>
      </c>
      <c r="E18" s="3" t="s">
        <v>83</v>
      </c>
      <c r="F18" s="3"/>
      <c r="G18" s="3">
        <f t="shared" si="3"/>
        <v>11910</v>
      </c>
      <c r="H18" s="3">
        <v>1</v>
      </c>
      <c r="I18" s="3">
        <v>2800</v>
      </c>
      <c r="J18" s="3"/>
      <c r="K18" s="3">
        <f>(B19+B20)/(B19+B20+C18)</f>
        <v>0.51515151515151514</v>
      </c>
    </row>
    <row r="19" spans="1:11" x14ac:dyDescent="0.3">
      <c r="A19" s="13">
        <v>42870</v>
      </c>
      <c r="B19" s="3">
        <f t="shared" si="0"/>
        <v>2310</v>
      </c>
      <c r="C19" s="3"/>
      <c r="D19" s="3" t="s">
        <v>0</v>
      </c>
      <c r="E19" s="3" t="s">
        <v>83</v>
      </c>
      <c r="F19" s="3" t="s">
        <v>36</v>
      </c>
      <c r="G19" s="3">
        <f t="shared" si="3"/>
        <v>14220</v>
      </c>
      <c r="H19" s="3">
        <v>66</v>
      </c>
      <c r="I19" s="3">
        <v>35</v>
      </c>
      <c r="J19" s="3"/>
      <c r="K19" s="3"/>
    </row>
    <row r="20" spans="1:11" x14ac:dyDescent="0.3">
      <c r="A20" s="13">
        <v>42870</v>
      </c>
      <c r="B20" s="3">
        <f t="shared" si="0"/>
        <v>665</v>
      </c>
      <c r="C20" s="3"/>
      <c r="D20" s="6" t="s">
        <v>1</v>
      </c>
      <c r="E20" s="3" t="s">
        <v>83</v>
      </c>
      <c r="F20" s="3" t="s">
        <v>1</v>
      </c>
      <c r="G20" s="3">
        <f t="shared" si="3"/>
        <v>14885</v>
      </c>
      <c r="H20" s="3">
        <v>1.33</v>
      </c>
      <c r="I20" s="3">
        <v>500</v>
      </c>
      <c r="J20" s="3"/>
      <c r="K20" s="3"/>
    </row>
    <row r="21" spans="1:11" x14ac:dyDescent="0.3">
      <c r="A21" s="14">
        <v>42871</v>
      </c>
      <c r="B21" s="3">
        <f t="shared" si="0"/>
        <v>3640</v>
      </c>
      <c r="C21" s="3"/>
      <c r="D21" s="3" t="s">
        <v>0</v>
      </c>
      <c r="E21" s="3" t="s">
        <v>83</v>
      </c>
      <c r="F21" s="3" t="s">
        <v>36</v>
      </c>
      <c r="G21" s="3">
        <f t="shared" si="3"/>
        <v>18525</v>
      </c>
      <c r="H21" s="3">
        <v>104</v>
      </c>
      <c r="I21" s="3">
        <v>35</v>
      </c>
      <c r="J21" s="3"/>
      <c r="K21" s="3"/>
    </row>
    <row r="22" spans="1:11" x14ac:dyDescent="0.3">
      <c r="A22" s="14">
        <v>42871</v>
      </c>
      <c r="B22" s="3">
        <f>H22*I22-J22</f>
        <v>275</v>
      </c>
      <c r="C22" s="3"/>
      <c r="D22" s="3" t="s">
        <v>84</v>
      </c>
      <c r="E22" s="3" t="s">
        <v>83</v>
      </c>
      <c r="F22" s="3" t="s">
        <v>84</v>
      </c>
      <c r="G22" s="3">
        <f t="shared" si="3"/>
        <v>18800</v>
      </c>
      <c r="H22" s="3">
        <v>1</v>
      </c>
      <c r="I22" s="3">
        <v>300</v>
      </c>
      <c r="J22" s="3">
        <v>25</v>
      </c>
      <c r="K22" s="3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tabSelected="1" zoomScaleNormal="100" workbookViewId="0">
      <selection activeCell="F22" sqref="F22"/>
    </sheetView>
  </sheetViews>
  <sheetFormatPr defaultRowHeight="16.5" x14ac:dyDescent="0.3"/>
  <cols>
    <col min="1" max="1" width="12.5" style="15" customWidth="1"/>
    <col min="2" max="3" width="8.5" style="2" customWidth="1"/>
    <col min="4" max="5" width="9.25" style="2" customWidth="1"/>
    <col min="6" max="6" width="33.625" style="2" bestFit="1" customWidth="1"/>
    <col min="7" max="7" width="8.5" style="2" customWidth="1"/>
    <col min="8" max="8" width="5.5" style="2" customWidth="1"/>
    <col min="9" max="9" width="8.5" style="2" customWidth="1"/>
    <col min="10" max="11" width="5.5" style="2" customWidth="1"/>
    <col min="12" max="12" width="9.625" style="2" customWidth="1"/>
    <col min="13" max="16384" width="9" style="1"/>
  </cols>
  <sheetData>
    <row r="1" spans="1:12" x14ac:dyDescent="0.3">
      <c r="A1" s="11" t="s">
        <v>7</v>
      </c>
      <c r="B1" s="4" t="s">
        <v>2</v>
      </c>
      <c r="C1" s="4" t="s">
        <v>3</v>
      </c>
      <c r="D1" s="4" t="s">
        <v>6</v>
      </c>
      <c r="E1" s="4" t="s">
        <v>35</v>
      </c>
      <c r="F1" s="4" t="s">
        <v>38</v>
      </c>
      <c r="G1" s="4" t="s">
        <v>34</v>
      </c>
      <c r="H1" s="4" t="s">
        <v>5</v>
      </c>
      <c r="I1" s="4" t="s">
        <v>4</v>
      </c>
      <c r="J1" s="4" t="s">
        <v>71</v>
      </c>
      <c r="K1" s="4" t="s">
        <v>81</v>
      </c>
      <c r="L1" s="4" t="s">
        <v>82</v>
      </c>
    </row>
    <row r="2" spans="1:12" x14ac:dyDescent="0.3">
      <c r="A2" s="12">
        <v>42879</v>
      </c>
      <c r="B2" s="3">
        <v>15000</v>
      </c>
      <c r="C2" s="3"/>
      <c r="D2" s="3" t="s">
        <v>87</v>
      </c>
      <c r="E2" s="3" t="s">
        <v>83</v>
      </c>
      <c r="F2" s="3" t="s">
        <v>106</v>
      </c>
      <c r="G2" s="10">
        <f>B2-C2</f>
        <v>15000</v>
      </c>
      <c r="H2" s="3">
        <v>1</v>
      </c>
      <c r="I2" s="3">
        <v>6700</v>
      </c>
      <c r="J2" s="3"/>
      <c r="K2" s="3"/>
      <c r="L2" s="3"/>
    </row>
    <row r="3" spans="1:12" x14ac:dyDescent="0.3">
      <c r="A3" s="12">
        <v>42856</v>
      </c>
      <c r="B3" s="3"/>
      <c r="C3" s="3">
        <f>I3*H3</f>
        <v>7000</v>
      </c>
      <c r="D3" s="3" t="s">
        <v>39</v>
      </c>
      <c r="E3" s="3" t="s">
        <v>33</v>
      </c>
      <c r="F3" s="3" t="s">
        <v>107</v>
      </c>
      <c r="G3" s="10">
        <f>G2+B3-C3</f>
        <v>8000</v>
      </c>
      <c r="H3" s="3">
        <v>1</v>
      </c>
      <c r="I3" s="3">
        <v>7000</v>
      </c>
      <c r="J3" s="3"/>
      <c r="K3" s="3"/>
      <c r="L3" s="3"/>
    </row>
    <row r="4" spans="1:12" x14ac:dyDescent="0.3">
      <c r="A4" s="12">
        <v>42856</v>
      </c>
      <c r="B4" s="3"/>
      <c r="C4" s="3">
        <f t="shared" ref="C4:C8" si="0">I4*H4</f>
        <v>3000</v>
      </c>
      <c r="D4" s="3" t="s">
        <v>39</v>
      </c>
      <c r="E4" s="3" t="s">
        <v>33</v>
      </c>
      <c r="F4" s="3" t="s">
        <v>108</v>
      </c>
      <c r="G4" s="10">
        <f t="shared" ref="G4:G8" si="1">G3+B4-C4</f>
        <v>5000</v>
      </c>
      <c r="H4" s="3">
        <v>1</v>
      </c>
      <c r="I4" s="3">
        <v>3000</v>
      </c>
      <c r="J4" s="3"/>
      <c r="K4" s="3"/>
      <c r="L4" s="3"/>
    </row>
    <row r="5" spans="1:12" x14ac:dyDescent="0.3">
      <c r="A5" s="12">
        <v>42887</v>
      </c>
      <c r="B5" s="3"/>
      <c r="C5" s="3">
        <f t="shared" si="0"/>
        <v>7000</v>
      </c>
      <c r="D5" s="3" t="s">
        <v>39</v>
      </c>
      <c r="E5" s="3" t="s">
        <v>33</v>
      </c>
      <c r="F5" s="3" t="s">
        <v>109</v>
      </c>
      <c r="G5" s="10">
        <f t="shared" si="1"/>
        <v>-2000</v>
      </c>
      <c r="H5" s="3">
        <v>1</v>
      </c>
      <c r="I5" s="3">
        <v>7000</v>
      </c>
      <c r="J5" s="3"/>
      <c r="K5" s="3"/>
      <c r="L5" s="3"/>
    </row>
    <row r="6" spans="1:12" x14ac:dyDescent="0.3">
      <c r="A6" s="12">
        <v>42887</v>
      </c>
      <c r="B6" s="3"/>
      <c r="C6" s="3">
        <f t="shared" si="0"/>
        <v>3000</v>
      </c>
      <c r="D6" s="3" t="s">
        <v>39</v>
      </c>
      <c r="E6" s="3" t="s">
        <v>33</v>
      </c>
      <c r="F6" s="3" t="s">
        <v>110</v>
      </c>
      <c r="G6" s="10">
        <f t="shared" si="1"/>
        <v>-5000</v>
      </c>
      <c r="H6" s="3">
        <v>1</v>
      </c>
      <c r="I6" s="3">
        <v>3000</v>
      </c>
      <c r="J6" s="3"/>
      <c r="K6" s="3"/>
      <c r="L6" s="3"/>
    </row>
    <row r="7" spans="1:12" x14ac:dyDescent="0.3">
      <c r="A7" s="12">
        <v>42887</v>
      </c>
      <c r="B7" s="3">
        <v>30762</v>
      </c>
      <c r="C7" s="3"/>
      <c r="D7" s="3" t="s">
        <v>87</v>
      </c>
      <c r="E7" s="3" t="s">
        <v>33</v>
      </c>
      <c r="F7" s="3" t="s">
        <v>124</v>
      </c>
      <c r="G7" s="10">
        <f t="shared" si="1"/>
        <v>25762</v>
      </c>
      <c r="H7" s="3">
        <v>1</v>
      </c>
      <c r="I7" s="3">
        <v>6700</v>
      </c>
      <c r="J7" s="3"/>
      <c r="K7" s="3"/>
      <c r="L7" s="3"/>
    </row>
    <row r="8" spans="1:12" x14ac:dyDescent="0.3">
      <c r="A8" s="12">
        <v>42898</v>
      </c>
      <c r="B8" s="3"/>
      <c r="C8" s="3">
        <f t="shared" si="0"/>
        <v>5050</v>
      </c>
      <c r="D8" s="3" t="s">
        <v>125</v>
      </c>
      <c r="E8" s="3" t="s">
        <v>33</v>
      </c>
      <c r="F8" s="3" t="s">
        <v>111</v>
      </c>
      <c r="G8" s="10">
        <f t="shared" si="1"/>
        <v>20712</v>
      </c>
      <c r="H8" s="3">
        <v>1</v>
      </c>
      <c r="I8" s="3">
        <v>5050</v>
      </c>
      <c r="J8" s="3"/>
      <c r="K8" s="3"/>
      <c r="L8" s="3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zoomScaleNormal="100" workbookViewId="0">
      <selection activeCell="A4" sqref="A4"/>
    </sheetView>
  </sheetViews>
  <sheetFormatPr defaultRowHeight="16.5" x14ac:dyDescent="0.3"/>
  <cols>
    <col min="1" max="1" width="11.25" style="2" bestFit="1" customWidth="1"/>
    <col min="2" max="3" width="8.5" style="2" bestFit="1" customWidth="1"/>
    <col min="4" max="5" width="7.375" style="2" bestFit="1" customWidth="1"/>
    <col min="6" max="6" width="9.25" style="2" bestFit="1" customWidth="1"/>
    <col min="7" max="7" width="8.5" style="2" bestFit="1" customWidth="1"/>
    <col min="8" max="8" width="5.5" style="2" bestFit="1" customWidth="1"/>
    <col min="9" max="9" width="8.5" style="2" bestFit="1" customWidth="1"/>
    <col min="10" max="11" width="5.5" style="2" customWidth="1"/>
    <col min="12" max="16384" width="9" style="1"/>
  </cols>
  <sheetData>
    <row r="1" spans="1:11" x14ac:dyDescent="0.3">
      <c r="A1" s="4" t="s">
        <v>7</v>
      </c>
      <c r="B1" s="4" t="s">
        <v>2</v>
      </c>
      <c r="C1" s="4" t="s">
        <v>3</v>
      </c>
      <c r="D1" s="4" t="s">
        <v>6</v>
      </c>
      <c r="E1" s="4" t="s">
        <v>35</v>
      </c>
      <c r="F1" s="4" t="s">
        <v>38</v>
      </c>
      <c r="G1" s="4" t="s">
        <v>34</v>
      </c>
      <c r="H1" s="4" t="s">
        <v>5</v>
      </c>
      <c r="I1" s="4" t="s">
        <v>4</v>
      </c>
      <c r="J1" s="4" t="s">
        <v>71</v>
      </c>
      <c r="K1" s="4" t="s">
        <v>81</v>
      </c>
    </row>
    <row r="2" spans="1:11" x14ac:dyDescent="0.3">
      <c r="A2" s="5">
        <v>42984</v>
      </c>
      <c r="B2" s="3">
        <f>H2*I2-J2</f>
        <v>1220.02</v>
      </c>
      <c r="D2" s="3" t="s">
        <v>84</v>
      </c>
      <c r="E2" s="3" t="s">
        <v>32</v>
      </c>
      <c r="F2" s="3"/>
      <c r="G2" s="3">
        <f>B2-C2</f>
        <v>1220.02</v>
      </c>
      <c r="H2" s="3">
        <v>212</v>
      </c>
      <c r="I2" s="3">
        <v>5.76</v>
      </c>
      <c r="J2" s="3">
        <v>1.1000000000000001</v>
      </c>
      <c r="K2" s="3"/>
    </row>
    <row r="3" spans="1:11" x14ac:dyDescent="0.3">
      <c r="A3" s="5">
        <v>42802</v>
      </c>
      <c r="B3" s="3">
        <f t="shared" ref="B3:B15" si="0">H3*I3-J3</f>
        <v>1220.02</v>
      </c>
      <c r="C3" s="3"/>
      <c r="D3" s="3" t="s">
        <v>0</v>
      </c>
      <c r="E3" s="3" t="s">
        <v>32</v>
      </c>
      <c r="F3" s="3"/>
      <c r="G3" s="3">
        <f>G2+B3-C3</f>
        <v>2440.04</v>
      </c>
      <c r="H3" s="3">
        <v>212</v>
      </c>
      <c r="I3" s="3">
        <v>5.76</v>
      </c>
      <c r="J3" s="3">
        <v>1.1000000000000001</v>
      </c>
      <c r="K3" s="3"/>
    </row>
    <row r="4" spans="1:11" x14ac:dyDescent="0.3">
      <c r="A4" s="5">
        <v>42984</v>
      </c>
      <c r="B4" s="3">
        <f t="shared" si="0"/>
        <v>1220.02</v>
      </c>
      <c r="C4" s="3"/>
      <c r="D4" s="3" t="s">
        <v>1</v>
      </c>
      <c r="E4" s="3" t="s">
        <v>32</v>
      </c>
      <c r="F4" s="3"/>
      <c r="G4" s="3">
        <f t="shared" ref="G4:G15" si="1">G3+B4-C4</f>
        <v>3660.06</v>
      </c>
      <c r="H4" s="3">
        <v>212</v>
      </c>
      <c r="I4" s="3">
        <v>5.76</v>
      </c>
      <c r="J4" s="3">
        <v>1.1000000000000001</v>
      </c>
      <c r="K4" s="3"/>
    </row>
    <row r="5" spans="1:11" x14ac:dyDescent="0.3">
      <c r="A5" s="5">
        <v>42803</v>
      </c>
      <c r="B5" s="3">
        <f t="shared" si="0"/>
        <v>2850</v>
      </c>
      <c r="C5" s="3">
        <f>H5*I5</f>
        <v>2850</v>
      </c>
      <c r="D5" s="3" t="s">
        <v>12</v>
      </c>
      <c r="E5" s="3" t="s">
        <v>32</v>
      </c>
      <c r="F5" s="3"/>
      <c r="G5" s="3">
        <f t="shared" si="1"/>
        <v>3660.0599999999995</v>
      </c>
      <c r="H5" s="3">
        <v>1</v>
      </c>
      <c r="I5" s="3">
        <v>2850</v>
      </c>
      <c r="J5" s="3"/>
      <c r="K5" s="3"/>
    </row>
    <row r="6" spans="1:11" x14ac:dyDescent="0.3">
      <c r="A6" s="5">
        <v>42803</v>
      </c>
      <c r="B6" s="3">
        <f t="shared" si="0"/>
        <v>2923</v>
      </c>
      <c r="C6" s="3"/>
      <c r="D6" s="3" t="s">
        <v>0</v>
      </c>
      <c r="E6" s="3" t="s">
        <v>32</v>
      </c>
      <c r="F6" s="3"/>
      <c r="G6" s="3">
        <f t="shared" si="1"/>
        <v>6583.0599999999995</v>
      </c>
      <c r="H6" s="3">
        <v>79</v>
      </c>
      <c r="I6" s="3">
        <v>37</v>
      </c>
      <c r="J6" s="3"/>
      <c r="K6" s="3"/>
    </row>
    <row r="7" spans="1:11" x14ac:dyDescent="0.3">
      <c r="A7" s="5">
        <v>42822</v>
      </c>
      <c r="B7" s="3">
        <f t="shared" si="0"/>
        <v>3100</v>
      </c>
      <c r="C7" s="3">
        <f>H7*I7</f>
        <v>3100</v>
      </c>
      <c r="D7" s="3" t="s">
        <v>12</v>
      </c>
      <c r="E7" s="3" t="s">
        <v>32</v>
      </c>
      <c r="F7" s="3"/>
      <c r="G7" s="3">
        <f t="shared" si="1"/>
        <v>6583.0599999999995</v>
      </c>
      <c r="H7" s="3">
        <v>1</v>
      </c>
      <c r="I7" s="3">
        <v>3100</v>
      </c>
      <c r="J7" s="3"/>
      <c r="K7" s="3"/>
    </row>
    <row r="8" spans="1:11" x14ac:dyDescent="0.3">
      <c r="A8" s="5">
        <v>42822</v>
      </c>
      <c r="B8" s="3">
        <f t="shared" si="0"/>
        <v>600</v>
      </c>
      <c r="C8" s="3"/>
      <c r="D8" s="3" t="s">
        <v>1</v>
      </c>
      <c r="E8" s="3" t="s">
        <v>32</v>
      </c>
      <c r="F8" s="3"/>
      <c r="G8" s="3">
        <f t="shared" si="1"/>
        <v>7183.0599999999995</v>
      </c>
      <c r="H8" s="3">
        <v>1</v>
      </c>
      <c r="I8" s="3">
        <v>600</v>
      </c>
      <c r="J8" s="3"/>
      <c r="K8" s="3"/>
    </row>
    <row r="9" spans="1:11" x14ac:dyDescent="0.3">
      <c r="A9" s="5">
        <v>42822</v>
      </c>
      <c r="B9" s="3">
        <f t="shared" si="0"/>
        <v>3663</v>
      </c>
      <c r="C9" s="3"/>
      <c r="D9" s="3" t="s">
        <v>0</v>
      </c>
      <c r="E9" s="3" t="s">
        <v>32</v>
      </c>
      <c r="F9" s="3"/>
      <c r="G9" s="3">
        <f t="shared" si="1"/>
        <v>10846.06</v>
      </c>
      <c r="H9" s="3">
        <v>99</v>
      </c>
      <c r="I9" s="3">
        <v>37</v>
      </c>
      <c r="J9" s="3"/>
      <c r="K9" s="3"/>
    </row>
    <row r="10" spans="1:11" x14ac:dyDescent="0.3">
      <c r="A10" s="5">
        <v>42823</v>
      </c>
      <c r="B10" s="3">
        <f t="shared" si="0"/>
        <v>2700</v>
      </c>
      <c r="C10" s="3">
        <f t="shared" ref="C10" si="2">H10*I10</f>
        <v>2700</v>
      </c>
      <c r="D10" s="3" t="s">
        <v>12</v>
      </c>
      <c r="E10" s="3" t="s">
        <v>32</v>
      </c>
      <c r="F10" s="3"/>
      <c r="G10" s="3">
        <f t="shared" si="1"/>
        <v>10846.06</v>
      </c>
      <c r="H10" s="3">
        <v>1</v>
      </c>
      <c r="I10" s="3">
        <v>2700</v>
      </c>
      <c r="J10" s="3"/>
      <c r="K10" s="3">
        <f>(B11+B12)/(B11+B12+C10)</f>
        <v>0.65170278637770895</v>
      </c>
    </row>
    <row r="11" spans="1:11" x14ac:dyDescent="0.3">
      <c r="A11" s="5">
        <v>42823</v>
      </c>
      <c r="B11" s="3">
        <f t="shared" si="0"/>
        <v>3552</v>
      </c>
      <c r="C11" s="3"/>
      <c r="D11" s="3" t="s">
        <v>0</v>
      </c>
      <c r="E11" s="3" t="s">
        <v>32</v>
      </c>
      <c r="F11" s="3"/>
      <c r="G11" s="3">
        <f t="shared" si="1"/>
        <v>14398.06</v>
      </c>
      <c r="H11" s="3">
        <v>96</v>
      </c>
      <c r="I11" s="3">
        <v>37</v>
      </c>
      <c r="J11" s="3"/>
      <c r="K11" s="3"/>
    </row>
    <row r="12" spans="1:11" x14ac:dyDescent="0.3">
      <c r="A12" s="5">
        <v>42824</v>
      </c>
      <c r="B12" s="3">
        <f t="shared" si="0"/>
        <v>1500</v>
      </c>
      <c r="C12" s="3"/>
      <c r="D12" s="3" t="s">
        <v>1</v>
      </c>
      <c r="E12" s="3" t="s">
        <v>32</v>
      </c>
      <c r="F12" s="3"/>
      <c r="G12" s="3">
        <f t="shared" si="1"/>
        <v>15898.06</v>
      </c>
      <c r="H12" s="3">
        <v>2.5</v>
      </c>
      <c r="I12" s="3">
        <v>600</v>
      </c>
      <c r="J12" s="3"/>
      <c r="K12" s="3">
        <f>(B13+B14)/(B13+B14+C12)</f>
        <v>1</v>
      </c>
    </row>
    <row r="13" spans="1:11" x14ac:dyDescent="0.3">
      <c r="A13" s="5">
        <v>42826</v>
      </c>
      <c r="B13" s="3">
        <f t="shared" si="0"/>
        <v>2997</v>
      </c>
      <c r="C13" s="3"/>
      <c r="D13" s="3" t="s">
        <v>0</v>
      </c>
      <c r="E13" s="3" t="s">
        <v>32</v>
      </c>
      <c r="F13" s="3"/>
      <c r="G13" s="3">
        <f t="shared" si="1"/>
        <v>18895.059999999998</v>
      </c>
      <c r="H13" s="3">
        <v>81</v>
      </c>
      <c r="I13" s="3">
        <v>37</v>
      </c>
      <c r="J13" s="3"/>
      <c r="K13" s="6">
        <f>(B11+B13+B14)/(B11+B13+B14+C10+C12)</f>
        <v>0.73461765284057401</v>
      </c>
    </row>
    <row r="14" spans="1:11" x14ac:dyDescent="0.3">
      <c r="A14" s="5">
        <v>42827</v>
      </c>
      <c r="B14" s="3">
        <f t="shared" si="0"/>
        <v>925</v>
      </c>
      <c r="C14" s="3"/>
      <c r="D14" s="3" t="s">
        <v>0</v>
      </c>
      <c r="E14" s="3" t="s">
        <v>32</v>
      </c>
      <c r="F14" s="3"/>
      <c r="G14" s="3">
        <f t="shared" si="1"/>
        <v>19820.059999999998</v>
      </c>
      <c r="H14" s="3">
        <v>25</v>
      </c>
      <c r="I14" s="3">
        <v>37</v>
      </c>
      <c r="J14" s="3"/>
      <c r="K14" s="3"/>
    </row>
    <row r="15" spans="1:11" x14ac:dyDescent="0.3">
      <c r="A15" s="5">
        <v>42827</v>
      </c>
      <c r="B15" s="3">
        <f t="shared" si="0"/>
        <v>89</v>
      </c>
      <c r="C15" s="6">
        <v>89</v>
      </c>
      <c r="D15" s="3" t="s">
        <v>42</v>
      </c>
      <c r="E15" s="3" t="s">
        <v>32</v>
      </c>
      <c r="F15" s="3"/>
      <c r="G15" s="3">
        <f t="shared" si="1"/>
        <v>19820.059999999998</v>
      </c>
      <c r="H15" s="3">
        <v>1</v>
      </c>
      <c r="I15" s="3">
        <v>89</v>
      </c>
      <c r="J15" s="3"/>
      <c r="K15" s="3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4"/>
  <sheetViews>
    <sheetView workbookViewId="0">
      <selection activeCell="A3" sqref="A3:XFD4"/>
    </sheetView>
  </sheetViews>
  <sheetFormatPr defaultRowHeight="13.5" x14ac:dyDescent="0.15"/>
  <cols>
    <col min="1" max="1" width="10" bestFit="1" customWidth="1"/>
  </cols>
  <sheetData>
    <row r="3" spans="1:11" s="1" customFormat="1" x14ac:dyDescent="0.3">
      <c r="A3" s="8">
        <v>42890</v>
      </c>
      <c r="B3" s="3">
        <f>H3*I3</f>
        <v>3680</v>
      </c>
      <c r="C3" s="3"/>
      <c r="D3" s="3" t="s">
        <v>0</v>
      </c>
      <c r="E3" s="3" t="s">
        <v>33</v>
      </c>
      <c r="F3" s="3" t="s">
        <v>36</v>
      </c>
      <c r="G3" s="3">
        <f>步行街!G66+B3-C3</f>
        <v>44442</v>
      </c>
      <c r="H3" s="3">
        <v>115</v>
      </c>
      <c r="I3" s="3">
        <v>32</v>
      </c>
      <c r="J3" s="3"/>
      <c r="K3" s="3"/>
    </row>
    <row r="4" spans="1:11" s="1" customFormat="1" x14ac:dyDescent="0.3">
      <c r="A4" s="8">
        <v>42890</v>
      </c>
      <c r="B4" s="3">
        <f>H4*I4</f>
        <v>168</v>
      </c>
      <c r="C4" s="3"/>
      <c r="D4" s="3" t="s">
        <v>0</v>
      </c>
      <c r="E4" s="3" t="s">
        <v>33</v>
      </c>
      <c r="F4" s="3" t="s">
        <v>37</v>
      </c>
      <c r="G4" s="3">
        <f>G3+B4-C4</f>
        <v>44610</v>
      </c>
      <c r="H4" s="3">
        <v>6</v>
      </c>
      <c r="I4" s="3">
        <v>28</v>
      </c>
      <c r="J4" s="3"/>
      <c r="K4" s="3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现金账</vt:lpstr>
      <vt:lpstr>维修保养</vt:lpstr>
      <vt:lpstr>步行街</vt:lpstr>
      <vt:lpstr>七里山</vt:lpstr>
      <vt:lpstr>四化建</vt:lpstr>
      <vt:lpstr>南湖公园</vt:lpstr>
      <vt:lpstr>未入账</vt:lpstr>
      <vt:lpstr>201709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2017-09-14T09:43:10Z</dcterms:modified>
</cp:coreProperties>
</file>