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4D36B803-F3E3-440A-B1CE-D98FAFC1C6F5}" xr6:coauthVersionLast="47" xr6:coauthVersionMax="47" xr10:uidLastSave="{00000000-0000-0000-0000-000000000000}"/>
  <bookViews>
    <workbookView xWindow="-120" yWindow="-120" windowWidth="29040" windowHeight="15840" activeTab="7" xr2:uid="{00000000-000D-0000-FFFF-FFFF00000000}"/>
  </bookViews>
  <sheets>
    <sheet name="Q1" sheetId="1" r:id="rId1"/>
    <sheet name="Q2" sheetId="2" r:id="rId2"/>
    <sheet name="Q3" sheetId="3" r:id="rId3"/>
    <sheet name="Q4" sheetId="4" r:id="rId4"/>
    <sheet name="Q5" sheetId="5" r:id="rId5"/>
    <sheet name="Q6" sheetId="6" r:id="rId6"/>
    <sheet name="Q7" sheetId="7" r:id="rId7"/>
    <sheet name="Q8" sheetId="8" r:id="rId8"/>
    <sheet name="Q9" sheetId="9" r:id="rId9"/>
  </sheets>
  <definedNames>
    <definedName name="_xlnm._FilterDatabase" localSheetId="1" hidden="1">'Q2'!$M$6:$M$6</definedName>
    <definedName name="_xlnm._FilterDatabase" localSheetId="5" hidden="1">'Q6'!$A$1:$G$1</definedName>
    <definedName name="_xlnm._FilterDatabase" localSheetId="8" hidden="1">'Q9'!$A$1:$G$44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 i="2" l="1"/>
  <c r="O4" i="2"/>
  <c r="N4" i="2"/>
  <c r="M4" i="2"/>
  <c r="J23" i="9" a="1"/>
  <c r="J23" i="9" s="1"/>
  <c r="K20" i="9"/>
  <c r="K19" i="9"/>
  <c r="K18" i="9"/>
  <c r="K17" i="9"/>
  <c r="K16" i="9"/>
  <c r="J9" i="9" a="1"/>
  <c r="J9" i="9" s="1"/>
  <c r="J3" i="9"/>
  <c r="G12" i="7"/>
  <c r="F12" i="7"/>
  <c r="G18" i="7"/>
  <c r="G17" i="7"/>
  <c r="I23" i="6"/>
  <c r="I28" i="6"/>
  <c r="I17" i="6"/>
  <c r="I11" i="6"/>
  <c r="I4" i="6"/>
  <c r="N3" i="3" a="1"/>
  <c r="N3" i="3" s="1"/>
  <c r="G13" i="7"/>
  <c r="F13" i="7"/>
  <c r="G11" i="7"/>
  <c r="F11" i="7"/>
  <c r="K10" i="7"/>
  <c r="L10" i="7" s="1"/>
  <c r="G10" i="7"/>
  <c r="F10" i="7"/>
  <c r="G9" i="7"/>
  <c r="F9" i="7"/>
  <c r="G8" i="7"/>
  <c r="F8" i="7"/>
  <c r="G7" i="7"/>
  <c r="F7" i="7"/>
  <c r="G6" i="7"/>
  <c r="F6" i="7"/>
  <c r="G5" i="7"/>
  <c r="F5" i="7"/>
  <c r="G4" i="7"/>
  <c r="F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<sst xmlns="http://schemas.openxmlformats.org/spreadsheetml/2006/main" count="2543" uniqueCount="347">
  <si>
    <t>Agent</t>
  </si>
  <si>
    <t>Date Listed</t>
  </si>
  <si>
    <t>Area</t>
  </si>
  <si>
    <t>List Price</t>
  </si>
  <si>
    <t>Bedrooms</t>
  </si>
  <si>
    <t>Baths</t>
  </si>
  <si>
    <t>SqFt</t>
  </si>
  <si>
    <t>Type</t>
  </si>
  <si>
    <t>Pool</t>
  </si>
  <si>
    <t>Sold</t>
  </si>
  <si>
    <t>Q) Sort the data in newest to oldest order of date listed and Copy Paste your answer below</t>
  </si>
  <si>
    <t>Kelly</t>
  </si>
  <si>
    <t>S. County</t>
  </si>
  <si>
    <t>Condo</t>
  </si>
  <si>
    <t>Randolph</t>
  </si>
  <si>
    <t>Central</t>
  </si>
  <si>
    <t xml:space="preserve">Single Family </t>
  </si>
  <si>
    <t>Lang</t>
  </si>
  <si>
    <t>Adams</t>
  </si>
  <si>
    <t>Hamilton</t>
  </si>
  <si>
    <t>N. County</t>
  </si>
  <si>
    <t>Daily</t>
  </si>
  <si>
    <t>Chung</t>
  </si>
  <si>
    <t>Romero</t>
  </si>
  <si>
    <t>Bennet</t>
  </si>
  <si>
    <t>Shasta</t>
  </si>
  <si>
    <t>Peterson</t>
  </si>
  <si>
    <t>Jenkins</t>
  </si>
  <si>
    <t>Barnes</t>
  </si>
  <si>
    <t>Robinson</t>
  </si>
  <si>
    <t>Q) Find the agents with a house in N Country area having 2 bedrooms and a single type family . Type Your answer in the Headers Below</t>
  </si>
  <si>
    <t>Q) Display all the houses whose list price was between 300000 to 400000. Copy and paste you answer below.</t>
  </si>
  <si>
    <t>Salesperson</t>
  </si>
  <si>
    <t>Jan</t>
  </si>
  <si>
    <t>Feb</t>
  </si>
  <si>
    <t>Mar</t>
  </si>
  <si>
    <t>Apr</t>
  </si>
  <si>
    <t>May</t>
  </si>
  <si>
    <t>Jun</t>
  </si>
  <si>
    <t>Albertson, Kathy</t>
  </si>
  <si>
    <t xml:space="preserve">Q) Use conditional formatting to find the sales person who have generated revenue &gt; $10000. Copy paste your answer below. </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</si>
  <si>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</si>
  <si>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</si>
  <si>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</si>
  <si>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</si>
  <si>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</si>
  <si>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</si>
  <si>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</si>
  <si>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</si>
  <si>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</si>
  <si>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</si>
  <si>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</si>
  <si>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</si>
  <si>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</si>
  <si>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</si>
  <si>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</si>
  <si>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</si>
  <si>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</si>
  <si>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Q) Format cells using a three-color scale. Warning!!Do not include the Salesperson Column.</t>
  </si>
  <si>
    <t>OrderDate</t>
  </si>
  <si>
    <t>Region</t>
  </si>
  <si>
    <t>Rep</t>
  </si>
  <si>
    <t>Item</t>
  </si>
  <si>
    <t>Units</t>
  </si>
  <si>
    <t>Unit Cost</t>
  </si>
  <si>
    <t>Revenue</t>
  </si>
  <si>
    <t>East</t>
  </si>
  <si>
    <t>Jones</t>
  </si>
  <si>
    <t>Pencil</t>
  </si>
  <si>
    <t>Q) Using SUMIF function,find the total Units that were sold in the East region.</t>
  </si>
  <si>
    <t>Kivell</t>
  </si>
  <si>
    <t>Binder</t>
  </si>
  <si>
    <t>Jardine</t>
  </si>
  <si>
    <t>Gill</t>
  </si>
  <si>
    <t>Pen</t>
  </si>
  <si>
    <t>West</t>
  </si>
  <si>
    <t>Sorvino</t>
  </si>
  <si>
    <t>Andrews</t>
  </si>
  <si>
    <t>Q) Using the SUMIF function, What was the total revenue generated from Binder</t>
  </si>
  <si>
    <t>Thompson</t>
  </si>
  <si>
    <t>Morgan</t>
  </si>
  <si>
    <t>Howard</t>
  </si>
  <si>
    <t>Parent</t>
  </si>
  <si>
    <t>Q) Using the SUMIFS function, What is the total revenue generated from the Central region where the item is a Pencil?</t>
  </si>
  <si>
    <t>Smith</t>
  </si>
  <si>
    <t>Desk</t>
  </si>
  <si>
    <t>Pen Set</t>
  </si>
  <si>
    <t>Q) Using the SUMIFS function, How many units did Jones sell excluding Pencil item?</t>
  </si>
  <si>
    <t>Q) Use COUNTIFS formula to return the number of binders owned by Jardine</t>
  </si>
  <si>
    <t>Q) When you write the formula COUNT (C2:C44), it returns 0. Explain why.
(Note that I have not included the =sign before the COUNT formula so that it does not run)</t>
  </si>
  <si>
    <t>Q) What is the purpose of "Format Painter" in Excel?</t>
  </si>
  <si>
    <t>Q. Using HLOOKUP, Find the District and The region highlighted below  use any row index of your liking. Also update the #NA Errors in the main table.</t>
  </si>
  <si>
    <t>Reference</t>
  </si>
  <si>
    <t>Product</t>
  </si>
  <si>
    <t>Store</t>
  </si>
  <si>
    <t>Volume</t>
  </si>
  <si>
    <t>Profit</t>
  </si>
  <si>
    <t>District</t>
  </si>
  <si>
    <t>Lookup Table</t>
  </si>
  <si>
    <t>1-AX-JFY</t>
  </si>
  <si>
    <t>A</t>
  </si>
  <si>
    <t>Store Lookup</t>
  </si>
  <si>
    <t>1-FY-DJY</t>
  </si>
  <si>
    <t>E</t>
  </si>
  <si>
    <t>D1</t>
  </si>
  <si>
    <t>North</t>
  </si>
  <si>
    <t>2-BZ-SJY</t>
  </si>
  <si>
    <t>B</t>
  </si>
  <si>
    <t>2-GX-MJY</t>
  </si>
  <si>
    <t>C</t>
  </si>
  <si>
    <t>D2</t>
  </si>
  <si>
    <t>South</t>
  </si>
  <si>
    <t>3-CY-JFY</t>
  </si>
  <si>
    <t>D</t>
  </si>
  <si>
    <t>D3</t>
  </si>
  <si>
    <t>3-AZ-DJY</t>
  </si>
  <si>
    <t>4-DX-SJY</t>
  </si>
  <si>
    <t>4-IY-MJY</t>
  </si>
  <si>
    <t>5-EZ-JFY</t>
  </si>
  <si>
    <t>F</t>
  </si>
  <si>
    <t>5-JX-DJY</t>
  </si>
  <si>
    <t>Q. Using the data below create an Excel Table, Display players less than 25 years</t>
  </si>
  <si>
    <t>Full Name</t>
  </si>
  <si>
    <t>Overall</t>
  </si>
  <si>
    <t>Potential</t>
  </si>
  <si>
    <t>Value(in Euro)</t>
  </si>
  <si>
    <t>Positions Played</t>
  </si>
  <si>
    <t>Best Position</t>
  </si>
  <si>
    <t>Nationality</t>
  </si>
  <si>
    <t>Age</t>
  </si>
  <si>
    <t>Height(in cm)</t>
  </si>
  <si>
    <t>Weight(in kg)</t>
  </si>
  <si>
    <t>TotalStats</t>
  </si>
  <si>
    <t>BaseStats</t>
  </si>
  <si>
    <t>Club Name</t>
  </si>
  <si>
    <t>Wage(in Euro)</t>
  </si>
  <si>
    <t>Lionel Messi</t>
  </si>
  <si>
    <t>RW</t>
  </si>
  <si>
    <t>CAM</t>
  </si>
  <si>
    <t>Argentina</t>
  </si>
  <si>
    <t>Paris Saint-Germain</t>
  </si>
  <si>
    <t>Karim Benzema</t>
  </si>
  <si>
    <t>CF,ST</t>
  </si>
  <si>
    <t>CF</t>
  </si>
  <si>
    <t>France</t>
  </si>
  <si>
    <t>Real Madrid CF</t>
  </si>
  <si>
    <t>Robert Lewandowski</t>
  </si>
  <si>
    <t>ST</t>
  </si>
  <si>
    <t>Poland</t>
  </si>
  <si>
    <t>FC Barcelona</t>
  </si>
  <si>
    <t>Kevin De Bruyne</t>
  </si>
  <si>
    <t>CM,CAM</t>
  </si>
  <si>
    <t>CM</t>
  </si>
  <si>
    <t>Belgium</t>
  </si>
  <si>
    <t>Manchester City</t>
  </si>
  <si>
    <t>Kylian Mbappé</t>
  </si>
  <si>
    <t>ST,LW</t>
  </si>
  <si>
    <t>Mohamed Salah</t>
  </si>
  <si>
    <t>Egypt</t>
  </si>
  <si>
    <t>Liverpool</t>
  </si>
  <si>
    <t>Thibaut Courtois</t>
  </si>
  <si>
    <t>GK</t>
  </si>
  <si>
    <t>Manuel Neuer</t>
  </si>
  <si>
    <t>Germany</t>
  </si>
  <si>
    <t>FC Bayern München</t>
  </si>
  <si>
    <t>C. Ronaldo dos Santos Aveiro</t>
  </si>
  <si>
    <t>Portugal</t>
  </si>
  <si>
    <t>Manchester United</t>
  </si>
  <si>
    <t>Virgil van Dijk</t>
  </si>
  <si>
    <t>CB</t>
  </si>
  <si>
    <t>Netherlands</t>
  </si>
  <si>
    <t>Harry Kane</t>
  </si>
  <si>
    <t>England</t>
  </si>
  <si>
    <t>Tottenham Hotspur</t>
  </si>
  <si>
    <t>Neymar da Silva Santos Jr.</t>
  </si>
  <si>
    <t>LW</t>
  </si>
  <si>
    <t>Brazil</t>
  </si>
  <si>
    <t>Heung Min Son</t>
  </si>
  <si>
    <t>LW,LM</t>
  </si>
  <si>
    <t>Korea Republic</t>
  </si>
  <si>
    <t>Carlos Henrique Venancio Casimiro</t>
  </si>
  <si>
    <t>CDM</t>
  </si>
  <si>
    <t>Jan Oblak</t>
  </si>
  <si>
    <t>Slovenia</t>
  </si>
  <si>
    <t>Atlético de Madrid</t>
  </si>
  <si>
    <t>Sadio Mané</t>
  </si>
  <si>
    <t>LM,CF</t>
  </si>
  <si>
    <t>LM</t>
  </si>
  <si>
    <t>Senegal</t>
  </si>
  <si>
    <t>Ederson Santana de Moraes</t>
  </si>
  <si>
    <t>Joshua Kimmich</t>
  </si>
  <si>
    <t>CDM,RB</t>
  </si>
  <si>
    <t>Alisson Ramses Becker</t>
  </si>
  <si>
    <t>N'Golo Kanté</t>
  </si>
  <si>
    <t>CDM,CM</t>
  </si>
  <si>
    <t>Chelsea</t>
  </si>
  <si>
    <t>Rúben Santos Gato Alves Dias</t>
  </si>
  <si>
    <t>Erling Haaland</t>
  </si>
  <si>
    <t>Norway</t>
  </si>
  <si>
    <t>Gianluigi Donnarumma</t>
  </si>
  <si>
    <t>Italy</t>
  </si>
  <si>
    <t>Bernardo Mota Carvalho e Silva</t>
  </si>
  <si>
    <t>CAM,CM</t>
  </si>
  <si>
    <t>João Pedro Cavaco Cancelo</t>
  </si>
  <si>
    <t>LB,RB</t>
  </si>
  <si>
    <t>LB</t>
  </si>
  <si>
    <t>Marcos Aoás Corrêa</t>
  </si>
  <si>
    <t>Keylor Navas</t>
  </si>
  <si>
    <t>Costa Rica</t>
  </si>
  <si>
    <t>Marc-André ter Stegen</t>
  </si>
  <si>
    <t>Toni Kroos</t>
  </si>
  <si>
    <t>Luka Modrić</t>
  </si>
  <si>
    <t>Croatia</t>
  </si>
  <si>
    <t>Antonio Rüdiger</t>
  </si>
  <si>
    <t>Rodrigo Hernández Cascante</t>
  </si>
  <si>
    <t>Spain</t>
  </si>
  <si>
    <t>Fábio Henrique Tavares</t>
  </si>
  <si>
    <t>CDM,CB</t>
  </si>
  <si>
    <t>Hugo Lloris</t>
  </si>
  <si>
    <t>Thomas Müller</t>
  </si>
  <si>
    <t>CAM,CF</t>
  </si>
  <si>
    <t>David De Gea Quintana</t>
  </si>
  <si>
    <t>Marco Verratti</t>
  </si>
  <si>
    <t>Mike Maignan</t>
  </si>
  <si>
    <t>AC Milan</t>
  </si>
  <si>
    <t>Trent Alexander-Arnold</t>
  </si>
  <si>
    <t>RB</t>
  </si>
  <si>
    <t>Andrew Robertson</t>
  </si>
  <si>
    <t>Scotland</t>
  </si>
  <si>
    <t>Kalidou Koulibaly</t>
  </si>
  <si>
    <t>Leon Goretzka</t>
  </si>
  <si>
    <t>CM,CDM</t>
  </si>
  <si>
    <t>Frenkie de Jong</t>
  </si>
  <si>
    <t>Thiago Alcântara</t>
  </si>
  <si>
    <t>Ciro Immobile</t>
  </si>
  <si>
    <t>Lazio</t>
  </si>
  <si>
    <t>Romelu Lukaku</t>
  </si>
  <si>
    <t>Inter</t>
  </si>
  <si>
    <t>David Alaba</t>
  </si>
  <si>
    <t>Austria</t>
  </si>
  <si>
    <t>Raheem Sterling</t>
  </si>
  <si>
    <t>LW,RW</t>
  </si>
  <si>
    <t>Riyad Mahrez</t>
  </si>
  <si>
    <t>RW,RM</t>
  </si>
  <si>
    <t>Algeria</t>
  </si>
  <si>
    <t>Paulo Dybala</t>
  </si>
  <si>
    <t>CF,CAM</t>
  </si>
  <si>
    <t>Roma</t>
  </si>
  <si>
    <t>Thiago Emiliano da Silva</t>
  </si>
  <si>
    <t>Wojciech Szczęsny</t>
  </si>
  <si>
    <t>Juventus</t>
  </si>
  <si>
    <t>Kevin Trapp</t>
  </si>
  <si>
    <t>Eintracht Frankfurt</t>
  </si>
  <si>
    <t>Bruno Miguel Borges Fernandes</t>
  </si>
  <si>
    <t>Daniel Parejo Muñoz</t>
  </si>
  <si>
    <t>Villarreal CF</t>
  </si>
  <si>
    <t>Aymeric Laporte</t>
  </si>
  <si>
    <t>Kingsley Coman</t>
  </si>
  <si>
    <t>Marcelo Brozović</t>
  </si>
  <si>
    <t>Nicolò Barella</t>
  </si>
  <si>
    <t>Lautaro Martínez</t>
  </si>
  <si>
    <t>Milan Škriniar</t>
  </si>
  <si>
    <t>Slovakia</t>
  </si>
  <si>
    <t>Christopher Nkunku</t>
  </si>
  <si>
    <t>CF,CAM,ST</t>
  </si>
  <si>
    <t>RB Leipzig</t>
  </si>
  <si>
    <t>Édouard Mendy</t>
  </si>
  <si>
    <t>Vinícius José de Oliveira Júnior</t>
  </si>
  <si>
    <t>Sergej Milinković-Savić</t>
  </si>
  <si>
    <t>Serbia</t>
  </si>
  <si>
    <t>Niklas Süle</t>
  </si>
  <si>
    <t>CB,RB</t>
  </si>
  <si>
    <t>Borussia Dortmund</t>
  </si>
  <si>
    <t>Nabil Fekir</t>
  </si>
  <si>
    <t>Real Betis Balompié</t>
  </si>
  <si>
    <t>Serge Gnabry</t>
  </si>
  <si>
    <t>RM</t>
  </si>
  <si>
    <t>İlkay Gündoğan</t>
  </si>
  <si>
    <t>Kyle Walker</t>
  </si>
  <si>
    <t>Pierre-Emerick Aubameyang</t>
  </si>
  <si>
    <t>Gabon</t>
  </si>
  <si>
    <t>Jordi Alba Ramos</t>
  </si>
  <si>
    <t>Sergio Busquets Burgos</t>
  </si>
  <si>
    <t>Iago Aspas Juncal</t>
  </si>
  <si>
    <t>RC Celta de Vigo</t>
  </si>
  <si>
    <t>Paul Pogba</t>
  </si>
  <si>
    <t>CM,CDM,LM</t>
  </si>
  <si>
    <t>Memphis Depay</t>
  </si>
  <si>
    <t>CF,ST,LW</t>
  </si>
  <si>
    <t>Luiz Frello Filho Jorge</t>
  </si>
  <si>
    <t>Marcos Acuña</t>
  </si>
  <si>
    <t>Sevilla FC</t>
  </si>
  <si>
    <t>Gerard Moreno Balagueró</t>
  </si>
  <si>
    <t>Yannick Carrasco</t>
  </si>
  <si>
    <t>Filip Kostić</t>
  </si>
  <si>
    <t>LM,LWB</t>
  </si>
  <si>
    <t>Jamie Vardy</t>
  </si>
  <si>
    <t>Leicester City</t>
  </si>
  <si>
    <t>Pedro González López</t>
  </si>
  <si>
    <t>Phil Foden</t>
  </si>
  <si>
    <t>LW,CF,CAM</t>
  </si>
  <si>
    <t>Matthijs de Ligt</t>
  </si>
  <si>
    <t>Patrik Schick</t>
  </si>
  <si>
    <t>Czech Republic</t>
  </si>
  <si>
    <t>Bayer 04 Leverkusen</t>
  </si>
  <si>
    <t>Theo Hernández</t>
  </si>
  <si>
    <t>LWB</t>
  </si>
  <si>
    <t>Diogo José Teixeira da Silva</t>
  </si>
  <si>
    <t>CF,LW</t>
  </si>
  <si>
    <t>Péter Gulácsi</t>
  </si>
  <si>
    <t>Hungary</t>
  </si>
  <si>
    <t>Yann Sommer</t>
  </si>
  <si>
    <t>Switzerland</t>
  </si>
  <si>
    <t>Borussia Mönchengladbach</t>
  </si>
  <si>
    <t>Marco Reus</t>
  </si>
  <si>
    <t>CAM,CF,RM</t>
  </si>
  <si>
    <t>Lucas Hernández</t>
  </si>
  <si>
    <t>CB,LB</t>
  </si>
  <si>
    <t>Sergio Ramos García</t>
  </si>
  <si>
    <t>Alejandro Gómez</t>
  </si>
  <si>
    <t>CAM,LW</t>
  </si>
  <si>
    <t>Samir Handanovič</t>
  </si>
  <si>
    <t>Dries Mertens</t>
  </si>
  <si>
    <t>CF,ST,CAM</t>
  </si>
  <si>
    <t>Galatasaray SK</t>
  </si>
  <si>
    <t>Luis Suárez</t>
  </si>
  <si>
    <t>Uruguay</t>
  </si>
  <si>
    <t>Club Nacional de Football</t>
  </si>
  <si>
    <t>Dušan Tadić</t>
  </si>
  <si>
    <t>Ajax</t>
  </si>
  <si>
    <t>Domenico Berardi</t>
  </si>
  <si>
    <t>RM,RW</t>
  </si>
  <si>
    <t>U.S. Sassuolo Calcio</t>
  </si>
  <si>
    <t>Q) Using Unique and CountA functions, find out the total number of unique represenatives.</t>
  </si>
  <si>
    <t>Q) Using the Unique function, return a list of the distinct items present in the dataset.</t>
  </si>
  <si>
    <t>Q) From the answer above, find the average revenue for each item.</t>
  </si>
  <si>
    <t>Q) From the answer above, utilize the sort/sortby function in arranging the items list in descending order.</t>
  </si>
  <si>
    <t>Q) From the answer above, what conclusions can you make and what suggestion would you give?.</t>
  </si>
  <si>
    <t>This is because Count is used to count Numerical values. You should have instead Used Counta Formula which counts Non-Numerical Values</t>
  </si>
  <si>
    <t>It is used to apply cell formats from one cell to another.</t>
  </si>
  <si>
    <t>Players Less than 25 years</t>
  </si>
  <si>
    <t>AverageIF</t>
  </si>
  <si>
    <t>ITEM</t>
  </si>
  <si>
    <t xml:space="preserve">From the above answer, it is evident that the Binder has the highest Average Revenue whereas Pencil generates the least Revenue. </t>
  </si>
  <si>
    <t>I will use the Filter option to filter the columns</t>
  </si>
  <si>
    <t>After Filtering I got the Following :</t>
  </si>
  <si>
    <t>From the observations, the business can put more efforts in boosting the Pencil sales which will generate more revenue hence increasing it's average Revenue to keep up with the rest of the Items and reduce the margin difference in the highest and the lowest item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</si>
</sst>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m\ yyyy"/>
    <numFmt numFmtId="165" formatCode="&quot;$&quot;#,##0.00"/>
    <numFmt numFmtId="166" formatCode="m/d/yy"/>
    <numFmt numFmtId="167" formatCode="_ * #,##0.00_ ;_ * \-#,##0.00_ ;_ * &quot;-&quot;??_ ;_ @_ "/>
  </numFmts>
  <fonts count="11" x14ac:knownFonts="1">
    <font>
      <sz val="11"/>
      <color theme="1"/>
      <name val="Calibri"/>
      <scheme val="minor"/>
    </font>
    <font>
      <sz val="11"/>
      <color theme="1"/>
      <name val="Calibri"/>
      <family val="2"/>
      <scheme val="minor"/>
    </font>
    <font>
      <sz val="11"/>
      <color theme="1"/>
      <name val="Calibri"/>
      <family val="2"/>
      <scheme val="minor"/>
    </font>
    <font>
      <b/>
      <sz val="11"/>
      <color theme="0"/>
      <name val="Calibri"/>
      <family val="2"/>
    </font>
    <font>
      <b/>
      <sz val="11"/>
      <color theme="1"/>
      <name val="Calibri"/>
      <family val="2"/>
    </font>
    <font>
      <sz val="11"/>
      <color theme="1"/>
      <name val="Calibri"/>
      <family val="2"/>
    </font>
    <font>
      <sz val="11"/>
      <color theme="0"/>
      <name val="Calibri"/>
      <family val="2"/>
    </font>
    <font>
      <b/>
      <sz val="12"/>
      <color theme="0"/>
      <name val="Calibri"/>
      <family val="2"/>
    </font>
    <font>
      <b/>
      <sz val="11"/>
      <color rgb="FF000000"/>
      <name val="Calibri"/>
      <family val="2"/>
    </font>
    <font>
      <b/>
      <sz val="12"/>
      <color theme="1"/>
      <name val="Open Sans"/>
    </font>
    <font>
      <b/>
      <sz val="11"/>
      <color theme="1"/>
      <name val="Calibri"/>
      <family val="2"/>
      <scheme val="minor"/>
    </font>
  </fonts>
  <fills count="13">
    <fill>
      <patternFill patternType="none"/>
    </fill>
    <fill>
      <patternFill patternType="gray125"/>
    </fill>
    <fill>
      <patternFill patternType="solid">
        <fgColor theme="4"/>
        <bgColor theme="4"/>
      </patternFill>
    </fill>
    <fill>
      <patternFill patternType="solid">
        <fgColor theme="9"/>
        <bgColor theme="9"/>
      </patternFill>
    </fill>
    <fill>
      <patternFill patternType="solid">
        <fgColor theme="0"/>
        <bgColor theme="0"/>
      </patternFill>
    </fill>
    <fill>
      <patternFill patternType="solid">
        <fgColor rgb="FF2F5496"/>
        <bgColor rgb="FF2F5496"/>
      </patternFill>
    </fill>
    <fill>
      <patternFill patternType="solid">
        <fgColor rgb="FFA8D08D"/>
        <bgColor rgb="FFA8D08D"/>
      </patternFill>
    </fill>
    <fill>
      <patternFill patternType="solid">
        <fgColor rgb="FF548135"/>
        <bgColor rgb="FF548135"/>
      </patternFill>
    </fill>
    <fill>
      <patternFill patternType="solid">
        <fgColor theme="7"/>
        <bgColor theme="7"/>
      </patternFill>
    </fill>
    <fill>
      <patternFill patternType="solid">
        <fgColor theme="5"/>
        <bgColor theme="5"/>
      </patternFill>
    </fill>
    <fill>
      <patternFill patternType="solid">
        <fgColor rgb="FFFFFF00"/>
        <bgColor rgb="FFFFFF00"/>
      </patternFill>
    </fill>
    <fill>
      <patternFill patternType="solid">
        <fgColor theme="9"/>
        <bgColor indexed="64"/>
      </patternFill>
    </fill>
    <fill>
      <patternFill patternType="solid">
        <fgColor theme="7"/>
        <bgColor indexed="64"/>
      </patternFill>
    </fill>
  </fills>
  <borders count="13">
    <border>
      <left/>
      <right/>
      <top/>
      <bottom/>
      <diagonal/>
    </border>
    <border>
      <left style="thin">
        <color theme="0"/>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3" fillId="2" borderId="1" xfId="0" applyFont="1" applyFill="1" applyBorder="1"/>
    <xf numFmtId="0" fontId="4" fillId="3" borderId="2" xfId="0" applyFont="1" applyFill="1" applyBorder="1"/>
    <xf numFmtId="0" fontId="5" fillId="4" borderId="3" xfId="0" applyFont="1" applyFill="1" applyBorder="1"/>
    <xf numFmtId="14" fontId="5" fillId="4" borderId="3" xfId="0" applyNumberFormat="1" applyFont="1" applyFill="1" applyBorder="1"/>
    <xf numFmtId="0" fontId="6" fillId="2" borderId="2" xfId="0" applyFont="1" applyFill="1" applyBorder="1"/>
    <xf numFmtId="0" fontId="7" fillId="5" borderId="2" xfId="0" applyFont="1" applyFill="1" applyBorder="1" applyAlignment="1">
      <alignment horizontal="left"/>
    </xf>
    <xf numFmtId="164" fontId="7" fillId="5" borderId="2" xfId="0" applyNumberFormat="1" applyFont="1" applyFill="1" applyBorder="1" applyAlignment="1">
      <alignment horizontal="center"/>
    </xf>
    <xf numFmtId="0" fontId="5" fillId="0" borderId="0" xfId="0" applyFont="1"/>
    <xf numFmtId="165" fontId="5" fillId="0" borderId="0" xfId="0" applyNumberFormat="1" applyFont="1"/>
    <xf numFmtId="0" fontId="4" fillId="6" borderId="2" xfId="0" applyFont="1" applyFill="1" applyBorder="1"/>
    <xf numFmtId="0" fontId="5" fillId="0" borderId="0" xfId="0" applyFont="1" applyAlignment="1">
      <alignment horizontal="left"/>
    </xf>
    <xf numFmtId="0" fontId="5" fillId="7" borderId="2" xfId="0" applyFont="1" applyFill="1" applyBorder="1"/>
    <xf numFmtId="0" fontId="5" fillId="8" borderId="2" xfId="0" applyFont="1" applyFill="1" applyBorder="1" applyAlignment="1">
      <alignment horizontal="center" vertical="center"/>
    </xf>
    <xf numFmtId="1" fontId="5" fillId="8" borderId="2" xfId="0" applyNumberFormat="1" applyFont="1" applyFill="1" applyBorder="1" applyAlignment="1">
      <alignment horizontal="left" vertical="center"/>
    </xf>
    <xf numFmtId="0" fontId="5" fillId="8" borderId="2" xfId="0" applyFont="1" applyFill="1" applyBorder="1" applyAlignment="1">
      <alignment horizontal="left" vertical="center"/>
    </xf>
    <xf numFmtId="166" fontId="5" fillId="0" borderId="0" xfId="0" applyNumberFormat="1"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167" fontId="5" fillId="0" borderId="0" xfId="0" applyNumberFormat="1" applyFont="1" applyAlignment="1">
      <alignment horizontal="left" vertical="center"/>
    </xf>
    <xf numFmtId="167" fontId="5" fillId="0" borderId="0" xfId="0" applyNumberFormat="1" applyFont="1" applyAlignment="1">
      <alignment vertical="center"/>
    </xf>
    <xf numFmtId="0" fontId="8" fillId="3" borderId="2" xfId="0" applyFont="1" applyFill="1" applyBorder="1"/>
    <xf numFmtId="0" fontId="4" fillId="7" borderId="2" xfId="0" applyFont="1" applyFill="1" applyBorder="1"/>
    <xf numFmtId="0" fontId="9" fillId="0" borderId="0" xfId="0" applyFont="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4" fillId="9" borderId="2" xfId="0" applyFont="1" applyFill="1" applyBorder="1"/>
    <xf numFmtId="0" fontId="4" fillId="10" borderId="2" xfId="0" applyFont="1" applyFill="1" applyBorder="1"/>
    <xf numFmtId="0" fontId="2" fillId="0" borderId="0" xfId="0" applyFont="1"/>
    <xf numFmtId="0" fontId="3" fillId="2" borderId="12" xfId="0" applyFont="1" applyFill="1" applyBorder="1"/>
    <xf numFmtId="0" fontId="0" fillId="0" borderId="12" xfId="0" applyBorder="1"/>
    <xf numFmtId="0" fontId="10" fillId="11" borderId="0" xfId="0" applyFont="1" applyFill="1"/>
    <xf numFmtId="0" fontId="4" fillId="0" borderId="0" xfId="0" applyFont="1"/>
    <xf numFmtId="167" fontId="10" fillId="0" borderId="0" xfId="0" applyNumberFormat="1" applyFont="1"/>
    <xf numFmtId="0" fontId="2" fillId="12" borderId="12" xfId="0" applyFont="1" applyFill="1" applyBorder="1"/>
    <xf numFmtId="0" fontId="1" fillId="0" borderId="0" xfId="0" applyFont="1"/>
  </cellXfs>
  <cellStyles count="1">
    <cellStyle name="Normal" xfId="0" builtinId="0"/>
  </cellStyles>
  <dxfs count="27">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3">
    <tableStyle name="Q1-style" pivot="0" count="3" xr9:uid="{00000000-0011-0000-FFFF-FFFF00000000}">
      <tableStyleElement type="headerRow" dxfId="26"/>
      <tableStyleElement type="firstRowStripe" dxfId="25"/>
      <tableStyleElement type="secondRowStripe" dxfId="24"/>
    </tableStyle>
    <tableStyle name="Q2-style" pivot="0" count="3" xr9:uid="{00000000-0011-0000-FFFF-FFFF01000000}">
      <tableStyleElement type="headerRow" dxfId="23"/>
      <tableStyleElement type="firstRowStripe" dxfId="22"/>
      <tableStyleElement type="secondRowStripe" dxfId="21"/>
    </tableStyle>
    <tableStyle name="Q3-style" pivot="0" count="3" xr9:uid="{00000000-0011-0000-FFFF-FFFF02000000}">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126">
  <sortState xmlns:xlrd2="http://schemas.microsoft.com/office/spreadsheetml/2017/richdata2" ref="A2:J126">
    <sortCondition descending="1" ref="B2:B126"/>
  </sortState>
  <tableColumns count="10">
    <tableColumn id="1" xr3:uid="{00000000-0010-0000-0000-000001000000}" name="Agent"/>
    <tableColumn id="2" xr3:uid="{00000000-0010-0000-0000-000002000000}" name="Date Listed"/>
    <tableColumn id="3" xr3:uid="{00000000-0010-0000-0000-000003000000}" name="Area"/>
    <tableColumn id="4" xr3:uid="{00000000-0010-0000-0000-000004000000}" name="List Price"/>
    <tableColumn id="5" xr3:uid="{00000000-0010-0000-0000-000005000000}" name="Bedrooms"/>
    <tableColumn id="6" xr3:uid="{00000000-0010-0000-0000-000006000000}" name="Baths"/>
    <tableColumn id="7" xr3:uid="{00000000-0010-0000-0000-000007000000}" name="SqFt"/>
    <tableColumn id="8" xr3:uid="{00000000-0010-0000-0000-000008000000}" name="Type"/>
    <tableColumn id="9" xr3:uid="{00000000-0010-0000-0000-000009000000}" name="Pool"/>
    <tableColumn id="10" xr3:uid="{00000000-0010-0000-0000-00000A000000}" name="Sold"/>
  </tableColumns>
  <tableStyleInfo name="Q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3C2100-1AE6-4D9F-9BF9-3A88CABD92DA}" name="Table_15" displayName="Table_15" ref="M3:V128">
  <sortState xmlns:xlrd2="http://schemas.microsoft.com/office/spreadsheetml/2017/richdata2" ref="M4:V128">
    <sortCondition descending="1" ref="N2:N126"/>
  </sortState>
  <tableColumns count="10">
    <tableColumn id="1" xr3:uid="{A948027B-E656-4DC7-A8B5-CCDF175E1FFF}" name="Agent"/>
    <tableColumn id="2" xr3:uid="{6DBCD6AC-3CCC-4FF3-9D2A-5429EF0B0E39}" name="Date Listed"/>
    <tableColumn id="3" xr3:uid="{E1AE0EDD-F3C9-4380-B97D-710E4E5335FA}" name="Area"/>
    <tableColumn id="4" xr3:uid="{8F5D39BE-7475-4687-88D5-124DC600C540}" name="List Price"/>
    <tableColumn id="5" xr3:uid="{5DFB5F96-8624-4CA8-9CCD-0E25BC5C2E74}" name="Bedrooms"/>
    <tableColumn id="6" xr3:uid="{0979A0B9-8E21-4582-BC54-6FB359019B75}" name="Baths"/>
    <tableColumn id="7" xr3:uid="{428109CF-6135-457A-BFB1-2A8171594BC8}" name="SqFt"/>
    <tableColumn id="8" xr3:uid="{E3EDF088-0B15-4A9C-8507-9CD62E4425C4}" name="Type"/>
    <tableColumn id="9" xr3:uid="{2AB9BCE5-5FF9-4641-B1CB-F0EF424B6859}" name="Pool"/>
    <tableColumn id="10" xr3:uid="{C97A72C6-E71F-437C-B99D-1992498D960B}" name="Sold"/>
  </tableColumns>
  <tableStyleInfo name="Q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126">
  <autoFilter ref="A1:J126" xr:uid="{00000000-000C-0000-FFFF-FFFF01000000}"/>
  <tableColumns count="10">
    <tableColumn id="1" xr3:uid="{00000000-0010-0000-0100-000001000000}" name="Agent"/>
    <tableColumn id="2" xr3:uid="{00000000-0010-0000-0100-000002000000}" name="Date Listed"/>
    <tableColumn id="3" xr3:uid="{00000000-0010-0000-0100-000003000000}" name="Area"/>
    <tableColumn id="4" xr3:uid="{00000000-0010-0000-0100-000004000000}" name="List Price"/>
    <tableColumn id="5" xr3:uid="{00000000-0010-0000-0100-000005000000}" name="Bedrooms"/>
    <tableColumn id="6" xr3:uid="{00000000-0010-0000-0100-000006000000}" name="Baths"/>
    <tableColumn id="7" xr3:uid="{00000000-0010-0000-0100-000007000000}" name="SqFt"/>
    <tableColumn id="8" xr3:uid="{00000000-0010-0000-0100-000008000000}" name="Type"/>
    <tableColumn id="9" xr3:uid="{00000000-0010-0000-0100-000009000000}" name="Pool"/>
    <tableColumn id="10" xr3:uid="{00000000-0010-0000-0100-00000A000000}" name="Sold"/>
  </tableColumns>
  <tableStyleInfo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J126">
  <tableColumns count="10">
    <tableColumn id="1" xr3:uid="{00000000-0010-0000-0200-000001000000}" name="Agent"/>
    <tableColumn id="2" xr3:uid="{00000000-0010-0000-0200-000002000000}" name="Date Listed"/>
    <tableColumn id="3" xr3:uid="{00000000-0010-0000-0200-000003000000}" name="Area"/>
    <tableColumn id="4" xr3:uid="{00000000-0010-0000-0200-000004000000}" name="List Price"/>
    <tableColumn id="5" xr3:uid="{00000000-0010-0000-0200-000005000000}" name="Bedrooms"/>
    <tableColumn id="6" xr3:uid="{00000000-0010-0000-0200-000006000000}" name="Baths"/>
    <tableColumn id="7" xr3:uid="{00000000-0010-0000-0200-000007000000}" name="SqFt"/>
    <tableColumn id="8" xr3:uid="{00000000-0010-0000-0200-000008000000}" name="Type"/>
    <tableColumn id="9" xr3:uid="{00000000-0010-0000-0200-000009000000}" name="Pool"/>
    <tableColumn id="10" xr3:uid="{00000000-0010-0000-0200-00000A000000}" name="Sold"/>
  </tableColumns>
  <tableStyleInfo name="Q3-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E8FAA1-FBDA-45FC-A44E-FC0CAAEA6176}" name="Table5" displayName="Table5" ref="A3:N102" totalsRowShown="0" headerRowDxfId="17" dataDxfId="16">
  <autoFilter ref="A3:N102" xr:uid="{10E8FAA1-FBDA-45FC-A44E-FC0CAAEA6176}">
    <filterColumn colId="7">
      <customFilters>
        <customFilter operator="lessThan" val="25"/>
      </customFilters>
    </filterColumn>
  </autoFilter>
  <tableColumns count="14">
    <tableColumn id="1" xr3:uid="{8146D421-56E7-42F7-B5AC-35BFDD941C4F}" name="Full Name" dataDxfId="15"/>
    <tableColumn id="2" xr3:uid="{FE600A96-1176-4F83-858D-B8415705DF31}" name="Overall" dataDxfId="14"/>
    <tableColumn id="3" xr3:uid="{CC6C456F-8A1A-46BE-94E2-11DB59EBD46C}" name="Potential" dataDxfId="13"/>
    <tableColumn id="4" xr3:uid="{456BB857-E2F5-4CE2-89AB-921B4FCAC41D}" name="Value(in Euro)" dataDxfId="12"/>
    <tableColumn id="5" xr3:uid="{9774B36F-5BD0-4059-BF97-8D15DF932653}" name="Positions Played" dataDxfId="11"/>
    <tableColumn id="6" xr3:uid="{C64C8A39-D253-4F15-B86F-0597F548BAA0}" name="Best Position" dataDxfId="10"/>
    <tableColumn id="7" xr3:uid="{5082126D-5D6A-4C9D-8368-AC1B9955600C}" name="Nationality" dataDxfId="9"/>
    <tableColumn id="8" xr3:uid="{0348009D-91CF-46F2-9DE1-53B377641BD6}" name="Age" dataDxfId="8"/>
    <tableColumn id="9" xr3:uid="{4FAAB8D5-7470-4771-A357-56C30B7C19B9}" name="Height(in cm)" dataDxfId="7"/>
    <tableColumn id="10" xr3:uid="{78A01620-11DA-4546-BD14-3C4D2C0AD396}" name="Weight(in kg)" dataDxfId="6"/>
    <tableColumn id="11" xr3:uid="{05070FEB-E556-41DF-A8F5-4750F5D1C99B}" name="TotalStats" dataDxfId="5"/>
    <tableColumn id="12" xr3:uid="{DD1A0654-9C4E-42B9-8227-28C2AC13A5E9}" name="BaseStats" dataDxfId="4"/>
    <tableColumn id="13" xr3:uid="{6F0700CB-B976-4127-8CD4-9C33B2602CED}" name="Club Name" dataDxfId="3"/>
    <tableColumn id="14" xr3:uid="{B9CD79C5-0387-476D-A09C-B39500A017AE}" name="Wage(in Euro)" dataDxfId="2"/>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workbookViewId="0">
      <selection activeCell="O10" sqref="O10"/>
    </sheetView>
  </sheetViews>
  <sheetFormatPr defaultColWidth="14.42578125" defaultRowHeight="15" customHeight="1" x14ac:dyDescent="0.25"/>
  <cols>
    <col min="1" max="1" width="9.42578125" bestFit="1" customWidth="1"/>
    <col min="2" max="2" width="10.7109375" bestFit="1" customWidth="1"/>
    <col min="3" max="3" width="9.7109375" bestFit="1" customWidth="1"/>
    <col min="4" max="4" width="8" bestFit="1" customWidth="1"/>
    <col min="5" max="5" width="2" bestFit="1" customWidth="1"/>
    <col min="6" max="6" width="5" bestFit="1" customWidth="1"/>
    <col min="7" max="7" width="5" customWidth="1"/>
    <col min="8" max="8" width="13.28515625" bestFit="1" customWidth="1"/>
    <col min="9" max="10" width="6.140625" bestFit="1" customWidth="1"/>
    <col min="11" max="13" width="8.7109375" customWidth="1"/>
    <col min="14" max="14" width="10.85546875" bestFit="1" customWidth="1"/>
    <col min="15" max="19" width="8.7109375" customWidth="1"/>
    <col min="20" max="20" width="13" customWidth="1"/>
    <col min="21" max="21" width="8.7109375" customWidth="1"/>
  </cols>
  <sheetData>
    <row r="1" spans="1:22" ht="14.25" customHeight="1" x14ac:dyDescent="0.25">
      <c r="A1" s="1" t="s">
        <v>0</v>
      </c>
      <c r="B1" s="1" t="s">
        <v>1</v>
      </c>
      <c r="C1" s="1" t="s">
        <v>2</v>
      </c>
      <c r="D1" s="1" t="s">
        <v>3</v>
      </c>
      <c r="E1" s="1" t="s">
        <v>4</v>
      </c>
      <c r="F1" s="1" t="s">
        <v>5</v>
      </c>
      <c r="G1" s="1" t="s">
        <v>6</v>
      </c>
      <c r="H1" s="1" t="s">
        <v>7</v>
      </c>
      <c r="I1" s="1" t="s">
        <v>8</v>
      </c>
      <c r="J1" s="1" t="s">
        <v>9</v>
      </c>
      <c r="M1" s="2" t="s">
        <v>10</v>
      </c>
      <c r="N1" s="2"/>
      <c r="O1" s="2"/>
      <c r="P1" s="2"/>
      <c r="Q1" s="2"/>
      <c r="R1" s="2"/>
      <c r="S1" s="2"/>
      <c r="T1" s="2"/>
      <c r="U1" s="2"/>
    </row>
    <row r="2" spans="1:22" ht="14.25" customHeight="1" x14ac:dyDescent="0.25">
      <c r="A2" s="3" t="s">
        <v>17</v>
      </c>
      <c r="B2" s="4">
        <v>39373</v>
      </c>
      <c r="C2" s="3" t="s">
        <v>12</v>
      </c>
      <c r="D2" s="3">
        <v>360000</v>
      </c>
      <c r="E2" s="3">
        <v>3</v>
      </c>
      <c r="F2" s="3">
        <v>2.5</v>
      </c>
      <c r="G2" s="3">
        <v>2330</v>
      </c>
      <c r="H2" s="3" t="s">
        <v>16</v>
      </c>
      <c r="I2" s="3" t="b">
        <v>0</v>
      </c>
      <c r="J2" s="3" t="b">
        <v>0</v>
      </c>
    </row>
    <row r="3" spans="1:22" ht="14.25" customHeight="1" x14ac:dyDescent="0.25">
      <c r="A3" s="3" t="s">
        <v>22</v>
      </c>
      <c r="B3" s="4">
        <v>39373</v>
      </c>
      <c r="C3" s="3" t="s">
        <v>12</v>
      </c>
      <c r="D3" s="3">
        <v>264900</v>
      </c>
      <c r="E3" s="3">
        <v>4</v>
      </c>
      <c r="F3" s="3">
        <v>2.5</v>
      </c>
      <c r="G3" s="3">
        <v>2488</v>
      </c>
      <c r="H3" s="3" t="s">
        <v>13</v>
      </c>
      <c r="I3" s="3" t="b">
        <v>0</v>
      </c>
      <c r="J3" s="3" t="b">
        <v>0</v>
      </c>
      <c r="M3" s="1" t="s">
        <v>0</v>
      </c>
      <c r="N3" s="1" t="s">
        <v>1</v>
      </c>
      <c r="O3" s="1" t="s">
        <v>2</v>
      </c>
      <c r="P3" s="1" t="s">
        <v>3</v>
      </c>
      <c r="Q3" s="1" t="s">
        <v>4</v>
      </c>
      <c r="R3" s="1" t="s">
        <v>5</v>
      </c>
      <c r="S3" s="1" t="s">
        <v>6</v>
      </c>
      <c r="T3" s="1" t="s">
        <v>7</v>
      </c>
      <c r="U3" s="1" t="s">
        <v>8</v>
      </c>
      <c r="V3" s="1" t="s">
        <v>9</v>
      </c>
    </row>
    <row r="4" spans="1:22" ht="14.25" customHeight="1" x14ac:dyDescent="0.25">
      <c r="A4" s="3" t="s">
        <v>17</v>
      </c>
      <c r="B4" s="4">
        <v>39369</v>
      </c>
      <c r="C4" s="3" t="s">
        <v>15</v>
      </c>
      <c r="D4" s="3">
        <v>243000</v>
      </c>
      <c r="E4" s="3">
        <v>4</v>
      </c>
      <c r="F4" s="3">
        <v>2.5</v>
      </c>
      <c r="G4" s="3">
        <v>1914</v>
      </c>
      <c r="H4" s="3" t="s">
        <v>16</v>
      </c>
      <c r="I4" s="3" t="b">
        <v>0</v>
      </c>
      <c r="J4" s="3" t="b">
        <v>0</v>
      </c>
      <c r="M4" s="3" t="s">
        <v>17</v>
      </c>
      <c r="N4" s="4">
        <v>39373</v>
      </c>
      <c r="O4" s="3" t="s">
        <v>12</v>
      </c>
      <c r="P4" s="3">
        <v>360000</v>
      </c>
      <c r="Q4" s="3">
        <v>3</v>
      </c>
      <c r="R4" s="3">
        <v>2.5</v>
      </c>
      <c r="S4" s="3">
        <v>2330</v>
      </c>
      <c r="T4" s="3" t="s">
        <v>16</v>
      </c>
      <c r="U4" s="3" t="b">
        <v>0</v>
      </c>
      <c r="V4" s="3" t="b">
        <v>0</v>
      </c>
    </row>
    <row r="5" spans="1:22" ht="14.25" customHeight="1" x14ac:dyDescent="0.25">
      <c r="A5" s="3" t="s">
        <v>11</v>
      </c>
      <c r="B5" s="4">
        <v>39366</v>
      </c>
      <c r="C5" s="3" t="s">
        <v>15</v>
      </c>
      <c r="D5" s="3">
        <v>345000</v>
      </c>
      <c r="E5" s="3">
        <v>3</v>
      </c>
      <c r="F5" s="3">
        <v>2</v>
      </c>
      <c r="G5" s="3">
        <v>2694</v>
      </c>
      <c r="H5" s="3" t="s">
        <v>16</v>
      </c>
      <c r="I5" s="3" t="b">
        <v>0</v>
      </c>
      <c r="J5" s="3" t="b">
        <v>0</v>
      </c>
      <c r="M5" s="3" t="s">
        <v>22</v>
      </c>
      <c r="N5" s="4">
        <v>39373</v>
      </c>
      <c r="O5" s="3" t="s">
        <v>12</v>
      </c>
      <c r="P5" s="3">
        <v>264900</v>
      </c>
      <c r="Q5" s="3">
        <v>4</v>
      </c>
      <c r="R5" s="3">
        <v>2.5</v>
      </c>
      <c r="S5" s="3">
        <v>2488</v>
      </c>
      <c r="T5" s="3" t="s">
        <v>13</v>
      </c>
      <c r="U5" s="3" t="b">
        <v>0</v>
      </c>
      <c r="V5" s="3" t="b">
        <v>0</v>
      </c>
    </row>
    <row r="6" spans="1:22" ht="14.25" customHeight="1" x14ac:dyDescent="0.25">
      <c r="A6" s="3" t="s">
        <v>18</v>
      </c>
      <c r="B6" s="4">
        <v>39364</v>
      </c>
      <c r="C6" s="3" t="s">
        <v>15</v>
      </c>
      <c r="D6" s="3">
        <v>199000</v>
      </c>
      <c r="E6" s="3">
        <v>3</v>
      </c>
      <c r="F6" s="3">
        <v>2.5</v>
      </c>
      <c r="G6" s="3">
        <v>1510</v>
      </c>
      <c r="H6" s="3" t="s">
        <v>13</v>
      </c>
      <c r="I6" s="3" t="b">
        <v>0</v>
      </c>
      <c r="J6" s="3" t="b">
        <v>0</v>
      </c>
      <c r="M6" s="3" t="s">
        <v>17</v>
      </c>
      <c r="N6" s="4">
        <v>39369</v>
      </c>
      <c r="O6" s="3" t="s">
        <v>15</v>
      </c>
      <c r="P6" s="3">
        <v>243000</v>
      </c>
      <c r="Q6" s="3">
        <v>4</v>
      </c>
      <c r="R6" s="3">
        <v>2.5</v>
      </c>
      <c r="S6" s="3">
        <v>1914</v>
      </c>
      <c r="T6" s="3" t="s">
        <v>16</v>
      </c>
      <c r="U6" s="3" t="b">
        <v>0</v>
      </c>
      <c r="V6" s="3" t="b">
        <v>0</v>
      </c>
    </row>
    <row r="7" spans="1:22" ht="14.25" customHeight="1" x14ac:dyDescent="0.25">
      <c r="A7" s="3" t="s">
        <v>26</v>
      </c>
      <c r="B7" s="4">
        <v>39364</v>
      </c>
      <c r="C7" s="3" t="s">
        <v>15</v>
      </c>
      <c r="D7" s="3">
        <v>227500</v>
      </c>
      <c r="E7" s="3">
        <v>4</v>
      </c>
      <c r="F7" s="3">
        <v>3</v>
      </c>
      <c r="G7" s="3">
        <v>1990</v>
      </c>
      <c r="H7" s="3" t="s">
        <v>16</v>
      </c>
      <c r="I7" s="3" t="b">
        <v>1</v>
      </c>
      <c r="J7" s="3" t="b">
        <v>0</v>
      </c>
      <c r="M7" s="3" t="s">
        <v>11</v>
      </c>
      <c r="N7" s="4">
        <v>39366</v>
      </c>
      <c r="O7" s="3" t="s">
        <v>15</v>
      </c>
      <c r="P7" s="3">
        <v>345000</v>
      </c>
      <c r="Q7" s="3">
        <v>3</v>
      </c>
      <c r="R7" s="3">
        <v>2</v>
      </c>
      <c r="S7" s="3">
        <v>2694</v>
      </c>
      <c r="T7" s="3" t="s">
        <v>16</v>
      </c>
      <c r="U7" s="3" t="b">
        <v>0</v>
      </c>
      <c r="V7" s="3" t="b">
        <v>0</v>
      </c>
    </row>
    <row r="8" spans="1:22" ht="14.25" customHeight="1" x14ac:dyDescent="0.25">
      <c r="A8" s="3" t="s">
        <v>26</v>
      </c>
      <c r="B8" s="4">
        <v>39364</v>
      </c>
      <c r="C8" s="3" t="s">
        <v>15</v>
      </c>
      <c r="D8" s="3">
        <v>272500</v>
      </c>
      <c r="E8" s="3">
        <v>4</v>
      </c>
      <c r="F8" s="3">
        <v>3</v>
      </c>
      <c r="G8" s="3">
        <v>2006</v>
      </c>
      <c r="H8" s="3" t="s">
        <v>16</v>
      </c>
      <c r="I8" s="3" t="b">
        <v>0</v>
      </c>
      <c r="J8" s="3" t="b">
        <v>0</v>
      </c>
      <c r="M8" s="3" t="s">
        <v>18</v>
      </c>
      <c r="N8" s="4">
        <v>39364</v>
      </c>
      <c r="O8" s="3" t="s">
        <v>15</v>
      </c>
      <c r="P8" s="3">
        <v>199000</v>
      </c>
      <c r="Q8" s="3">
        <v>3</v>
      </c>
      <c r="R8" s="3">
        <v>2.5</v>
      </c>
      <c r="S8" s="3">
        <v>1510</v>
      </c>
      <c r="T8" s="3" t="s">
        <v>13</v>
      </c>
      <c r="U8" s="3" t="b">
        <v>0</v>
      </c>
      <c r="V8" s="3" t="b">
        <v>0</v>
      </c>
    </row>
    <row r="9" spans="1:22" ht="14.25" customHeight="1" x14ac:dyDescent="0.25">
      <c r="A9" s="3" t="s">
        <v>14</v>
      </c>
      <c r="B9" s="4">
        <v>39361</v>
      </c>
      <c r="C9" s="3" t="s">
        <v>15</v>
      </c>
      <c r="D9" s="3">
        <v>290000</v>
      </c>
      <c r="E9" s="3">
        <v>4</v>
      </c>
      <c r="F9" s="3">
        <v>2</v>
      </c>
      <c r="G9" s="3">
        <v>2400</v>
      </c>
      <c r="H9" s="3" t="s">
        <v>16</v>
      </c>
      <c r="I9" s="3" t="b">
        <v>0</v>
      </c>
      <c r="J9" s="3" t="b">
        <v>0</v>
      </c>
      <c r="M9" s="3" t="s">
        <v>26</v>
      </c>
      <c r="N9" s="4">
        <v>39364</v>
      </c>
      <c r="O9" s="3" t="s">
        <v>15</v>
      </c>
      <c r="P9" s="3">
        <v>227500</v>
      </c>
      <c r="Q9" s="3">
        <v>4</v>
      </c>
      <c r="R9" s="3">
        <v>3</v>
      </c>
      <c r="S9" s="3">
        <v>1990</v>
      </c>
      <c r="T9" s="3" t="s">
        <v>16</v>
      </c>
      <c r="U9" s="3" t="b">
        <v>1</v>
      </c>
      <c r="V9" s="3" t="b">
        <v>0</v>
      </c>
    </row>
    <row r="10" spans="1:22" ht="14.25" customHeight="1" x14ac:dyDescent="0.25">
      <c r="A10" s="3" t="s">
        <v>21</v>
      </c>
      <c r="B10" s="4">
        <v>39358</v>
      </c>
      <c r="C10" s="3" t="s">
        <v>15</v>
      </c>
      <c r="D10" s="3">
        <v>340000</v>
      </c>
      <c r="E10" s="3">
        <v>4</v>
      </c>
      <c r="F10" s="3">
        <v>2.5</v>
      </c>
      <c r="G10" s="3">
        <v>2517</v>
      </c>
      <c r="H10" s="3" t="s">
        <v>13</v>
      </c>
      <c r="I10" s="3" t="b">
        <v>0</v>
      </c>
      <c r="J10" s="3" t="b">
        <v>0</v>
      </c>
      <c r="M10" s="3" t="s">
        <v>26</v>
      </c>
      <c r="N10" s="4">
        <v>39364</v>
      </c>
      <c r="O10" s="3" t="s">
        <v>15</v>
      </c>
      <c r="P10" s="3">
        <v>272500</v>
      </c>
      <c r="Q10" s="3">
        <v>4</v>
      </c>
      <c r="R10" s="3">
        <v>3</v>
      </c>
      <c r="S10" s="3">
        <v>2006</v>
      </c>
      <c r="T10" s="3" t="s">
        <v>16</v>
      </c>
      <c r="U10" s="3" t="b">
        <v>0</v>
      </c>
      <c r="V10" s="3" t="b">
        <v>0</v>
      </c>
    </row>
    <row r="11" spans="1:22" ht="14.25" customHeight="1" x14ac:dyDescent="0.25">
      <c r="A11" s="3" t="s">
        <v>25</v>
      </c>
      <c r="B11" s="4">
        <v>39357</v>
      </c>
      <c r="C11" s="3" t="s">
        <v>20</v>
      </c>
      <c r="D11" s="3">
        <v>349000</v>
      </c>
      <c r="E11" s="3">
        <v>3</v>
      </c>
      <c r="F11" s="3">
        <v>2.5</v>
      </c>
      <c r="G11" s="3">
        <v>1727</v>
      </c>
      <c r="H11" s="3" t="s">
        <v>13</v>
      </c>
      <c r="I11" s="3" t="b">
        <v>1</v>
      </c>
      <c r="J11" s="3" t="b">
        <v>1</v>
      </c>
      <c r="M11" s="3" t="s">
        <v>14</v>
      </c>
      <c r="N11" s="4">
        <v>39361</v>
      </c>
      <c r="O11" s="3" t="s">
        <v>15</v>
      </c>
      <c r="P11" s="3">
        <v>290000</v>
      </c>
      <c r="Q11" s="3">
        <v>4</v>
      </c>
      <c r="R11" s="3">
        <v>2</v>
      </c>
      <c r="S11" s="3">
        <v>2400</v>
      </c>
      <c r="T11" s="3" t="s">
        <v>16</v>
      </c>
      <c r="U11" s="3" t="b">
        <v>0</v>
      </c>
      <c r="V11" s="3" t="b">
        <v>0</v>
      </c>
    </row>
    <row r="12" spans="1:22" ht="14.25" customHeight="1" x14ac:dyDescent="0.25">
      <c r="A12" s="3" t="s">
        <v>22</v>
      </c>
      <c r="B12" s="4">
        <v>39355</v>
      </c>
      <c r="C12" s="3" t="s">
        <v>12</v>
      </c>
      <c r="D12" s="3">
        <v>235990</v>
      </c>
      <c r="E12" s="3">
        <v>5</v>
      </c>
      <c r="F12" s="3">
        <v>3</v>
      </c>
      <c r="G12" s="3">
        <v>2723</v>
      </c>
      <c r="H12" s="3" t="s">
        <v>13</v>
      </c>
      <c r="I12" s="3" t="b">
        <v>0</v>
      </c>
      <c r="J12" s="3" t="b">
        <v>0</v>
      </c>
      <c r="M12" s="3" t="s">
        <v>21</v>
      </c>
      <c r="N12" s="4">
        <v>39358</v>
      </c>
      <c r="O12" s="3" t="s">
        <v>15</v>
      </c>
      <c r="P12" s="3">
        <v>340000</v>
      </c>
      <c r="Q12" s="3">
        <v>4</v>
      </c>
      <c r="R12" s="3">
        <v>2.5</v>
      </c>
      <c r="S12" s="3">
        <v>2517</v>
      </c>
      <c r="T12" s="3" t="s">
        <v>13</v>
      </c>
      <c r="U12" s="3" t="b">
        <v>0</v>
      </c>
      <c r="V12" s="3" t="b">
        <v>0</v>
      </c>
    </row>
    <row r="13" spans="1:22" ht="14.25" customHeight="1" x14ac:dyDescent="0.25">
      <c r="A13" s="3" t="s">
        <v>25</v>
      </c>
      <c r="B13" s="4">
        <v>39353</v>
      </c>
      <c r="C13" s="3" t="s">
        <v>12</v>
      </c>
      <c r="D13" s="3">
        <v>249000</v>
      </c>
      <c r="E13" s="3">
        <v>4</v>
      </c>
      <c r="F13" s="3">
        <v>2.5</v>
      </c>
      <c r="G13" s="3">
        <v>1902</v>
      </c>
      <c r="H13" s="3" t="s">
        <v>16</v>
      </c>
      <c r="I13" s="3" t="b">
        <v>0</v>
      </c>
      <c r="J13" s="3" t="b">
        <v>0</v>
      </c>
      <c r="M13" s="3" t="s">
        <v>25</v>
      </c>
      <c r="N13" s="4">
        <v>39357</v>
      </c>
      <c r="O13" s="3" t="s">
        <v>20</v>
      </c>
      <c r="P13" s="3">
        <v>349000</v>
      </c>
      <c r="Q13" s="3">
        <v>3</v>
      </c>
      <c r="R13" s="3">
        <v>2.5</v>
      </c>
      <c r="S13" s="3">
        <v>1727</v>
      </c>
      <c r="T13" s="3" t="s">
        <v>13</v>
      </c>
      <c r="U13" s="3" t="b">
        <v>1</v>
      </c>
      <c r="V13" s="3" t="b">
        <v>1</v>
      </c>
    </row>
    <row r="14" spans="1:22" ht="14.25" customHeight="1" x14ac:dyDescent="0.25">
      <c r="A14" s="3" t="s">
        <v>17</v>
      </c>
      <c r="B14" s="4">
        <v>39353</v>
      </c>
      <c r="C14" s="3" t="s">
        <v>15</v>
      </c>
      <c r="D14" s="3">
        <v>250000</v>
      </c>
      <c r="E14" s="3">
        <v>4</v>
      </c>
      <c r="F14" s="3">
        <v>3</v>
      </c>
      <c r="G14" s="3">
        <v>1943</v>
      </c>
      <c r="H14" s="3" t="s">
        <v>16</v>
      </c>
      <c r="I14" s="3" t="b">
        <v>0</v>
      </c>
      <c r="J14" s="3" t="b">
        <v>0</v>
      </c>
      <c r="M14" s="3" t="s">
        <v>22</v>
      </c>
      <c r="N14" s="4">
        <v>39355</v>
      </c>
      <c r="O14" s="3" t="s">
        <v>12</v>
      </c>
      <c r="P14" s="3">
        <v>235990</v>
      </c>
      <c r="Q14" s="3">
        <v>5</v>
      </c>
      <c r="R14" s="3">
        <v>3</v>
      </c>
      <c r="S14" s="3">
        <v>2723</v>
      </c>
      <c r="T14" s="3" t="s">
        <v>13</v>
      </c>
      <c r="U14" s="3" t="b">
        <v>0</v>
      </c>
      <c r="V14" s="3" t="b">
        <v>0</v>
      </c>
    </row>
    <row r="15" spans="1:22" ht="14.25" customHeight="1" x14ac:dyDescent="0.25">
      <c r="A15" s="3" t="s">
        <v>28</v>
      </c>
      <c r="B15" s="4">
        <v>39352</v>
      </c>
      <c r="C15" s="3" t="s">
        <v>20</v>
      </c>
      <c r="D15" s="3">
        <v>239900</v>
      </c>
      <c r="E15" s="3">
        <v>4</v>
      </c>
      <c r="F15" s="3">
        <v>3</v>
      </c>
      <c r="G15" s="3">
        <v>2041</v>
      </c>
      <c r="H15" s="3" t="s">
        <v>13</v>
      </c>
      <c r="I15" s="3" t="b">
        <v>0</v>
      </c>
      <c r="J15" s="3" t="b">
        <v>0</v>
      </c>
      <c r="M15" s="3" t="s">
        <v>25</v>
      </c>
      <c r="N15" s="4">
        <v>39353</v>
      </c>
      <c r="O15" s="3" t="s">
        <v>12</v>
      </c>
      <c r="P15" s="3">
        <v>249000</v>
      </c>
      <c r="Q15" s="3">
        <v>4</v>
      </c>
      <c r="R15" s="3">
        <v>2.5</v>
      </c>
      <c r="S15" s="3">
        <v>1902</v>
      </c>
      <c r="T15" s="3" t="s">
        <v>16</v>
      </c>
      <c r="U15" s="3" t="b">
        <v>0</v>
      </c>
      <c r="V15" s="3" t="b">
        <v>0</v>
      </c>
    </row>
    <row r="16" spans="1:22" ht="14.25" customHeight="1" x14ac:dyDescent="0.25">
      <c r="A16" s="3" t="s">
        <v>26</v>
      </c>
      <c r="B16" s="4">
        <v>39351</v>
      </c>
      <c r="C16" s="3" t="s">
        <v>12</v>
      </c>
      <c r="D16" s="3">
        <v>339900</v>
      </c>
      <c r="E16" s="3">
        <v>4</v>
      </c>
      <c r="F16" s="3">
        <v>3</v>
      </c>
      <c r="G16" s="3">
        <v>2687</v>
      </c>
      <c r="H16" s="3" t="s">
        <v>16</v>
      </c>
      <c r="I16" s="3" t="b">
        <v>0</v>
      </c>
      <c r="J16" s="3" t="b">
        <v>1</v>
      </c>
      <c r="M16" s="3" t="s">
        <v>17</v>
      </c>
      <c r="N16" s="4">
        <v>39353</v>
      </c>
      <c r="O16" s="3" t="s">
        <v>15</v>
      </c>
      <c r="P16" s="3">
        <v>250000</v>
      </c>
      <c r="Q16" s="3">
        <v>4</v>
      </c>
      <c r="R16" s="3">
        <v>3</v>
      </c>
      <c r="S16" s="3">
        <v>1943</v>
      </c>
      <c r="T16" s="3" t="s">
        <v>16</v>
      </c>
      <c r="U16" s="3" t="b">
        <v>0</v>
      </c>
      <c r="V16" s="3" t="b">
        <v>0</v>
      </c>
    </row>
    <row r="17" spans="1:22" ht="14.25" customHeight="1" x14ac:dyDescent="0.25">
      <c r="A17" s="3" t="s">
        <v>25</v>
      </c>
      <c r="B17" s="4">
        <v>39341</v>
      </c>
      <c r="C17" s="3" t="s">
        <v>12</v>
      </c>
      <c r="D17" s="3">
        <v>205500</v>
      </c>
      <c r="E17" s="3">
        <v>4</v>
      </c>
      <c r="F17" s="3">
        <v>2.5</v>
      </c>
      <c r="G17" s="3">
        <v>2036</v>
      </c>
      <c r="H17" s="3" t="s">
        <v>13</v>
      </c>
      <c r="I17" s="3" t="b">
        <v>0</v>
      </c>
      <c r="J17" s="3" t="b">
        <v>1</v>
      </c>
      <c r="M17" s="3" t="s">
        <v>28</v>
      </c>
      <c r="N17" s="4">
        <v>39352</v>
      </c>
      <c r="O17" s="3" t="s">
        <v>20</v>
      </c>
      <c r="P17" s="3">
        <v>239900</v>
      </c>
      <c r="Q17" s="3">
        <v>4</v>
      </c>
      <c r="R17" s="3">
        <v>3</v>
      </c>
      <c r="S17" s="3">
        <v>2041</v>
      </c>
      <c r="T17" s="3" t="s">
        <v>13</v>
      </c>
      <c r="U17" s="3" t="b">
        <v>0</v>
      </c>
      <c r="V17" s="3" t="b">
        <v>0</v>
      </c>
    </row>
    <row r="18" spans="1:22" ht="14.25" customHeight="1" x14ac:dyDescent="0.25">
      <c r="A18" s="3" t="s">
        <v>25</v>
      </c>
      <c r="B18" s="4">
        <v>39338</v>
      </c>
      <c r="C18" s="3" t="s">
        <v>20</v>
      </c>
      <c r="D18" s="3">
        <v>349000</v>
      </c>
      <c r="E18" s="3">
        <v>3</v>
      </c>
      <c r="F18" s="3">
        <v>2</v>
      </c>
      <c r="G18" s="3">
        <v>1810</v>
      </c>
      <c r="H18" s="3" t="s">
        <v>13</v>
      </c>
      <c r="I18" s="3" t="b">
        <v>1</v>
      </c>
      <c r="J18" s="3" t="b">
        <v>1</v>
      </c>
      <c r="M18" s="3" t="s">
        <v>26</v>
      </c>
      <c r="N18" s="4">
        <v>39351</v>
      </c>
      <c r="O18" s="3" t="s">
        <v>12</v>
      </c>
      <c r="P18" s="3">
        <v>339900</v>
      </c>
      <c r="Q18" s="3">
        <v>4</v>
      </c>
      <c r="R18" s="3">
        <v>3</v>
      </c>
      <c r="S18" s="3">
        <v>2687</v>
      </c>
      <c r="T18" s="3" t="s">
        <v>16</v>
      </c>
      <c r="U18" s="3" t="b">
        <v>0</v>
      </c>
      <c r="V18" s="3" t="b">
        <v>1</v>
      </c>
    </row>
    <row r="19" spans="1:22" ht="14.25" customHeight="1" x14ac:dyDescent="0.25">
      <c r="A19" s="3" t="s">
        <v>11</v>
      </c>
      <c r="B19" s="4">
        <v>39337</v>
      </c>
      <c r="C19" s="3" t="s">
        <v>12</v>
      </c>
      <c r="D19" s="3">
        <v>249900</v>
      </c>
      <c r="E19" s="3">
        <v>2</v>
      </c>
      <c r="F19" s="3">
        <v>1</v>
      </c>
      <c r="G19" s="3">
        <v>1101</v>
      </c>
      <c r="H19" s="3" t="s">
        <v>13</v>
      </c>
      <c r="I19" s="3" t="b">
        <v>0</v>
      </c>
      <c r="J19" s="3" t="b">
        <v>0</v>
      </c>
      <c r="M19" s="3" t="s">
        <v>25</v>
      </c>
      <c r="N19" s="4">
        <v>39341</v>
      </c>
      <c r="O19" s="3" t="s">
        <v>12</v>
      </c>
      <c r="P19" s="3">
        <v>205500</v>
      </c>
      <c r="Q19" s="3">
        <v>4</v>
      </c>
      <c r="R19" s="3">
        <v>2.5</v>
      </c>
      <c r="S19" s="3">
        <v>2036</v>
      </c>
      <c r="T19" s="3" t="s">
        <v>13</v>
      </c>
      <c r="U19" s="3" t="b">
        <v>0</v>
      </c>
      <c r="V19" s="3" t="b">
        <v>1</v>
      </c>
    </row>
    <row r="20" spans="1:22" ht="14.25" customHeight="1" x14ac:dyDescent="0.25">
      <c r="A20" s="3" t="s">
        <v>29</v>
      </c>
      <c r="B20" s="4">
        <v>39329</v>
      </c>
      <c r="C20" s="3" t="s">
        <v>15</v>
      </c>
      <c r="D20" s="3">
        <v>239900</v>
      </c>
      <c r="E20" s="3">
        <v>4</v>
      </c>
      <c r="F20" s="3">
        <v>3</v>
      </c>
      <c r="G20" s="3">
        <v>2278</v>
      </c>
      <c r="H20" s="3" t="s">
        <v>16</v>
      </c>
      <c r="I20" s="3" t="b">
        <v>0</v>
      </c>
      <c r="J20" s="3" t="b">
        <v>0</v>
      </c>
      <c r="M20" s="3" t="s">
        <v>25</v>
      </c>
      <c r="N20" s="4">
        <v>39338</v>
      </c>
      <c r="O20" s="3" t="s">
        <v>20</v>
      </c>
      <c r="P20" s="3">
        <v>349000</v>
      </c>
      <c r="Q20" s="3">
        <v>3</v>
      </c>
      <c r="R20" s="3">
        <v>2</v>
      </c>
      <c r="S20" s="3">
        <v>1810</v>
      </c>
      <c r="T20" s="3" t="s">
        <v>13</v>
      </c>
      <c r="U20" s="3" t="b">
        <v>1</v>
      </c>
      <c r="V20" s="3" t="b">
        <v>1</v>
      </c>
    </row>
    <row r="21" spans="1:22" ht="14.25" customHeight="1" x14ac:dyDescent="0.25">
      <c r="A21" s="3" t="s">
        <v>14</v>
      </c>
      <c r="B21" s="4">
        <v>39328</v>
      </c>
      <c r="C21" s="3" t="s">
        <v>15</v>
      </c>
      <c r="D21" s="3">
        <v>149900</v>
      </c>
      <c r="E21" s="3">
        <v>2</v>
      </c>
      <c r="F21" s="3">
        <v>1</v>
      </c>
      <c r="G21" s="3">
        <v>1234</v>
      </c>
      <c r="H21" s="3" t="s">
        <v>16</v>
      </c>
      <c r="I21" s="3" t="b">
        <v>0</v>
      </c>
      <c r="J21" s="3" t="b">
        <v>0</v>
      </c>
      <c r="M21" s="3" t="s">
        <v>11</v>
      </c>
      <c r="N21" s="4">
        <v>39337</v>
      </c>
      <c r="O21" s="3" t="s">
        <v>12</v>
      </c>
      <c r="P21" s="3">
        <v>249900</v>
      </c>
      <c r="Q21" s="3">
        <v>2</v>
      </c>
      <c r="R21" s="3">
        <v>1</v>
      </c>
      <c r="S21" s="3">
        <v>1101</v>
      </c>
      <c r="T21" s="3" t="s">
        <v>13</v>
      </c>
      <c r="U21" s="3" t="b">
        <v>0</v>
      </c>
      <c r="V21" s="3" t="b">
        <v>0</v>
      </c>
    </row>
    <row r="22" spans="1:22" ht="14.25" customHeight="1" x14ac:dyDescent="0.25">
      <c r="A22" s="3" t="s">
        <v>22</v>
      </c>
      <c r="B22" s="4">
        <v>39327</v>
      </c>
      <c r="C22" s="3" t="s">
        <v>12</v>
      </c>
      <c r="D22" s="3">
        <v>245000</v>
      </c>
      <c r="E22" s="3">
        <v>4</v>
      </c>
      <c r="F22" s="3">
        <v>3</v>
      </c>
      <c r="G22" s="3">
        <v>2084</v>
      </c>
      <c r="H22" s="3" t="s">
        <v>16</v>
      </c>
      <c r="I22" s="3" t="b">
        <v>0</v>
      </c>
      <c r="J22" s="3" t="b">
        <v>0</v>
      </c>
      <c r="M22" s="3" t="s">
        <v>29</v>
      </c>
      <c r="N22" s="4">
        <v>39329</v>
      </c>
      <c r="O22" s="3" t="s">
        <v>15</v>
      </c>
      <c r="P22" s="3">
        <v>239900</v>
      </c>
      <c r="Q22" s="3">
        <v>4</v>
      </c>
      <c r="R22" s="3">
        <v>3</v>
      </c>
      <c r="S22" s="3">
        <v>2278</v>
      </c>
      <c r="T22" s="3" t="s">
        <v>16</v>
      </c>
      <c r="U22" s="3" t="b">
        <v>0</v>
      </c>
      <c r="V22" s="3" t="b">
        <v>0</v>
      </c>
    </row>
    <row r="23" spans="1:22" ht="14.25" customHeight="1" x14ac:dyDescent="0.25">
      <c r="A23" s="3" t="s">
        <v>26</v>
      </c>
      <c r="B23" s="4">
        <v>39326</v>
      </c>
      <c r="C23" s="3" t="s">
        <v>12</v>
      </c>
      <c r="D23" s="3">
        <v>365000</v>
      </c>
      <c r="E23" s="3">
        <v>5</v>
      </c>
      <c r="F23" s="3">
        <v>3</v>
      </c>
      <c r="G23" s="3">
        <v>3938</v>
      </c>
      <c r="H23" s="3" t="s">
        <v>16</v>
      </c>
      <c r="I23" s="3" t="b">
        <v>0</v>
      </c>
      <c r="J23" s="3" t="b">
        <v>0</v>
      </c>
      <c r="M23" s="3" t="s">
        <v>14</v>
      </c>
      <c r="N23" s="4">
        <v>39328</v>
      </c>
      <c r="O23" s="3" t="s">
        <v>15</v>
      </c>
      <c r="P23" s="3">
        <v>149900</v>
      </c>
      <c r="Q23" s="3">
        <v>2</v>
      </c>
      <c r="R23" s="3">
        <v>1</v>
      </c>
      <c r="S23" s="3">
        <v>1234</v>
      </c>
      <c r="T23" s="3" t="s">
        <v>16</v>
      </c>
      <c r="U23" s="3" t="b">
        <v>0</v>
      </c>
      <c r="V23" s="3" t="b">
        <v>0</v>
      </c>
    </row>
    <row r="24" spans="1:22" ht="14.25" customHeight="1" x14ac:dyDescent="0.25">
      <c r="A24" s="3" t="s">
        <v>19</v>
      </c>
      <c r="B24" s="4">
        <v>39323</v>
      </c>
      <c r="C24" s="3" t="s">
        <v>15</v>
      </c>
      <c r="D24" s="3">
        <v>225911</v>
      </c>
      <c r="E24" s="3">
        <v>4</v>
      </c>
      <c r="F24" s="3">
        <v>3</v>
      </c>
      <c r="G24" s="3">
        <v>2285</v>
      </c>
      <c r="H24" s="3" t="s">
        <v>16</v>
      </c>
      <c r="I24" s="3" t="b">
        <v>1</v>
      </c>
      <c r="J24" s="3" t="b">
        <v>0</v>
      </c>
      <c r="M24" s="3" t="s">
        <v>22</v>
      </c>
      <c r="N24" s="4">
        <v>39327</v>
      </c>
      <c r="O24" s="3" t="s">
        <v>12</v>
      </c>
      <c r="P24" s="3">
        <v>245000</v>
      </c>
      <c r="Q24" s="3">
        <v>4</v>
      </c>
      <c r="R24" s="3">
        <v>3</v>
      </c>
      <c r="S24" s="3">
        <v>2084</v>
      </c>
      <c r="T24" s="3" t="s">
        <v>16</v>
      </c>
      <c r="U24" s="3" t="b">
        <v>0</v>
      </c>
      <c r="V24" s="3" t="b">
        <v>0</v>
      </c>
    </row>
    <row r="25" spans="1:22" ht="14.25" customHeight="1" x14ac:dyDescent="0.25">
      <c r="A25" s="3" t="s">
        <v>29</v>
      </c>
      <c r="B25" s="4">
        <v>39322</v>
      </c>
      <c r="C25" s="3" t="s">
        <v>12</v>
      </c>
      <c r="D25" s="3">
        <v>300000</v>
      </c>
      <c r="E25" s="3">
        <v>4</v>
      </c>
      <c r="F25" s="3">
        <v>3</v>
      </c>
      <c r="G25" s="3">
        <v>2650</v>
      </c>
      <c r="H25" s="3" t="s">
        <v>13</v>
      </c>
      <c r="I25" s="3" t="b">
        <v>0</v>
      </c>
      <c r="J25" s="3" t="b">
        <v>0</v>
      </c>
      <c r="M25" s="3" t="s">
        <v>26</v>
      </c>
      <c r="N25" s="4">
        <v>39326</v>
      </c>
      <c r="O25" s="3" t="s">
        <v>12</v>
      </c>
      <c r="P25" s="3">
        <v>365000</v>
      </c>
      <c r="Q25" s="3">
        <v>5</v>
      </c>
      <c r="R25" s="3">
        <v>3</v>
      </c>
      <c r="S25" s="3">
        <v>3938</v>
      </c>
      <c r="T25" s="3" t="s">
        <v>16</v>
      </c>
      <c r="U25" s="3" t="b">
        <v>0</v>
      </c>
      <c r="V25" s="3" t="b">
        <v>0</v>
      </c>
    </row>
    <row r="26" spans="1:22" ht="14.25" customHeight="1" x14ac:dyDescent="0.25">
      <c r="A26" s="3" t="s">
        <v>22</v>
      </c>
      <c r="B26" s="4">
        <v>39321</v>
      </c>
      <c r="C26" s="3" t="s">
        <v>15</v>
      </c>
      <c r="D26" s="3">
        <v>339900</v>
      </c>
      <c r="E26" s="3">
        <v>4</v>
      </c>
      <c r="F26" s="3">
        <v>2</v>
      </c>
      <c r="G26" s="3">
        <v>2238</v>
      </c>
      <c r="H26" s="3" t="s">
        <v>16</v>
      </c>
      <c r="I26" s="3" t="b">
        <v>0</v>
      </c>
      <c r="J26" s="3" t="b">
        <v>0</v>
      </c>
      <c r="M26" s="3" t="s">
        <v>19</v>
      </c>
      <c r="N26" s="4">
        <v>39323</v>
      </c>
      <c r="O26" s="3" t="s">
        <v>15</v>
      </c>
      <c r="P26" s="3">
        <v>225911</v>
      </c>
      <c r="Q26" s="3">
        <v>4</v>
      </c>
      <c r="R26" s="3">
        <v>3</v>
      </c>
      <c r="S26" s="3">
        <v>2285</v>
      </c>
      <c r="T26" s="3" t="s">
        <v>16</v>
      </c>
      <c r="U26" s="3" t="b">
        <v>1</v>
      </c>
      <c r="V26" s="3" t="b">
        <v>0</v>
      </c>
    </row>
    <row r="27" spans="1:22" ht="14.25" customHeight="1" x14ac:dyDescent="0.25">
      <c r="A27" s="3" t="s">
        <v>23</v>
      </c>
      <c r="B27" s="4">
        <v>39320</v>
      </c>
      <c r="C27" s="3" t="s">
        <v>12</v>
      </c>
      <c r="D27" s="3">
        <v>229500</v>
      </c>
      <c r="E27" s="3">
        <v>3</v>
      </c>
      <c r="F27" s="3">
        <v>2</v>
      </c>
      <c r="G27" s="3">
        <v>1694</v>
      </c>
      <c r="H27" s="3" t="s">
        <v>16</v>
      </c>
      <c r="I27" s="3" t="b">
        <v>0</v>
      </c>
      <c r="J27" s="3" t="b">
        <v>0</v>
      </c>
      <c r="M27" s="3" t="s">
        <v>29</v>
      </c>
      <c r="N27" s="4">
        <v>39322</v>
      </c>
      <c r="O27" s="3" t="s">
        <v>12</v>
      </c>
      <c r="P27" s="3">
        <v>300000</v>
      </c>
      <c r="Q27" s="3">
        <v>4</v>
      </c>
      <c r="R27" s="3">
        <v>3</v>
      </c>
      <c r="S27" s="3">
        <v>2650</v>
      </c>
      <c r="T27" s="3" t="s">
        <v>13</v>
      </c>
      <c r="U27" s="3" t="b">
        <v>0</v>
      </c>
      <c r="V27" s="3" t="b">
        <v>0</v>
      </c>
    </row>
    <row r="28" spans="1:22" ht="14.25" customHeight="1" x14ac:dyDescent="0.25">
      <c r="A28" s="3" t="s">
        <v>17</v>
      </c>
      <c r="B28" s="4">
        <v>39317</v>
      </c>
      <c r="C28" s="3" t="s">
        <v>20</v>
      </c>
      <c r="D28" s="3">
        <v>264900</v>
      </c>
      <c r="E28" s="3">
        <v>3</v>
      </c>
      <c r="F28" s="3">
        <v>2.5</v>
      </c>
      <c r="G28" s="3">
        <v>2062</v>
      </c>
      <c r="H28" s="3" t="s">
        <v>13</v>
      </c>
      <c r="I28" s="3" t="b">
        <v>0</v>
      </c>
      <c r="J28" s="3" t="b">
        <v>0</v>
      </c>
      <c r="M28" s="3" t="s">
        <v>22</v>
      </c>
      <c r="N28" s="4">
        <v>39321</v>
      </c>
      <c r="O28" s="3" t="s">
        <v>15</v>
      </c>
      <c r="P28" s="3">
        <v>339900</v>
      </c>
      <c r="Q28" s="3">
        <v>4</v>
      </c>
      <c r="R28" s="3">
        <v>2</v>
      </c>
      <c r="S28" s="3">
        <v>2238</v>
      </c>
      <c r="T28" s="3" t="s">
        <v>16</v>
      </c>
      <c r="U28" s="3" t="b">
        <v>0</v>
      </c>
      <c r="V28" s="3" t="b">
        <v>0</v>
      </c>
    </row>
    <row r="29" spans="1:22" ht="14.25" customHeight="1" x14ac:dyDescent="0.25">
      <c r="A29" s="3" t="s">
        <v>26</v>
      </c>
      <c r="B29" s="4">
        <v>39315</v>
      </c>
      <c r="C29" s="3" t="s">
        <v>12</v>
      </c>
      <c r="D29" s="3">
        <v>317500</v>
      </c>
      <c r="E29" s="3">
        <v>4</v>
      </c>
      <c r="F29" s="3">
        <v>3</v>
      </c>
      <c r="G29" s="3">
        <v>2367</v>
      </c>
      <c r="H29" s="3" t="s">
        <v>16</v>
      </c>
      <c r="I29" s="3" t="b">
        <v>0</v>
      </c>
      <c r="J29" s="3" t="b">
        <v>0</v>
      </c>
      <c r="M29" s="3" t="s">
        <v>23</v>
      </c>
      <c r="N29" s="4">
        <v>39320</v>
      </c>
      <c r="O29" s="3" t="s">
        <v>12</v>
      </c>
      <c r="P29" s="3">
        <v>229500</v>
      </c>
      <c r="Q29" s="3">
        <v>3</v>
      </c>
      <c r="R29" s="3">
        <v>2</v>
      </c>
      <c r="S29" s="3">
        <v>1694</v>
      </c>
      <c r="T29" s="3" t="s">
        <v>16</v>
      </c>
      <c r="U29" s="3" t="b">
        <v>0</v>
      </c>
      <c r="V29" s="3" t="b">
        <v>0</v>
      </c>
    </row>
    <row r="30" spans="1:22" ht="14.25" customHeight="1" x14ac:dyDescent="0.25">
      <c r="A30" s="3" t="s">
        <v>18</v>
      </c>
      <c r="B30" s="4">
        <v>39313</v>
      </c>
      <c r="C30" s="3" t="s">
        <v>15</v>
      </c>
      <c r="D30" s="3">
        <v>214500</v>
      </c>
      <c r="E30" s="3">
        <v>4</v>
      </c>
      <c r="F30" s="3">
        <v>2.5</v>
      </c>
      <c r="G30" s="3">
        <v>1862</v>
      </c>
      <c r="H30" s="3" t="s">
        <v>16</v>
      </c>
      <c r="I30" s="3" t="b">
        <v>1</v>
      </c>
      <c r="J30" s="3" t="b">
        <v>0</v>
      </c>
      <c r="M30" s="3" t="s">
        <v>17</v>
      </c>
      <c r="N30" s="4">
        <v>39317</v>
      </c>
      <c r="O30" s="3" t="s">
        <v>20</v>
      </c>
      <c r="P30" s="3">
        <v>264900</v>
      </c>
      <c r="Q30" s="3">
        <v>3</v>
      </c>
      <c r="R30" s="3">
        <v>2.5</v>
      </c>
      <c r="S30" s="3">
        <v>2062</v>
      </c>
      <c r="T30" s="3" t="s">
        <v>13</v>
      </c>
      <c r="U30" s="3" t="b">
        <v>0</v>
      </c>
      <c r="V30" s="3" t="b">
        <v>0</v>
      </c>
    </row>
    <row r="31" spans="1:22" ht="14.25" customHeight="1" x14ac:dyDescent="0.25">
      <c r="A31" s="3" t="s">
        <v>25</v>
      </c>
      <c r="B31" s="4">
        <v>39311</v>
      </c>
      <c r="C31" s="3" t="s">
        <v>20</v>
      </c>
      <c r="D31" s="3">
        <v>389000</v>
      </c>
      <c r="E31" s="3">
        <v>4</v>
      </c>
      <c r="F31" s="3">
        <v>3</v>
      </c>
      <c r="G31" s="3">
        <v>3109</v>
      </c>
      <c r="H31" s="3" t="s">
        <v>16</v>
      </c>
      <c r="I31" s="3" t="b">
        <v>0</v>
      </c>
      <c r="J31" s="3" t="b">
        <v>0</v>
      </c>
      <c r="M31" s="3" t="s">
        <v>26</v>
      </c>
      <c r="N31" s="4">
        <v>39315</v>
      </c>
      <c r="O31" s="3" t="s">
        <v>12</v>
      </c>
      <c r="P31" s="3">
        <v>317500</v>
      </c>
      <c r="Q31" s="3">
        <v>4</v>
      </c>
      <c r="R31" s="3">
        <v>3</v>
      </c>
      <c r="S31" s="3">
        <v>2367</v>
      </c>
      <c r="T31" s="3" t="s">
        <v>16</v>
      </c>
      <c r="U31" s="3" t="b">
        <v>0</v>
      </c>
      <c r="V31" s="3" t="b">
        <v>0</v>
      </c>
    </row>
    <row r="32" spans="1:22" ht="14.25" customHeight="1" x14ac:dyDescent="0.25">
      <c r="A32" s="3" t="s">
        <v>21</v>
      </c>
      <c r="B32" s="4">
        <v>39306</v>
      </c>
      <c r="C32" s="3" t="s">
        <v>12</v>
      </c>
      <c r="D32" s="3">
        <v>225911</v>
      </c>
      <c r="E32" s="3">
        <v>4</v>
      </c>
      <c r="F32" s="3">
        <v>2.5</v>
      </c>
      <c r="G32" s="3">
        <v>1908</v>
      </c>
      <c r="H32" s="3" t="s">
        <v>16</v>
      </c>
      <c r="I32" s="3" t="b">
        <v>0</v>
      </c>
      <c r="J32" s="3" t="b">
        <v>1</v>
      </c>
      <c r="M32" s="3" t="s">
        <v>18</v>
      </c>
      <c r="N32" s="4">
        <v>39313</v>
      </c>
      <c r="O32" s="3" t="s">
        <v>15</v>
      </c>
      <c r="P32" s="3">
        <v>214500</v>
      </c>
      <c r="Q32" s="3">
        <v>4</v>
      </c>
      <c r="R32" s="3">
        <v>2.5</v>
      </c>
      <c r="S32" s="3">
        <v>1862</v>
      </c>
      <c r="T32" s="3" t="s">
        <v>16</v>
      </c>
      <c r="U32" s="3" t="b">
        <v>1</v>
      </c>
      <c r="V32" s="3" t="b">
        <v>0</v>
      </c>
    </row>
    <row r="33" spans="1:22" ht="14.25" customHeight="1" x14ac:dyDescent="0.25">
      <c r="A33" s="3" t="s">
        <v>14</v>
      </c>
      <c r="B33" s="4">
        <v>39306</v>
      </c>
      <c r="C33" s="3" t="s">
        <v>15</v>
      </c>
      <c r="D33" s="3">
        <v>389900</v>
      </c>
      <c r="E33" s="3">
        <v>4</v>
      </c>
      <c r="F33" s="3">
        <v>2.5</v>
      </c>
      <c r="G33" s="3">
        <v>2284</v>
      </c>
      <c r="H33" s="3" t="s">
        <v>16</v>
      </c>
      <c r="I33" s="3" t="b">
        <v>0</v>
      </c>
      <c r="J33" s="3" t="b">
        <v>1</v>
      </c>
      <c r="M33" s="3" t="s">
        <v>25</v>
      </c>
      <c r="N33" s="4">
        <v>39311</v>
      </c>
      <c r="O33" s="3" t="s">
        <v>20</v>
      </c>
      <c r="P33" s="3">
        <v>389000</v>
      </c>
      <c r="Q33" s="3">
        <v>4</v>
      </c>
      <c r="R33" s="3">
        <v>3</v>
      </c>
      <c r="S33" s="3">
        <v>3109</v>
      </c>
      <c r="T33" s="3" t="s">
        <v>16</v>
      </c>
      <c r="U33" s="3" t="b">
        <v>0</v>
      </c>
      <c r="V33" s="3" t="b">
        <v>0</v>
      </c>
    </row>
    <row r="34" spans="1:22" ht="14.25" customHeight="1" x14ac:dyDescent="0.25">
      <c r="A34" s="3" t="s">
        <v>28</v>
      </c>
      <c r="B34" s="4">
        <v>39304</v>
      </c>
      <c r="C34" s="3" t="s">
        <v>20</v>
      </c>
      <c r="D34" s="3">
        <v>345000</v>
      </c>
      <c r="E34" s="3">
        <v>4</v>
      </c>
      <c r="F34" s="3">
        <v>3</v>
      </c>
      <c r="G34" s="3">
        <v>2388</v>
      </c>
      <c r="H34" s="3" t="s">
        <v>13</v>
      </c>
      <c r="I34" s="3" t="b">
        <v>1</v>
      </c>
      <c r="J34" s="3" t="b">
        <v>1</v>
      </c>
      <c r="M34" s="3" t="s">
        <v>21</v>
      </c>
      <c r="N34" s="4">
        <v>39306</v>
      </c>
      <c r="O34" s="3" t="s">
        <v>12</v>
      </c>
      <c r="P34" s="3">
        <v>225911</v>
      </c>
      <c r="Q34" s="3">
        <v>4</v>
      </c>
      <c r="R34" s="3">
        <v>2.5</v>
      </c>
      <c r="S34" s="3">
        <v>1908</v>
      </c>
      <c r="T34" s="3" t="s">
        <v>16</v>
      </c>
      <c r="U34" s="3" t="b">
        <v>0</v>
      </c>
      <c r="V34" s="3" t="b">
        <v>1</v>
      </c>
    </row>
    <row r="35" spans="1:22" ht="14.25" customHeight="1" x14ac:dyDescent="0.25">
      <c r="A35" s="3" t="s">
        <v>25</v>
      </c>
      <c r="B35" s="4">
        <v>39302</v>
      </c>
      <c r="C35" s="3" t="s">
        <v>12</v>
      </c>
      <c r="D35" s="3">
        <v>249900</v>
      </c>
      <c r="E35" s="3">
        <v>3</v>
      </c>
      <c r="F35" s="3">
        <v>2</v>
      </c>
      <c r="G35" s="3">
        <v>2050</v>
      </c>
      <c r="H35" s="3" t="s">
        <v>16</v>
      </c>
      <c r="I35" s="3" t="b">
        <v>0</v>
      </c>
      <c r="J35" s="3" t="b">
        <v>1</v>
      </c>
      <c r="M35" s="3" t="s">
        <v>14</v>
      </c>
      <c r="N35" s="4">
        <v>39306</v>
      </c>
      <c r="O35" s="3" t="s">
        <v>15</v>
      </c>
      <c r="P35" s="3">
        <v>389900</v>
      </c>
      <c r="Q35" s="3">
        <v>4</v>
      </c>
      <c r="R35" s="3">
        <v>2.5</v>
      </c>
      <c r="S35" s="3">
        <v>2284</v>
      </c>
      <c r="T35" s="3" t="s">
        <v>16</v>
      </c>
      <c r="U35" s="3" t="b">
        <v>0</v>
      </c>
      <c r="V35" s="3" t="b">
        <v>1</v>
      </c>
    </row>
    <row r="36" spans="1:22" ht="14.25" customHeight="1" x14ac:dyDescent="0.25">
      <c r="A36" s="3" t="s">
        <v>25</v>
      </c>
      <c r="B36" s="4">
        <v>39299</v>
      </c>
      <c r="C36" s="3" t="s">
        <v>20</v>
      </c>
      <c r="D36" s="3">
        <v>349000</v>
      </c>
      <c r="E36" s="3">
        <v>3</v>
      </c>
      <c r="F36" s="3">
        <v>2.5</v>
      </c>
      <c r="G36" s="3">
        <v>2000</v>
      </c>
      <c r="H36" s="3" t="s">
        <v>16</v>
      </c>
      <c r="I36" s="3" t="b">
        <v>1</v>
      </c>
      <c r="J36" s="3" t="b">
        <v>0</v>
      </c>
      <c r="M36" s="3" t="s">
        <v>28</v>
      </c>
      <c r="N36" s="4">
        <v>39304</v>
      </c>
      <c r="O36" s="3" t="s">
        <v>20</v>
      </c>
      <c r="P36" s="3">
        <v>345000</v>
      </c>
      <c r="Q36" s="3">
        <v>4</v>
      </c>
      <c r="R36" s="3">
        <v>3</v>
      </c>
      <c r="S36" s="3">
        <v>2388</v>
      </c>
      <c r="T36" s="3" t="s">
        <v>13</v>
      </c>
      <c r="U36" s="3" t="b">
        <v>1</v>
      </c>
      <c r="V36" s="3" t="b">
        <v>1</v>
      </c>
    </row>
    <row r="37" spans="1:22" ht="14.25" customHeight="1" x14ac:dyDescent="0.25">
      <c r="A37" s="3" t="s">
        <v>23</v>
      </c>
      <c r="B37" s="4">
        <v>39297</v>
      </c>
      <c r="C37" s="3" t="s">
        <v>20</v>
      </c>
      <c r="D37" s="3">
        <v>359900</v>
      </c>
      <c r="E37" s="3">
        <v>3</v>
      </c>
      <c r="F37" s="3">
        <v>2</v>
      </c>
      <c r="G37" s="3">
        <v>2198</v>
      </c>
      <c r="H37" s="3" t="s">
        <v>13</v>
      </c>
      <c r="I37" s="3" t="b">
        <v>1</v>
      </c>
      <c r="J37" s="3" t="b">
        <v>0</v>
      </c>
      <c r="M37" s="3" t="s">
        <v>25</v>
      </c>
      <c r="N37" s="4">
        <v>39302</v>
      </c>
      <c r="O37" s="3" t="s">
        <v>12</v>
      </c>
      <c r="P37" s="3">
        <v>249900</v>
      </c>
      <c r="Q37" s="3">
        <v>3</v>
      </c>
      <c r="R37" s="3">
        <v>2</v>
      </c>
      <c r="S37" s="3">
        <v>2050</v>
      </c>
      <c r="T37" s="3" t="s">
        <v>16</v>
      </c>
      <c r="U37" s="3" t="b">
        <v>0</v>
      </c>
      <c r="V37" s="3" t="b">
        <v>1</v>
      </c>
    </row>
    <row r="38" spans="1:22" ht="14.25" customHeight="1" x14ac:dyDescent="0.25">
      <c r="A38" s="3" t="s">
        <v>22</v>
      </c>
      <c r="B38" s="4">
        <v>39297</v>
      </c>
      <c r="C38" s="3" t="s">
        <v>12</v>
      </c>
      <c r="D38" s="3">
        <v>229500</v>
      </c>
      <c r="E38" s="3">
        <v>4</v>
      </c>
      <c r="F38" s="3">
        <v>2.5</v>
      </c>
      <c r="G38" s="3">
        <v>2284</v>
      </c>
      <c r="H38" s="3" t="s">
        <v>13</v>
      </c>
      <c r="I38" s="3" t="b">
        <v>0</v>
      </c>
      <c r="J38" s="3" t="b">
        <v>0</v>
      </c>
      <c r="M38" s="3" t="s">
        <v>25</v>
      </c>
      <c r="N38" s="4">
        <v>39299</v>
      </c>
      <c r="O38" s="3" t="s">
        <v>20</v>
      </c>
      <c r="P38" s="3">
        <v>349000</v>
      </c>
      <c r="Q38" s="3">
        <v>3</v>
      </c>
      <c r="R38" s="3">
        <v>2.5</v>
      </c>
      <c r="S38" s="3">
        <v>2000</v>
      </c>
      <c r="T38" s="3" t="s">
        <v>16</v>
      </c>
      <c r="U38" s="3" t="b">
        <v>1</v>
      </c>
      <c r="V38" s="3" t="b">
        <v>0</v>
      </c>
    </row>
    <row r="39" spans="1:22" ht="14.25" customHeight="1" x14ac:dyDescent="0.25">
      <c r="A39" s="3" t="s">
        <v>18</v>
      </c>
      <c r="B39" s="4">
        <v>39295</v>
      </c>
      <c r="C39" s="3" t="s">
        <v>15</v>
      </c>
      <c r="D39" s="3">
        <v>309950</v>
      </c>
      <c r="E39" s="3">
        <v>4</v>
      </c>
      <c r="F39" s="3">
        <v>3</v>
      </c>
      <c r="G39" s="3">
        <v>2800</v>
      </c>
      <c r="H39" s="3" t="s">
        <v>16</v>
      </c>
      <c r="I39" s="3" t="b">
        <v>1</v>
      </c>
      <c r="J39" s="3" t="b">
        <v>0</v>
      </c>
      <c r="M39" s="3" t="s">
        <v>23</v>
      </c>
      <c r="N39" s="4">
        <v>39297</v>
      </c>
      <c r="O39" s="3" t="s">
        <v>20</v>
      </c>
      <c r="P39" s="3">
        <v>359900</v>
      </c>
      <c r="Q39" s="3">
        <v>3</v>
      </c>
      <c r="R39" s="3">
        <v>2</v>
      </c>
      <c r="S39" s="3">
        <v>2198</v>
      </c>
      <c r="T39" s="3" t="s">
        <v>13</v>
      </c>
      <c r="U39" s="3" t="b">
        <v>1</v>
      </c>
      <c r="V39" s="3" t="b">
        <v>0</v>
      </c>
    </row>
    <row r="40" spans="1:22" ht="14.25" customHeight="1" x14ac:dyDescent="0.25">
      <c r="A40" s="3" t="s">
        <v>29</v>
      </c>
      <c r="B40" s="4">
        <v>39295</v>
      </c>
      <c r="C40" s="3" t="s">
        <v>15</v>
      </c>
      <c r="D40" s="3">
        <v>338876</v>
      </c>
      <c r="E40" s="3">
        <v>4</v>
      </c>
      <c r="F40" s="3">
        <v>3</v>
      </c>
      <c r="G40" s="3">
        <v>2483</v>
      </c>
      <c r="H40" s="3" t="s">
        <v>16</v>
      </c>
      <c r="I40" s="3" t="b">
        <v>1</v>
      </c>
      <c r="J40" s="3" t="b">
        <v>0</v>
      </c>
      <c r="M40" s="3" t="s">
        <v>22</v>
      </c>
      <c r="N40" s="4">
        <v>39297</v>
      </c>
      <c r="O40" s="3" t="s">
        <v>12</v>
      </c>
      <c r="P40" s="3">
        <v>229500</v>
      </c>
      <c r="Q40" s="3">
        <v>4</v>
      </c>
      <c r="R40" s="3">
        <v>2.5</v>
      </c>
      <c r="S40" s="3">
        <v>2284</v>
      </c>
      <c r="T40" s="3" t="s">
        <v>13</v>
      </c>
      <c r="U40" s="3" t="b">
        <v>0</v>
      </c>
      <c r="V40" s="3" t="b">
        <v>0</v>
      </c>
    </row>
    <row r="41" spans="1:22" ht="14.25" customHeight="1" x14ac:dyDescent="0.25">
      <c r="A41" s="3" t="s">
        <v>23</v>
      </c>
      <c r="B41" s="4">
        <v>39292</v>
      </c>
      <c r="C41" s="3" t="s">
        <v>20</v>
      </c>
      <c r="D41" s="3">
        <v>215000</v>
      </c>
      <c r="E41" s="3">
        <v>4</v>
      </c>
      <c r="F41" s="3">
        <v>2.5</v>
      </c>
      <c r="G41" s="3">
        <v>1640</v>
      </c>
      <c r="H41" s="3" t="s">
        <v>13</v>
      </c>
      <c r="I41" s="3" t="b">
        <v>1</v>
      </c>
      <c r="J41" s="3" t="b">
        <v>0</v>
      </c>
      <c r="M41" s="3" t="s">
        <v>18</v>
      </c>
      <c r="N41" s="4">
        <v>39295</v>
      </c>
      <c r="O41" s="3" t="s">
        <v>15</v>
      </c>
      <c r="P41" s="3">
        <v>309950</v>
      </c>
      <c r="Q41" s="3">
        <v>4</v>
      </c>
      <c r="R41" s="3">
        <v>3</v>
      </c>
      <c r="S41" s="3">
        <v>2800</v>
      </c>
      <c r="T41" s="3" t="s">
        <v>16</v>
      </c>
      <c r="U41" s="3" t="b">
        <v>1</v>
      </c>
      <c r="V41" s="3" t="b">
        <v>0</v>
      </c>
    </row>
    <row r="42" spans="1:22" ht="14.25" customHeight="1" x14ac:dyDescent="0.25">
      <c r="A42" s="3" t="s">
        <v>25</v>
      </c>
      <c r="B42" s="4">
        <v>39286</v>
      </c>
      <c r="C42" s="3" t="s">
        <v>20</v>
      </c>
      <c r="D42" s="3">
        <v>369900</v>
      </c>
      <c r="E42" s="3">
        <v>5</v>
      </c>
      <c r="F42" s="3">
        <v>3</v>
      </c>
      <c r="G42" s="3">
        <v>2477</v>
      </c>
      <c r="H42" s="3" t="s">
        <v>16</v>
      </c>
      <c r="I42" s="3" t="b">
        <v>0</v>
      </c>
      <c r="J42" s="3" t="b">
        <v>0</v>
      </c>
      <c r="M42" s="3" t="s">
        <v>29</v>
      </c>
      <c r="N42" s="4">
        <v>39295</v>
      </c>
      <c r="O42" s="3" t="s">
        <v>15</v>
      </c>
      <c r="P42" s="3">
        <v>338876</v>
      </c>
      <c r="Q42" s="3">
        <v>4</v>
      </c>
      <c r="R42" s="3">
        <v>3</v>
      </c>
      <c r="S42" s="3">
        <v>2483</v>
      </c>
      <c r="T42" s="3" t="s">
        <v>16</v>
      </c>
      <c r="U42" s="3" t="b">
        <v>1</v>
      </c>
      <c r="V42" s="3" t="b">
        <v>0</v>
      </c>
    </row>
    <row r="43" spans="1:22" ht="14.25" customHeight="1" x14ac:dyDescent="0.25">
      <c r="A43" s="3" t="s">
        <v>25</v>
      </c>
      <c r="B43" s="4">
        <v>39285</v>
      </c>
      <c r="C43" s="3" t="s">
        <v>12</v>
      </c>
      <c r="D43" s="3">
        <v>238000</v>
      </c>
      <c r="E43" s="3">
        <v>3</v>
      </c>
      <c r="F43" s="3">
        <v>2.5</v>
      </c>
      <c r="G43" s="3">
        <v>2300</v>
      </c>
      <c r="H43" s="3" t="s">
        <v>16</v>
      </c>
      <c r="I43" s="3" t="b">
        <v>1</v>
      </c>
      <c r="J43" s="3" t="b">
        <v>0</v>
      </c>
      <c r="M43" s="3" t="s">
        <v>23</v>
      </c>
      <c r="N43" s="4">
        <v>39292</v>
      </c>
      <c r="O43" s="3" t="s">
        <v>20</v>
      </c>
      <c r="P43" s="3">
        <v>215000</v>
      </c>
      <c r="Q43" s="3">
        <v>4</v>
      </c>
      <c r="R43" s="3">
        <v>2.5</v>
      </c>
      <c r="S43" s="3">
        <v>1640</v>
      </c>
      <c r="T43" s="3" t="s">
        <v>13</v>
      </c>
      <c r="U43" s="3" t="b">
        <v>1</v>
      </c>
      <c r="V43" s="3" t="b">
        <v>0</v>
      </c>
    </row>
    <row r="44" spans="1:22" ht="14.25" customHeight="1" x14ac:dyDescent="0.25">
      <c r="A44" s="3" t="s">
        <v>17</v>
      </c>
      <c r="B44" s="4">
        <v>39285</v>
      </c>
      <c r="C44" s="3" t="s">
        <v>20</v>
      </c>
      <c r="D44" s="3">
        <v>349000</v>
      </c>
      <c r="E44" s="3">
        <v>4</v>
      </c>
      <c r="F44" s="3">
        <v>3</v>
      </c>
      <c r="G44" s="3">
        <v>3930</v>
      </c>
      <c r="H44" s="3" t="s">
        <v>16</v>
      </c>
      <c r="I44" s="3" t="b">
        <v>1</v>
      </c>
      <c r="J44" s="3" t="b">
        <v>0</v>
      </c>
      <c r="M44" s="3" t="s">
        <v>25</v>
      </c>
      <c r="N44" s="4">
        <v>39286</v>
      </c>
      <c r="O44" s="3" t="s">
        <v>20</v>
      </c>
      <c r="P44" s="3">
        <v>369900</v>
      </c>
      <c r="Q44" s="3">
        <v>5</v>
      </c>
      <c r="R44" s="3">
        <v>3</v>
      </c>
      <c r="S44" s="3">
        <v>2477</v>
      </c>
      <c r="T44" s="3" t="s">
        <v>16</v>
      </c>
      <c r="U44" s="3" t="b">
        <v>0</v>
      </c>
      <c r="V44" s="3" t="b">
        <v>0</v>
      </c>
    </row>
    <row r="45" spans="1:22" ht="14.25" customHeight="1" x14ac:dyDescent="0.25">
      <c r="A45" s="3" t="s">
        <v>29</v>
      </c>
      <c r="B45" s="4">
        <v>39283</v>
      </c>
      <c r="C45" s="3" t="s">
        <v>12</v>
      </c>
      <c r="D45" s="3">
        <v>349000</v>
      </c>
      <c r="E45" s="3">
        <v>4</v>
      </c>
      <c r="F45" s="3">
        <v>3</v>
      </c>
      <c r="G45" s="3">
        <v>1838</v>
      </c>
      <c r="H45" s="3" t="s">
        <v>16</v>
      </c>
      <c r="I45" s="3" t="b">
        <v>0</v>
      </c>
      <c r="J45" s="3" t="b">
        <v>0</v>
      </c>
      <c r="M45" s="3" t="s">
        <v>25</v>
      </c>
      <c r="N45" s="4">
        <v>39285</v>
      </c>
      <c r="O45" s="3" t="s">
        <v>12</v>
      </c>
      <c r="P45" s="3">
        <v>238000</v>
      </c>
      <c r="Q45" s="3">
        <v>3</v>
      </c>
      <c r="R45" s="3">
        <v>2.5</v>
      </c>
      <c r="S45" s="3">
        <v>2300</v>
      </c>
      <c r="T45" s="3" t="s">
        <v>16</v>
      </c>
      <c r="U45" s="3" t="b">
        <v>1</v>
      </c>
      <c r="V45" s="3" t="b">
        <v>0</v>
      </c>
    </row>
    <row r="46" spans="1:22" ht="14.25" customHeight="1" x14ac:dyDescent="0.25">
      <c r="A46" s="3" t="s">
        <v>18</v>
      </c>
      <c r="B46" s="4">
        <v>39282</v>
      </c>
      <c r="C46" s="3" t="s">
        <v>15</v>
      </c>
      <c r="D46" s="3">
        <v>268500</v>
      </c>
      <c r="E46" s="3">
        <v>4</v>
      </c>
      <c r="F46" s="3">
        <v>2.5</v>
      </c>
      <c r="G46" s="3">
        <v>1911</v>
      </c>
      <c r="H46" s="3" t="s">
        <v>16</v>
      </c>
      <c r="I46" s="3" t="b">
        <v>0</v>
      </c>
      <c r="J46" s="3" t="b">
        <v>0</v>
      </c>
      <c r="M46" s="3" t="s">
        <v>17</v>
      </c>
      <c r="N46" s="4">
        <v>39285</v>
      </c>
      <c r="O46" s="3" t="s">
        <v>20</v>
      </c>
      <c r="P46" s="3">
        <v>349000</v>
      </c>
      <c r="Q46" s="3">
        <v>4</v>
      </c>
      <c r="R46" s="3">
        <v>3</v>
      </c>
      <c r="S46" s="3">
        <v>3930</v>
      </c>
      <c r="T46" s="3" t="s">
        <v>16</v>
      </c>
      <c r="U46" s="3" t="b">
        <v>1</v>
      </c>
      <c r="V46" s="3" t="b">
        <v>0</v>
      </c>
    </row>
    <row r="47" spans="1:22" ht="14.25" customHeight="1" x14ac:dyDescent="0.25">
      <c r="A47" s="3" t="s">
        <v>25</v>
      </c>
      <c r="B47" s="4">
        <v>39278</v>
      </c>
      <c r="C47" s="3" t="s">
        <v>20</v>
      </c>
      <c r="D47" s="3">
        <v>374900</v>
      </c>
      <c r="E47" s="3">
        <v>4</v>
      </c>
      <c r="F47" s="3">
        <v>3</v>
      </c>
      <c r="G47" s="3">
        <v>3927</v>
      </c>
      <c r="H47" s="3" t="s">
        <v>16</v>
      </c>
      <c r="I47" s="3" t="b">
        <v>0</v>
      </c>
      <c r="J47" s="3" t="b">
        <v>0</v>
      </c>
      <c r="M47" s="3" t="s">
        <v>29</v>
      </c>
      <c r="N47" s="4">
        <v>39283</v>
      </c>
      <c r="O47" s="3" t="s">
        <v>12</v>
      </c>
      <c r="P47" s="3">
        <v>349000</v>
      </c>
      <c r="Q47" s="3">
        <v>4</v>
      </c>
      <c r="R47" s="3">
        <v>3</v>
      </c>
      <c r="S47" s="3">
        <v>1838</v>
      </c>
      <c r="T47" s="3" t="s">
        <v>16</v>
      </c>
      <c r="U47" s="3" t="b">
        <v>0</v>
      </c>
      <c r="V47" s="3" t="b">
        <v>0</v>
      </c>
    </row>
    <row r="48" spans="1:22" ht="14.25" customHeight="1" x14ac:dyDescent="0.25">
      <c r="A48" s="3" t="s">
        <v>14</v>
      </c>
      <c r="B48" s="4">
        <v>39275</v>
      </c>
      <c r="C48" s="3" t="s">
        <v>12</v>
      </c>
      <c r="D48" s="3">
        <v>205500</v>
      </c>
      <c r="E48" s="3">
        <v>4</v>
      </c>
      <c r="F48" s="3">
        <v>2.5</v>
      </c>
      <c r="G48" s="3">
        <v>1751</v>
      </c>
      <c r="H48" s="3" t="s">
        <v>16</v>
      </c>
      <c r="I48" s="3" t="b">
        <v>0</v>
      </c>
      <c r="J48" s="3" t="b">
        <v>0</v>
      </c>
      <c r="M48" s="3" t="s">
        <v>18</v>
      </c>
      <c r="N48" s="4">
        <v>39282</v>
      </c>
      <c r="O48" s="3" t="s">
        <v>15</v>
      </c>
      <c r="P48" s="3">
        <v>268500</v>
      </c>
      <c r="Q48" s="3">
        <v>4</v>
      </c>
      <c r="R48" s="3">
        <v>2.5</v>
      </c>
      <c r="S48" s="3">
        <v>1911</v>
      </c>
      <c r="T48" s="3" t="s">
        <v>16</v>
      </c>
      <c r="U48" s="3" t="b">
        <v>0</v>
      </c>
      <c r="V48" s="3" t="b">
        <v>0</v>
      </c>
    </row>
    <row r="49" spans="1:22" ht="14.25" customHeight="1" x14ac:dyDescent="0.25">
      <c r="A49" s="3" t="s">
        <v>22</v>
      </c>
      <c r="B49" s="4">
        <v>39271</v>
      </c>
      <c r="C49" s="3" t="s">
        <v>15</v>
      </c>
      <c r="D49" s="3">
        <v>236900</v>
      </c>
      <c r="E49" s="3">
        <v>3</v>
      </c>
      <c r="F49" s="3">
        <v>2</v>
      </c>
      <c r="G49" s="3">
        <v>1700</v>
      </c>
      <c r="H49" s="3" t="s">
        <v>16</v>
      </c>
      <c r="I49" s="3" t="b">
        <v>0</v>
      </c>
      <c r="J49" s="3" t="b">
        <v>0</v>
      </c>
      <c r="M49" s="3" t="s">
        <v>25</v>
      </c>
      <c r="N49" s="4">
        <v>39278</v>
      </c>
      <c r="O49" s="3" t="s">
        <v>20</v>
      </c>
      <c r="P49" s="3">
        <v>374900</v>
      </c>
      <c r="Q49" s="3">
        <v>4</v>
      </c>
      <c r="R49" s="3">
        <v>3</v>
      </c>
      <c r="S49" s="3">
        <v>3927</v>
      </c>
      <c r="T49" s="3" t="s">
        <v>16</v>
      </c>
      <c r="U49" s="3" t="b">
        <v>0</v>
      </c>
      <c r="V49" s="3" t="b">
        <v>0</v>
      </c>
    </row>
    <row r="50" spans="1:22" ht="14.25" customHeight="1" x14ac:dyDescent="0.25">
      <c r="A50" s="3" t="s">
        <v>22</v>
      </c>
      <c r="B50" s="4">
        <v>39268</v>
      </c>
      <c r="C50" s="3" t="s">
        <v>12</v>
      </c>
      <c r="D50" s="3">
        <v>239900</v>
      </c>
      <c r="E50" s="3">
        <v>4</v>
      </c>
      <c r="F50" s="3">
        <v>3</v>
      </c>
      <c r="G50" s="3">
        <v>2260</v>
      </c>
      <c r="H50" s="3" t="s">
        <v>16</v>
      </c>
      <c r="I50" s="3" t="b">
        <v>0</v>
      </c>
      <c r="J50" s="3" t="b">
        <v>0</v>
      </c>
      <c r="M50" s="3" t="s">
        <v>14</v>
      </c>
      <c r="N50" s="4">
        <v>39275</v>
      </c>
      <c r="O50" s="3" t="s">
        <v>12</v>
      </c>
      <c r="P50" s="3">
        <v>205500</v>
      </c>
      <c r="Q50" s="3">
        <v>4</v>
      </c>
      <c r="R50" s="3">
        <v>2.5</v>
      </c>
      <c r="S50" s="3">
        <v>1751</v>
      </c>
      <c r="T50" s="3" t="s">
        <v>16</v>
      </c>
      <c r="U50" s="3" t="b">
        <v>0</v>
      </c>
      <c r="V50" s="3" t="b">
        <v>0</v>
      </c>
    </row>
    <row r="51" spans="1:22" ht="14.25" customHeight="1" x14ac:dyDescent="0.25">
      <c r="A51" s="3" t="s">
        <v>24</v>
      </c>
      <c r="B51" s="4">
        <v>39264</v>
      </c>
      <c r="C51" s="3" t="s">
        <v>20</v>
      </c>
      <c r="D51" s="3">
        <v>229500</v>
      </c>
      <c r="E51" s="3">
        <v>6</v>
      </c>
      <c r="F51" s="3">
        <v>3</v>
      </c>
      <c r="G51" s="3">
        <v>2700</v>
      </c>
      <c r="H51" s="3" t="s">
        <v>16</v>
      </c>
      <c r="I51" s="3" t="b">
        <v>1</v>
      </c>
      <c r="J51" s="3" t="b">
        <v>0</v>
      </c>
      <c r="M51" s="3" t="s">
        <v>22</v>
      </c>
      <c r="N51" s="4">
        <v>39271</v>
      </c>
      <c r="O51" s="3" t="s">
        <v>15</v>
      </c>
      <c r="P51" s="3">
        <v>236900</v>
      </c>
      <c r="Q51" s="3">
        <v>3</v>
      </c>
      <c r="R51" s="3">
        <v>2</v>
      </c>
      <c r="S51" s="3">
        <v>1700</v>
      </c>
      <c r="T51" s="3" t="s">
        <v>16</v>
      </c>
      <c r="U51" s="3" t="b">
        <v>0</v>
      </c>
      <c r="V51" s="3" t="b">
        <v>0</v>
      </c>
    </row>
    <row r="52" spans="1:22" ht="14.25" customHeight="1" x14ac:dyDescent="0.25">
      <c r="A52" s="3" t="s">
        <v>24</v>
      </c>
      <c r="B52" s="4">
        <v>39259</v>
      </c>
      <c r="C52" s="3" t="s">
        <v>12</v>
      </c>
      <c r="D52" s="3">
        <v>229900</v>
      </c>
      <c r="E52" s="3">
        <v>3</v>
      </c>
      <c r="F52" s="3">
        <v>2.5</v>
      </c>
      <c r="G52" s="3">
        <v>1580</v>
      </c>
      <c r="H52" s="3" t="s">
        <v>16</v>
      </c>
      <c r="I52" s="3" t="b">
        <v>1</v>
      </c>
      <c r="J52" s="3" t="b">
        <v>0</v>
      </c>
      <c r="M52" s="3" t="s">
        <v>22</v>
      </c>
      <c r="N52" s="4">
        <v>39268</v>
      </c>
      <c r="O52" s="3" t="s">
        <v>12</v>
      </c>
      <c r="P52" s="3">
        <v>239900</v>
      </c>
      <c r="Q52" s="3">
        <v>4</v>
      </c>
      <c r="R52" s="3">
        <v>3</v>
      </c>
      <c r="S52" s="3">
        <v>2260</v>
      </c>
      <c r="T52" s="3" t="s">
        <v>16</v>
      </c>
      <c r="U52" s="3" t="b">
        <v>0</v>
      </c>
      <c r="V52" s="3" t="b">
        <v>0</v>
      </c>
    </row>
    <row r="53" spans="1:22" ht="14.25" customHeight="1" x14ac:dyDescent="0.25">
      <c r="A53" s="3" t="s">
        <v>28</v>
      </c>
      <c r="B53" s="4">
        <v>39259</v>
      </c>
      <c r="C53" s="3" t="s">
        <v>12</v>
      </c>
      <c r="D53" s="3">
        <v>208750</v>
      </c>
      <c r="E53" s="3">
        <v>4</v>
      </c>
      <c r="F53" s="3">
        <v>2</v>
      </c>
      <c r="G53" s="3">
        <v>1800</v>
      </c>
      <c r="H53" s="3" t="s">
        <v>16</v>
      </c>
      <c r="I53" s="3" t="b">
        <v>0</v>
      </c>
      <c r="J53" s="3" t="b">
        <v>0</v>
      </c>
      <c r="M53" s="3" t="s">
        <v>24</v>
      </c>
      <c r="N53" s="4">
        <v>39264</v>
      </c>
      <c r="O53" s="3" t="s">
        <v>20</v>
      </c>
      <c r="P53" s="3">
        <v>229500</v>
      </c>
      <c r="Q53" s="3">
        <v>6</v>
      </c>
      <c r="R53" s="3">
        <v>3</v>
      </c>
      <c r="S53" s="3">
        <v>2700</v>
      </c>
      <c r="T53" s="3" t="s">
        <v>16</v>
      </c>
      <c r="U53" s="3" t="b">
        <v>1</v>
      </c>
      <c r="V53" s="3" t="b">
        <v>0</v>
      </c>
    </row>
    <row r="54" spans="1:22" ht="14.25" customHeight="1" x14ac:dyDescent="0.25">
      <c r="A54" s="3" t="s">
        <v>26</v>
      </c>
      <c r="B54" s="4">
        <v>39259</v>
      </c>
      <c r="C54" s="3" t="s">
        <v>12</v>
      </c>
      <c r="D54" s="3">
        <v>225000</v>
      </c>
      <c r="E54" s="3">
        <v>4</v>
      </c>
      <c r="F54" s="3">
        <v>3</v>
      </c>
      <c r="G54" s="3">
        <v>2013</v>
      </c>
      <c r="H54" s="3" t="s">
        <v>16</v>
      </c>
      <c r="I54" s="3" t="b">
        <v>1</v>
      </c>
      <c r="J54" s="3" t="b">
        <v>0</v>
      </c>
      <c r="M54" s="3" t="s">
        <v>24</v>
      </c>
      <c r="N54" s="4">
        <v>39259</v>
      </c>
      <c r="O54" s="3" t="s">
        <v>12</v>
      </c>
      <c r="P54" s="3">
        <v>229900</v>
      </c>
      <c r="Q54" s="3">
        <v>3</v>
      </c>
      <c r="R54" s="3">
        <v>2.5</v>
      </c>
      <c r="S54" s="3">
        <v>1580</v>
      </c>
      <c r="T54" s="3" t="s">
        <v>16</v>
      </c>
      <c r="U54" s="3" t="b">
        <v>1</v>
      </c>
      <c r="V54" s="3" t="b">
        <v>0</v>
      </c>
    </row>
    <row r="55" spans="1:22" ht="14.25" customHeight="1" x14ac:dyDescent="0.25">
      <c r="A55" s="3" t="s">
        <v>28</v>
      </c>
      <c r="B55" s="4">
        <v>39259</v>
      </c>
      <c r="C55" s="3" t="s">
        <v>20</v>
      </c>
      <c r="D55" s="3">
        <v>355000</v>
      </c>
      <c r="E55" s="3">
        <v>4</v>
      </c>
      <c r="F55" s="3">
        <v>2.5</v>
      </c>
      <c r="G55" s="3">
        <v>2647</v>
      </c>
      <c r="H55" s="3" t="s">
        <v>13</v>
      </c>
      <c r="I55" s="3" t="b">
        <v>1</v>
      </c>
      <c r="J55" s="3" t="b">
        <v>0</v>
      </c>
      <c r="M55" s="3" t="s">
        <v>28</v>
      </c>
      <c r="N55" s="4">
        <v>39259</v>
      </c>
      <c r="O55" s="3" t="s">
        <v>12</v>
      </c>
      <c r="P55" s="3">
        <v>208750</v>
      </c>
      <c r="Q55" s="3">
        <v>4</v>
      </c>
      <c r="R55" s="3">
        <v>2</v>
      </c>
      <c r="S55" s="3">
        <v>1800</v>
      </c>
      <c r="T55" s="3" t="s">
        <v>16</v>
      </c>
      <c r="U55" s="3" t="b">
        <v>0</v>
      </c>
      <c r="V55" s="3" t="b">
        <v>0</v>
      </c>
    </row>
    <row r="56" spans="1:22" ht="14.25" customHeight="1" x14ac:dyDescent="0.25">
      <c r="A56" s="3" t="s">
        <v>17</v>
      </c>
      <c r="B56" s="4">
        <v>39256</v>
      </c>
      <c r="C56" s="3" t="s">
        <v>20</v>
      </c>
      <c r="D56" s="3">
        <v>359000</v>
      </c>
      <c r="E56" s="3">
        <v>3</v>
      </c>
      <c r="F56" s="3">
        <v>2.5</v>
      </c>
      <c r="G56" s="3">
        <v>2210</v>
      </c>
      <c r="H56" s="3" t="s">
        <v>16</v>
      </c>
      <c r="I56" s="3" t="b">
        <v>0</v>
      </c>
      <c r="J56" s="3" t="b">
        <v>0</v>
      </c>
      <c r="M56" s="3" t="s">
        <v>26</v>
      </c>
      <c r="N56" s="4">
        <v>39259</v>
      </c>
      <c r="O56" s="3" t="s">
        <v>12</v>
      </c>
      <c r="P56" s="3">
        <v>225000</v>
      </c>
      <c r="Q56" s="3">
        <v>4</v>
      </c>
      <c r="R56" s="3">
        <v>3</v>
      </c>
      <c r="S56" s="3">
        <v>2013</v>
      </c>
      <c r="T56" s="3" t="s">
        <v>16</v>
      </c>
      <c r="U56" s="3" t="b">
        <v>1</v>
      </c>
      <c r="V56" s="3" t="b">
        <v>0</v>
      </c>
    </row>
    <row r="57" spans="1:22" ht="14.25" customHeight="1" x14ac:dyDescent="0.25">
      <c r="A57" s="3" t="s">
        <v>17</v>
      </c>
      <c r="B57" s="4">
        <v>39253</v>
      </c>
      <c r="C57" s="3" t="s">
        <v>12</v>
      </c>
      <c r="D57" s="3">
        <v>245000</v>
      </c>
      <c r="E57" s="3">
        <v>4</v>
      </c>
      <c r="F57" s="3">
        <v>3</v>
      </c>
      <c r="G57" s="3">
        <v>2047</v>
      </c>
      <c r="H57" s="3" t="s">
        <v>16</v>
      </c>
      <c r="I57" s="3" t="b">
        <v>0</v>
      </c>
      <c r="J57" s="3" t="b">
        <v>1</v>
      </c>
      <c r="M57" s="3" t="s">
        <v>28</v>
      </c>
      <c r="N57" s="4">
        <v>39259</v>
      </c>
      <c r="O57" s="3" t="s">
        <v>20</v>
      </c>
      <c r="P57" s="3">
        <v>355000</v>
      </c>
      <c r="Q57" s="3">
        <v>4</v>
      </c>
      <c r="R57" s="3">
        <v>2.5</v>
      </c>
      <c r="S57" s="3">
        <v>2647</v>
      </c>
      <c r="T57" s="3" t="s">
        <v>13</v>
      </c>
      <c r="U57" s="3" t="b">
        <v>1</v>
      </c>
      <c r="V57" s="3" t="b">
        <v>0</v>
      </c>
    </row>
    <row r="58" spans="1:22" ht="14.25" customHeight="1" x14ac:dyDescent="0.25">
      <c r="A58" s="3" t="s">
        <v>26</v>
      </c>
      <c r="B58" s="4">
        <v>39251</v>
      </c>
      <c r="C58" s="3" t="s">
        <v>20</v>
      </c>
      <c r="D58" s="3">
        <v>235990</v>
      </c>
      <c r="E58" s="3">
        <v>4</v>
      </c>
      <c r="F58" s="3">
        <v>2</v>
      </c>
      <c r="G58" s="3">
        <v>1656</v>
      </c>
      <c r="H58" s="3" t="s">
        <v>13</v>
      </c>
      <c r="I58" s="3" t="b">
        <v>1</v>
      </c>
      <c r="J58" s="3" t="b">
        <v>0</v>
      </c>
      <c r="M58" s="3" t="s">
        <v>17</v>
      </c>
      <c r="N58" s="4">
        <v>39256</v>
      </c>
      <c r="O58" s="3" t="s">
        <v>20</v>
      </c>
      <c r="P58" s="3">
        <v>359000</v>
      </c>
      <c r="Q58" s="3">
        <v>3</v>
      </c>
      <c r="R58" s="3">
        <v>2.5</v>
      </c>
      <c r="S58" s="3">
        <v>2210</v>
      </c>
      <c r="T58" s="3" t="s">
        <v>16</v>
      </c>
      <c r="U58" s="3" t="b">
        <v>0</v>
      </c>
      <c r="V58" s="3" t="b">
        <v>0</v>
      </c>
    </row>
    <row r="59" spans="1:22" ht="14.25" customHeight="1" x14ac:dyDescent="0.25">
      <c r="A59" s="3" t="s">
        <v>11</v>
      </c>
      <c r="B59" s="4">
        <v>39242</v>
      </c>
      <c r="C59" s="3" t="s">
        <v>20</v>
      </c>
      <c r="D59" s="3">
        <v>389500</v>
      </c>
      <c r="E59" s="3">
        <v>4</v>
      </c>
      <c r="F59" s="3">
        <v>2</v>
      </c>
      <c r="G59" s="3">
        <v>1971</v>
      </c>
      <c r="H59" s="3" t="s">
        <v>16</v>
      </c>
      <c r="I59" s="3" t="b">
        <v>0</v>
      </c>
      <c r="J59" s="3" t="b">
        <v>0</v>
      </c>
      <c r="M59" s="3" t="s">
        <v>17</v>
      </c>
      <c r="N59" s="4">
        <v>39253</v>
      </c>
      <c r="O59" s="3" t="s">
        <v>12</v>
      </c>
      <c r="P59" s="3">
        <v>245000</v>
      </c>
      <c r="Q59" s="3">
        <v>4</v>
      </c>
      <c r="R59" s="3">
        <v>3</v>
      </c>
      <c r="S59" s="3">
        <v>2047</v>
      </c>
      <c r="T59" s="3" t="s">
        <v>16</v>
      </c>
      <c r="U59" s="3" t="b">
        <v>0</v>
      </c>
      <c r="V59" s="3" t="b">
        <v>1</v>
      </c>
    </row>
    <row r="60" spans="1:22" ht="14.25" customHeight="1" x14ac:dyDescent="0.25">
      <c r="A60" s="3" t="s">
        <v>18</v>
      </c>
      <c r="B60" s="4">
        <v>39239</v>
      </c>
      <c r="C60" s="3" t="s">
        <v>20</v>
      </c>
      <c r="D60" s="3">
        <v>379900</v>
      </c>
      <c r="E60" s="3">
        <v>3</v>
      </c>
      <c r="F60" s="3">
        <v>2.5</v>
      </c>
      <c r="G60" s="3">
        <v>2468</v>
      </c>
      <c r="H60" s="3" t="s">
        <v>13</v>
      </c>
      <c r="I60" s="3" t="b">
        <v>0</v>
      </c>
      <c r="J60" s="3" t="b">
        <v>0</v>
      </c>
      <c r="M60" s="3" t="s">
        <v>26</v>
      </c>
      <c r="N60" s="4">
        <v>39251</v>
      </c>
      <c r="O60" s="3" t="s">
        <v>20</v>
      </c>
      <c r="P60" s="3">
        <v>235990</v>
      </c>
      <c r="Q60" s="3">
        <v>4</v>
      </c>
      <c r="R60" s="3">
        <v>2</v>
      </c>
      <c r="S60" s="3">
        <v>1656</v>
      </c>
      <c r="T60" s="3" t="s">
        <v>13</v>
      </c>
      <c r="U60" s="3" t="b">
        <v>1</v>
      </c>
      <c r="V60" s="3" t="b">
        <v>0</v>
      </c>
    </row>
    <row r="61" spans="1:22" ht="14.25" customHeight="1" x14ac:dyDescent="0.25">
      <c r="A61" s="3" t="s">
        <v>25</v>
      </c>
      <c r="B61" s="4">
        <v>39237</v>
      </c>
      <c r="C61" s="3" t="s">
        <v>12</v>
      </c>
      <c r="D61" s="3">
        <v>574900</v>
      </c>
      <c r="E61" s="3">
        <v>5</v>
      </c>
      <c r="F61" s="3">
        <v>4</v>
      </c>
      <c r="G61" s="3">
        <v>4700</v>
      </c>
      <c r="H61" s="3" t="s">
        <v>16</v>
      </c>
      <c r="I61" s="3" t="b">
        <v>0</v>
      </c>
      <c r="J61" s="3" t="b">
        <v>0</v>
      </c>
      <c r="M61" s="3" t="s">
        <v>11</v>
      </c>
      <c r="N61" s="4">
        <v>39242</v>
      </c>
      <c r="O61" s="3" t="s">
        <v>20</v>
      </c>
      <c r="P61" s="3">
        <v>389500</v>
      </c>
      <c r="Q61" s="3">
        <v>4</v>
      </c>
      <c r="R61" s="3">
        <v>2</v>
      </c>
      <c r="S61" s="3">
        <v>1971</v>
      </c>
      <c r="T61" s="3" t="s">
        <v>16</v>
      </c>
      <c r="U61" s="3" t="b">
        <v>0</v>
      </c>
      <c r="V61" s="3" t="b">
        <v>0</v>
      </c>
    </row>
    <row r="62" spans="1:22" ht="14.25" customHeight="1" x14ac:dyDescent="0.25">
      <c r="A62" s="3" t="s">
        <v>25</v>
      </c>
      <c r="B62" s="4">
        <v>39235</v>
      </c>
      <c r="C62" s="3" t="s">
        <v>15</v>
      </c>
      <c r="D62" s="3">
        <v>119000</v>
      </c>
      <c r="E62" s="3">
        <v>1</v>
      </c>
      <c r="F62" s="3">
        <v>1</v>
      </c>
      <c r="G62" s="3">
        <v>950</v>
      </c>
      <c r="H62" s="3" t="s">
        <v>13</v>
      </c>
      <c r="I62" s="3" t="b">
        <v>0</v>
      </c>
      <c r="J62" s="3" t="b">
        <v>0</v>
      </c>
      <c r="M62" s="3" t="s">
        <v>18</v>
      </c>
      <c r="N62" s="4">
        <v>39239</v>
      </c>
      <c r="O62" s="3" t="s">
        <v>20</v>
      </c>
      <c r="P62" s="3">
        <v>379900</v>
      </c>
      <c r="Q62" s="3">
        <v>3</v>
      </c>
      <c r="R62" s="3">
        <v>2.5</v>
      </c>
      <c r="S62" s="3">
        <v>2468</v>
      </c>
      <c r="T62" s="3" t="s">
        <v>13</v>
      </c>
      <c r="U62" s="3" t="b">
        <v>0</v>
      </c>
      <c r="V62" s="3" t="b">
        <v>0</v>
      </c>
    </row>
    <row r="63" spans="1:22" ht="14.25" customHeight="1" x14ac:dyDescent="0.25">
      <c r="A63" s="3" t="s">
        <v>24</v>
      </c>
      <c r="B63" s="4">
        <v>39229</v>
      </c>
      <c r="C63" s="3" t="s">
        <v>20</v>
      </c>
      <c r="D63" s="3">
        <v>229900</v>
      </c>
      <c r="E63" s="3">
        <v>4</v>
      </c>
      <c r="F63" s="3">
        <v>3</v>
      </c>
      <c r="G63" s="3">
        <v>2041</v>
      </c>
      <c r="H63" s="3" t="s">
        <v>13</v>
      </c>
      <c r="I63" s="3" t="b">
        <v>0</v>
      </c>
      <c r="J63" s="3" t="b">
        <v>0</v>
      </c>
      <c r="M63" s="3" t="s">
        <v>25</v>
      </c>
      <c r="N63" s="4">
        <v>39237</v>
      </c>
      <c r="O63" s="3" t="s">
        <v>12</v>
      </c>
      <c r="P63" s="3">
        <v>574900</v>
      </c>
      <c r="Q63" s="3">
        <v>5</v>
      </c>
      <c r="R63" s="3">
        <v>4</v>
      </c>
      <c r="S63" s="3">
        <v>4700</v>
      </c>
      <c r="T63" s="3" t="s">
        <v>16</v>
      </c>
      <c r="U63" s="3" t="b">
        <v>0</v>
      </c>
      <c r="V63" s="3" t="b">
        <v>0</v>
      </c>
    </row>
    <row r="64" spans="1:22" ht="14.25" customHeight="1" x14ac:dyDescent="0.25">
      <c r="A64" s="3" t="s">
        <v>27</v>
      </c>
      <c r="B64" s="4">
        <v>39228</v>
      </c>
      <c r="C64" s="3" t="s">
        <v>12</v>
      </c>
      <c r="D64" s="3">
        <v>249000</v>
      </c>
      <c r="E64" s="3">
        <v>3</v>
      </c>
      <c r="F64" s="3">
        <v>2.5</v>
      </c>
      <c r="G64" s="3">
        <v>1730</v>
      </c>
      <c r="H64" s="3" t="s">
        <v>13</v>
      </c>
      <c r="I64" s="3" t="b">
        <v>0</v>
      </c>
      <c r="J64" s="3" t="b">
        <v>1</v>
      </c>
      <c r="M64" s="3" t="s">
        <v>25</v>
      </c>
      <c r="N64" s="4">
        <v>39235</v>
      </c>
      <c r="O64" s="3" t="s">
        <v>15</v>
      </c>
      <c r="P64" s="3">
        <v>119000</v>
      </c>
      <c r="Q64" s="3">
        <v>1</v>
      </c>
      <c r="R64" s="3">
        <v>1</v>
      </c>
      <c r="S64" s="3">
        <v>950</v>
      </c>
      <c r="T64" s="3" t="s">
        <v>13</v>
      </c>
      <c r="U64" s="3" t="b">
        <v>0</v>
      </c>
      <c r="V64" s="3" t="b">
        <v>0</v>
      </c>
    </row>
    <row r="65" spans="1:22" ht="14.25" customHeight="1" x14ac:dyDescent="0.25">
      <c r="A65" s="3" t="s">
        <v>18</v>
      </c>
      <c r="B65" s="4">
        <v>39226</v>
      </c>
      <c r="C65" s="3" t="s">
        <v>20</v>
      </c>
      <c r="D65" s="3">
        <v>349000</v>
      </c>
      <c r="E65" s="3">
        <v>4</v>
      </c>
      <c r="F65" s="3">
        <v>2.5</v>
      </c>
      <c r="G65" s="3">
        <v>2730</v>
      </c>
      <c r="H65" s="3" t="s">
        <v>13</v>
      </c>
      <c r="I65" s="3" t="b">
        <v>1</v>
      </c>
      <c r="J65" s="3" t="b">
        <v>1</v>
      </c>
      <c r="M65" s="3" t="s">
        <v>24</v>
      </c>
      <c r="N65" s="4">
        <v>39229</v>
      </c>
      <c r="O65" s="3" t="s">
        <v>20</v>
      </c>
      <c r="P65" s="3">
        <v>229900</v>
      </c>
      <c r="Q65" s="3">
        <v>4</v>
      </c>
      <c r="R65" s="3">
        <v>3</v>
      </c>
      <c r="S65" s="3">
        <v>2041</v>
      </c>
      <c r="T65" s="3" t="s">
        <v>13</v>
      </c>
      <c r="U65" s="3" t="b">
        <v>0</v>
      </c>
      <c r="V65" s="3" t="b">
        <v>0</v>
      </c>
    </row>
    <row r="66" spans="1:22" ht="14.25" customHeight="1" x14ac:dyDescent="0.25">
      <c r="A66" s="3" t="s">
        <v>25</v>
      </c>
      <c r="B66" s="4">
        <v>39221</v>
      </c>
      <c r="C66" s="3" t="s">
        <v>15</v>
      </c>
      <c r="D66" s="3">
        <v>335000</v>
      </c>
      <c r="E66" s="3">
        <v>3</v>
      </c>
      <c r="F66" s="3">
        <v>2.5</v>
      </c>
      <c r="G66" s="3">
        <v>2000</v>
      </c>
      <c r="H66" s="3" t="s">
        <v>16</v>
      </c>
      <c r="I66" s="3" t="b">
        <v>1</v>
      </c>
      <c r="J66" s="3" t="b">
        <v>1</v>
      </c>
      <c r="M66" s="3" t="s">
        <v>27</v>
      </c>
      <c r="N66" s="4">
        <v>39228</v>
      </c>
      <c r="O66" s="3" t="s">
        <v>12</v>
      </c>
      <c r="P66" s="3">
        <v>249000</v>
      </c>
      <c r="Q66" s="3">
        <v>3</v>
      </c>
      <c r="R66" s="3">
        <v>2.5</v>
      </c>
      <c r="S66" s="3">
        <v>1730</v>
      </c>
      <c r="T66" s="3" t="s">
        <v>13</v>
      </c>
      <c r="U66" s="3" t="b">
        <v>0</v>
      </c>
      <c r="V66" s="3" t="b">
        <v>1</v>
      </c>
    </row>
    <row r="67" spans="1:22" ht="14.25" customHeight="1" x14ac:dyDescent="0.25">
      <c r="A67" s="3" t="s">
        <v>21</v>
      </c>
      <c r="B67" s="4">
        <v>39221</v>
      </c>
      <c r="C67" s="3" t="s">
        <v>12</v>
      </c>
      <c r="D67" s="3">
        <v>360000</v>
      </c>
      <c r="E67" s="3">
        <v>5</v>
      </c>
      <c r="F67" s="3">
        <v>3</v>
      </c>
      <c r="G67" s="3">
        <v>2112</v>
      </c>
      <c r="H67" s="3" t="s">
        <v>16</v>
      </c>
      <c r="I67" s="3" t="b">
        <v>1</v>
      </c>
      <c r="J67" s="3" t="b">
        <v>1</v>
      </c>
      <c r="M67" s="3" t="s">
        <v>18</v>
      </c>
      <c r="N67" s="4">
        <v>39226</v>
      </c>
      <c r="O67" s="3" t="s">
        <v>20</v>
      </c>
      <c r="P67" s="3">
        <v>349000</v>
      </c>
      <c r="Q67" s="3">
        <v>4</v>
      </c>
      <c r="R67" s="3">
        <v>2.5</v>
      </c>
      <c r="S67" s="3">
        <v>2730</v>
      </c>
      <c r="T67" s="3" t="s">
        <v>13</v>
      </c>
      <c r="U67" s="3" t="b">
        <v>1</v>
      </c>
      <c r="V67" s="3" t="b">
        <v>1</v>
      </c>
    </row>
    <row r="68" spans="1:22" ht="14.25" customHeight="1" x14ac:dyDescent="0.25">
      <c r="A68" s="3" t="s">
        <v>25</v>
      </c>
      <c r="B68" s="4">
        <v>39219</v>
      </c>
      <c r="C68" s="3" t="s">
        <v>15</v>
      </c>
      <c r="D68" s="3">
        <v>319000</v>
      </c>
      <c r="E68" s="3">
        <v>3</v>
      </c>
      <c r="F68" s="3">
        <v>2.5</v>
      </c>
      <c r="G68" s="3">
        <v>2586</v>
      </c>
      <c r="H68" s="3" t="s">
        <v>13</v>
      </c>
      <c r="I68" s="3" t="b">
        <v>0</v>
      </c>
      <c r="J68" s="3" t="b">
        <v>0</v>
      </c>
      <c r="M68" s="3" t="s">
        <v>25</v>
      </c>
      <c r="N68" s="4">
        <v>39221</v>
      </c>
      <c r="O68" s="3" t="s">
        <v>15</v>
      </c>
      <c r="P68" s="3">
        <v>335000</v>
      </c>
      <c r="Q68" s="3">
        <v>3</v>
      </c>
      <c r="R68" s="3">
        <v>2.5</v>
      </c>
      <c r="S68" s="3">
        <v>2000</v>
      </c>
      <c r="T68" s="3" t="s">
        <v>16</v>
      </c>
      <c r="U68" s="3" t="b">
        <v>1</v>
      </c>
      <c r="V68" s="3" t="b">
        <v>1</v>
      </c>
    </row>
    <row r="69" spans="1:22" ht="14.25" customHeight="1" x14ac:dyDescent="0.25">
      <c r="A69" s="3" t="s">
        <v>29</v>
      </c>
      <c r="B69" s="4">
        <v>39216</v>
      </c>
      <c r="C69" s="3" t="s">
        <v>20</v>
      </c>
      <c r="D69" s="3">
        <v>359900</v>
      </c>
      <c r="E69" s="3">
        <v>3</v>
      </c>
      <c r="F69" s="3">
        <v>3</v>
      </c>
      <c r="G69" s="3">
        <v>1839</v>
      </c>
      <c r="H69" s="3" t="s">
        <v>13</v>
      </c>
      <c r="I69" s="3" t="b">
        <v>0</v>
      </c>
      <c r="J69" s="3" t="b">
        <v>1</v>
      </c>
      <c r="M69" s="3" t="s">
        <v>21</v>
      </c>
      <c r="N69" s="4">
        <v>39221</v>
      </c>
      <c r="O69" s="3" t="s">
        <v>12</v>
      </c>
      <c r="P69" s="3">
        <v>360000</v>
      </c>
      <c r="Q69" s="3">
        <v>5</v>
      </c>
      <c r="R69" s="3">
        <v>3</v>
      </c>
      <c r="S69" s="3">
        <v>2112</v>
      </c>
      <c r="T69" s="3" t="s">
        <v>16</v>
      </c>
      <c r="U69" s="3" t="b">
        <v>1</v>
      </c>
      <c r="V69" s="3" t="b">
        <v>1</v>
      </c>
    </row>
    <row r="70" spans="1:22" ht="14.25" customHeight="1" x14ac:dyDescent="0.25">
      <c r="A70" s="3" t="s">
        <v>24</v>
      </c>
      <c r="B70" s="4">
        <v>39214</v>
      </c>
      <c r="C70" s="3" t="s">
        <v>15</v>
      </c>
      <c r="D70" s="3">
        <v>229500</v>
      </c>
      <c r="E70" s="3">
        <v>4</v>
      </c>
      <c r="F70" s="3">
        <v>3</v>
      </c>
      <c r="G70" s="3">
        <v>2041</v>
      </c>
      <c r="H70" s="3" t="s">
        <v>16</v>
      </c>
      <c r="I70" s="3" t="b">
        <v>0</v>
      </c>
      <c r="J70" s="3" t="b">
        <v>1</v>
      </c>
      <c r="M70" s="3" t="s">
        <v>25</v>
      </c>
      <c r="N70" s="4">
        <v>39219</v>
      </c>
      <c r="O70" s="3" t="s">
        <v>15</v>
      </c>
      <c r="P70" s="3">
        <v>319000</v>
      </c>
      <c r="Q70" s="3">
        <v>3</v>
      </c>
      <c r="R70" s="3">
        <v>2.5</v>
      </c>
      <c r="S70" s="3">
        <v>2586</v>
      </c>
      <c r="T70" s="3" t="s">
        <v>13</v>
      </c>
      <c r="U70" s="3" t="b">
        <v>0</v>
      </c>
      <c r="V70" s="3" t="b">
        <v>0</v>
      </c>
    </row>
    <row r="71" spans="1:22" ht="14.25" customHeight="1" x14ac:dyDescent="0.25">
      <c r="A71" s="3" t="s">
        <v>24</v>
      </c>
      <c r="B71" s="4">
        <v>39211</v>
      </c>
      <c r="C71" s="3" t="s">
        <v>15</v>
      </c>
      <c r="D71" s="3">
        <v>549000</v>
      </c>
      <c r="E71" s="3">
        <v>4</v>
      </c>
      <c r="F71" s="3">
        <v>3</v>
      </c>
      <c r="G71" s="3">
        <v>1940</v>
      </c>
      <c r="H71" s="3" t="s">
        <v>16</v>
      </c>
      <c r="I71" s="3" t="b">
        <v>1</v>
      </c>
      <c r="J71" s="3" t="b">
        <v>0</v>
      </c>
      <c r="M71" s="3" t="s">
        <v>29</v>
      </c>
      <c r="N71" s="4">
        <v>39216</v>
      </c>
      <c r="O71" s="3" t="s">
        <v>20</v>
      </c>
      <c r="P71" s="3">
        <v>359900</v>
      </c>
      <c r="Q71" s="3">
        <v>3</v>
      </c>
      <c r="R71" s="3">
        <v>3</v>
      </c>
      <c r="S71" s="3">
        <v>1839</v>
      </c>
      <c r="T71" s="3" t="s">
        <v>13</v>
      </c>
      <c r="U71" s="3" t="b">
        <v>0</v>
      </c>
      <c r="V71" s="3" t="b">
        <v>1</v>
      </c>
    </row>
    <row r="72" spans="1:22" ht="14.25" customHeight="1" x14ac:dyDescent="0.25">
      <c r="A72" s="3" t="s">
        <v>25</v>
      </c>
      <c r="B72" s="4">
        <v>39209</v>
      </c>
      <c r="C72" s="3" t="s">
        <v>15</v>
      </c>
      <c r="D72" s="3">
        <v>625000</v>
      </c>
      <c r="E72" s="3">
        <v>6</v>
      </c>
      <c r="F72" s="3">
        <v>4</v>
      </c>
      <c r="G72" s="3">
        <v>3950</v>
      </c>
      <c r="H72" s="3" t="s">
        <v>16</v>
      </c>
      <c r="I72" s="3" t="b">
        <v>1</v>
      </c>
      <c r="J72" s="3" t="b">
        <v>0</v>
      </c>
      <c r="M72" s="3" t="s">
        <v>24</v>
      </c>
      <c r="N72" s="4">
        <v>39214</v>
      </c>
      <c r="O72" s="3" t="s">
        <v>15</v>
      </c>
      <c r="P72" s="3">
        <v>229500</v>
      </c>
      <c r="Q72" s="3">
        <v>4</v>
      </c>
      <c r="R72" s="3">
        <v>3</v>
      </c>
      <c r="S72" s="3">
        <v>2041</v>
      </c>
      <c r="T72" s="3" t="s">
        <v>16</v>
      </c>
      <c r="U72" s="3" t="b">
        <v>0</v>
      </c>
      <c r="V72" s="3" t="b">
        <v>1</v>
      </c>
    </row>
    <row r="73" spans="1:22" ht="14.25" customHeight="1" x14ac:dyDescent="0.25">
      <c r="A73" s="3" t="s">
        <v>17</v>
      </c>
      <c r="B73" s="4">
        <v>39205</v>
      </c>
      <c r="C73" s="3" t="s">
        <v>20</v>
      </c>
      <c r="D73" s="3">
        <v>369900</v>
      </c>
      <c r="E73" s="3">
        <v>3</v>
      </c>
      <c r="F73" s="3">
        <v>2.5</v>
      </c>
      <c r="G73" s="3">
        <v>2030</v>
      </c>
      <c r="H73" s="3" t="s">
        <v>13</v>
      </c>
      <c r="I73" s="3" t="b">
        <v>1</v>
      </c>
      <c r="J73" s="3" t="b">
        <v>0</v>
      </c>
      <c r="M73" s="3" t="s">
        <v>24</v>
      </c>
      <c r="N73" s="4">
        <v>39211</v>
      </c>
      <c r="O73" s="3" t="s">
        <v>15</v>
      </c>
      <c r="P73" s="3">
        <v>549000</v>
      </c>
      <c r="Q73" s="3">
        <v>4</v>
      </c>
      <c r="R73" s="3">
        <v>3</v>
      </c>
      <c r="S73" s="3">
        <v>1940</v>
      </c>
      <c r="T73" s="3" t="s">
        <v>16</v>
      </c>
      <c r="U73" s="3" t="b">
        <v>1</v>
      </c>
      <c r="V73" s="3" t="b">
        <v>0</v>
      </c>
    </row>
    <row r="74" spans="1:22" ht="14.25" customHeight="1" x14ac:dyDescent="0.25">
      <c r="A74" s="3" t="s">
        <v>17</v>
      </c>
      <c r="B74" s="4">
        <v>39205</v>
      </c>
      <c r="C74" s="3" t="s">
        <v>12</v>
      </c>
      <c r="D74" s="3">
        <v>225911</v>
      </c>
      <c r="E74" s="3">
        <v>4</v>
      </c>
      <c r="F74" s="3">
        <v>2.5</v>
      </c>
      <c r="G74" s="3">
        <v>1908</v>
      </c>
      <c r="H74" s="3" t="s">
        <v>16</v>
      </c>
      <c r="I74" s="3" t="b">
        <v>1</v>
      </c>
      <c r="J74" s="3" t="b">
        <v>0</v>
      </c>
      <c r="M74" s="3" t="s">
        <v>25</v>
      </c>
      <c r="N74" s="4">
        <v>39209</v>
      </c>
      <c r="O74" s="3" t="s">
        <v>15</v>
      </c>
      <c r="P74" s="3">
        <v>625000</v>
      </c>
      <c r="Q74" s="3">
        <v>6</v>
      </c>
      <c r="R74" s="3">
        <v>4</v>
      </c>
      <c r="S74" s="3">
        <v>3950</v>
      </c>
      <c r="T74" s="3" t="s">
        <v>16</v>
      </c>
      <c r="U74" s="3" t="b">
        <v>1</v>
      </c>
      <c r="V74" s="3" t="b">
        <v>0</v>
      </c>
    </row>
    <row r="75" spans="1:22" ht="14.25" customHeight="1" x14ac:dyDescent="0.25">
      <c r="A75" s="3" t="s">
        <v>23</v>
      </c>
      <c r="B75" s="4">
        <v>39203</v>
      </c>
      <c r="C75" s="3" t="s">
        <v>15</v>
      </c>
      <c r="D75" s="3">
        <v>250000</v>
      </c>
      <c r="E75" s="3">
        <v>3</v>
      </c>
      <c r="F75" s="3">
        <v>2</v>
      </c>
      <c r="G75" s="3">
        <v>2066</v>
      </c>
      <c r="H75" s="3" t="s">
        <v>16</v>
      </c>
      <c r="I75" s="3" t="b">
        <v>0</v>
      </c>
      <c r="J75" s="3" t="b">
        <v>0</v>
      </c>
      <c r="M75" s="3" t="s">
        <v>17</v>
      </c>
      <c r="N75" s="4">
        <v>39205</v>
      </c>
      <c r="O75" s="3" t="s">
        <v>20</v>
      </c>
      <c r="P75" s="3">
        <v>369900</v>
      </c>
      <c r="Q75" s="3">
        <v>3</v>
      </c>
      <c r="R75" s="3">
        <v>2.5</v>
      </c>
      <c r="S75" s="3">
        <v>2030</v>
      </c>
      <c r="T75" s="3" t="s">
        <v>13</v>
      </c>
      <c r="U75" s="3" t="b">
        <v>1</v>
      </c>
      <c r="V75" s="3" t="b">
        <v>0</v>
      </c>
    </row>
    <row r="76" spans="1:22" ht="14.25" customHeight="1" x14ac:dyDescent="0.25">
      <c r="A76" s="3" t="s">
        <v>27</v>
      </c>
      <c r="B76" s="4">
        <v>39203</v>
      </c>
      <c r="C76" s="3" t="s">
        <v>20</v>
      </c>
      <c r="D76" s="3">
        <v>349900</v>
      </c>
      <c r="E76" s="3">
        <v>4</v>
      </c>
      <c r="F76" s="3">
        <v>3</v>
      </c>
      <c r="G76" s="3">
        <v>2290</v>
      </c>
      <c r="H76" s="3" t="s">
        <v>16</v>
      </c>
      <c r="I76" s="3" t="b">
        <v>1</v>
      </c>
      <c r="J76" s="3" t="b">
        <v>1</v>
      </c>
      <c r="M76" s="3" t="s">
        <v>17</v>
      </c>
      <c r="N76" s="4">
        <v>39205</v>
      </c>
      <c r="O76" s="3" t="s">
        <v>12</v>
      </c>
      <c r="P76" s="3">
        <v>225911</v>
      </c>
      <c r="Q76" s="3">
        <v>4</v>
      </c>
      <c r="R76" s="3">
        <v>2.5</v>
      </c>
      <c r="S76" s="3">
        <v>1908</v>
      </c>
      <c r="T76" s="3" t="s">
        <v>16</v>
      </c>
      <c r="U76" s="3" t="b">
        <v>1</v>
      </c>
      <c r="V76" s="3" t="b">
        <v>0</v>
      </c>
    </row>
    <row r="77" spans="1:22" ht="14.25" customHeight="1" x14ac:dyDescent="0.25">
      <c r="A77" s="3" t="s">
        <v>18</v>
      </c>
      <c r="B77" s="4">
        <v>39200</v>
      </c>
      <c r="C77" s="3" t="s">
        <v>15</v>
      </c>
      <c r="D77" s="3">
        <v>265000</v>
      </c>
      <c r="E77" s="3">
        <v>4</v>
      </c>
      <c r="F77" s="3">
        <v>3</v>
      </c>
      <c r="G77" s="3">
        <v>1905</v>
      </c>
      <c r="H77" s="3" t="s">
        <v>16</v>
      </c>
      <c r="I77" s="3" t="b">
        <v>0</v>
      </c>
      <c r="J77" s="3" t="b">
        <v>0</v>
      </c>
      <c r="M77" s="3" t="s">
        <v>23</v>
      </c>
      <c r="N77" s="4">
        <v>39203</v>
      </c>
      <c r="O77" s="3" t="s">
        <v>15</v>
      </c>
      <c r="P77" s="3">
        <v>250000</v>
      </c>
      <c r="Q77" s="3">
        <v>3</v>
      </c>
      <c r="R77" s="3">
        <v>2</v>
      </c>
      <c r="S77" s="3">
        <v>2066</v>
      </c>
      <c r="T77" s="3" t="s">
        <v>16</v>
      </c>
      <c r="U77" s="3" t="b">
        <v>0</v>
      </c>
      <c r="V77" s="3" t="b">
        <v>0</v>
      </c>
    </row>
    <row r="78" spans="1:22" ht="14.25" customHeight="1" x14ac:dyDescent="0.25">
      <c r="A78" s="3" t="s">
        <v>19</v>
      </c>
      <c r="B78" s="4">
        <v>39199</v>
      </c>
      <c r="C78" s="3" t="s">
        <v>12</v>
      </c>
      <c r="D78" s="3">
        <v>304900</v>
      </c>
      <c r="E78" s="3">
        <v>4</v>
      </c>
      <c r="F78" s="3">
        <v>3</v>
      </c>
      <c r="G78" s="3">
        <v>2350</v>
      </c>
      <c r="H78" s="3" t="s">
        <v>16</v>
      </c>
      <c r="I78" s="3" t="b">
        <v>0</v>
      </c>
      <c r="J78" s="3" t="b">
        <v>1</v>
      </c>
      <c r="M78" s="3" t="s">
        <v>27</v>
      </c>
      <c r="N78" s="4">
        <v>39203</v>
      </c>
      <c r="O78" s="3" t="s">
        <v>20</v>
      </c>
      <c r="P78" s="3">
        <v>349900</v>
      </c>
      <c r="Q78" s="3">
        <v>4</v>
      </c>
      <c r="R78" s="3">
        <v>3</v>
      </c>
      <c r="S78" s="3">
        <v>2290</v>
      </c>
      <c r="T78" s="3" t="s">
        <v>16</v>
      </c>
      <c r="U78" s="3" t="b">
        <v>1</v>
      </c>
      <c r="V78" s="3" t="b">
        <v>1</v>
      </c>
    </row>
    <row r="79" spans="1:22" ht="14.25" customHeight="1" x14ac:dyDescent="0.25">
      <c r="A79" s="3" t="s">
        <v>26</v>
      </c>
      <c r="B79" s="4">
        <v>39197</v>
      </c>
      <c r="C79" s="3" t="s">
        <v>12</v>
      </c>
      <c r="D79" s="3">
        <v>240000</v>
      </c>
      <c r="E79" s="3">
        <v>3</v>
      </c>
      <c r="F79" s="3">
        <v>2.5</v>
      </c>
      <c r="G79" s="3">
        <v>1595</v>
      </c>
      <c r="H79" s="3" t="s">
        <v>13</v>
      </c>
      <c r="I79" s="3" t="b">
        <v>0</v>
      </c>
      <c r="J79" s="3" t="b">
        <v>1</v>
      </c>
      <c r="M79" s="3" t="s">
        <v>18</v>
      </c>
      <c r="N79" s="4">
        <v>39200</v>
      </c>
      <c r="O79" s="3" t="s">
        <v>15</v>
      </c>
      <c r="P79" s="3">
        <v>265000</v>
      </c>
      <c r="Q79" s="3">
        <v>4</v>
      </c>
      <c r="R79" s="3">
        <v>3</v>
      </c>
      <c r="S79" s="3">
        <v>1905</v>
      </c>
      <c r="T79" s="3" t="s">
        <v>16</v>
      </c>
      <c r="U79" s="3" t="b">
        <v>0</v>
      </c>
      <c r="V79" s="3" t="b">
        <v>0</v>
      </c>
    </row>
    <row r="80" spans="1:22" ht="14.25" customHeight="1" x14ac:dyDescent="0.25">
      <c r="A80" s="3" t="s">
        <v>25</v>
      </c>
      <c r="B80" s="4">
        <v>39197</v>
      </c>
      <c r="C80" s="3" t="s">
        <v>12</v>
      </c>
      <c r="D80" s="3">
        <v>236900</v>
      </c>
      <c r="E80" s="3">
        <v>1</v>
      </c>
      <c r="F80" s="3">
        <v>2</v>
      </c>
      <c r="G80" s="3">
        <v>1483</v>
      </c>
      <c r="H80" s="3" t="s">
        <v>13</v>
      </c>
      <c r="I80" s="3" t="b">
        <v>0</v>
      </c>
      <c r="J80" s="3" t="b">
        <v>0</v>
      </c>
      <c r="M80" s="3" t="s">
        <v>19</v>
      </c>
      <c r="N80" s="4">
        <v>39199</v>
      </c>
      <c r="O80" s="3" t="s">
        <v>12</v>
      </c>
      <c r="P80" s="3">
        <v>304900</v>
      </c>
      <c r="Q80" s="3">
        <v>4</v>
      </c>
      <c r="R80" s="3">
        <v>3</v>
      </c>
      <c r="S80" s="3">
        <v>2350</v>
      </c>
      <c r="T80" s="3" t="s">
        <v>16</v>
      </c>
      <c r="U80" s="3" t="b">
        <v>0</v>
      </c>
      <c r="V80" s="3" t="b">
        <v>1</v>
      </c>
    </row>
    <row r="81" spans="1:22" ht="14.25" customHeight="1" x14ac:dyDescent="0.25">
      <c r="A81" s="3" t="s">
        <v>14</v>
      </c>
      <c r="B81" s="4">
        <v>39196</v>
      </c>
      <c r="C81" s="3" t="s">
        <v>20</v>
      </c>
      <c r="D81" s="3">
        <v>405000</v>
      </c>
      <c r="E81" s="3">
        <v>2</v>
      </c>
      <c r="F81" s="3">
        <v>3</v>
      </c>
      <c r="G81" s="3">
        <v>2444</v>
      </c>
      <c r="H81" s="3" t="s">
        <v>16</v>
      </c>
      <c r="I81" s="3" t="b">
        <v>1</v>
      </c>
      <c r="J81" s="3" t="b">
        <v>1</v>
      </c>
      <c r="M81" s="3" t="s">
        <v>26</v>
      </c>
      <c r="N81" s="4">
        <v>39197</v>
      </c>
      <c r="O81" s="3" t="s">
        <v>12</v>
      </c>
      <c r="P81" s="3">
        <v>240000</v>
      </c>
      <c r="Q81" s="3">
        <v>3</v>
      </c>
      <c r="R81" s="3">
        <v>2.5</v>
      </c>
      <c r="S81" s="3">
        <v>1595</v>
      </c>
      <c r="T81" s="3" t="s">
        <v>13</v>
      </c>
      <c r="U81" s="3" t="b">
        <v>0</v>
      </c>
      <c r="V81" s="3" t="b">
        <v>1</v>
      </c>
    </row>
    <row r="82" spans="1:22" ht="14.25" customHeight="1" x14ac:dyDescent="0.25">
      <c r="A82" s="3" t="s">
        <v>27</v>
      </c>
      <c r="B82" s="4">
        <v>39194</v>
      </c>
      <c r="C82" s="3" t="s">
        <v>20</v>
      </c>
      <c r="D82" s="3">
        <v>238000</v>
      </c>
      <c r="E82" s="3">
        <v>4</v>
      </c>
      <c r="F82" s="3">
        <v>2.5</v>
      </c>
      <c r="G82" s="3">
        <v>1590</v>
      </c>
      <c r="H82" s="3" t="s">
        <v>13</v>
      </c>
      <c r="I82" s="3" t="b">
        <v>0</v>
      </c>
      <c r="J82" s="3" t="b">
        <v>1</v>
      </c>
      <c r="M82" s="3" t="s">
        <v>25</v>
      </c>
      <c r="N82" s="4">
        <v>39197</v>
      </c>
      <c r="O82" s="3" t="s">
        <v>12</v>
      </c>
      <c r="P82" s="3">
        <v>236900</v>
      </c>
      <c r="Q82" s="3">
        <v>1</v>
      </c>
      <c r="R82" s="3">
        <v>2</v>
      </c>
      <c r="S82" s="3">
        <v>1483</v>
      </c>
      <c r="T82" s="3" t="s">
        <v>13</v>
      </c>
      <c r="U82" s="3" t="b">
        <v>0</v>
      </c>
      <c r="V82" s="3" t="b">
        <v>0</v>
      </c>
    </row>
    <row r="83" spans="1:22" ht="14.25" customHeight="1" x14ac:dyDescent="0.25">
      <c r="A83" s="3" t="s">
        <v>24</v>
      </c>
      <c r="B83" s="4">
        <v>39193</v>
      </c>
      <c r="C83" s="3" t="s">
        <v>20</v>
      </c>
      <c r="D83" s="3">
        <v>229900</v>
      </c>
      <c r="E83" s="3">
        <v>3</v>
      </c>
      <c r="F83" s="3">
        <v>3</v>
      </c>
      <c r="G83" s="3">
        <v>2266</v>
      </c>
      <c r="H83" s="3" t="s">
        <v>13</v>
      </c>
      <c r="I83" s="3" t="b">
        <v>0</v>
      </c>
      <c r="J83" s="3" t="b">
        <v>0</v>
      </c>
      <c r="M83" s="3" t="s">
        <v>14</v>
      </c>
      <c r="N83" s="4">
        <v>39196</v>
      </c>
      <c r="O83" s="3" t="s">
        <v>20</v>
      </c>
      <c r="P83" s="3">
        <v>405000</v>
      </c>
      <c r="Q83" s="3">
        <v>2</v>
      </c>
      <c r="R83" s="3">
        <v>3</v>
      </c>
      <c r="S83" s="3">
        <v>2444</v>
      </c>
      <c r="T83" s="3" t="s">
        <v>16</v>
      </c>
      <c r="U83" s="3" t="b">
        <v>1</v>
      </c>
      <c r="V83" s="3" t="b">
        <v>1</v>
      </c>
    </row>
    <row r="84" spans="1:22" ht="14.25" customHeight="1" x14ac:dyDescent="0.25">
      <c r="A84" s="3" t="s">
        <v>14</v>
      </c>
      <c r="B84" s="4">
        <v>39193</v>
      </c>
      <c r="C84" s="3" t="s">
        <v>20</v>
      </c>
      <c r="D84" s="3">
        <v>259900</v>
      </c>
      <c r="E84" s="3">
        <v>3</v>
      </c>
      <c r="F84" s="3">
        <v>2.5</v>
      </c>
      <c r="G84" s="3">
        <v>2122</v>
      </c>
      <c r="H84" s="3" t="s">
        <v>13</v>
      </c>
      <c r="I84" s="3" t="b">
        <v>0</v>
      </c>
      <c r="J84" s="3" t="b">
        <v>1</v>
      </c>
      <c r="M84" s="3" t="s">
        <v>27</v>
      </c>
      <c r="N84" s="4">
        <v>39194</v>
      </c>
      <c r="O84" s="3" t="s">
        <v>20</v>
      </c>
      <c r="P84" s="3">
        <v>238000</v>
      </c>
      <c r="Q84" s="3">
        <v>4</v>
      </c>
      <c r="R84" s="3">
        <v>2.5</v>
      </c>
      <c r="S84" s="3">
        <v>1590</v>
      </c>
      <c r="T84" s="3" t="s">
        <v>13</v>
      </c>
      <c r="U84" s="3" t="b">
        <v>0</v>
      </c>
      <c r="V84" s="3" t="b">
        <v>1</v>
      </c>
    </row>
    <row r="85" spans="1:22" ht="14.25" customHeight="1" x14ac:dyDescent="0.25">
      <c r="A85" s="3" t="s">
        <v>18</v>
      </c>
      <c r="B85" s="4">
        <v>39193</v>
      </c>
      <c r="C85" s="3" t="s">
        <v>12</v>
      </c>
      <c r="D85" s="3">
        <v>208750</v>
      </c>
      <c r="E85" s="3">
        <v>4</v>
      </c>
      <c r="F85" s="3">
        <v>3</v>
      </c>
      <c r="G85" s="3">
        <v>2207</v>
      </c>
      <c r="H85" s="3" t="s">
        <v>16</v>
      </c>
      <c r="I85" s="3" t="b">
        <v>1</v>
      </c>
      <c r="J85" s="3" t="b">
        <v>1</v>
      </c>
      <c r="M85" s="3" t="s">
        <v>24</v>
      </c>
      <c r="N85" s="4">
        <v>39193</v>
      </c>
      <c r="O85" s="3" t="s">
        <v>20</v>
      </c>
      <c r="P85" s="3">
        <v>229900</v>
      </c>
      <c r="Q85" s="3">
        <v>3</v>
      </c>
      <c r="R85" s="3">
        <v>3</v>
      </c>
      <c r="S85" s="3">
        <v>2266</v>
      </c>
      <c r="T85" s="3" t="s">
        <v>13</v>
      </c>
      <c r="U85" s="3" t="b">
        <v>0</v>
      </c>
      <c r="V85" s="3" t="b">
        <v>0</v>
      </c>
    </row>
    <row r="86" spans="1:22" ht="14.25" customHeight="1" x14ac:dyDescent="0.25">
      <c r="A86" s="3" t="s">
        <v>26</v>
      </c>
      <c r="B86" s="4">
        <v>39193</v>
      </c>
      <c r="C86" s="3" t="s">
        <v>12</v>
      </c>
      <c r="D86" s="3">
        <v>227500</v>
      </c>
      <c r="E86" s="3">
        <v>4</v>
      </c>
      <c r="F86" s="3">
        <v>3</v>
      </c>
      <c r="G86" s="3">
        <v>1905</v>
      </c>
      <c r="H86" s="3" t="s">
        <v>13</v>
      </c>
      <c r="I86" s="3" t="b">
        <v>0</v>
      </c>
      <c r="J86" s="3" t="b">
        <v>1</v>
      </c>
      <c r="M86" s="3" t="s">
        <v>14</v>
      </c>
      <c r="N86" s="4">
        <v>39193</v>
      </c>
      <c r="O86" s="3" t="s">
        <v>20</v>
      </c>
      <c r="P86" s="3">
        <v>259900</v>
      </c>
      <c r="Q86" s="3">
        <v>3</v>
      </c>
      <c r="R86" s="3">
        <v>2.5</v>
      </c>
      <c r="S86" s="3">
        <v>2122</v>
      </c>
      <c r="T86" s="3" t="s">
        <v>13</v>
      </c>
      <c r="U86" s="3" t="b">
        <v>0</v>
      </c>
      <c r="V86" s="3" t="b">
        <v>1</v>
      </c>
    </row>
    <row r="87" spans="1:22" ht="14.25" customHeight="1" x14ac:dyDescent="0.25">
      <c r="A87" s="3" t="s">
        <v>22</v>
      </c>
      <c r="B87" s="4">
        <v>39193</v>
      </c>
      <c r="C87" s="3" t="s">
        <v>15</v>
      </c>
      <c r="D87" s="3">
        <v>375000</v>
      </c>
      <c r="E87" s="3">
        <v>4</v>
      </c>
      <c r="F87" s="3">
        <v>3</v>
      </c>
      <c r="G87" s="3">
        <v>2467</v>
      </c>
      <c r="H87" s="3" t="s">
        <v>16</v>
      </c>
      <c r="I87" s="3" t="b">
        <v>1</v>
      </c>
      <c r="J87" s="3" t="b">
        <v>0</v>
      </c>
      <c r="M87" s="3" t="s">
        <v>18</v>
      </c>
      <c r="N87" s="4">
        <v>39193</v>
      </c>
      <c r="O87" s="3" t="s">
        <v>12</v>
      </c>
      <c r="P87" s="3">
        <v>208750</v>
      </c>
      <c r="Q87" s="3">
        <v>4</v>
      </c>
      <c r="R87" s="3">
        <v>3</v>
      </c>
      <c r="S87" s="3">
        <v>2207</v>
      </c>
      <c r="T87" s="3" t="s">
        <v>16</v>
      </c>
      <c r="U87" s="3" t="b">
        <v>1</v>
      </c>
      <c r="V87" s="3" t="b">
        <v>1</v>
      </c>
    </row>
    <row r="88" spans="1:22" ht="14.25" customHeight="1" x14ac:dyDescent="0.25">
      <c r="A88" s="3" t="s">
        <v>17</v>
      </c>
      <c r="B88" s="4">
        <v>39191</v>
      </c>
      <c r="C88" s="3" t="s">
        <v>12</v>
      </c>
      <c r="D88" s="3">
        <v>325000</v>
      </c>
      <c r="E88" s="3">
        <v>4</v>
      </c>
      <c r="F88" s="3">
        <v>3</v>
      </c>
      <c r="G88" s="3">
        <v>2800</v>
      </c>
      <c r="H88" s="3" t="s">
        <v>13</v>
      </c>
      <c r="I88" s="3" t="b">
        <v>1</v>
      </c>
      <c r="J88" s="3" t="b">
        <v>1</v>
      </c>
      <c r="M88" s="3" t="s">
        <v>26</v>
      </c>
      <c r="N88" s="4">
        <v>39193</v>
      </c>
      <c r="O88" s="3" t="s">
        <v>12</v>
      </c>
      <c r="P88" s="3">
        <v>227500</v>
      </c>
      <c r="Q88" s="3">
        <v>4</v>
      </c>
      <c r="R88" s="3">
        <v>3</v>
      </c>
      <c r="S88" s="3">
        <v>1905</v>
      </c>
      <c r="T88" s="3" t="s">
        <v>13</v>
      </c>
      <c r="U88" s="3" t="b">
        <v>0</v>
      </c>
      <c r="V88" s="3" t="b">
        <v>1</v>
      </c>
    </row>
    <row r="89" spans="1:22" ht="14.25" customHeight="1" x14ac:dyDescent="0.25">
      <c r="A89" s="3" t="s">
        <v>18</v>
      </c>
      <c r="B89" s="4">
        <v>39187</v>
      </c>
      <c r="C89" s="3" t="s">
        <v>20</v>
      </c>
      <c r="D89" s="3">
        <v>339900</v>
      </c>
      <c r="E89" s="3">
        <v>3</v>
      </c>
      <c r="F89" s="3">
        <v>2</v>
      </c>
      <c r="G89" s="3">
        <v>1828</v>
      </c>
      <c r="H89" s="3" t="s">
        <v>16</v>
      </c>
      <c r="I89" s="3" t="b">
        <v>1</v>
      </c>
      <c r="J89" s="3" t="b">
        <v>1</v>
      </c>
      <c r="M89" s="3" t="s">
        <v>22</v>
      </c>
      <c r="N89" s="4">
        <v>39193</v>
      </c>
      <c r="O89" s="3" t="s">
        <v>15</v>
      </c>
      <c r="P89" s="3">
        <v>375000</v>
      </c>
      <c r="Q89" s="3">
        <v>4</v>
      </c>
      <c r="R89" s="3">
        <v>3</v>
      </c>
      <c r="S89" s="3">
        <v>2467</v>
      </c>
      <c r="T89" s="3" t="s">
        <v>16</v>
      </c>
      <c r="U89" s="3" t="b">
        <v>1</v>
      </c>
      <c r="V89" s="3" t="b">
        <v>0</v>
      </c>
    </row>
    <row r="90" spans="1:22" ht="14.25" customHeight="1" x14ac:dyDescent="0.25">
      <c r="A90" s="3" t="s">
        <v>26</v>
      </c>
      <c r="B90" s="4">
        <v>39187</v>
      </c>
      <c r="C90" s="3" t="s">
        <v>20</v>
      </c>
      <c r="D90" s="3">
        <v>259900</v>
      </c>
      <c r="E90" s="3">
        <v>4</v>
      </c>
      <c r="F90" s="3">
        <v>3</v>
      </c>
      <c r="G90" s="3">
        <v>1734</v>
      </c>
      <c r="H90" s="3" t="s">
        <v>13</v>
      </c>
      <c r="I90" s="3" t="b">
        <v>0</v>
      </c>
      <c r="J90" s="3" t="b">
        <v>1</v>
      </c>
      <c r="M90" s="3" t="s">
        <v>17</v>
      </c>
      <c r="N90" s="4">
        <v>39191</v>
      </c>
      <c r="O90" s="3" t="s">
        <v>12</v>
      </c>
      <c r="P90" s="3">
        <v>325000</v>
      </c>
      <c r="Q90" s="3">
        <v>4</v>
      </c>
      <c r="R90" s="3">
        <v>3</v>
      </c>
      <c r="S90" s="3">
        <v>2800</v>
      </c>
      <c r="T90" s="3" t="s">
        <v>13</v>
      </c>
      <c r="U90" s="3" t="b">
        <v>1</v>
      </c>
      <c r="V90" s="3" t="b">
        <v>1</v>
      </c>
    </row>
    <row r="91" spans="1:22" ht="14.25" customHeight="1" x14ac:dyDescent="0.25">
      <c r="A91" s="3" t="s">
        <v>26</v>
      </c>
      <c r="B91" s="4">
        <v>39183</v>
      </c>
      <c r="C91" s="3" t="s">
        <v>12</v>
      </c>
      <c r="D91" s="3">
        <v>297500</v>
      </c>
      <c r="E91" s="3">
        <v>4</v>
      </c>
      <c r="F91" s="3">
        <v>3.5</v>
      </c>
      <c r="G91" s="3">
        <v>2170</v>
      </c>
      <c r="H91" s="3" t="s">
        <v>16</v>
      </c>
      <c r="I91" s="3" t="b">
        <v>0</v>
      </c>
      <c r="J91" s="3" t="b">
        <v>1</v>
      </c>
      <c r="M91" s="3" t="s">
        <v>18</v>
      </c>
      <c r="N91" s="4">
        <v>39187</v>
      </c>
      <c r="O91" s="3" t="s">
        <v>20</v>
      </c>
      <c r="P91" s="3">
        <v>339900</v>
      </c>
      <c r="Q91" s="3">
        <v>3</v>
      </c>
      <c r="R91" s="3">
        <v>2</v>
      </c>
      <c r="S91" s="3">
        <v>1828</v>
      </c>
      <c r="T91" s="3" t="s">
        <v>16</v>
      </c>
      <c r="U91" s="3" t="b">
        <v>1</v>
      </c>
      <c r="V91" s="3" t="b">
        <v>1</v>
      </c>
    </row>
    <row r="92" spans="1:22" ht="14.25" customHeight="1" x14ac:dyDescent="0.25">
      <c r="A92" s="3" t="s">
        <v>27</v>
      </c>
      <c r="B92" s="4">
        <v>39183</v>
      </c>
      <c r="C92" s="3" t="s">
        <v>15</v>
      </c>
      <c r="D92" s="3">
        <v>319000</v>
      </c>
      <c r="E92" s="3">
        <v>4</v>
      </c>
      <c r="F92" s="3">
        <v>2</v>
      </c>
      <c r="G92" s="3">
        <v>1690</v>
      </c>
      <c r="H92" s="3" t="s">
        <v>13</v>
      </c>
      <c r="I92" s="3" t="b">
        <v>1</v>
      </c>
      <c r="J92" s="3" t="b">
        <v>0</v>
      </c>
      <c r="M92" s="3" t="s">
        <v>26</v>
      </c>
      <c r="N92" s="4">
        <v>39187</v>
      </c>
      <c r="O92" s="3" t="s">
        <v>20</v>
      </c>
      <c r="P92" s="3">
        <v>259900</v>
      </c>
      <c r="Q92" s="3">
        <v>4</v>
      </c>
      <c r="R92" s="3">
        <v>3</v>
      </c>
      <c r="S92" s="3">
        <v>1734</v>
      </c>
      <c r="T92" s="3" t="s">
        <v>13</v>
      </c>
      <c r="U92" s="3" t="b">
        <v>0</v>
      </c>
      <c r="V92" s="3" t="b">
        <v>1</v>
      </c>
    </row>
    <row r="93" spans="1:22" ht="14.25" customHeight="1" x14ac:dyDescent="0.25">
      <c r="A93" s="3" t="s">
        <v>27</v>
      </c>
      <c r="B93" s="4">
        <v>39181</v>
      </c>
      <c r="C93" s="3" t="s">
        <v>20</v>
      </c>
      <c r="D93" s="3">
        <v>248500</v>
      </c>
      <c r="E93" s="3">
        <v>4</v>
      </c>
      <c r="F93" s="3">
        <v>2.5</v>
      </c>
      <c r="G93" s="3">
        <v>2101</v>
      </c>
      <c r="H93" s="3" t="s">
        <v>16</v>
      </c>
      <c r="I93" s="3" t="b">
        <v>1</v>
      </c>
      <c r="J93" s="3" t="b">
        <v>1</v>
      </c>
      <c r="M93" s="3" t="s">
        <v>26</v>
      </c>
      <c r="N93" s="4">
        <v>39183</v>
      </c>
      <c r="O93" s="3" t="s">
        <v>12</v>
      </c>
      <c r="P93" s="3">
        <v>297500</v>
      </c>
      <c r="Q93" s="3">
        <v>4</v>
      </c>
      <c r="R93" s="3">
        <v>3.5</v>
      </c>
      <c r="S93" s="3">
        <v>2170</v>
      </c>
      <c r="T93" s="3" t="s">
        <v>16</v>
      </c>
      <c r="U93" s="3" t="b">
        <v>0</v>
      </c>
      <c r="V93" s="3" t="b">
        <v>1</v>
      </c>
    </row>
    <row r="94" spans="1:22" ht="14.25" customHeight="1" x14ac:dyDescent="0.25">
      <c r="A94" s="3" t="s">
        <v>25</v>
      </c>
      <c r="B94" s="4">
        <v>39179</v>
      </c>
      <c r="C94" s="3" t="s">
        <v>15</v>
      </c>
      <c r="D94" s="3">
        <v>365000</v>
      </c>
      <c r="E94" s="3">
        <v>3</v>
      </c>
      <c r="F94" s="3">
        <v>2.5</v>
      </c>
      <c r="G94" s="3">
        <v>1871</v>
      </c>
      <c r="H94" s="3" t="s">
        <v>16</v>
      </c>
      <c r="I94" s="3" t="b">
        <v>0</v>
      </c>
      <c r="J94" s="3" t="b">
        <v>0</v>
      </c>
      <c r="M94" s="3" t="s">
        <v>27</v>
      </c>
      <c r="N94" s="4">
        <v>39183</v>
      </c>
      <c r="O94" s="3" t="s">
        <v>15</v>
      </c>
      <c r="P94" s="3">
        <v>319000</v>
      </c>
      <c r="Q94" s="3">
        <v>4</v>
      </c>
      <c r="R94" s="3">
        <v>2</v>
      </c>
      <c r="S94" s="3">
        <v>1690</v>
      </c>
      <c r="T94" s="3" t="s">
        <v>13</v>
      </c>
      <c r="U94" s="3" t="b">
        <v>1</v>
      </c>
      <c r="V94" s="3" t="b">
        <v>0</v>
      </c>
    </row>
    <row r="95" spans="1:22" ht="14.25" customHeight="1" x14ac:dyDescent="0.25">
      <c r="A95" s="3" t="s">
        <v>26</v>
      </c>
      <c r="B95" s="4">
        <v>39179</v>
      </c>
      <c r="C95" s="3" t="s">
        <v>20</v>
      </c>
      <c r="D95" s="3">
        <v>309900</v>
      </c>
      <c r="E95" s="3">
        <v>5</v>
      </c>
      <c r="F95" s="3">
        <v>3</v>
      </c>
      <c r="G95" s="3">
        <v>2447</v>
      </c>
      <c r="H95" s="3" t="s">
        <v>13</v>
      </c>
      <c r="I95" s="3" t="b">
        <v>1</v>
      </c>
      <c r="J95" s="3" t="b">
        <v>0</v>
      </c>
      <c r="M95" s="3" t="s">
        <v>27</v>
      </c>
      <c r="N95" s="4">
        <v>39181</v>
      </c>
      <c r="O95" s="3" t="s">
        <v>20</v>
      </c>
      <c r="P95" s="3">
        <v>248500</v>
      </c>
      <c r="Q95" s="3">
        <v>4</v>
      </c>
      <c r="R95" s="3">
        <v>2.5</v>
      </c>
      <c r="S95" s="3">
        <v>2101</v>
      </c>
      <c r="T95" s="3" t="s">
        <v>16</v>
      </c>
      <c r="U95" s="3" t="b">
        <v>1</v>
      </c>
      <c r="V95" s="3" t="b">
        <v>1</v>
      </c>
    </row>
    <row r="96" spans="1:22" ht="14.25" customHeight="1" x14ac:dyDescent="0.25">
      <c r="A96" s="3" t="s">
        <v>23</v>
      </c>
      <c r="B96" s="4">
        <v>39176</v>
      </c>
      <c r="C96" s="3" t="s">
        <v>20</v>
      </c>
      <c r="D96" s="3">
        <v>799000</v>
      </c>
      <c r="E96" s="3">
        <v>6</v>
      </c>
      <c r="F96" s="3">
        <v>5</v>
      </c>
      <c r="G96" s="3">
        <v>4800</v>
      </c>
      <c r="H96" s="3" t="s">
        <v>16</v>
      </c>
      <c r="I96" s="3" t="b">
        <v>0</v>
      </c>
      <c r="J96" s="3" t="b">
        <v>0</v>
      </c>
      <c r="M96" s="3" t="s">
        <v>25</v>
      </c>
      <c r="N96" s="4">
        <v>39179</v>
      </c>
      <c r="O96" s="3" t="s">
        <v>15</v>
      </c>
      <c r="P96" s="3">
        <v>365000</v>
      </c>
      <c r="Q96" s="3">
        <v>3</v>
      </c>
      <c r="R96" s="3">
        <v>2.5</v>
      </c>
      <c r="S96" s="3">
        <v>1871</v>
      </c>
      <c r="T96" s="3" t="s">
        <v>16</v>
      </c>
      <c r="U96" s="3" t="b">
        <v>0</v>
      </c>
      <c r="V96" s="3" t="b">
        <v>0</v>
      </c>
    </row>
    <row r="97" spans="1:22" ht="14.25" customHeight="1" x14ac:dyDescent="0.25">
      <c r="A97" s="3" t="s">
        <v>29</v>
      </c>
      <c r="B97" s="4">
        <v>39171</v>
      </c>
      <c r="C97" s="3" t="s">
        <v>20</v>
      </c>
      <c r="D97" s="3">
        <v>379000</v>
      </c>
      <c r="E97" s="3">
        <v>4</v>
      </c>
      <c r="F97" s="3">
        <v>3</v>
      </c>
      <c r="G97" s="3">
        <v>3000</v>
      </c>
      <c r="H97" s="3" t="s">
        <v>16</v>
      </c>
      <c r="I97" s="3" t="b">
        <v>0</v>
      </c>
      <c r="J97" s="3" t="b">
        <v>1</v>
      </c>
      <c r="M97" s="3" t="s">
        <v>26</v>
      </c>
      <c r="N97" s="4">
        <v>39179</v>
      </c>
      <c r="O97" s="3" t="s">
        <v>20</v>
      </c>
      <c r="P97" s="3">
        <v>309900</v>
      </c>
      <c r="Q97" s="3">
        <v>5</v>
      </c>
      <c r="R97" s="3">
        <v>3</v>
      </c>
      <c r="S97" s="3">
        <v>2447</v>
      </c>
      <c r="T97" s="3" t="s">
        <v>13</v>
      </c>
      <c r="U97" s="3" t="b">
        <v>1</v>
      </c>
      <c r="V97" s="3" t="b">
        <v>0</v>
      </c>
    </row>
    <row r="98" spans="1:22" ht="14.25" customHeight="1" x14ac:dyDescent="0.25">
      <c r="A98" s="3" t="s">
        <v>27</v>
      </c>
      <c r="B98" s="4">
        <v>39167</v>
      </c>
      <c r="C98" s="3" t="s">
        <v>12</v>
      </c>
      <c r="D98" s="3">
        <v>247500</v>
      </c>
      <c r="E98" s="3">
        <v>4</v>
      </c>
      <c r="F98" s="3">
        <v>3</v>
      </c>
      <c r="G98" s="3">
        <v>2000</v>
      </c>
      <c r="H98" s="3" t="s">
        <v>16</v>
      </c>
      <c r="I98" s="3" t="b">
        <v>0</v>
      </c>
      <c r="J98" s="3" t="b">
        <v>0</v>
      </c>
      <c r="M98" s="3" t="s">
        <v>23</v>
      </c>
      <c r="N98" s="4">
        <v>39176</v>
      </c>
      <c r="O98" s="3" t="s">
        <v>20</v>
      </c>
      <c r="P98" s="3">
        <v>799000</v>
      </c>
      <c r="Q98" s="3">
        <v>6</v>
      </c>
      <c r="R98" s="3">
        <v>5</v>
      </c>
      <c r="S98" s="3">
        <v>4800</v>
      </c>
      <c r="T98" s="3" t="s">
        <v>16</v>
      </c>
      <c r="U98" s="3" t="b">
        <v>0</v>
      </c>
      <c r="V98" s="3" t="b">
        <v>0</v>
      </c>
    </row>
    <row r="99" spans="1:22" ht="14.25" customHeight="1" x14ac:dyDescent="0.25">
      <c r="A99" s="3" t="s">
        <v>29</v>
      </c>
      <c r="B99" s="4">
        <v>39167</v>
      </c>
      <c r="C99" s="3" t="s">
        <v>12</v>
      </c>
      <c r="D99" s="3">
        <v>215000</v>
      </c>
      <c r="E99" s="3">
        <v>1</v>
      </c>
      <c r="F99" s="3">
        <v>2</v>
      </c>
      <c r="G99" s="3">
        <v>1552</v>
      </c>
      <c r="H99" s="3" t="s">
        <v>13</v>
      </c>
      <c r="I99" s="3" t="b">
        <v>0</v>
      </c>
      <c r="J99" s="3" t="b">
        <v>1</v>
      </c>
      <c r="M99" s="3" t="s">
        <v>29</v>
      </c>
      <c r="N99" s="4">
        <v>39171</v>
      </c>
      <c r="O99" s="3" t="s">
        <v>20</v>
      </c>
      <c r="P99" s="3">
        <v>379000</v>
      </c>
      <c r="Q99" s="3">
        <v>4</v>
      </c>
      <c r="R99" s="3">
        <v>3</v>
      </c>
      <c r="S99" s="3">
        <v>3000</v>
      </c>
      <c r="T99" s="3" t="s">
        <v>16</v>
      </c>
      <c r="U99" s="3" t="b">
        <v>0</v>
      </c>
      <c r="V99" s="3" t="b">
        <v>1</v>
      </c>
    </row>
    <row r="100" spans="1:22" ht="14.25" customHeight="1" x14ac:dyDescent="0.25">
      <c r="A100" s="3" t="s">
        <v>25</v>
      </c>
      <c r="B100" s="4">
        <v>39165</v>
      </c>
      <c r="C100" s="3" t="s">
        <v>15</v>
      </c>
      <c r="D100" s="3">
        <v>215000</v>
      </c>
      <c r="E100" s="3">
        <v>3</v>
      </c>
      <c r="F100" s="3">
        <v>1.75</v>
      </c>
      <c r="G100" s="3">
        <v>2157</v>
      </c>
      <c r="H100" s="3" t="s">
        <v>16</v>
      </c>
      <c r="I100" s="3" t="b">
        <v>1</v>
      </c>
      <c r="J100" s="3" t="b">
        <v>1</v>
      </c>
      <c r="M100" s="3" t="s">
        <v>27</v>
      </c>
      <c r="N100" s="4">
        <v>39167</v>
      </c>
      <c r="O100" s="3" t="s">
        <v>12</v>
      </c>
      <c r="P100" s="3">
        <v>247500</v>
      </c>
      <c r="Q100" s="3">
        <v>4</v>
      </c>
      <c r="R100" s="3">
        <v>3</v>
      </c>
      <c r="S100" s="3">
        <v>2000</v>
      </c>
      <c r="T100" s="3" t="s">
        <v>16</v>
      </c>
      <c r="U100" s="3" t="b">
        <v>0</v>
      </c>
      <c r="V100" s="3" t="b">
        <v>0</v>
      </c>
    </row>
    <row r="101" spans="1:22" ht="14.25" customHeight="1" x14ac:dyDescent="0.25">
      <c r="A101" s="3" t="s">
        <v>25</v>
      </c>
      <c r="B101" s="4">
        <v>39165</v>
      </c>
      <c r="C101" s="3" t="s">
        <v>20</v>
      </c>
      <c r="D101" s="3">
        <v>398000</v>
      </c>
      <c r="E101" s="3">
        <v>4</v>
      </c>
      <c r="F101" s="3">
        <v>2.5</v>
      </c>
      <c r="G101" s="3">
        <v>2620</v>
      </c>
      <c r="H101" s="3" t="s">
        <v>16</v>
      </c>
      <c r="I101" s="3" t="b">
        <v>0</v>
      </c>
      <c r="J101" s="3" t="b">
        <v>0</v>
      </c>
      <c r="M101" s="3" t="s">
        <v>29</v>
      </c>
      <c r="N101" s="4">
        <v>39167</v>
      </c>
      <c r="O101" s="3" t="s">
        <v>12</v>
      </c>
      <c r="P101" s="3">
        <v>215000</v>
      </c>
      <c r="Q101" s="3">
        <v>1</v>
      </c>
      <c r="R101" s="3">
        <v>2</v>
      </c>
      <c r="S101" s="3">
        <v>1552</v>
      </c>
      <c r="T101" s="3" t="s">
        <v>13</v>
      </c>
      <c r="U101" s="3" t="b">
        <v>0</v>
      </c>
      <c r="V101" s="3" t="b">
        <v>1</v>
      </c>
    </row>
    <row r="102" spans="1:22" ht="14.25" customHeight="1" x14ac:dyDescent="0.25">
      <c r="A102" s="3" t="s">
        <v>17</v>
      </c>
      <c r="B102" s="4">
        <v>39164</v>
      </c>
      <c r="C102" s="3" t="s">
        <v>12</v>
      </c>
      <c r="D102" s="3">
        <v>325000</v>
      </c>
      <c r="E102" s="3">
        <v>4</v>
      </c>
      <c r="F102" s="3">
        <v>3</v>
      </c>
      <c r="G102" s="3">
        <v>2770</v>
      </c>
      <c r="H102" s="3" t="s">
        <v>16</v>
      </c>
      <c r="I102" s="3" t="b">
        <v>0</v>
      </c>
      <c r="J102" s="3" t="b">
        <v>0</v>
      </c>
      <c r="M102" s="3" t="s">
        <v>25</v>
      </c>
      <c r="N102" s="4">
        <v>39165</v>
      </c>
      <c r="O102" s="3" t="s">
        <v>15</v>
      </c>
      <c r="P102" s="3">
        <v>215000</v>
      </c>
      <c r="Q102" s="3">
        <v>3</v>
      </c>
      <c r="R102" s="3">
        <v>1.75</v>
      </c>
      <c r="S102" s="3">
        <v>2157</v>
      </c>
      <c r="T102" s="3" t="s">
        <v>16</v>
      </c>
      <c r="U102" s="3" t="b">
        <v>1</v>
      </c>
      <c r="V102" s="3" t="b">
        <v>1</v>
      </c>
    </row>
    <row r="103" spans="1:22" ht="14.25" customHeight="1" x14ac:dyDescent="0.25">
      <c r="A103" s="3" t="s">
        <v>22</v>
      </c>
      <c r="B103" s="4">
        <v>39163</v>
      </c>
      <c r="C103" s="3" t="s">
        <v>12</v>
      </c>
      <c r="D103" s="3">
        <v>205000</v>
      </c>
      <c r="E103" s="3">
        <v>3</v>
      </c>
      <c r="F103" s="3">
        <v>2.5</v>
      </c>
      <c r="G103" s="3">
        <v>2001</v>
      </c>
      <c r="H103" s="3" t="s">
        <v>16</v>
      </c>
      <c r="I103" s="3" t="b">
        <v>1</v>
      </c>
      <c r="J103" s="3" t="b">
        <v>0</v>
      </c>
      <c r="M103" s="3" t="s">
        <v>25</v>
      </c>
      <c r="N103" s="4">
        <v>39165</v>
      </c>
      <c r="O103" s="3" t="s">
        <v>20</v>
      </c>
      <c r="P103" s="3">
        <v>398000</v>
      </c>
      <c r="Q103" s="3">
        <v>4</v>
      </c>
      <c r="R103" s="3">
        <v>2.5</v>
      </c>
      <c r="S103" s="3">
        <v>2620</v>
      </c>
      <c r="T103" s="3" t="s">
        <v>16</v>
      </c>
      <c r="U103" s="3" t="b">
        <v>0</v>
      </c>
      <c r="V103" s="3" t="b">
        <v>0</v>
      </c>
    </row>
    <row r="104" spans="1:22" ht="14.25" customHeight="1" x14ac:dyDescent="0.25">
      <c r="A104" s="3" t="s">
        <v>28</v>
      </c>
      <c r="B104" s="4">
        <v>39163</v>
      </c>
      <c r="C104" s="3" t="s">
        <v>20</v>
      </c>
      <c r="D104" s="3">
        <v>350000</v>
      </c>
      <c r="E104" s="3">
        <v>3</v>
      </c>
      <c r="F104" s="3">
        <v>2.5</v>
      </c>
      <c r="G104" s="3">
        <v>1991</v>
      </c>
      <c r="H104" s="3" t="s">
        <v>13</v>
      </c>
      <c r="I104" s="3" t="b">
        <v>0</v>
      </c>
      <c r="J104" s="3" t="b">
        <v>1</v>
      </c>
      <c r="M104" s="3" t="s">
        <v>17</v>
      </c>
      <c r="N104" s="4">
        <v>39164</v>
      </c>
      <c r="O104" s="3" t="s">
        <v>12</v>
      </c>
      <c r="P104" s="3">
        <v>325000</v>
      </c>
      <c r="Q104" s="3">
        <v>4</v>
      </c>
      <c r="R104" s="3">
        <v>3</v>
      </c>
      <c r="S104" s="3">
        <v>2770</v>
      </c>
      <c r="T104" s="3" t="s">
        <v>16</v>
      </c>
      <c r="U104" s="3" t="b">
        <v>0</v>
      </c>
      <c r="V104" s="3" t="b">
        <v>0</v>
      </c>
    </row>
    <row r="105" spans="1:22" ht="14.25" customHeight="1" x14ac:dyDescent="0.25">
      <c r="A105" s="3" t="s">
        <v>23</v>
      </c>
      <c r="B105" s="4">
        <v>39157</v>
      </c>
      <c r="C105" s="3" t="s">
        <v>15</v>
      </c>
      <c r="D105" s="3">
        <v>235910</v>
      </c>
      <c r="E105" s="3">
        <v>4</v>
      </c>
      <c r="F105" s="3">
        <v>3</v>
      </c>
      <c r="G105" s="3">
        <v>2285</v>
      </c>
      <c r="H105" s="3" t="s">
        <v>16</v>
      </c>
      <c r="I105" s="3" t="b">
        <v>1</v>
      </c>
      <c r="J105" s="3" t="b">
        <v>1</v>
      </c>
      <c r="M105" s="3" t="s">
        <v>22</v>
      </c>
      <c r="N105" s="4">
        <v>39163</v>
      </c>
      <c r="O105" s="3" t="s">
        <v>12</v>
      </c>
      <c r="P105" s="3">
        <v>205000</v>
      </c>
      <c r="Q105" s="3">
        <v>3</v>
      </c>
      <c r="R105" s="3">
        <v>2.5</v>
      </c>
      <c r="S105" s="3">
        <v>2001</v>
      </c>
      <c r="T105" s="3" t="s">
        <v>16</v>
      </c>
      <c r="U105" s="3" t="b">
        <v>1</v>
      </c>
      <c r="V105" s="3" t="b">
        <v>0</v>
      </c>
    </row>
    <row r="106" spans="1:22" ht="14.25" customHeight="1" x14ac:dyDescent="0.25">
      <c r="A106" s="3" t="s">
        <v>28</v>
      </c>
      <c r="B106" s="4">
        <v>39155</v>
      </c>
      <c r="C106" s="3" t="s">
        <v>20</v>
      </c>
      <c r="D106" s="3">
        <v>264900</v>
      </c>
      <c r="E106" s="3">
        <v>3</v>
      </c>
      <c r="F106" s="3">
        <v>3</v>
      </c>
      <c r="G106" s="3">
        <v>2495</v>
      </c>
      <c r="H106" s="3" t="s">
        <v>13</v>
      </c>
      <c r="I106" s="3" t="b">
        <v>0</v>
      </c>
      <c r="J106" s="3" t="b">
        <v>0</v>
      </c>
      <c r="M106" s="3" t="s">
        <v>28</v>
      </c>
      <c r="N106" s="4">
        <v>39163</v>
      </c>
      <c r="O106" s="3" t="s">
        <v>20</v>
      </c>
      <c r="P106" s="3">
        <v>350000</v>
      </c>
      <c r="Q106" s="3">
        <v>3</v>
      </c>
      <c r="R106" s="3">
        <v>2.5</v>
      </c>
      <c r="S106" s="3">
        <v>1991</v>
      </c>
      <c r="T106" s="3" t="s">
        <v>13</v>
      </c>
      <c r="U106" s="3" t="b">
        <v>0</v>
      </c>
      <c r="V106" s="3" t="b">
        <v>1</v>
      </c>
    </row>
    <row r="107" spans="1:22" ht="14.25" customHeight="1" x14ac:dyDescent="0.25">
      <c r="A107" s="3" t="s">
        <v>26</v>
      </c>
      <c r="B107" s="4">
        <v>39155</v>
      </c>
      <c r="C107" s="3" t="s">
        <v>15</v>
      </c>
      <c r="D107" s="3">
        <v>364900</v>
      </c>
      <c r="E107" s="3">
        <v>4</v>
      </c>
      <c r="F107" s="3">
        <v>2.5</v>
      </c>
      <c r="G107" s="3">
        <v>2507</v>
      </c>
      <c r="H107" s="3" t="s">
        <v>16</v>
      </c>
      <c r="I107" s="3" t="b">
        <v>0</v>
      </c>
      <c r="J107" s="3" t="b">
        <v>0</v>
      </c>
      <c r="M107" s="3" t="s">
        <v>23</v>
      </c>
      <c r="N107" s="4">
        <v>39157</v>
      </c>
      <c r="O107" s="3" t="s">
        <v>15</v>
      </c>
      <c r="P107" s="3">
        <v>235910</v>
      </c>
      <c r="Q107" s="3">
        <v>4</v>
      </c>
      <c r="R107" s="3">
        <v>3</v>
      </c>
      <c r="S107" s="3">
        <v>2285</v>
      </c>
      <c r="T107" s="3" t="s">
        <v>16</v>
      </c>
      <c r="U107" s="3" t="b">
        <v>1</v>
      </c>
      <c r="V107" s="3" t="b">
        <v>1</v>
      </c>
    </row>
    <row r="108" spans="1:22" ht="14.25" customHeight="1" x14ac:dyDescent="0.25">
      <c r="A108" s="3" t="s">
        <v>17</v>
      </c>
      <c r="B108" s="4">
        <v>39149</v>
      </c>
      <c r="C108" s="3" t="s">
        <v>15</v>
      </c>
      <c r="D108" s="3">
        <v>229900</v>
      </c>
      <c r="E108" s="3">
        <v>4</v>
      </c>
      <c r="F108" s="3">
        <v>3</v>
      </c>
      <c r="G108" s="3">
        <v>2006</v>
      </c>
      <c r="H108" s="3" t="s">
        <v>16</v>
      </c>
      <c r="I108" s="3" t="b">
        <v>0</v>
      </c>
      <c r="J108" s="3" t="b">
        <v>0</v>
      </c>
      <c r="M108" s="3" t="s">
        <v>28</v>
      </c>
      <c r="N108" s="4">
        <v>39155</v>
      </c>
      <c r="O108" s="3" t="s">
        <v>20</v>
      </c>
      <c r="P108" s="3">
        <v>264900</v>
      </c>
      <c r="Q108" s="3">
        <v>3</v>
      </c>
      <c r="R108" s="3">
        <v>3</v>
      </c>
      <c r="S108" s="3">
        <v>2495</v>
      </c>
      <c r="T108" s="3" t="s">
        <v>13</v>
      </c>
      <c r="U108" s="3" t="b">
        <v>0</v>
      </c>
      <c r="V108" s="3" t="b">
        <v>0</v>
      </c>
    </row>
    <row r="109" spans="1:22" ht="14.25" customHeight="1" x14ac:dyDescent="0.25">
      <c r="A109" s="3" t="s">
        <v>28</v>
      </c>
      <c r="B109" s="4">
        <v>39148</v>
      </c>
      <c r="C109" s="3" t="s">
        <v>20</v>
      </c>
      <c r="D109" s="3">
        <v>299000</v>
      </c>
      <c r="E109" s="3">
        <v>3</v>
      </c>
      <c r="F109" s="3">
        <v>2</v>
      </c>
      <c r="G109" s="3">
        <v>2050</v>
      </c>
      <c r="H109" s="3" t="s">
        <v>13</v>
      </c>
      <c r="I109" s="3" t="b">
        <v>0</v>
      </c>
      <c r="J109" s="3" t="b">
        <v>0</v>
      </c>
      <c r="M109" s="3" t="s">
        <v>26</v>
      </c>
      <c r="N109" s="4">
        <v>39155</v>
      </c>
      <c r="O109" s="3" t="s">
        <v>15</v>
      </c>
      <c r="P109" s="3">
        <v>364900</v>
      </c>
      <c r="Q109" s="3">
        <v>4</v>
      </c>
      <c r="R109" s="3">
        <v>2.5</v>
      </c>
      <c r="S109" s="3">
        <v>2507</v>
      </c>
      <c r="T109" s="3" t="s">
        <v>16</v>
      </c>
      <c r="U109" s="3" t="b">
        <v>0</v>
      </c>
      <c r="V109" s="3" t="b">
        <v>0</v>
      </c>
    </row>
    <row r="110" spans="1:22" ht="14.25" customHeight="1" x14ac:dyDescent="0.25">
      <c r="A110" s="3" t="s">
        <v>27</v>
      </c>
      <c r="B110" s="4">
        <v>39144</v>
      </c>
      <c r="C110" s="3" t="s">
        <v>12</v>
      </c>
      <c r="D110" s="3">
        <v>338876</v>
      </c>
      <c r="E110" s="3">
        <v>4</v>
      </c>
      <c r="F110" s="3">
        <v>2.5</v>
      </c>
      <c r="G110" s="3">
        <v>2612</v>
      </c>
      <c r="H110" s="3" t="s">
        <v>16</v>
      </c>
      <c r="I110" s="3" t="b">
        <v>0</v>
      </c>
      <c r="J110" s="3" t="b">
        <v>0</v>
      </c>
      <c r="M110" s="3" t="s">
        <v>17</v>
      </c>
      <c r="N110" s="4">
        <v>39149</v>
      </c>
      <c r="O110" s="3" t="s">
        <v>15</v>
      </c>
      <c r="P110" s="3">
        <v>229900</v>
      </c>
      <c r="Q110" s="3">
        <v>4</v>
      </c>
      <c r="R110" s="3">
        <v>3</v>
      </c>
      <c r="S110" s="3">
        <v>2006</v>
      </c>
      <c r="T110" s="3" t="s">
        <v>16</v>
      </c>
      <c r="U110" s="3" t="b">
        <v>0</v>
      </c>
      <c r="V110" s="3" t="b">
        <v>0</v>
      </c>
    </row>
    <row r="111" spans="1:22" ht="14.25" customHeight="1" x14ac:dyDescent="0.25">
      <c r="A111" s="3" t="s">
        <v>26</v>
      </c>
      <c r="B111" s="4">
        <v>39140</v>
      </c>
      <c r="C111" s="3" t="s">
        <v>12</v>
      </c>
      <c r="D111" s="3">
        <v>269900</v>
      </c>
      <c r="E111" s="3">
        <v>4</v>
      </c>
      <c r="F111" s="3">
        <v>2.5</v>
      </c>
      <c r="G111" s="3">
        <v>1911</v>
      </c>
      <c r="H111" s="3" t="s">
        <v>16</v>
      </c>
      <c r="I111" s="3" t="b">
        <v>0</v>
      </c>
      <c r="J111" s="3" t="b">
        <v>0</v>
      </c>
      <c r="M111" s="3" t="s">
        <v>28</v>
      </c>
      <c r="N111" s="4">
        <v>39148</v>
      </c>
      <c r="O111" s="3" t="s">
        <v>20</v>
      </c>
      <c r="P111" s="3">
        <v>299000</v>
      </c>
      <c r="Q111" s="3">
        <v>3</v>
      </c>
      <c r="R111" s="3">
        <v>2</v>
      </c>
      <c r="S111" s="3">
        <v>2050</v>
      </c>
      <c r="T111" s="3" t="s">
        <v>13</v>
      </c>
      <c r="U111" s="3" t="b">
        <v>0</v>
      </c>
      <c r="V111" s="3" t="b">
        <v>0</v>
      </c>
    </row>
    <row r="112" spans="1:22" ht="14.25" customHeight="1" x14ac:dyDescent="0.25">
      <c r="A112" s="3" t="s">
        <v>17</v>
      </c>
      <c r="B112" s="4">
        <v>39139</v>
      </c>
      <c r="C112" s="3" t="s">
        <v>15</v>
      </c>
      <c r="D112" s="3">
        <v>239900</v>
      </c>
      <c r="E112" s="3">
        <v>2</v>
      </c>
      <c r="F112" s="3">
        <v>2</v>
      </c>
      <c r="G112" s="3">
        <v>1248</v>
      </c>
      <c r="H112" s="3" t="s">
        <v>13</v>
      </c>
      <c r="I112" s="3" t="b">
        <v>0</v>
      </c>
      <c r="J112" s="3" t="b">
        <v>0</v>
      </c>
      <c r="M112" s="3" t="s">
        <v>27</v>
      </c>
      <c r="N112" s="4">
        <v>39144</v>
      </c>
      <c r="O112" s="3" t="s">
        <v>12</v>
      </c>
      <c r="P112" s="3">
        <v>338876</v>
      </c>
      <c r="Q112" s="3">
        <v>4</v>
      </c>
      <c r="R112" s="3">
        <v>2.5</v>
      </c>
      <c r="S112" s="3">
        <v>2612</v>
      </c>
      <c r="T112" s="3" t="s">
        <v>16</v>
      </c>
      <c r="U112" s="3" t="b">
        <v>0</v>
      </c>
      <c r="V112" s="3" t="b">
        <v>0</v>
      </c>
    </row>
    <row r="113" spans="1:22" ht="14.25" customHeight="1" x14ac:dyDescent="0.25">
      <c r="A113" s="3" t="s">
        <v>21</v>
      </c>
      <c r="B113" s="4">
        <v>39138</v>
      </c>
      <c r="C113" s="3" t="s">
        <v>12</v>
      </c>
      <c r="D113" s="3">
        <v>204900</v>
      </c>
      <c r="E113" s="3">
        <v>3</v>
      </c>
      <c r="F113" s="3">
        <v>2.5</v>
      </c>
      <c r="G113" s="3">
        <v>1630</v>
      </c>
      <c r="H113" s="3" t="s">
        <v>16</v>
      </c>
      <c r="I113" s="3" t="b">
        <v>0</v>
      </c>
      <c r="J113" s="3" t="b">
        <v>1</v>
      </c>
      <c r="M113" s="3" t="s">
        <v>26</v>
      </c>
      <c r="N113" s="4">
        <v>39140</v>
      </c>
      <c r="O113" s="3" t="s">
        <v>12</v>
      </c>
      <c r="P113" s="3">
        <v>269900</v>
      </c>
      <c r="Q113" s="3">
        <v>4</v>
      </c>
      <c r="R113" s="3">
        <v>2.5</v>
      </c>
      <c r="S113" s="3">
        <v>1911</v>
      </c>
      <c r="T113" s="3" t="s">
        <v>16</v>
      </c>
      <c r="U113" s="3" t="b">
        <v>0</v>
      </c>
      <c r="V113" s="3" t="b">
        <v>0</v>
      </c>
    </row>
    <row r="114" spans="1:22" ht="14.25" customHeight="1" x14ac:dyDescent="0.25">
      <c r="A114" s="3" t="s">
        <v>19</v>
      </c>
      <c r="B114" s="4">
        <v>39137</v>
      </c>
      <c r="C114" s="3" t="s">
        <v>20</v>
      </c>
      <c r="D114" s="3">
        <v>425900</v>
      </c>
      <c r="E114" s="3">
        <v>5</v>
      </c>
      <c r="F114" s="3">
        <v>3</v>
      </c>
      <c r="G114" s="3">
        <v>2414</v>
      </c>
      <c r="H114" s="3" t="s">
        <v>16</v>
      </c>
      <c r="I114" s="3" t="b">
        <v>1</v>
      </c>
      <c r="J114" s="3" t="b">
        <v>0</v>
      </c>
      <c r="M114" s="3" t="s">
        <v>17</v>
      </c>
      <c r="N114" s="4">
        <v>39139</v>
      </c>
      <c r="O114" s="3" t="s">
        <v>15</v>
      </c>
      <c r="P114" s="3">
        <v>239900</v>
      </c>
      <c r="Q114" s="3">
        <v>2</v>
      </c>
      <c r="R114" s="3">
        <v>2</v>
      </c>
      <c r="S114" s="3">
        <v>1248</v>
      </c>
      <c r="T114" s="3" t="s">
        <v>13</v>
      </c>
      <c r="U114" s="3" t="b">
        <v>0</v>
      </c>
      <c r="V114" s="3" t="b">
        <v>0</v>
      </c>
    </row>
    <row r="115" spans="1:22" ht="14.25" customHeight="1" x14ac:dyDescent="0.25">
      <c r="A115" s="3" t="s">
        <v>21</v>
      </c>
      <c r="B115" s="4">
        <v>39133</v>
      </c>
      <c r="C115" s="3" t="s">
        <v>15</v>
      </c>
      <c r="D115" s="3">
        <v>354000</v>
      </c>
      <c r="E115" s="3">
        <v>4</v>
      </c>
      <c r="F115" s="3">
        <v>2</v>
      </c>
      <c r="G115" s="3">
        <v>2088</v>
      </c>
      <c r="H115" s="3" t="s">
        <v>16</v>
      </c>
      <c r="I115" s="3" t="b">
        <v>0</v>
      </c>
      <c r="J115" s="3" t="b">
        <v>0</v>
      </c>
      <c r="M115" s="3" t="s">
        <v>21</v>
      </c>
      <c r="N115" s="4">
        <v>39138</v>
      </c>
      <c r="O115" s="3" t="s">
        <v>12</v>
      </c>
      <c r="P115" s="3">
        <v>204900</v>
      </c>
      <c r="Q115" s="3">
        <v>3</v>
      </c>
      <c r="R115" s="3">
        <v>2.5</v>
      </c>
      <c r="S115" s="3">
        <v>1630</v>
      </c>
      <c r="T115" s="3" t="s">
        <v>16</v>
      </c>
      <c r="U115" s="3" t="b">
        <v>0</v>
      </c>
      <c r="V115" s="3" t="b">
        <v>1</v>
      </c>
    </row>
    <row r="116" spans="1:22" ht="14.25" customHeight="1" x14ac:dyDescent="0.25">
      <c r="A116" s="3" t="s">
        <v>25</v>
      </c>
      <c r="B116" s="4">
        <v>39123</v>
      </c>
      <c r="C116" s="3" t="s">
        <v>15</v>
      </c>
      <c r="D116" s="3">
        <v>350000</v>
      </c>
      <c r="E116" s="3">
        <v>3</v>
      </c>
      <c r="F116" s="3">
        <v>2</v>
      </c>
      <c r="G116" s="3">
        <v>2275</v>
      </c>
      <c r="H116" s="3" t="s">
        <v>16</v>
      </c>
      <c r="I116" s="3" t="b">
        <v>1</v>
      </c>
      <c r="J116" s="3" t="b">
        <v>0</v>
      </c>
      <c r="M116" s="3" t="s">
        <v>19</v>
      </c>
      <c r="N116" s="4">
        <v>39137</v>
      </c>
      <c r="O116" s="3" t="s">
        <v>20</v>
      </c>
      <c r="P116" s="3">
        <v>425900</v>
      </c>
      <c r="Q116" s="3">
        <v>5</v>
      </c>
      <c r="R116" s="3">
        <v>3</v>
      </c>
      <c r="S116" s="3">
        <v>2414</v>
      </c>
      <c r="T116" s="3" t="s">
        <v>16</v>
      </c>
      <c r="U116" s="3" t="b">
        <v>1</v>
      </c>
      <c r="V116" s="3" t="b">
        <v>0</v>
      </c>
    </row>
    <row r="117" spans="1:22" ht="14.25" customHeight="1" x14ac:dyDescent="0.25">
      <c r="A117" s="3" t="s">
        <v>18</v>
      </c>
      <c r="B117" s="4">
        <v>39121</v>
      </c>
      <c r="C117" s="3" t="s">
        <v>20</v>
      </c>
      <c r="D117" s="3">
        <v>379000</v>
      </c>
      <c r="E117" s="3">
        <v>3</v>
      </c>
      <c r="F117" s="3">
        <v>3</v>
      </c>
      <c r="G117" s="3">
        <v>2354</v>
      </c>
      <c r="H117" s="3" t="s">
        <v>13</v>
      </c>
      <c r="I117" s="3" t="b">
        <v>0</v>
      </c>
      <c r="J117" s="3" t="b">
        <v>1</v>
      </c>
      <c r="M117" s="3" t="s">
        <v>21</v>
      </c>
      <c r="N117" s="4">
        <v>39133</v>
      </c>
      <c r="O117" s="3" t="s">
        <v>15</v>
      </c>
      <c r="P117" s="3">
        <v>354000</v>
      </c>
      <c r="Q117" s="3">
        <v>4</v>
      </c>
      <c r="R117" s="3">
        <v>2</v>
      </c>
      <c r="S117" s="3">
        <v>2088</v>
      </c>
      <c r="T117" s="3" t="s">
        <v>16</v>
      </c>
      <c r="U117" s="3" t="b">
        <v>0</v>
      </c>
      <c r="V117" s="3" t="b">
        <v>0</v>
      </c>
    </row>
    <row r="118" spans="1:22" ht="14.25" customHeight="1" x14ac:dyDescent="0.25">
      <c r="A118" s="3" t="s">
        <v>14</v>
      </c>
      <c r="B118" s="4">
        <v>39120</v>
      </c>
      <c r="C118" s="3" t="s">
        <v>15</v>
      </c>
      <c r="D118" s="3">
        <v>242500</v>
      </c>
      <c r="E118" s="3">
        <v>3</v>
      </c>
      <c r="F118" s="3">
        <v>2.5</v>
      </c>
      <c r="G118" s="3">
        <v>1902</v>
      </c>
      <c r="H118" s="3" t="s">
        <v>16</v>
      </c>
      <c r="I118" s="3" t="b">
        <v>0</v>
      </c>
      <c r="J118" s="3" t="b">
        <v>1</v>
      </c>
      <c r="M118" s="3" t="s">
        <v>25</v>
      </c>
      <c r="N118" s="4">
        <v>39123</v>
      </c>
      <c r="O118" s="3" t="s">
        <v>15</v>
      </c>
      <c r="P118" s="3">
        <v>350000</v>
      </c>
      <c r="Q118" s="3">
        <v>3</v>
      </c>
      <c r="R118" s="3">
        <v>2</v>
      </c>
      <c r="S118" s="3">
        <v>2275</v>
      </c>
      <c r="T118" s="3" t="s">
        <v>16</v>
      </c>
      <c r="U118" s="3" t="b">
        <v>1</v>
      </c>
      <c r="V118" s="3" t="b">
        <v>0</v>
      </c>
    </row>
    <row r="119" spans="1:22" ht="14.25" customHeight="1" x14ac:dyDescent="0.25">
      <c r="A119" s="3" t="s">
        <v>18</v>
      </c>
      <c r="B119" s="4">
        <v>39119</v>
      </c>
      <c r="C119" s="3" t="s">
        <v>15</v>
      </c>
      <c r="D119" s="3">
        <v>273500</v>
      </c>
      <c r="E119" s="3">
        <v>2</v>
      </c>
      <c r="F119" s="3">
        <v>2</v>
      </c>
      <c r="G119" s="3">
        <v>1552</v>
      </c>
      <c r="H119" s="3" t="s">
        <v>16</v>
      </c>
      <c r="I119" s="3" t="b">
        <v>1</v>
      </c>
      <c r="J119" s="3" t="b">
        <v>1</v>
      </c>
      <c r="M119" s="3" t="s">
        <v>18</v>
      </c>
      <c r="N119" s="4">
        <v>39121</v>
      </c>
      <c r="O119" s="3" t="s">
        <v>20</v>
      </c>
      <c r="P119" s="3">
        <v>379000</v>
      </c>
      <c r="Q119" s="3">
        <v>3</v>
      </c>
      <c r="R119" s="3">
        <v>3</v>
      </c>
      <c r="S119" s="3">
        <v>2354</v>
      </c>
      <c r="T119" s="3" t="s">
        <v>13</v>
      </c>
      <c r="U119" s="3" t="b">
        <v>0</v>
      </c>
      <c r="V119" s="3" t="b">
        <v>1</v>
      </c>
    </row>
    <row r="120" spans="1:22" ht="14.25" customHeight="1" x14ac:dyDescent="0.25">
      <c r="A120" s="3" t="s">
        <v>21</v>
      </c>
      <c r="B120" s="4">
        <v>39111</v>
      </c>
      <c r="C120" s="3" t="s">
        <v>12</v>
      </c>
      <c r="D120" s="3">
        <v>289000</v>
      </c>
      <c r="E120" s="3">
        <v>3</v>
      </c>
      <c r="F120" s="3">
        <v>2</v>
      </c>
      <c r="G120" s="3">
        <v>1627</v>
      </c>
      <c r="H120" s="3" t="s">
        <v>16</v>
      </c>
      <c r="I120" s="3" t="b">
        <v>0</v>
      </c>
      <c r="J120" s="3" t="b">
        <v>1</v>
      </c>
      <c r="M120" s="3" t="s">
        <v>14</v>
      </c>
      <c r="N120" s="4">
        <v>39120</v>
      </c>
      <c r="O120" s="3" t="s">
        <v>15</v>
      </c>
      <c r="P120" s="3">
        <v>242500</v>
      </c>
      <c r="Q120" s="3">
        <v>3</v>
      </c>
      <c r="R120" s="3">
        <v>2.5</v>
      </c>
      <c r="S120" s="3">
        <v>1902</v>
      </c>
      <c r="T120" s="3" t="s">
        <v>16</v>
      </c>
      <c r="U120" s="3" t="b">
        <v>0</v>
      </c>
      <c r="V120" s="3" t="b">
        <v>1</v>
      </c>
    </row>
    <row r="121" spans="1:22" ht="14.25" customHeight="1" x14ac:dyDescent="0.25">
      <c r="A121" s="3" t="s">
        <v>27</v>
      </c>
      <c r="B121" s="4">
        <v>39111</v>
      </c>
      <c r="C121" s="3" t="s">
        <v>20</v>
      </c>
      <c r="D121" s="3">
        <v>1200500</v>
      </c>
      <c r="E121" s="3">
        <v>5</v>
      </c>
      <c r="F121" s="3">
        <v>5</v>
      </c>
      <c r="G121" s="3">
        <v>4696</v>
      </c>
      <c r="H121" s="3" t="s">
        <v>16</v>
      </c>
      <c r="I121" s="3" t="b">
        <v>1</v>
      </c>
      <c r="J121" s="3" t="b">
        <v>0</v>
      </c>
      <c r="M121" s="3" t="s">
        <v>18</v>
      </c>
      <c r="N121" s="4">
        <v>39119</v>
      </c>
      <c r="O121" s="3" t="s">
        <v>15</v>
      </c>
      <c r="P121" s="3">
        <v>273500</v>
      </c>
      <c r="Q121" s="3">
        <v>2</v>
      </c>
      <c r="R121" s="3">
        <v>2</v>
      </c>
      <c r="S121" s="3">
        <v>1552</v>
      </c>
      <c r="T121" s="3" t="s">
        <v>16</v>
      </c>
      <c r="U121" s="3" t="b">
        <v>1</v>
      </c>
      <c r="V121" s="3" t="b">
        <v>1</v>
      </c>
    </row>
    <row r="122" spans="1:22" ht="14.25" customHeight="1" x14ac:dyDescent="0.25">
      <c r="A122" s="3" t="s">
        <v>23</v>
      </c>
      <c r="B122" s="4">
        <v>39110</v>
      </c>
      <c r="C122" s="3" t="s">
        <v>20</v>
      </c>
      <c r="D122" s="3">
        <v>369900</v>
      </c>
      <c r="E122" s="3">
        <v>4</v>
      </c>
      <c r="F122" s="3">
        <v>3</v>
      </c>
      <c r="G122" s="3">
        <v>1988</v>
      </c>
      <c r="H122" s="3" t="s">
        <v>13</v>
      </c>
      <c r="I122" s="3" t="b">
        <v>0</v>
      </c>
      <c r="J122" s="3" t="b">
        <v>1</v>
      </c>
      <c r="M122" s="3" t="s">
        <v>21</v>
      </c>
      <c r="N122" s="4">
        <v>39111</v>
      </c>
      <c r="O122" s="3" t="s">
        <v>12</v>
      </c>
      <c r="P122" s="3">
        <v>289000</v>
      </c>
      <c r="Q122" s="3">
        <v>3</v>
      </c>
      <c r="R122" s="3">
        <v>2</v>
      </c>
      <c r="S122" s="3">
        <v>1627</v>
      </c>
      <c r="T122" s="3" t="s">
        <v>16</v>
      </c>
      <c r="U122" s="3" t="b">
        <v>0</v>
      </c>
      <c r="V122" s="3" t="b">
        <v>1</v>
      </c>
    </row>
    <row r="123" spans="1:22" ht="14.25" customHeight="1" x14ac:dyDescent="0.25">
      <c r="A123" s="3" t="s">
        <v>29</v>
      </c>
      <c r="B123" s="4">
        <v>39107</v>
      </c>
      <c r="C123" s="3" t="s">
        <v>15</v>
      </c>
      <c r="D123" s="3">
        <v>375000</v>
      </c>
      <c r="E123" s="3">
        <v>4</v>
      </c>
      <c r="F123" s="3">
        <v>3</v>
      </c>
      <c r="G123" s="3">
        <v>2368</v>
      </c>
      <c r="H123" s="3" t="s">
        <v>16</v>
      </c>
      <c r="I123" s="3" t="b">
        <v>1</v>
      </c>
      <c r="J123" s="3" t="b">
        <v>1</v>
      </c>
      <c r="M123" s="3" t="s">
        <v>27</v>
      </c>
      <c r="N123" s="4">
        <v>39111</v>
      </c>
      <c r="O123" s="3" t="s">
        <v>20</v>
      </c>
      <c r="P123" s="3">
        <v>1200500</v>
      </c>
      <c r="Q123" s="3">
        <v>5</v>
      </c>
      <c r="R123" s="3">
        <v>5</v>
      </c>
      <c r="S123" s="3">
        <v>4696</v>
      </c>
      <c r="T123" s="3" t="s">
        <v>16</v>
      </c>
      <c r="U123" s="3" t="b">
        <v>1</v>
      </c>
      <c r="V123" s="3" t="b">
        <v>0</v>
      </c>
    </row>
    <row r="124" spans="1:22" ht="14.25" customHeight="1" x14ac:dyDescent="0.25">
      <c r="A124" s="3" t="s">
        <v>19</v>
      </c>
      <c r="B124" s="4">
        <v>39106</v>
      </c>
      <c r="C124" s="3" t="s">
        <v>15</v>
      </c>
      <c r="D124" s="3">
        <v>285000</v>
      </c>
      <c r="E124" s="3">
        <v>2</v>
      </c>
      <c r="F124" s="3">
        <v>1</v>
      </c>
      <c r="G124" s="3">
        <v>2036</v>
      </c>
      <c r="H124" s="3" t="s">
        <v>16</v>
      </c>
      <c r="I124" s="3" t="b">
        <v>0</v>
      </c>
      <c r="J124" s="3" t="b">
        <v>1</v>
      </c>
      <c r="M124" s="3" t="s">
        <v>23</v>
      </c>
      <c r="N124" s="4">
        <v>39110</v>
      </c>
      <c r="O124" s="3" t="s">
        <v>20</v>
      </c>
      <c r="P124" s="3">
        <v>369900</v>
      </c>
      <c r="Q124" s="3">
        <v>4</v>
      </c>
      <c r="R124" s="3">
        <v>3</v>
      </c>
      <c r="S124" s="3">
        <v>1988</v>
      </c>
      <c r="T124" s="3" t="s">
        <v>13</v>
      </c>
      <c r="U124" s="3" t="b">
        <v>0</v>
      </c>
      <c r="V124" s="3" t="b">
        <v>1</v>
      </c>
    </row>
    <row r="125" spans="1:22" ht="14.25" customHeight="1" x14ac:dyDescent="0.25">
      <c r="A125" s="3" t="s">
        <v>18</v>
      </c>
      <c r="B125" s="4">
        <v>39097</v>
      </c>
      <c r="C125" s="3" t="s">
        <v>15</v>
      </c>
      <c r="D125" s="3">
        <v>325000</v>
      </c>
      <c r="E125" s="3">
        <v>3</v>
      </c>
      <c r="F125" s="3">
        <v>2.5</v>
      </c>
      <c r="G125" s="3">
        <v>1752</v>
      </c>
      <c r="H125" s="3" t="s">
        <v>16</v>
      </c>
      <c r="I125" s="3" t="b">
        <v>0</v>
      </c>
      <c r="J125" s="3" t="b">
        <v>1</v>
      </c>
      <c r="M125" s="3" t="s">
        <v>29</v>
      </c>
      <c r="N125" s="4">
        <v>39107</v>
      </c>
      <c r="O125" s="3" t="s">
        <v>15</v>
      </c>
      <c r="P125" s="3">
        <v>375000</v>
      </c>
      <c r="Q125" s="3">
        <v>4</v>
      </c>
      <c r="R125" s="3">
        <v>3</v>
      </c>
      <c r="S125" s="3">
        <v>2368</v>
      </c>
      <c r="T125" s="3" t="s">
        <v>16</v>
      </c>
      <c r="U125" s="3" t="b">
        <v>1</v>
      </c>
      <c r="V125" s="3" t="b">
        <v>1</v>
      </c>
    </row>
    <row r="126" spans="1:22" ht="14.25" customHeight="1" x14ac:dyDescent="0.25">
      <c r="A126" s="3" t="s">
        <v>11</v>
      </c>
      <c r="B126" s="4">
        <v>39090</v>
      </c>
      <c r="C126" s="3" t="s">
        <v>15</v>
      </c>
      <c r="D126" s="3">
        <v>309950</v>
      </c>
      <c r="E126" s="3">
        <v>4</v>
      </c>
      <c r="F126" s="3">
        <v>3</v>
      </c>
      <c r="G126" s="3">
        <v>2800</v>
      </c>
      <c r="H126" s="3" t="s">
        <v>16</v>
      </c>
      <c r="I126" s="3" t="b">
        <v>0</v>
      </c>
      <c r="J126" s="3" t="b">
        <v>1</v>
      </c>
      <c r="M126" s="3" t="s">
        <v>19</v>
      </c>
      <c r="N126" s="4">
        <v>39106</v>
      </c>
      <c r="O126" s="3" t="s">
        <v>15</v>
      </c>
      <c r="P126" s="3">
        <v>285000</v>
      </c>
      <c r="Q126" s="3">
        <v>2</v>
      </c>
      <c r="R126" s="3">
        <v>1</v>
      </c>
      <c r="S126" s="3">
        <v>2036</v>
      </c>
      <c r="T126" s="3" t="s">
        <v>16</v>
      </c>
      <c r="U126" s="3" t="b">
        <v>0</v>
      </c>
      <c r="V126" s="3" t="b">
        <v>1</v>
      </c>
    </row>
    <row r="127" spans="1:22" ht="14.25" customHeight="1" x14ac:dyDescent="0.25">
      <c r="M127" s="3" t="s">
        <v>18</v>
      </c>
      <c r="N127" s="4">
        <v>39097</v>
      </c>
      <c r="O127" s="3" t="s">
        <v>15</v>
      </c>
      <c r="P127" s="3">
        <v>325000</v>
      </c>
      <c r="Q127" s="3">
        <v>3</v>
      </c>
      <c r="R127" s="3">
        <v>2.5</v>
      </c>
      <c r="S127" s="3">
        <v>1752</v>
      </c>
      <c r="T127" s="3" t="s">
        <v>16</v>
      </c>
      <c r="U127" s="3" t="b">
        <v>0</v>
      </c>
      <c r="V127" s="3" t="b">
        <v>1</v>
      </c>
    </row>
    <row r="128" spans="1:22" ht="14.25" customHeight="1" x14ac:dyDescent="0.25">
      <c r="M128" s="3" t="s">
        <v>11</v>
      </c>
      <c r="N128" s="4">
        <v>39090</v>
      </c>
      <c r="O128" s="3" t="s">
        <v>15</v>
      </c>
      <c r="P128" s="3">
        <v>309950</v>
      </c>
      <c r="Q128" s="3">
        <v>4</v>
      </c>
      <c r="R128" s="3">
        <v>3</v>
      </c>
      <c r="S128" s="3">
        <v>2800</v>
      </c>
      <c r="T128" s="3" t="s">
        <v>16</v>
      </c>
      <c r="U128" s="3" t="b">
        <v>0</v>
      </c>
      <c r="V128" s="3" t="b">
        <v>1</v>
      </c>
    </row>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election activeCell="N4" sqref="N4"/>
    </sheetView>
  </sheetViews>
  <sheetFormatPr defaultColWidth="14.42578125" defaultRowHeight="15" customHeight="1" x14ac:dyDescent="0.25"/>
  <cols>
    <col min="1" max="1" width="8.5703125" customWidth="1"/>
    <col min="2" max="2" width="10.5703125" customWidth="1"/>
    <col min="3" max="3" width="9.140625" customWidth="1"/>
    <col min="4" max="4" width="8.42578125" customWidth="1"/>
    <col min="5" max="5" width="9.5703125" customWidth="1"/>
    <col min="6" max="6" width="5.5703125" customWidth="1"/>
    <col min="7" max="7" width="5" customWidth="1"/>
    <col min="8" max="8" width="11.85546875" customWidth="1"/>
    <col min="9" max="10" width="5.85546875" customWidth="1"/>
    <col min="11" max="12" width="8.7109375" customWidth="1"/>
    <col min="13" max="13" width="10.28515625" customWidth="1"/>
    <col min="14" max="14" width="10.85546875" bestFit="1" customWidth="1"/>
    <col min="15" max="15" width="8.7109375" customWidth="1"/>
    <col min="16" max="16" width="12.42578125" customWidth="1"/>
    <col min="17" max="25" width="8.7109375" customWidth="1"/>
  </cols>
  <sheetData>
    <row r="1" spans="1:25" ht="14.25" customHeight="1" x14ac:dyDescent="0.25">
      <c r="A1" s="1" t="s">
        <v>0</v>
      </c>
      <c r="B1" s="1" t="s">
        <v>1</v>
      </c>
      <c r="C1" s="1" t="s">
        <v>2</v>
      </c>
      <c r="D1" s="1" t="s">
        <v>3</v>
      </c>
      <c r="E1" s="1" t="s">
        <v>4</v>
      </c>
      <c r="F1" s="1" t="s">
        <v>5</v>
      </c>
      <c r="G1" s="1" t="s">
        <v>6</v>
      </c>
      <c r="H1" s="1" t="s">
        <v>7</v>
      </c>
      <c r="I1" s="1" t="s">
        <v>8</v>
      </c>
      <c r="J1" s="1" t="s">
        <v>9</v>
      </c>
      <c r="M1" s="2" t="s">
        <v>30</v>
      </c>
      <c r="N1" s="2"/>
      <c r="O1" s="2"/>
      <c r="P1" s="2"/>
      <c r="Q1" s="2"/>
      <c r="R1" s="2"/>
      <c r="S1" s="2"/>
      <c r="T1" s="2"/>
      <c r="U1" s="2"/>
      <c r="V1" s="2"/>
      <c r="W1" s="2"/>
      <c r="X1" s="2"/>
      <c r="Y1" s="2"/>
    </row>
    <row r="2" spans="1:25" ht="14.25" customHeight="1" x14ac:dyDescent="0.25">
      <c r="A2" s="3" t="s">
        <v>11</v>
      </c>
      <c r="B2" s="4">
        <v>39337</v>
      </c>
      <c r="C2" s="3" t="s">
        <v>12</v>
      </c>
      <c r="D2" s="3">
        <v>249900</v>
      </c>
      <c r="E2" s="3">
        <v>2</v>
      </c>
      <c r="F2" s="3">
        <v>1</v>
      </c>
      <c r="G2" s="3">
        <v>1101</v>
      </c>
      <c r="H2" s="3" t="s">
        <v>13</v>
      </c>
      <c r="I2" s="3" t="b">
        <v>0</v>
      </c>
      <c r="J2" s="3" t="b">
        <v>0</v>
      </c>
    </row>
    <row r="3" spans="1:25" ht="14.25" customHeight="1" x14ac:dyDescent="0.25">
      <c r="A3" s="3" t="s">
        <v>14</v>
      </c>
      <c r="B3" s="4">
        <v>39328</v>
      </c>
      <c r="C3" s="3" t="s">
        <v>15</v>
      </c>
      <c r="D3" s="3">
        <v>149900</v>
      </c>
      <c r="E3" s="3">
        <v>2</v>
      </c>
      <c r="F3" s="3">
        <v>1</v>
      </c>
      <c r="G3" s="3">
        <v>1234</v>
      </c>
      <c r="H3" s="3" t="s">
        <v>16</v>
      </c>
      <c r="I3" s="3" t="b">
        <v>0</v>
      </c>
      <c r="J3" s="3" t="b">
        <v>0</v>
      </c>
      <c r="M3" s="5" t="s">
        <v>0</v>
      </c>
      <c r="N3" s="5" t="s">
        <v>2</v>
      </c>
      <c r="O3" s="5" t="s">
        <v>4</v>
      </c>
      <c r="P3" s="5" t="s">
        <v>7</v>
      </c>
    </row>
    <row r="4" spans="1:25" ht="14.25" customHeight="1" x14ac:dyDescent="0.25">
      <c r="A4" s="3" t="s">
        <v>17</v>
      </c>
      <c r="B4" s="4">
        <v>39139</v>
      </c>
      <c r="C4" s="3" t="s">
        <v>15</v>
      </c>
      <c r="D4" s="3">
        <v>239900</v>
      </c>
      <c r="E4" s="3">
        <v>2</v>
      </c>
      <c r="F4" s="3">
        <v>2</v>
      </c>
      <c r="G4" s="3">
        <v>1248</v>
      </c>
      <c r="H4" s="3" t="s">
        <v>13</v>
      </c>
      <c r="I4" s="3" t="b">
        <v>0</v>
      </c>
      <c r="J4" s="3" t="b">
        <v>0</v>
      </c>
      <c r="M4" s="3" t="str">
        <f>M11</f>
        <v>Randolph</v>
      </c>
      <c r="N4" s="3" t="str">
        <f>O11</f>
        <v>N. County</v>
      </c>
      <c r="O4" s="3">
        <f>Q11</f>
        <v>2</v>
      </c>
      <c r="P4" s="3" t="str">
        <f>T11</f>
        <v xml:space="preserve">Single Family </v>
      </c>
    </row>
    <row r="5" spans="1:25" ht="14.25" customHeight="1" x14ac:dyDescent="0.25">
      <c r="A5" s="3" t="s">
        <v>18</v>
      </c>
      <c r="B5" s="4">
        <v>39119</v>
      </c>
      <c r="C5" s="3" t="s">
        <v>15</v>
      </c>
      <c r="D5" s="3">
        <v>273500</v>
      </c>
      <c r="E5" s="3">
        <v>2</v>
      </c>
      <c r="F5" s="3">
        <v>2</v>
      </c>
      <c r="G5" s="3">
        <v>1552</v>
      </c>
      <c r="H5" s="3" t="s">
        <v>16</v>
      </c>
      <c r="I5" s="3" t="b">
        <v>1</v>
      </c>
      <c r="J5" s="3" t="b">
        <v>1</v>
      </c>
    </row>
    <row r="6" spans="1:25" ht="14.25" customHeight="1" x14ac:dyDescent="0.25">
      <c r="A6" s="3" t="s">
        <v>19</v>
      </c>
      <c r="B6" s="4">
        <v>39106</v>
      </c>
      <c r="C6" s="3" t="s">
        <v>15</v>
      </c>
      <c r="D6" s="3">
        <v>285000</v>
      </c>
      <c r="E6" s="3">
        <v>2</v>
      </c>
      <c r="F6" s="3">
        <v>1</v>
      </c>
      <c r="G6" s="3">
        <v>2036</v>
      </c>
      <c r="H6" s="3" t="s">
        <v>16</v>
      </c>
      <c r="I6" s="3" t="b">
        <v>0</v>
      </c>
      <c r="J6" s="3" t="b">
        <v>1</v>
      </c>
    </row>
    <row r="7" spans="1:25" ht="14.25" customHeight="1" x14ac:dyDescent="0.25">
      <c r="A7" s="3" t="s">
        <v>14</v>
      </c>
      <c r="B7" s="4">
        <v>39196</v>
      </c>
      <c r="C7" s="3" t="s">
        <v>20</v>
      </c>
      <c r="D7" s="3">
        <v>405000</v>
      </c>
      <c r="E7" s="3">
        <v>2</v>
      </c>
      <c r="F7" s="3">
        <v>3</v>
      </c>
      <c r="G7" s="3">
        <v>2444</v>
      </c>
      <c r="H7" s="3" t="s">
        <v>16</v>
      </c>
      <c r="I7" s="3" t="b">
        <v>1</v>
      </c>
      <c r="J7" s="3" t="b">
        <v>1</v>
      </c>
      <c r="M7" s="34" t="s">
        <v>344</v>
      </c>
    </row>
    <row r="8" spans="1:25" ht="14.25" customHeight="1" x14ac:dyDescent="0.25">
      <c r="A8" s="3" t="s">
        <v>21</v>
      </c>
      <c r="B8" s="4">
        <v>39138</v>
      </c>
      <c r="C8" s="3" t="s">
        <v>12</v>
      </c>
      <c r="D8" s="3">
        <v>204900</v>
      </c>
      <c r="E8" s="3">
        <v>3</v>
      </c>
      <c r="F8" s="3">
        <v>2.5</v>
      </c>
      <c r="G8" s="3">
        <v>1630</v>
      </c>
      <c r="H8" s="3" t="s">
        <v>16</v>
      </c>
      <c r="I8" s="3" t="b">
        <v>0</v>
      </c>
      <c r="J8" s="3" t="b">
        <v>1</v>
      </c>
      <c r="M8" s="34" t="s">
        <v>345</v>
      </c>
    </row>
    <row r="9" spans="1:25" ht="14.25" customHeight="1" x14ac:dyDescent="0.25">
      <c r="A9" s="3" t="s">
        <v>22</v>
      </c>
      <c r="B9" s="4">
        <v>39163</v>
      </c>
      <c r="C9" s="3" t="s">
        <v>12</v>
      </c>
      <c r="D9" s="3">
        <v>205000</v>
      </c>
      <c r="E9" s="3">
        <v>3</v>
      </c>
      <c r="F9" s="3">
        <v>2.5</v>
      </c>
      <c r="G9" s="3">
        <v>2001</v>
      </c>
      <c r="H9" s="3" t="s">
        <v>16</v>
      </c>
      <c r="I9" s="3" t="b">
        <v>1</v>
      </c>
      <c r="J9" s="3" t="b">
        <v>0</v>
      </c>
    </row>
    <row r="10" spans="1:25" ht="14.25" customHeight="1" x14ac:dyDescent="0.25">
      <c r="A10" s="3" t="s">
        <v>23</v>
      </c>
      <c r="B10" s="4">
        <v>39320</v>
      </c>
      <c r="C10" s="3" t="s">
        <v>12</v>
      </c>
      <c r="D10" s="3">
        <v>229500</v>
      </c>
      <c r="E10" s="3">
        <v>3</v>
      </c>
      <c r="F10" s="3">
        <v>2</v>
      </c>
      <c r="G10" s="3">
        <v>1694</v>
      </c>
      <c r="H10" s="3" t="s">
        <v>16</v>
      </c>
      <c r="I10" s="3" t="b">
        <v>0</v>
      </c>
      <c r="J10" s="3" t="b">
        <v>0</v>
      </c>
      <c r="M10" s="1" t="s">
        <v>0</v>
      </c>
      <c r="N10" s="1" t="s">
        <v>1</v>
      </c>
      <c r="O10" s="1" t="s">
        <v>2</v>
      </c>
      <c r="P10" s="1" t="s">
        <v>3</v>
      </c>
      <c r="Q10" s="1" t="s">
        <v>4</v>
      </c>
      <c r="R10" s="1" t="s">
        <v>5</v>
      </c>
      <c r="S10" s="1" t="s">
        <v>6</v>
      </c>
      <c r="T10" s="1" t="s">
        <v>7</v>
      </c>
      <c r="U10" s="1" t="s">
        <v>8</v>
      </c>
      <c r="V10" s="1" t="s">
        <v>9</v>
      </c>
    </row>
    <row r="11" spans="1:25" ht="14.25" customHeight="1" x14ac:dyDescent="0.25">
      <c r="A11" s="3" t="s">
        <v>24</v>
      </c>
      <c r="B11" s="4">
        <v>39259</v>
      </c>
      <c r="C11" s="3" t="s">
        <v>12</v>
      </c>
      <c r="D11" s="3">
        <v>229900</v>
      </c>
      <c r="E11" s="3">
        <v>3</v>
      </c>
      <c r="F11" s="3">
        <v>2.5</v>
      </c>
      <c r="G11" s="3">
        <v>1580</v>
      </c>
      <c r="H11" s="3" t="s">
        <v>16</v>
      </c>
      <c r="I11" s="3" t="b">
        <v>1</v>
      </c>
      <c r="J11" s="3" t="b">
        <v>0</v>
      </c>
      <c r="M11" s="3" t="s">
        <v>14</v>
      </c>
      <c r="N11" s="4">
        <v>39196</v>
      </c>
      <c r="O11" s="3" t="s">
        <v>20</v>
      </c>
      <c r="P11" s="3">
        <v>405000</v>
      </c>
      <c r="Q11" s="3">
        <v>2</v>
      </c>
      <c r="R11" s="3">
        <v>3</v>
      </c>
      <c r="S11" s="3">
        <v>2444</v>
      </c>
      <c r="T11" s="3" t="s">
        <v>16</v>
      </c>
      <c r="U11" s="3" t="b">
        <v>1</v>
      </c>
      <c r="V11" s="3" t="b">
        <v>1</v>
      </c>
    </row>
    <row r="12" spans="1:25" ht="14.25" customHeight="1" x14ac:dyDescent="0.25">
      <c r="A12" s="3" t="s">
        <v>25</v>
      </c>
      <c r="B12" s="4">
        <v>39285</v>
      </c>
      <c r="C12" s="3" t="s">
        <v>12</v>
      </c>
      <c r="D12" s="3">
        <v>238000</v>
      </c>
      <c r="E12" s="3">
        <v>3</v>
      </c>
      <c r="F12" s="3">
        <v>2.5</v>
      </c>
      <c r="G12" s="3">
        <v>2300</v>
      </c>
      <c r="H12" s="3" t="s">
        <v>16</v>
      </c>
      <c r="I12" s="3" t="b">
        <v>1</v>
      </c>
      <c r="J12" s="3" t="b">
        <v>0</v>
      </c>
    </row>
    <row r="13" spans="1:25" ht="14.25" customHeight="1" x14ac:dyDescent="0.25">
      <c r="A13" s="3" t="s">
        <v>26</v>
      </c>
      <c r="B13" s="4">
        <v>39197</v>
      </c>
      <c r="C13" s="3" t="s">
        <v>12</v>
      </c>
      <c r="D13" s="3">
        <v>240000</v>
      </c>
      <c r="E13" s="3">
        <v>3</v>
      </c>
      <c r="F13" s="3">
        <v>2.5</v>
      </c>
      <c r="G13" s="3">
        <v>1595</v>
      </c>
      <c r="H13" s="3" t="s">
        <v>13</v>
      </c>
      <c r="I13" s="3" t="b">
        <v>0</v>
      </c>
      <c r="J13" s="3" t="b">
        <v>1</v>
      </c>
    </row>
    <row r="14" spans="1:25" ht="14.25" customHeight="1" x14ac:dyDescent="0.25">
      <c r="A14" s="3" t="s">
        <v>27</v>
      </c>
      <c r="B14" s="4">
        <v>39228</v>
      </c>
      <c r="C14" s="3" t="s">
        <v>12</v>
      </c>
      <c r="D14" s="3">
        <v>249000</v>
      </c>
      <c r="E14" s="3">
        <v>3</v>
      </c>
      <c r="F14" s="3">
        <v>2.5</v>
      </c>
      <c r="G14" s="3">
        <v>1730</v>
      </c>
      <c r="H14" s="3" t="s">
        <v>13</v>
      </c>
      <c r="I14" s="3" t="b">
        <v>0</v>
      </c>
      <c r="J14" s="3" t="b">
        <v>1</v>
      </c>
    </row>
    <row r="15" spans="1:25" ht="14.25" customHeight="1" x14ac:dyDescent="0.25">
      <c r="A15" s="3" t="s">
        <v>25</v>
      </c>
      <c r="B15" s="4">
        <v>39302</v>
      </c>
      <c r="C15" s="3" t="s">
        <v>12</v>
      </c>
      <c r="D15" s="3">
        <v>249900</v>
      </c>
      <c r="E15" s="3">
        <v>3</v>
      </c>
      <c r="F15" s="3">
        <v>2</v>
      </c>
      <c r="G15" s="3">
        <v>2050</v>
      </c>
      <c r="H15" s="3" t="s">
        <v>16</v>
      </c>
      <c r="I15" s="3" t="b">
        <v>0</v>
      </c>
      <c r="J15" s="3" t="b">
        <v>1</v>
      </c>
    </row>
    <row r="16" spans="1:25" ht="14.25" customHeight="1" x14ac:dyDescent="0.25">
      <c r="A16" s="3" t="s">
        <v>21</v>
      </c>
      <c r="B16" s="4">
        <v>39111</v>
      </c>
      <c r="C16" s="3" t="s">
        <v>12</v>
      </c>
      <c r="D16" s="3">
        <v>289000</v>
      </c>
      <c r="E16" s="3">
        <v>3</v>
      </c>
      <c r="F16" s="3">
        <v>2</v>
      </c>
      <c r="G16" s="3">
        <v>1627</v>
      </c>
      <c r="H16" s="3" t="s">
        <v>16</v>
      </c>
      <c r="I16" s="3" t="b">
        <v>0</v>
      </c>
      <c r="J16" s="3" t="b">
        <v>1</v>
      </c>
    </row>
    <row r="17" spans="1:10" ht="14.25" customHeight="1" x14ac:dyDescent="0.25">
      <c r="A17" s="3" t="s">
        <v>17</v>
      </c>
      <c r="B17" s="4">
        <v>39373</v>
      </c>
      <c r="C17" s="3" t="s">
        <v>12</v>
      </c>
      <c r="D17" s="3">
        <v>360000</v>
      </c>
      <c r="E17" s="3">
        <v>3</v>
      </c>
      <c r="F17" s="3">
        <v>2.5</v>
      </c>
      <c r="G17" s="3">
        <v>2330</v>
      </c>
      <c r="H17" s="3" t="s">
        <v>16</v>
      </c>
      <c r="I17" s="3" t="b">
        <v>0</v>
      </c>
      <c r="J17" s="3" t="b">
        <v>0</v>
      </c>
    </row>
    <row r="18" spans="1:10" ht="14.25" customHeight="1" x14ac:dyDescent="0.25">
      <c r="A18" s="3" t="s">
        <v>18</v>
      </c>
      <c r="B18" s="4">
        <v>39364</v>
      </c>
      <c r="C18" s="3" t="s">
        <v>15</v>
      </c>
      <c r="D18" s="3">
        <v>199000</v>
      </c>
      <c r="E18" s="3">
        <v>3</v>
      </c>
      <c r="F18" s="3">
        <v>2.5</v>
      </c>
      <c r="G18" s="3">
        <v>1510</v>
      </c>
      <c r="H18" s="3" t="s">
        <v>13</v>
      </c>
      <c r="I18" s="3" t="b">
        <v>0</v>
      </c>
      <c r="J18" s="3" t="b">
        <v>0</v>
      </c>
    </row>
    <row r="19" spans="1:10" ht="14.25" customHeight="1" x14ac:dyDescent="0.25">
      <c r="A19" s="3" t="s">
        <v>25</v>
      </c>
      <c r="B19" s="4">
        <v>39165</v>
      </c>
      <c r="C19" s="3" t="s">
        <v>15</v>
      </c>
      <c r="D19" s="3">
        <v>215000</v>
      </c>
      <c r="E19" s="3">
        <v>3</v>
      </c>
      <c r="F19" s="3">
        <v>1.75</v>
      </c>
      <c r="G19" s="3">
        <v>2157</v>
      </c>
      <c r="H19" s="3" t="s">
        <v>16</v>
      </c>
      <c r="I19" s="3" t="b">
        <v>1</v>
      </c>
      <c r="J19" s="3" t="b">
        <v>1</v>
      </c>
    </row>
    <row r="20" spans="1:10" ht="14.25" customHeight="1" x14ac:dyDescent="0.25">
      <c r="A20" s="3" t="s">
        <v>22</v>
      </c>
      <c r="B20" s="4">
        <v>39271</v>
      </c>
      <c r="C20" s="3" t="s">
        <v>15</v>
      </c>
      <c r="D20" s="3">
        <v>236900</v>
      </c>
      <c r="E20" s="3">
        <v>3</v>
      </c>
      <c r="F20" s="3">
        <v>2</v>
      </c>
      <c r="G20" s="3">
        <v>1700</v>
      </c>
      <c r="H20" s="3" t="s">
        <v>16</v>
      </c>
      <c r="I20" s="3" t="b">
        <v>0</v>
      </c>
      <c r="J20" s="3" t="b">
        <v>0</v>
      </c>
    </row>
    <row r="21" spans="1:10" ht="14.25" customHeight="1" x14ac:dyDescent="0.25">
      <c r="A21" s="3" t="s">
        <v>14</v>
      </c>
      <c r="B21" s="4">
        <v>39120</v>
      </c>
      <c r="C21" s="3" t="s">
        <v>15</v>
      </c>
      <c r="D21" s="3">
        <v>242500</v>
      </c>
      <c r="E21" s="3">
        <v>3</v>
      </c>
      <c r="F21" s="3">
        <v>2.5</v>
      </c>
      <c r="G21" s="3">
        <v>1902</v>
      </c>
      <c r="H21" s="3" t="s">
        <v>16</v>
      </c>
      <c r="I21" s="3" t="b">
        <v>0</v>
      </c>
      <c r="J21" s="3" t="b">
        <v>1</v>
      </c>
    </row>
    <row r="22" spans="1:10" ht="14.25" customHeight="1" x14ac:dyDescent="0.25">
      <c r="A22" s="3" t="s">
        <v>23</v>
      </c>
      <c r="B22" s="4">
        <v>39203</v>
      </c>
      <c r="C22" s="3" t="s">
        <v>15</v>
      </c>
      <c r="D22" s="3">
        <v>250000</v>
      </c>
      <c r="E22" s="3">
        <v>3</v>
      </c>
      <c r="F22" s="3">
        <v>2</v>
      </c>
      <c r="G22" s="3">
        <v>2066</v>
      </c>
      <c r="H22" s="3" t="s">
        <v>16</v>
      </c>
      <c r="I22" s="3" t="b">
        <v>0</v>
      </c>
      <c r="J22" s="3" t="b">
        <v>0</v>
      </c>
    </row>
    <row r="23" spans="1:10" ht="14.25" customHeight="1" x14ac:dyDescent="0.25">
      <c r="A23" s="3" t="s">
        <v>25</v>
      </c>
      <c r="B23" s="4">
        <v>39219</v>
      </c>
      <c r="C23" s="3" t="s">
        <v>15</v>
      </c>
      <c r="D23" s="3">
        <v>319000</v>
      </c>
      <c r="E23" s="3">
        <v>3</v>
      </c>
      <c r="F23" s="3">
        <v>2.5</v>
      </c>
      <c r="G23" s="3">
        <v>2586</v>
      </c>
      <c r="H23" s="3" t="s">
        <v>13</v>
      </c>
      <c r="I23" s="3" t="b">
        <v>0</v>
      </c>
      <c r="J23" s="3" t="b">
        <v>0</v>
      </c>
    </row>
    <row r="24" spans="1:10" ht="14.25" customHeight="1" x14ac:dyDescent="0.25">
      <c r="A24" s="3" t="s">
        <v>18</v>
      </c>
      <c r="B24" s="4">
        <v>39097</v>
      </c>
      <c r="C24" s="3" t="s">
        <v>15</v>
      </c>
      <c r="D24" s="3">
        <v>325000</v>
      </c>
      <c r="E24" s="3">
        <v>3</v>
      </c>
      <c r="F24" s="3">
        <v>2.5</v>
      </c>
      <c r="G24" s="3">
        <v>1752</v>
      </c>
      <c r="H24" s="3" t="s">
        <v>16</v>
      </c>
      <c r="I24" s="3" t="b">
        <v>0</v>
      </c>
      <c r="J24" s="3" t="b">
        <v>1</v>
      </c>
    </row>
    <row r="25" spans="1:10" ht="14.25" customHeight="1" x14ac:dyDescent="0.25">
      <c r="A25" s="3" t="s">
        <v>25</v>
      </c>
      <c r="B25" s="4">
        <v>39221</v>
      </c>
      <c r="C25" s="3" t="s">
        <v>15</v>
      </c>
      <c r="D25" s="3">
        <v>335000</v>
      </c>
      <c r="E25" s="3">
        <v>3</v>
      </c>
      <c r="F25" s="3">
        <v>2.5</v>
      </c>
      <c r="G25" s="3">
        <v>2000</v>
      </c>
      <c r="H25" s="3" t="s">
        <v>16</v>
      </c>
      <c r="I25" s="3" t="b">
        <v>1</v>
      </c>
      <c r="J25" s="3" t="b">
        <v>1</v>
      </c>
    </row>
    <row r="26" spans="1:10" ht="14.25" customHeight="1" x14ac:dyDescent="0.25">
      <c r="A26" s="3" t="s">
        <v>11</v>
      </c>
      <c r="B26" s="4">
        <v>39366</v>
      </c>
      <c r="C26" s="3" t="s">
        <v>15</v>
      </c>
      <c r="D26" s="3">
        <v>345000</v>
      </c>
      <c r="E26" s="3">
        <v>3</v>
      </c>
      <c r="F26" s="3">
        <v>2</v>
      </c>
      <c r="G26" s="3">
        <v>2694</v>
      </c>
      <c r="H26" s="3" t="s">
        <v>16</v>
      </c>
      <c r="I26" s="3" t="b">
        <v>0</v>
      </c>
      <c r="J26" s="3" t="b">
        <v>0</v>
      </c>
    </row>
    <row r="27" spans="1:10" ht="14.25" customHeight="1" x14ac:dyDescent="0.25">
      <c r="A27" s="3" t="s">
        <v>25</v>
      </c>
      <c r="B27" s="4">
        <v>39123</v>
      </c>
      <c r="C27" s="3" t="s">
        <v>15</v>
      </c>
      <c r="D27" s="3">
        <v>350000</v>
      </c>
      <c r="E27" s="3">
        <v>3</v>
      </c>
      <c r="F27" s="3">
        <v>2</v>
      </c>
      <c r="G27" s="3">
        <v>2275</v>
      </c>
      <c r="H27" s="3" t="s">
        <v>16</v>
      </c>
      <c r="I27" s="3" t="b">
        <v>1</v>
      </c>
      <c r="J27" s="3" t="b">
        <v>0</v>
      </c>
    </row>
    <row r="28" spans="1:10" ht="14.25" customHeight="1" x14ac:dyDescent="0.25">
      <c r="A28" s="3" t="s">
        <v>25</v>
      </c>
      <c r="B28" s="4">
        <v>39179</v>
      </c>
      <c r="C28" s="3" t="s">
        <v>15</v>
      </c>
      <c r="D28" s="3">
        <v>365000</v>
      </c>
      <c r="E28" s="3">
        <v>3</v>
      </c>
      <c r="F28" s="3">
        <v>2.5</v>
      </c>
      <c r="G28" s="3">
        <v>1871</v>
      </c>
      <c r="H28" s="3" t="s">
        <v>16</v>
      </c>
      <c r="I28" s="3" t="b">
        <v>0</v>
      </c>
      <c r="J28" s="3" t="b">
        <v>0</v>
      </c>
    </row>
    <row r="29" spans="1:10" ht="14.25" customHeight="1" x14ac:dyDescent="0.25">
      <c r="A29" s="3" t="s">
        <v>24</v>
      </c>
      <c r="B29" s="4">
        <v>39193</v>
      </c>
      <c r="C29" s="3" t="s">
        <v>20</v>
      </c>
      <c r="D29" s="3">
        <v>229900</v>
      </c>
      <c r="E29" s="3">
        <v>3</v>
      </c>
      <c r="F29" s="3">
        <v>3</v>
      </c>
      <c r="G29" s="3">
        <v>2266</v>
      </c>
      <c r="H29" s="3" t="s">
        <v>13</v>
      </c>
      <c r="I29" s="3" t="b">
        <v>0</v>
      </c>
      <c r="J29" s="3" t="b">
        <v>0</v>
      </c>
    </row>
    <row r="30" spans="1:10" ht="14.25" customHeight="1" x14ac:dyDescent="0.25">
      <c r="A30" s="3" t="s">
        <v>14</v>
      </c>
      <c r="B30" s="4">
        <v>39193</v>
      </c>
      <c r="C30" s="3" t="s">
        <v>20</v>
      </c>
      <c r="D30" s="3">
        <v>259900</v>
      </c>
      <c r="E30" s="3">
        <v>3</v>
      </c>
      <c r="F30" s="3">
        <v>2.5</v>
      </c>
      <c r="G30" s="3">
        <v>2122</v>
      </c>
      <c r="H30" s="3" t="s">
        <v>13</v>
      </c>
      <c r="I30" s="3" t="b">
        <v>0</v>
      </c>
      <c r="J30" s="3" t="b">
        <v>1</v>
      </c>
    </row>
    <row r="31" spans="1:10" ht="14.25" customHeight="1" x14ac:dyDescent="0.25">
      <c r="A31" s="3" t="s">
        <v>28</v>
      </c>
      <c r="B31" s="4">
        <v>39155</v>
      </c>
      <c r="C31" s="3" t="s">
        <v>20</v>
      </c>
      <c r="D31" s="3">
        <v>264900</v>
      </c>
      <c r="E31" s="3">
        <v>3</v>
      </c>
      <c r="F31" s="3">
        <v>3</v>
      </c>
      <c r="G31" s="3">
        <v>2495</v>
      </c>
      <c r="H31" s="3" t="s">
        <v>13</v>
      </c>
      <c r="I31" s="3" t="b">
        <v>0</v>
      </c>
      <c r="J31" s="3" t="b">
        <v>0</v>
      </c>
    </row>
    <row r="32" spans="1:10" ht="14.25" customHeight="1" x14ac:dyDescent="0.25">
      <c r="A32" s="3" t="s">
        <v>17</v>
      </c>
      <c r="B32" s="4">
        <v>39317</v>
      </c>
      <c r="C32" s="3" t="s">
        <v>20</v>
      </c>
      <c r="D32" s="3">
        <v>264900</v>
      </c>
      <c r="E32" s="3">
        <v>3</v>
      </c>
      <c r="F32" s="3">
        <v>2.5</v>
      </c>
      <c r="G32" s="3">
        <v>2062</v>
      </c>
      <c r="H32" s="3" t="s">
        <v>13</v>
      </c>
      <c r="I32" s="3" t="b">
        <v>0</v>
      </c>
      <c r="J32" s="3" t="b">
        <v>0</v>
      </c>
    </row>
    <row r="33" spans="1:10" ht="14.25" customHeight="1" x14ac:dyDescent="0.25">
      <c r="A33" s="3" t="s">
        <v>28</v>
      </c>
      <c r="B33" s="4">
        <v>39148</v>
      </c>
      <c r="C33" s="3" t="s">
        <v>20</v>
      </c>
      <c r="D33" s="3">
        <v>299000</v>
      </c>
      <c r="E33" s="3">
        <v>3</v>
      </c>
      <c r="F33" s="3">
        <v>2</v>
      </c>
      <c r="G33" s="3">
        <v>2050</v>
      </c>
      <c r="H33" s="3" t="s">
        <v>13</v>
      </c>
      <c r="I33" s="3" t="b">
        <v>0</v>
      </c>
      <c r="J33" s="3" t="b">
        <v>0</v>
      </c>
    </row>
    <row r="34" spans="1:10" ht="14.25" customHeight="1" x14ac:dyDescent="0.25">
      <c r="A34" s="3" t="s">
        <v>18</v>
      </c>
      <c r="B34" s="4">
        <v>39187</v>
      </c>
      <c r="C34" s="3" t="s">
        <v>20</v>
      </c>
      <c r="D34" s="3">
        <v>339900</v>
      </c>
      <c r="E34" s="3">
        <v>3</v>
      </c>
      <c r="F34" s="3">
        <v>2</v>
      </c>
      <c r="G34" s="3">
        <v>1828</v>
      </c>
      <c r="H34" s="3" t="s">
        <v>16</v>
      </c>
      <c r="I34" s="3" t="b">
        <v>1</v>
      </c>
      <c r="J34" s="3" t="b">
        <v>1</v>
      </c>
    </row>
    <row r="35" spans="1:10" ht="14.25" customHeight="1" x14ac:dyDescent="0.25">
      <c r="A35" s="3" t="s">
        <v>25</v>
      </c>
      <c r="B35" s="4">
        <v>39357</v>
      </c>
      <c r="C35" s="3" t="s">
        <v>20</v>
      </c>
      <c r="D35" s="3">
        <v>349000</v>
      </c>
      <c r="E35" s="3">
        <v>3</v>
      </c>
      <c r="F35" s="3">
        <v>2.5</v>
      </c>
      <c r="G35" s="3">
        <v>1727</v>
      </c>
      <c r="H35" s="3" t="s">
        <v>13</v>
      </c>
      <c r="I35" s="3" t="b">
        <v>1</v>
      </c>
      <c r="J35" s="3" t="b">
        <v>1</v>
      </c>
    </row>
    <row r="36" spans="1:10" ht="14.25" customHeight="1" x14ac:dyDescent="0.25">
      <c r="A36" s="3" t="s">
        <v>25</v>
      </c>
      <c r="B36" s="4">
        <v>39299</v>
      </c>
      <c r="C36" s="3" t="s">
        <v>20</v>
      </c>
      <c r="D36" s="3">
        <v>349000</v>
      </c>
      <c r="E36" s="3">
        <v>3</v>
      </c>
      <c r="F36" s="3">
        <v>2.5</v>
      </c>
      <c r="G36" s="3">
        <v>2000</v>
      </c>
      <c r="H36" s="3" t="s">
        <v>16</v>
      </c>
      <c r="I36" s="3" t="b">
        <v>1</v>
      </c>
      <c r="J36" s="3" t="b">
        <v>0</v>
      </c>
    </row>
    <row r="37" spans="1:10" ht="14.25" customHeight="1" x14ac:dyDescent="0.25">
      <c r="A37" s="3" t="s">
        <v>25</v>
      </c>
      <c r="B37" s="4">
        <v>39338</v>
      </c>
      <c r="C37" s="3" t="s">
        <v>20</v>
      </c>
      <c r="D37" s="3">
        <v>349000</v>
      </c>
      <c r="E37" s="3">
        <v>3</v>
      </c>
      <c r="F37" s="3">
        <v>2</v>
      </c>
      <c r="G37" s="3">
        <v>1810</v>
      </c>
      <c r="H37" s="3" t="s">
        <v>13</v>
      </c>
      <c r="I37" s="3" t="b">
        <v>1</v>
      </c>
      <c r="J37" s="3" t="b">
        <v>1</v>
      </c>
    </row>
    <row r="38" spans="1:10" ht="14.25" customHeight="1" x14ac:dyDescent="0.25">
      <c r="A38" s="3" t="s">
        <v>28</v>
      </c>
      <c r="B38" s="4">
        <v>39163</v>
      </c>
      <c r="C38" s="3" t="s">
        <v>20</v>
      </c>
      <c r="D38" s="3">
        <v>350000</v>
      </c>
      <c r="E38" s="3">
        <v>3</v>
      </c>
      <c r="F38" s="3">
        <v>2.5</v>
      </c>
      <c r="G38" s="3">
        <v>1991</v>
      </c>
      <c r="H38" s="3" t="s">
        <v>13</v>
      </c>
      <c r="I38" s="3" t="b">
        <v>0</v>
      </c>
      <c r="J38" s="3" t="b">
        <v>1</v>
      </c>
    </row>
    <row r="39" spans="1:10" ht="14.25" customHeight="1" x14ac:dyDescent="0.25">
      <c r="A39" s="3" t="s">
        <v>17</v>
      </c>
      <c r="B39" s="4">
        <v>39256</v>
      </c>
      <c r="C39" s="3" t="s">
        <v>20</v>
      </c>
      <c r="D39" s="3">
        <v>359000</v>
      </c>
      <c r="E39" s="3">
        <v>3</v>
      </c>
      <c r="F39" s="3">
        <v>2.5</v>
      </c>
      <c r="G39" s="3">
        <v>2210</v>
      </c>
      <c r="H39" s="3" t="s">
        <v>16</v>
      </c>
      <c r="I39" s="3" t="b">
        <v>0</v>
      </c>
      <c r="J39" s="3" t="b">
        <v>0</v>
      </c>
    </row>
    <row r="40" spans="1:10" ht="14.25" customHeight="1" x14ac:dyDescent="0.25">
      <c r="A40" s="3" t="s">
        <v>29</v>
      </c>
      <c r="B40" s="4">
        <v>39216</v>
      </c>
      <c r="C40" s="3" t="s">
        <v>20</v>
      </c>
      <c r="D40" s="3">
        <v>359900</v>
      </c>
      <c r="E40" s="3">
        <v>3</v>
      </c>
      <c r="F40" s="3">
        <v>3</v>
      </c>
      <c r="G40" s="3">
        <v>1839</v>
      </c>
      <c r="H40" s="3" t="s">
        <v>13</v>
      </c>
      <c r="I40" s="3" t="b">
        <v>0</v>
      </c>
      <c r="J40" s="3" t="b">
        <v>1</v>
      </c>
    </row>
    <row r="41" spans="1:10" ht="14.25" customHeight="1" x14ac:dyDescent="0.25">
      <c r="A41" s="3" t="s">
        <v>23</v>
      </c>
      <c r="B41" s="4">
        <v>39297</v>
      </c>
      <c r="C41" s="3" t="s">
        <v>20</v>
      </c>
      <c r="D41" s="3">
        <v>359900</v>
      </c>
      <c r="E41" s="3">
        <v>3</v>
      </c>
      <c r="F41" s="3">
        <v>2</v>
      </c>
      <c r="G41" s="3">
        <v>2198</v>
      </c>
      <c r="H41" s="3" t="s">
        <v>13</v>
      </c>
      <c r="I41" s="3" t="b">
        <v>1</v>
      </c>
      <c r="J41" s="3" t="b">
        <v>0</v>
      </c>
    </row>
    <row r="42" spans="1:10" ht="14.25" customHeight="1" x14ac:dyDescent="0.25">
      <c r="A42" s="3" t="s">
        <v>17</v>
      </c>
      <c r="B42" s="4">
        <v>39205</v>
      </c>
      <c r="C42" s="3" t="s">
        <v>20</v>
      </c>
      <c r="D42" s="3">
        <v>369900</v>
      </c>
      <c r="E42" s="3">
        <v>3</v>
      </c>
      <c r="F42" s="3">
        <v>2.5</v>
      </c>
      <c r="G42" s="3">
        <v>2030</v>
      </c>
      <c r="H42" s="3" t="s">
        <v>13</v>
      </c>
      <c r="I42" s="3" t="b">
        <v>1</v>
      </c>
      <c r="J42" s="3" t="b">
        <v>0</v>
      </c>
    </row>
    <row r="43" spans="1:10" ht="14.25" customHeight="1" x14ac:dyDescent="0.25">
      <c r="A43" s="3" t="s">
        <v>18</v>
      </c>
      <c r="B43" s="4">
        <v>39121</v>
      </c>
      <c r="C43" s="3" t="s">
        <v>20</v>
      </c>
      <c r="D43" s="3">
        <v>379000</v>
      </c>
      <c r="E43" s="3">
        <v>3</v>
      </c>
      <c r="F43" s="3">
        <v>3</v>
      </c>
      <c r="G43" s="3">
        <v>2354</v>
      </c>
      <c r="H43" s="3" t="s">
        <v>13</v>
      </c>
      <c r="I43" s="3" t="b">
        <v>0</v>
      </c>
      <c r="J43" s="3" t="b">
        <v>1</v>
      </c>
    </row>
    <row r="44" spans="1:10" ht="14.25" customHeight="1" x14ac:dyDescent="0.25">
      <c r="A44" s="3" t="s">
        <v>18</v>
      </c>
      <c r="B44" s="4">
        <v>39239</v>
      </c>
      <c r="C44" s="3" t="s">
        <v>20</v>
      </c>
      <c r="D44" s="3">
        <v>379900</v>
      </c>
      <c r="E44" s="3">
        <v>3</v>
      </c>
      <c r="F44" s="3">
        <v>2.5</v>
      </c>
      <c r="G44" s="3">
        <v>2468</v>
      </c>
      <c r="H44" s="3" t="s">
        <v>13</v>
      </c>
      <c r="I44" s="3" t="b">
        <v>0</v>
      </c>
      <c r="J44" s="3" t="b">
        <v>0</v>
      </c>
    </row>
    <row r="45" spans="1:10" ht="14.25" customHeight="1" x14ac:dyDescent="0.25">
      <c r="A45" s="3" t="s">
        <v>25</v>
      </c>
      <c r="B45" s="4">
        <v>39341</v>
      </c>
      <c r="C45" s="3" t="s">
        <v>12</v>
      </c>
      <c r="D45" s="3">
        <v>205500</v>
      </c>
      <c r="E45" s="3">
        <v>4</v>
      </c>
      <c r="F45" s="3">
        <v>2.5</v>
      </c>
      <c r="G45" s="3">
        <v>2036</v>
      </c>
      <c r="H45" s="3" t="s">
        <v>13</v>
      </c>
      <c r="I45" s="3" t="b">
        <v>0</v>
      </c>
      <c r="J45" s="3" t="b">
        <v>1</v>
      </c>
    </row>
    <row r="46" spans="1:10" ht="14.25" customHeight="1" x14ac:dyDescent="0.25">
      <c r="A46" s="3" t="s">
        <v>14</v>
      </c>
      <c r="B46" s="4">
        <v>39275</v>
      </c>
      <c r="C46" s="3" t="s">
        <v>12</v>
      </c>
      <c r="D46" s="3">
        <v>205500</v>
      </c>
      <c r="E46" s="3">
        <v>4</v>
      </c>
      <c r="F46" s="3">
        <v>2.5</v>
      </c>
      <c r="G46" s="3">
        <v>1751</v>
      </c>
      <c r="H46" s="3" t="s">
        <v>16</v>
      </c>
      <c r="I46" s="3" t="b">
        <v>0</v>
      </c>
      <c r="J46" s="3" t="b">
        <v>0</v>
      </c>
    </row>
    <row r="47" spans="1:10" ht="14.25" customHeight="1" x14ac:dyDescent="0.25">
      <c r="A47" s="3" t="s">
        <v>18</v>
      </c>
      <c r="B47" s="4">
        <v>39193</v>
      </c>
      <c r="C47" s="3" t="s">
        <v>12</v>
      </c>
      <c r="D47" s="3">
        <v>208750</v>
      </c>
      <c r="E47" s="3">
        <v>4</v>
      </c>
      <c r="F47" s="3">
        <v>3</v>
      </c>
      <c r="G47" s="3">
        <v>2207</v>
      </c>
      <c r="H47" s="3" t="s">
        <v>16</v>
      </c>
      <c r="I47" s="3" t="b">
        <v>1</v>
      </c>
      <c r="J47" s="3" t="b">
        <v>1</v>
      </c>
    </row>
    <row r="48" spans="1:10" ht="14.25" customHeight="1" x14ac:dyDescent="0.25">
      <c r="A48" s="3" t="s">
        <v>28</v>
      </c>
      <c r="B48" s="4">
        <v>39259</v>
      </c>
      <c r="C48" s="3" t="s">
        <v>12</v>
      </c>
      <c r="D48" s="3">
        <v>208750</v>
      </c>
      <c r="E48" s="3">
        <v>4</v>
      </c>
      <c r="F48" s="3">
        <v>2</v>
      </c>
      <c r="G48" s="3">
        <v>1800</v>
      </c>
      <c r="H48" s="3" t="s">
        <v>16</v>
      </c>
      <c r="I48" s="3" t="b">
        <v>0</v>
      </c>
      <c r="J48" s="3" t="b">
        <v>0</v>
      </c>
    </row>
    <row r="49" spans="1:10" ht="14.25" customHeight="1" x14ac:dyDescent="0.25">
      <c r="A49" s="3" t="s">
        <v>26</v>
      </c>
      <c r="B49" s="4">
        <v>39259</v>
      </c>
      <c r="C49" s="3" t="s">
        <v>12</v>
      </c>
      <c r="D49" s="3">
        <v>225000</v>
      </c>
      <c r="E49" s="3">
        <v>4</v>
      </c>
      <c r="F49" s="3">
        <v>3</v>
      </c>
      <c r="G49" s="3">
        <v>2013</v>
      </c>
      <c r="H49" s="3" t="s">
        <v>16</v>
      </c>
      <c r="I49" s="3" t="b">
        <v>1</v>
      </c>
      <c r="J49" s="3" t="b">
        <v>0</v>
      </c>
    </row>
    <row r="50" spans="1:10" ht="14.25" customHeight="1" x14ac:dyDescent="0.25">
      <c r="A50" s="3" t="s">
        <v>17</v>
      </c>
      <c r="B50" s="4">
        <v>39205</v>
      </c>
      <c r="C50" s="3" t="s">
        <v>12</v>
      </c>
      <c r="D50" s="3">
        <v>225911</v>
      </c>
      <c r="E50" s="3">
        <v>4</v>
      </c>
      <c r="F50" s="3">
        <v>2.5</v>
      </c>
      <c r="G50" s="3">
        <v>1908</v>
      </c>
      <c r="H50" s="3" t="s">
        <v>16</v>
      </c>
      <c r="I50" s="3" t="b">
        <v>1</v>
      </c>
      <c r="J50" s="3" t="b">
        <v>0</v>
      </c>
    </row>
    <row r="51" spans="1:10" ht="14.25" customHeight="1" x14ac:dyDescent="0.25">
      <c r="A51" s="3" t="s">
        <v>21</v>
      </c>
      <c r="B51" s="4">
        <v>39306</v>
      </c>
      <c r="C51" s="3" t="s">
        <v>12</v>
      </c>
      <c r="D51" s="3">
        <v>225911</v>
      </c>
      <c r="E51" s="3">
        <v>4</v>
      </c>
      <c r="F51" s="3">
        <v>2.5</v>
      </c>
      <c r="G51" s="3">
        <v>1908</v>
      </c>
      <c r="H51" s="3" t="s">
        <v>16</v>
      </c>
      <c r="I51" s="3" t="b">
        <v>0</v>
      </c>
      <c r="J51" s="3" t="b">
        <v>1</v>
      </c>
    </row>
    <row r="52" spans="1:10" ht="14.25" customHeight="1" x14ac:dyDescent="0.25">
      <c r="A52" s="3" t="s">
        <v>26</v>
      </c>
      <c r="B52" s="4">
        <v>39193</v>
      </c>
      <c r="C52" s="3" t="s">
        <v>12</v>
      </c>
      <c r="D52" s="3">
        <v>227500</v>
      </c>
      <c r="E52" s="3">
        <v>4</v>
      </c>
      <c r="F52" s="3">
        <v>3</v>
      </c>
      <c r="G52" s="3">
        <v>1905</v>
      </c>
      <c r="H52" s="3" t="s">
        <v>13</v>
      </c>
      <c r="I52" s="3" t="b">
        <v>0</v>
      </c>
      <c r="J52" s="3" t="b">
        <v>1</v>
      </c>
    </row>
    <row r="53" spans="1:10" ht="14.25" customHeight="1" x14ac:dyDescent="0.25">
      <c r="A53" s="3" t="s">
        <v>22</v>
      </c>
      <c r="B53" s="4">
        <v>39297</v>
      </c>
      <c r="C53" s="3" t="s">
        <v>12</v>
      </c>
      <c r="D53" s="3">
        <v>229500</v>
      </c>
      <c r="E53" s="3">
        <v>4</v>
      </c>
      <c r="F53" s="3">
        <v>2.5</v>
      </c>
      <c r="G53" s="3">
        <v>2284</v>
      </c>
      <c r="H53" s="3" t="s">
        <v>13</v>
      </c>
      <c r="I53" s="3" t="b">
        <v>0</v>
      </c>
      <c r="J53" s="3" t="b">
        <v>0</v>
      </c>
    </row>
    <row r="54" spans="1:10" ht="14.25" customHeight="1" x14ac:dyDescent="0.25">
      <c r="A54" s="3" t="s">
        <v>22</v>
      </c>
      <c r="B54" s="4">
        <v>39268</v>
      </c>
      <c r="C54" s="3" t="s">
        <v>12</v>
      </c>
      <c r="D54" s="3">
        <v>239900</v>
      </c>
      <c r="E54" s="3">
        <v>4</v>
      </c>
      <c r="F54" s="3">
        <v>3</v>
      </c>
      <c r="G54" s="3">
        <v>2260</v>
      </c>
      <c r="H54" s="3" t="s">
        <v>16</v>
      </c>
      <c r="I54" s="3" t="b">
        <v>0</v>
      </c>
      <c r="J54" s="3" t="b">
        <v>0</v>
      </c>
    </row>
    <row r="55" spans="1:10" ht="14.25" customHeight="1" x14ac:dyDescent="0.25">
      <c r="A55" s="3" t="s">
        <v>17</v>
      </c>
      <c r="B55" s="4">
        <v>39253</v>
      </c>
      <c r="C55" s="3" t="s">
        <v>12</v>
      </c>
      <c r="D55" s="3">
        <v>245000</v>
      </c>
      <c r="E55" s="3">
        <v>4</v>
      </c>
      <c r="F55" s="3">
        <v>3</v>
      </c>
      <c r="G55" s="3">
        <v>2047</v>
      </c>
      <c r="H55" s="3" t="s">
        <v>16</v>
      </c>
      <c r="I55" s="3" t="b">
        <v>0</v>
      </c>
      <c r="J55" s="3" t="b">
        <v>1</v>
      </c>
    </row>
    <row r="56" spans="1:10" ht="14.25" customHeight="1" x14ac:dyDescent="0.25">
      <c r="A56" s="3" t="s">
        <v>22</v>
      </c>
      <c r="B56" s="4">
        <v>39327</v>
      </c>
      <c r="C56" s="3" t="s">
        <v>12</v>
      </c>
      <c r="D56" s="3">
        <v>245000</v>
      </c>
      <c r="E56" s="3">
        <v>4</v>
      </c>
      <c r="F56" s="3">
        <v>3</v>
      </c>
      <c r="G56" s="3">
        <v>2084</v>
      </c>
      <c r="H56" s="3" t="s">
        <v>16</v>
      </c>
      <c r="I56" s="3" t="b">
        <v>0</v>
      </c>
      <c r="J56" s="3" t="b">
        <v>0</v>
      </c>
    </row>
    <row r="57" spans="1:10" ht="14.25" customHeight="1" x14ac:dyDescent="0.25">
      <c r="A57" s="3" t="s">
        <v>27</v>
      </c>
      <c r="B57" s="4">
        <v>39167</v>
      </c>
      <c r="C57" s="3" t="s">
        <v>12</v>
      </c>
      <c r="D57" s="3">
        <v>247500</v>
      </c>
      <c r="E57" s="3">
        <v>4</v>
      </c>
      <c r="F57" s="3">
        <v>3</v>
      </c>
      <c r="G57" s="3">
        <v>2000</v>
      </c>
      <c r="H57" s="3" t="s">
        <v>16</v>
      </c>
      <c r="I57" s="3" t="b">
        <v>0</v>
      </c>
      <c r="J57" s="3" t="b">
        <v>0</v>
      </c>
    </row>
    <row r="58" spans="1:10" ht="14.25" customHeight="1" x14ac:dyDescent="0.25">
      <c r="A58" s="3" t="s">
        <v>25</v>
      </c>
      <c r="B58" s="4">
        <v>39353</v>
      </c>
      <c r="C58" s="3" t="s">
        <v>12</v>
      </c>
      <c r="D58" s="3">
        <v>249000</v>
      </c>
      <c r="E58" s="3">
        <v>4</v>
      </c>
      <c r="F58" s="3">
        <v>2.5</v>
      </c>
      <c r="G58" s="3">
        <v>1902</v>
      </c>
      <c r="H58" s="3" t="s">
        <v>16</v>
      </c>
      <c r="I58" s="3" t="b">
        <v>0</v>
      </c>
      <c r="J58" s="3" t="b">
        <v>0</v>
      </c>
    </row>
    <row r="59" spans="1:10" ht="14.25" customHeight="1" x14ac:dyDescent="0.25">
      <c r="A59" s="3" t="s">
        <v>22</v>
      </c>
      <c r="B59" s="4">
        <v>39373</v>
      </c>
      <c r="C59" s="3" t="s">
        <v>12</v>
      </c>
      <c r="D59" s="3">
        <v>264900</v>
      </c>
      <c r="E59" s="3">
        <v>4</v>
      </c>
      <c r="F59" s="3">
        <v>2.5</v>
      </c>
      <c r="G59" s="3">
        <v>2488</v>
      </c>
      <c r="H59" s="3" t="s">
        <v>13</v>
      </c>
      <c r="I59" s="3" t="b">
        <v>0</v>
      </c>
      <c r="J59" s="3" t="b">
        <v>0</v>
      </c>
    </row>
    <row r="60" spans="1:10" ht="14.25" customHeight="1" x14ac:dyDescent="0.25">
      <c r="A60" s="3" t="s">
        <v>26</v>
      </c>
      <c r="B60" s="4">
        <v>39140</v>
      </c>
      <c r="C60" s="3" t="s">
        <v>12</v>
      </c>
      <c r="D60" s="3">
        <v>269900</v>
      </c>
      <c r="E60" s="3">
        <v>4</v>
      </c>
      <c r="F60" s="3">
        <v>2.5</v>
      </c>
      <c r="G60" s="3">
        <v>1911</v>
      </c>
      <c r="H60" s="3" t="s">
        <v>16</v>
      </c>
      <c r="I60" s="3" t="b">
        <v>0</v>
      </c>
      <c r="J60" s="3" t="b">
        <v>0</v>
      </c>
    </row>
    <row r="61" spans="1:10" ht="14.25" customHeight="1" x14ac:dyDescent="0.25">
      <c r="A61" s="3" t="s">
        <v>26</v>
      </c>
      <c r="B61" s="4">
        <v>39183</v>
      </c>
      <c r="C61" s="3" t="s">
        <v>12</v>
      </c>
      <c r="D61" s="3">
        <v>297500</v>
      </c>
      <c r="E61" s="3">
        <v>4</v>
      </c>
      <c r="F61" s="3">
        <v>3.5</v>
      </c>
      <c r="G61" s="3">
        <v>2170</v>
      </c>
      <c r="H61" s="3" t="s">
        <v>16</v>
      </c>
      <c r="I61" s="3" t="b">
        <v>0</v>
      </c>
      <c r="J61" s="3" t="b">
        <v>1</v>
      </c>
    </row>
    <row r="62" spans="1:10" ht="14.25" customHeight="1" x14ac:dyDescent="0.25">
      <c r="A62" s="3" t="s">
        <v>29</v>
      </c>
      <c r="B62" s="4">
        <v>39322</v>
      </c>
      <c r="C62" s="3" t="s">
        <v>12</v>
      </c>
      <c r="D62" s="3">
        <v>300000</v>
      </c>
      <c r="E62" s="3">
        <v>4</v>
      </c>
      <c r="F62" s="3">
        <v>3</v>
      </c>
      <c r="G62" s="3">
        <v>2650</v>
      </c>
      <c r="H62" s="3" t="s">
        <v>13</v>
      </c>
      <c r="I62" s="3" t="b">
        <v>0</v>
      </c>
      <c r="J62" s="3" t="b">
        <v>0</v>
      </c>
    </row>
    <row r="63" spans="1:10" ht="14.25" customHeight="1" x14ac:dyDescent="0.25">
      <c r="A63" s="3" t="s">
        <v>19</v>
      </c>
      <c r="B63" s="4">
        <v>39199</v>
      </c>
      <c r="C63" s="3" t="s">
        <v>12</v>
      </c>
      <c r="D63" s="3">
        <v>304900</v>
      </c>
      <c r="E63" s="3">
        <v>4</v>
      </c>
      <c r="F63" s="3">
        <v>3</v>
      </c>
      <c r="G63" s="3">
        <v>2350</v>
      </c>
      <c r="H63" s="3" t="s">
        <v>16</v>
      </c>
      <c r="I63" s="3" t="b">
        <v>0</v>
      </c>
      <c r="J63" s="3" t="b">
        <v>1</v>
      </c>
    </row>
    <row r="64" spans="1:10" ht="14.25" customHeight="1" x14ac:dyDescent="0.25">
      <c r="A64" s="3" t="s">
        <v>26</v>
      </c>
      <c r="B64" s="4">
        <v>39315</v>
      </c>
      <c r="C64" s="3" t="s">
        <v>12</v>
      </c>
      <c r="D64" s="3">
        <v>317500</v>
      </c>
      <c r="E64" s="3">
        <v>4</v>
      </c>
      <c r="F64" s="3">
        <v>3</v>
      </c>
      <c r="G64" s="3">
        <v>2367</v>
      </c>
      <c r="H64" s="3" t="s">
        <v>16</v>
      </c>
      <c r="I64" s="3" t="b">
        <v>0</v>
      </c>
      <c r="J64" s="3" t="b">
        <v>0</v>
      </c>
    </row>
    <row r="65" spans="1:10" ht="14.25" customHeight="1" x14ac:dyDescent="0.25">
      <c r="A65" s="3" t="s">
        <v>17</v>
      </c>
      <c r="B65" s="4">
        <v>39191</v>
      </c>
      <c r="C65" s="3" t="s">
        <v>12</v>
      </c>
      <c r="D65" s="3">
        <v>325000</v>
      </c>
      <c r="E65" s="3">
        <v>4</v>
      </c>
      <c r="F65" s="3">
        <v>3</v>
      </c>
      <c r="G65" s="3">
        <v>2800</v>
      </c>
      <c r="H65" s="3" t="s">
        <v>13</v>
      </c>
      <c r="I65" s="3" t="b">
        <v>1</v>
      </c>
      <c r="J65" s="3" t="b">
        <v>1</v>
      </c>
    </row>
    <row r="66" spans="1:10" ht="14.25" customHeight="1" x14ac:dyDescent="0.25">
      <c r="A66" s="3" t="s">
        <v>17</v>
      </c>
      <c r="B66" s="4">
        <v>39164</v>
      </c>
      <c r="C66" s="3" t="s">
        <v>12</v>
      </c>
      <c r="D66" s="3">
        <v>325000</v>
      </c>
      <c r="E66" s="3">
        <v>4</v>
      </c>
      <c r="F66" s="3">
        <v>3</v>
      </c>
      <c r="G66" s="3">
        <v>2770</v>
      </c>
      <c r="H66" s="3" t="s">
        <v>16</v>
      </c>
      <c r="I66" s="3" t="b">
        <v>0</v>
      </c>
      <c r="J66" s="3" t="b">
        <v>0</v>
      </c>
    </row>
    <row r="67" spans="1:10" ht="14.25" customHeight="1" x14ac:dyDescent="0.25">
      <c r="A67" s="3" t="s">
        <v>27</v>
      </c>
      <c r="B67" s="4">
        <v>39144</v>
      </c>
      <c r="C67" s="3" t="s">
        <v>12</v>
      </c>
      <c r="D67" s="3">
        <v>338876</v>
      </c>
      <c r="E67" s="3">
        <v>4</v>
      </c>
      <c r="F67" s="3">
        <v>2.5</v>
      </c>
      <c r="G67" s="3">
        <v>2612</v>
      </c>
      <c r="H67" s="3" t="s">
        <v>16</v>
      </c>
      <c r="I67" s="3" t="b">
        <v>0</v>
      </c>
      <c r="J67" s="3" t="b">
        <v>0</v>
      </c>
    </row>
    <row r="68" spans="1:10" ht="14.25" customHeight="1" x14ac:dyDescent="0.25">
      <c r="A68" s="3" t="s">
        <v>26</v>
      </c>
      <c r="B68" s="4">
        <v>39351</v>
      </c>
      <c r="C68" s="3" t="s">
        <v>12</v>
      </c>
      <c r="D68" s="3">
        <v>339900</v>
      </c>
      <c r="E68" s="3">
        <v>4</v>
      </c>
      <c r="F68" s="3">
        <v>3</v>
      </c>
      <c r="G68" s="3">
        <v>2687</v>
      </c>
      <c r="H68" s="3" t="s">
        <v>16</v>
      </c>
      <c r="I68" s="3" t="b">
        <v>0</v>
      </c>
      <c r="J68" s="3" t="b">
        <v>1</v>
      </c>
    </row>
    <row r="69" spans="1:10" ht="14.25" customHeight="1" x14ac:dyDescent="0.25">
      <c r="A69" s="3" t="s">
        <v>29</v>
      </c>
      <c r="B69" s="4">
        <v>39283</v>
      </c>
      <c r="C69" s="3" t="s">
        <v>12</v>
      </c>
      <c r="D69" s="3">
        <v>349000</v>
      </c>
      <c r="E69" s="3">
        <v>4</v>
      </c>
      <c r="F69" s="3">
        <v>3</v>
      </c>
      <c r="G69" s="3">
        <v>1838</v>
      </c>
      <c r="H69" s="3" t="s">
        <v>16</v>
      </c>
      <c r="I69" s="3" t="b">
        <v>0</v>
      </c>
      <c r="J69" s="3" t="b">
        <v>0</v>
      </c>
    </row>
    <row r="70" spans="1:10" ht="14.25" customHeight="1" x14ac:dyDescent="0.25">
      <c r="A70" s="3" t="s">
        <v>18</v>
      </c>
      <c r="B70" s="4">
        <v>39313</v>
      </c>
      <c r="C70" s="3" t="s">
        <v>15</v>
      </c>
      <c r="D70" s="3">
        <v>214500</v>
      </c>
      <c r="E70" s="3">
        <v>4</v>
      </c>
      <c r="F70" s="3">
        <v>2.5</v>
      </c>
      <c r="G70" s="3">
        <v>1862</v>
      </c>
      <c r="H70" s="3" t="s">
        <v>16</v>
      </c>
      <c r="I70" s="3" t="b">
        <v>1</v>
      </c>
      <c r="J70" s="3" t="b">
        <v>0</v>
      </c>
    </row>
    <row r="71" spans="1:10" ht="14.25" customHeight="1" x14ac:dyDescent="0.25">
      <c r="A71" s="3" t="s">
        <v>19</v>
      </c>
      <c r="B71" s="4">
        <v>39323</v>
      </c>
      <c r="C71" s="3" t="s">
        <v>15</v>
      </c>
      <c r="D71" s="3">
        <v>225911</v>
      </c>
      <c r="E71" s="3">
        <v>4</v>
      </c>
      <c r="F71" s="3">
        <v>3</v>
      </c>
      <c r="G71" s="3">
        <v>2285</v>
      </c>
      <c r="H71" s="3" t="s">
        <v>16</v>
      </c>
      <c r="I71" s="3" t="b">
        <v>1</v>
      </c>
      <c r="J71" s="3" t="b">
        <v>0</v>
      </c>
    </row>
    <row r="72" spans="1:10" ht="14.25" customHeight="1" x14ac:dyDescent="0.25">
      <c r="A72" s="3" t="s">
        <v>26</v>
      </c>
      <c r="B72" s="4">
        <v>39364</v>
      </c>
      <c r="C72" s="3" t="s">
        <v>15</v>
      </c>
      <c r="D72" s="3">
        <v>227500</v>
      </c>
      <c r="E72" s="3">
        <v>4</v>
      </c>
      <c r="F72" s="3">
        <v>3</v>
      </c>
      <c r="G72" s="3">
        <v>1990</v>
      </c>
      <c r="H72" s="3" t="s">
        <v>16</v>
      </c>
      <c r="I72" s="3" t="b">
        <v>1</v>
      </c>
      <c r="J72" s="3" t="b">
        <v>0</v>
      </c>
    </row>
    <row r="73" spans="1:10" ht="14.25" customHeight="1" x14ac:dyDescent="0.25">
      <c r="A73" s="3" t="s">
        <v>24</v>
      </c>
      <c r="B73" s="4">
        <v>39214</v>
      </c>
      <c r="C73" s="3" t="s">
        <v>15</v>
      </c>
      <c r="D73" s="3">
        <v>229500</v>
      </c>
      <c r="E73" s="3">
        <v>4</v>
      </c>
      <c r="F73" s="3">
        <v>3</v>
      </c>
      <c r="G73" s="3">
        <v>2041</v>
      </c>
      <c r="H73" s="3" t="s">
        <v>16</v>
      </c>
      <c r="I73" s="3" t="b">
        <v>0</v>
      </c>
      <c r="J73" s="3" t="b">
        <v>1</v>
      </c>
    </row>
    <row r="74" spans="1:10" ht="14.25" customHeight="1" x14ac:dyDescent="0.25">
      <c r="A74" s="3" t="s">
        <v>17</v>
      </c>
      <c r="B74" s="4">
        <v>39149</v>
      </c>
      <c r="C74" s="3" t="s">
        <v>15</v>
      </c>
      <c r="D74" s="3">
        <v>229900</v>
      </c>
      <c r="E74" s="3">
        <v>4</v>
      </c>
      <c r="F74" s="3">
        <v>3</v>
      </c>
      <c r="G74" s="3">
        <v>2006</v>
      </c>
      <c r="H74" s="3" t="s">
        <v>16</v>
      </c>
      <c r="I74" s="3" t="b">
        <v>0</v>
      </c>
      <c r="J74" s="3" t="b">
        <v>0</v>
      </c>
    </row>
    <row r="75" spans="1:10" ht="14.25" customHeight="1" x14ac:dyDescent="0.25">
      <c r="A75" s="3" t="s">
        <v>23</v>
      </c>
      <c r="B75" s="4">
        <v>39157</v>
      </c>
      <c r="C75" s="3" t="s">
        <v>15</v>
      </c>
      <c r="D75" s="3">
        <v>235910</v>
      </c>
      <c r="E75" s="3">
        <v>4</v>
      </c>
      <c r="F75" s="3">
        <v>3</v>
      </c>
      <c r="G75" s="3">
        <v>2285</v>
      </c>
      <c r="H75" s="3" t="s">
        <v>16</v>
      </c>
      <c r="I75" s="3" t="b">
        <v>1</v>
      </c>
      <c r="J75" s="3" t="b">
        <v>1</v>
      </c>
    </row>
    <row r="76" spans="1:10" ht="14.25" customHeight="1" x14ac:dyDescent="0.25">
      <c r="A76" s="3" t="s">
        <v>29</v>
      </c>
      <c r="B76" s="4">
        <v>39329</v>
      </c>
      <c r="C76" s="3" t="s">
        <v>15</v>
      </c>
      <c r="D76" s="3">
        <v>239900</v>
      </c>
      <c r="E76" s="3">
        <v>4</v>
      </c>
      <c r="F76" s="3">
        <v>3</v>
      </c>
      <c r="G76" s="3">
        <v>2278</v>
      </c>
      <c r="H76" s="3" t="s">
        <v>16</v>
      </c>
      <c r="I76" s="3" t="b">
        <v>0</v>
      </c>
      <c r="J76" s="3" t="b">
        <v>0</v>
      </c>
    </row>
    <row r="77" spans="1:10" ht="14.25" customHeight="1" x14ac:dyDescent="0.25">
      <c r="A77" s="3" t="s">
        <v>17</v>
      </c>
      <c r="B77" s="4">
        <v>39369</v>
      </c>
      <c r="C77" s="3" t="s">
        <v>15</v>
      </c>
      <c r="D77" s="3">
        <v>243000</v>
      </c>
      <c r="E77" s="3">
        <v>4</v>
      </c>
      <c r="F77" s="3">
        <v>2.5</v>
      </c>
      <c r="G77" s="3">
        <v>1914</v>
      </c>
      <c r="H77" s="3" t="s">
        <v>16</v>
      </c>
      <c r="I77" s="3" t="b">
        <v>0</v>
      </c>
      <c r="J77" s="3" t="b">
        <v>0</v>
      </c>
    </row>
    <row r="78" spans="1:10" ht="14.25" customHeight="1" x14ac:dyDescent="0.25">
      <c r="A78" s="3" t="s">
        <v>17</v>
      </c>
      <c r="B78" s="4">
        <v>39353</v>
      </c>
      <c r="C78" s="3" t="s">
        <v>15</v>
      </c>
      <c r="D78" s="3">
        <v>250000</v>
      </c>
      <c r="E78" s="3">
        <v>4</v>
      </c>
      <c r="F78" s="3">
        <v>3</v>
      </c>
      <c r="G78" s="3">
        <v>1943</v>
      </c>
      <c r="H78" s="3" t="s">
        <v>16</v>
      </c>
      <c r="I78" s="3" t="b">
        <v>0</v>
      </c>
      <c r="J78" s="3" t="b">
        <v>0</v>
      </c>
    </row>
    <row r="79" spans="1:10" ht="14.25" customHeight="1" x14ac:dyDescent="0.25">
      <c r="A79" s="3" t="s">
        <v>18</v>
      </c>
      <c r="B79" s="4">
        <v>39200</v>
      </c>
      <c r="C79" s="3" t="s">
        <v>15</v>
      </c>
      <c r="D79" s="3">
        <v>265000</v>
      </c>
      <c r="E79" s="3">
        <v>4</v>
      </c>
      <c r="F79" s="3">
        <v>3</v>
      </c>
      <c r="G79" s="3">
        <v>1905</v>
      </c>
      <c r="H79" s="3" t="s">
        <v>16</v>
      </c>
      <c r="I79" s="3" t="b">
        <v>0</v>
      </c>
      <c r="J79" s="3" t="b">
        <v>0</v>
      </c>
    </row>
    <row r="80" spans="1:10" ht="14.25" customHeight="1" x14ac:dyDescent="0.25">
      <c r="A80" s="3" t="s">
        <v>18</v>
      </c>
      <c r="B80" s="4">
        <v>39282</v>
      </c>
      <c r="C80" s="3" t="s">
        <v>15</v>
      </c>
      <c r="D80" s="3">
        <v>268500</v>
      </c>
      <c r="E80" s="3">
        <v>4</v>
      </c>
      <c r="F80" s="3">
        <v>2.5</v>
      </c>
      <c r="G80" s="3">
        <v>1911</v>
      </c>
      <c r="H80" s="3" t="s">
        <v>16</v>
      </c>
      <c r="I80" s="3" t="b">
        <v>0</v>
      </c>
      <c r="J80" s="3" t="b">
        <v>0</v>
      </c>
    </row>
    <row r="81" spans="1:10" ht="14.25" customHeight="1" x14ac:dyDescent="0.25">
      <c r="A81" s="3" t="s">
        <v>26</v>
      </c>
      <c r="B81" s="4">
        <v>39364</v>
      </c>
      <c r="C81" s="3" t="s">
        <v>15</v>
      </c>
      <c r="D81" s="3">
        <v>272500</v>
      </c>
      <c r="E81" s="3">
        <v>4</v>
      </c>
      <c r="F81" s="3">
        <v>3</v>
      </c>
      <c r="G81" s="3">
        <v>2006</v>
      </c>
      <c r="H81" s="3" t="s">
        <v>16</v>
      </c>
      <c r="I81" s="3" t="b">
        <v>0</v>
      </c>
      <c r="J81" s="3" t="b">
        <v>0</v>
      </c>
    </row>
    <row r="82" spans="1:10" ht="14.25" customHeight="1" x14ac:dyDescent="0.25">
      <c r="A82" s="3" t="s">
        <v>14</v>
      </c>
      <c r="B82" s="4">
        <v>39361</v>
      </c>
      <c r="C82" s="3" t="s">
        <v>15</v>
      </c>
      <c r="D82" s="3">
        <v>290000</v>
      </c>
      <c r="E82" s="3">
        <v>4</v>
      </c>
      <c r="F82" s="3">
        <v>2</v>
      </c>
      <c r="G82" s="3">
        <v>2400</v>
      </c>
      <c r="H82" s="3" t="s">
        <v>16</v>
      </c>
      <c r="I82" s="3" t="b">
        <v>0</v>
      </c>
      <c r="J82" s="3" t="b">
        <v>0</v>
      </c>
    </row>
    <row r="83" spans="1:10" ht="14.25" customHeight="1" x14ac:dyDescent="0.25">
      <c r="A83" s="3" t="s">
        <v>11</v>
      </c>
      <c r="B83" s="4">
        <v>39090</v>
      </c>
      <c r="C83" s="3" t="s">
        <v>15</v>
      </c>
      <c r="D83" s="3">
        <v>309950</v>
      </c>
      <c r="E83" s="3">
        <v>4</v>
      </c>
      <c r="F83" s="3">
        <v>3</v>
      </c>
      <c r="G83" s="3">
        <v>2800</v>
      </c>
      <c r="H83" s="3" t="s">
        <v>16</v>
      </c>
      <c r="I83" s="3" t="b">
        <v>0</v>
      </c>
      <c r="J83" s="3" t="b">
        <v>1</v>
      </c>
    </row>
    <row r="84" spans="1:10" ht="14.25" customHeight="1" x14ac:dyDescent="0.25">
      <c r="A84" s="3" t="s">
        <v>18</v>
      </c>
      <c r="B84" s="4">
        <v>39295</v>
      </c>
      <c r="C84" s="3" t="s">
        <v>15</v>
      </c>
      <c r="D84" s="3">
        <v>309950</v>
      </c>
      <c r="E84" s="3">
        <v>4</v>
      </c>
      <c r="F84" s="3">
        <v>3</v>
      </c>
      <c r="G84" s="3">
        <v>2800</v>
      </c>
      <c r="H84" s="3" t="s">
        <v>16</v>
      </c>
      <c r="I84" s="3" t="b">
        <v>1</v>
      </c>
      <c r="J84" s="3" t="b">
        <v>0</v>
      </c>
    </row>
    <row r="85" spans="1:10" ht="14.25" customHeight="1" x14ac:dyDescent="0.25">
      <c r="A85" s="3" t="s">
        <v>27</v>
      </c>
      <c r="B85" s="4">
        <v>39183</v>
      </c>
      <c r="C85" s="3" t="s">
        <v>15</v>
      </c>
      <c r="D85" s="3">
        <v>319000</v>
      </c>
      <c r="E85" s="3">
        <v>4</v>
      </c>
      <c r="F85" s="3">
        <v>2</v>
      </c>
      <c r="G85" s="3">
        <v>1690</v>
      </c>
      <c r="H85" s="3" t="s">
        <v>13</v>
      </c>
      <c r="I85" s="3" t="b">
        <v>1</v>
      </c>
      <c r="J85" s="3" t="b">
        <v>0</v>
      </c>
    </row>
    <row r="86" spans="1:10" ht="14.25" customHeight="1" x14ac:dyDescent="0.25">
      <c r="A86" s="3" t="s">
        <v>29</v>
      </c>
      <c r="B86" s="4">
        <v>39295</v>
      </c>
      <c r="C86" s="3" t="s">
        <v>15</v>
      </c>
      <c r="D86" s="3">
        <v>338876</v>
      </c>
      <c r="E86" s="3">
        <v>4</v>
      </c>
      <c r="F86" s="3">
        <v>3</v>
      </c>
      <c r="G86" s="3">
        <v>2483</v>
      </c>
      <c r="H86" s="3" t="s">
        <v>16</v>
      </c>
      <c r="I86" s="3" t="b">
        <v>1</v>
      </c>
      <c r="J86" s="3" t="b">
        <v>0</v>
      </c>
    </row>
    <row r="87" spans="1:10" ht="14.25" customHeight="1" x14ac:dyDescent="0.25">
      <c r="A87" s="3" t="s">
        <v>22</v>
      </c>
      <c r="B87" s="4">
        <v>39321</v>
      </c>
      <c r="C87" s="3" t="s">
        <v>15</v>
      </c>
      <c r="D87" s="3">
        <v>339900</v>
      </c>
      <c r="E87" s="3">
        <v>4</v>
      </c>
      <c r="F87" s="3">
        <v>2</v>
      </c>
      <c r="G87" s="3">
        <v>2238</v>
      </c>
      <c r="H87" s="3" t="s">
        <v>16</v>
      </c>
      <c r="I87" s="3" t="b">
        <v>0</v>
      </c>
      <c r="J87" s="3" t="b">
        <v>0</v>
      </c>
    </row>
    <row r="88" spans="1:10" ht="14.25" customHeight="1" x14ac:dyDescent="0.25">
      <c r="A88" s="3" t="s">
        <v>21</v>
      </c>
      <c r="B88" s="4">
        <v>39358</v>
      </c>
      <c r="C88" s="3" t="s">
        <v>15</v>
      </c>
      <c r="D88" s="3">
        <v>340000</v>
      </c>
      <c r="E88" s="3">
        <v>4</v>
      </c>
      <c r="F88" s="3">
        <v>2.5</v>
      </c>
      <c r="G88" s="3">
        <v>2517</v>
      </c>
      <c r="H88" s="3" t="s">
        <v>13</v>
      </c>
      <c r="I88" s="3" t="b">
        <v>0</v>
      </c>
      <c r="J88" s="3" t="b">
        <v>0</v>
      </c>
    </row>
    <row r="89" spans="1:10" ht="14.25" customHeight="1" x14ac:dyDescent="0.25">
      <c r="A89" s="3" t="s">
        <v>21</v>
      </c>
      <c r="B89" s="4">
        <v>39133</v>
      </c>
      <c r="C89" s="3" t="s">
        <v>15</v>
      </c>
      <c r="D89" s="3">
        <v>354000</v>
      </c>
      <c r="E89" s="3">
        <v>4</v>
      </c>
      <c r="F89" s="3">
        <v>2</v>
      </c>
      <c r="G89" s="3">
        <v>2088</v>
      </c>
      <c r="H89" s="3" t="s">
        <v>16</v>
      </c>
      <c r="I89" s="3" t="b">
        <v>0</v>
      </c>
      <c r="J89" s="3" t="b">
        <v>0</v>
      </c>
    </row>
    <row r="90" spans="1:10" ht="14.25" customHeight="1" x14ac:dyDescent="0.25">
      <c r="A90" s="3" t="s">
        <v>26</v>
      </c>
      <c r="B90" s="4">
        <v>39155</v>
      </c>
      <c r="C90" s="3" t="s">
        <v>15</v>
      </c>
      <c r="D90" s="3">
        <v>364900</v>
      </c>
      <c r="E90" s="3">
        <v>4</v>
      </c>
      <c r="F90" s="3">
        <v>2.5</v>
      </c>
      <c r="G90" s="3">
        <v>2507</v>
      </c>
      <c r="H90" s="3" t="s">
        <v>16</v>
      </c>
      <c r="I90" s="3" t="b">
        <v>0</v>
      </c>
      <c r="J90" s="3" t="b">
        <v>0</v>
      </c>
    </row>
    <row r="91" spans="1:10" ht="14.25" customHeight="1" x14ac:dyDescent="0.25">
      <c r="A91" s="3" t="s">
        <v>29</v>
      </c>
      <c r="B91" s="4">
        <v>39107</v>
      </c>
      <c r="C91" s="3" t="s">
        <v>15</v>
      </c>
      <c r="D91" s="3">
        <v>375000</v>
      </c>
      <c r="E91" s="3">
        <v>4</v>
      </c>
      <c r="F91" s="3">
        <v>3</v>
      </c>
      <c r="G91" s="3">
        <v>2368</v>
      </c>
      <c r="H91" s="3" t="s">
        <v>16</v>
      </c>
      <c r="I91" s="3" t="b">
        <v>1</v>
      </c>
      <c r="J91" s="3" t="b">
        <v>1</v>
      </c>
    </row>
    <row r="92" spans="1:10" ht="14.25" customHeight="1" x14ac:dyDescent="0.25">
      <c r="A92" s="3" t="s">
        <v>22</v>
      </c>
      <c r="B92" s="4">
        <v>39193</v>
      </c>
      <c r="C92" s="3" t="s">
        <v>15</v>
      </c>
      <c r="D92" s="3">
        <v>375000</v>
      </c>
      <c r="E92" s="3">
        <v>4</v>
      </c>
      <c r="F92" s="3">
        <v>3</v>
      </c>
      <c r="G92" s="3">
        <v>2467</v>
      </c>
      <c r="H92" s="3" t="s">
        <v>16</v>
      </c>
      <c r="I92" s="3" t="b">
        <v>1</v>
      </c>
      <c r="J92" s="3" t="b">
        <v>0</v>
      </c>
    </row>
    <row r="93" spans="1:10" ht="14.25" customHeight="1" x14ac:dyDescent="0.25">
      <c r="A93" s="3" t="s">
        <v>14</v>
      </c>
      <c r="B93" s="4">
        <v>39306</v>
      </c>
      <c r="C93" s="3" t="s">
        <v>15</v>
      </c>
      <c r="D93" s="3">
        <v>389900</v>
      </c>
      <c r="E93" s="3">
        <v>4</v>
      </c>
      <c r="F93" s="3">
        <v>2.5</v>
      </c>
      <c r="G93" s="3">
        <v>2284</v>
      </c>
      <c r="H93" s="3" t="s">
        <v>16</v>
      </c>
      <c r="I93" s="3" t="b">
        <v>0</v>
      </c>
      <c r="J93" s="3" t="b">
        <v>1</v>
      </c>
    </row>
    <row r="94" spans="1:10" ht="14.25" customHeight="1" x14ac:dyDescent="0.25">
      <c r="A94" s="3" t="s">
        <v>24</v>
      </c>
      <c r="B94" s="4">
        <v>39211</v>
      </c>
      <c r="C94" s="3" t="s">
        <v>15</v>
      </c>
      <c r="D94" s="3">
        <v>549000</v>
      </c>
      <c r="E94" s="3">
        <v>4</v>
      </c>
      <c r="F94" s="3">
        <v>3</v>
      </c>
      <c r="G94" s="3">
        <v>1940</v>
      </c>
      <c r="H94" s="3" t="s">
        <v>16</v>
      </c>
      <c r="I94" s="3" t="b">
        <v>1</v>
      </c>
      <c r="J94" s="3" t="b">
        <v>0</v>
      </c>
    </row>
    <row r="95" spans="1:10" ht="14.25" customHeight="1" x14ac:dyDescent="0.25">
      <c r="A95" s="3" t="s">
        <v>23</v>
      </c>
      <c r="B95" s="4">
        <v>39292</v>
      </c>
      <c r="C95" s="3" t="s">
        <v>20</v>
      </c>
      <c r="D95" s="3">
        <v>215000</v>
      </c>
      <c r="E95" s="3">
        <v>4</v>
      </c>
      <c r="F95" s="3">
        <v>2.5</v>
      </c>
      <c r="G95" s="3">
        <v>1640</v>
      </c>
      <c r="H95" s="3" t="s">
        <v>13</v>
      </c>
      <c r="I95" s="3" t="b">
        <v>1</v>
      </c>
      <c r="J95" s="3" t="b">
        <v>0</v>
      </c>
    </row>
    <row r="96" spans="1:10" ht="14.25" customHeight="1" x14ac:dyDescent="0.25">
      <c r="A96" s="3" t="s">
        <v>24</v>
      </c>
      <c r="B96" s="4">
        <v>39229</v>
      </c>
      <c r="C96" s="3" t="s">
        <v>20</v>
      </c>
      <c r="D96" s="3">
        <v>229900</v>
      </c>
      <c r="E96" s="3">
        <v>4</v>
      </c>
      <c r="F96" s="3">
        <v>3</v>
      </c>
      <c r="G96" s="3">
        <v>2041</v>
      </c>
      <c r="H96" s="3" t="s">
        <v>13</v>
      </c>
      <c r="I96" s="3" t="b">
        <v>0</v>
      </c>
      <c r="J96" s="3" t="b">
        <v>0</v>
      </c>
    </row>
    <row r="97" spans="1:10" ht="14.25" customHeight="1" x14ac:dyDescent="0.25">
      <c r="A97" s="3" t="s">
        <v>26</v>
      </c>
      <c r="B97" s="4">
        <v>39251</v>
      </c>
      <c r="C97" s="3" t="s">
        <v>20</v>
      </c>
      <c r="D97" s="3">
        <v>235990</v>
      </c>
      <c r="E97" s="3">
        <v>4</v>
      </c>
      <c r="F97" s="3">
        <v>2</v>
      </c>
      <c r="G97" s="3">
        <v>1656</v>
      </c>
      <c r="H97" s="3" t="s">
        <v>13</v>
      </c>
      <c r="I97" s="3" t="b">
        <v>1</v>
      </c>
      <c r="J97" s="3" t="b">
        <v>0</v>
      </c>
    </row>
    <row r="98" spans="1:10" ht="14.25" customHeight="1" x14ac:dyDescent="0.25">
      <c r="A98" s="3" t="s">
        <v>27</v>
      </c>
      <c r="B98" s="4">
        <v>39194</v>
      </c>
      <c r="C98" s="3" t="s">
        <v>20</v>
      </c>
      <c r="D98" s="3">
        <v>238000</v>
      </c>
      <c r="E98" s="3">
        <v>4</v>
      </c>
      <c r="F98" s="3">
        <v>2.5</v>
      </c>
      <c r="G98" s="3">
        <v>1590</v>
      </c>
      <c r="H98" s="3" t="s">
        <v>13</v>
      </c>
      <c r="I98" s="3" t="b">
        <v>0</v>
      </c>
      <c r="J98" s="3" t="b">
        <v>1</v>
      </c>
    </row>
    <row r="99" spans="1:10" ht="14.25" customHeight="1" x14ac:dyDescent="0.25">
      <c r="A99" s="3" t="s">
        <v>28</v>
      </c>
      <c r="B99" s="4">
        <v>39352</v>
      </c>
      <c r="C99" s="3" t="s">
        <v>20</v>
      </c>
      <c r="D99" s="3">
        <v>239900</v>
      </c>
      <c r="E99" s="3">
        <v>4</v>
      </c>
      <c r="F99" s="3">
        <v>3</v>
      </c>
      <c r="G99" s="3">
        <v>2041</v>
      </c>
      <c r="H99" s="3" t="s">
        <v>13</v>
      </c>
      <c r="I99" s="3" t="b">
        <v>0</v>
      </c>
      <c r="J99" s="3" t="b">
        <v>0</v>
      </c>
    </row>
    <row r="100" spans="1:10" ht="14.25" customHeight="1" x14ac:dyDescent="0.25">
      <c r="A100" s="3" t="s">
        <v>27</v>
      </c>
      <c r="B100" s="4">
        <v>39181</v>
      </c>
      <c r="C100" s="3" t="s">
        <v>20</v>
      </c>
      <c r="D100" s="3">
        <v>248500</v>
      </c>
      <c r="E100" s="3">
        <v>4</v>
      </c>
      <c r="F100" s="3">
        <v>2.5</v>
      </c>
      <c r="G100" s="3">
        <v>2101</v>
      </c>
      <c r="H100" s="3" t="s">
        <v>16</v>
      </c>
      <c r="I100" s="3" t="b">
        <v>1</v>
      </c>
      <c r="J100" s="3" t="b">
        <v>1</v>
      </c>
    </row>
    <row r="101" spans="1:10" ht="14.25" customHeight="1" x14ac:dyDescent="0.25">
      <c r="A101" s="3" t="s">
        <v>26</v>
      </c>
      <c r="B101" s="4">
        <v>39187</v>
      </c>
      <c r="C101" s="3" t="s">
        <v>20</v>
      </c>
      <c r="D101" s="3">
        <v>259900</v>
      </c>
      <c r="E101" s="3">
        <v>4</v>
      </c>
      <c r="F101" s="3">
        <v>3</v>
      </c>
      <c r="G101" s="3">
        <v>1734</v>
      </c>
      <c r="H101" s="3" t="s">
        <v>13</v>
      </c>
      <c r="I101" s="3" t="b">
        <v>0</v>
      </c>
      <c r="J101" s="3" t="b">
        <v>1</v>
      </c>
    </row>
    <row r="102" spans="1:10" ht="14.25" customHeight="1" x14ac:dyDescent="0.25">
      <c r="A102" s="3" t="s">
        <v>28</v>
      </c>
      <c r="B102" s="4">
        <v>39304</v>
      </c>
      <c r="C102" s="3" t="s">
        <v>20</v>
      </c>
      <c r="D102" s="3">
        <v>345000</v>
      </c>
      <c r="E102" s="3">
        <v>4</v>
      </c>
      <c r="F102" s="3">
        <v>3</v>
      </c>
      <c r="G102" s="3">
        <v>2388</v>
      </c>
      <c r="H102" s="3" t="s">
        <v>13</v>
      </c>
      <c r="I102" s="3" t="b">
        <v>1</v>
      </c>
      <c r="J102" s="3" t="b">
        <v>1</v>
      </c>
    </row>
    <row r="103" spans="1:10" ht="14.25" customHeight="1" x14ac:dyDescent="0.25">
      <c r="A103" s="3" t="s">
        <v>17</v>
      </c>
      <c r="B103" s="4">
        <v>39285</v>
      </c>
      <c r="C103" s="3" t="s">
        <v>20</v>
      </c>
      <c r="D103" s="3">
        <v>349000</v>
      </c>
      <c r="E103" s="3">
        <v>4</v>
      </c>
      <c r="F103" s="3">
        <v>3</v>
      </c>
      <c r="G103" s="3">
        <v>3930</v>
      </c>
      <c r="H103" s="3" t="s">
        <v>16</v>
      </c>
      <c r="I103" s="3" t="b">
        <v>1</v>
      </c>
      <c r="J103" s="3" t="b">
        <v>0</v>
      </c>
    </row>
    <row r="104" spans="1:10" ht="14.25" customHeight="1" x14ac:dyDescent="0.25">
      <c r="A104" s="3" t="s">
        <v>18</v>
      </c>
      <c r="B104" s="4">
        <v>39226</v>
      </c>
      <c r="C104" s="3" t="s">
        <v>20</v>
      </c>
      <c r="D104" s="3">
        <v>349000</v>
      </c>
      <c r="E104" s="3">
        <v>4</v>
      </c>
      <c r="F104" s="3">
        <v>2.5</v>
      </c>
      <c r="G104" s="3">
        <v>2730</v>
      </c>
      <c r="H104" s="3" t="s">
        <v>13</v>
      </c>
      <c r="I104" s="3" t="b">
        <v>1</v>
      </c>
      <c r="J104" s="3" t="b">
        <v>1</v>
      </c>
    </row>
    <row r="105" spans="1:10" ht="14.25" customHeight="1" x14ac:dyDescent="0.25">
      <c r="A105" s="3" t="s">
        <v>27</v>
      </c>
      <c r="B105" s="4">
        <v>39203</v>
      </c>
      <c r="C105" s="3" t="s">
        <v>20</v>
      </c>
      <c r="D105" s="3">
        <v>349900</v>
      </c>
      <c r="E105" s="3">
        <v>4</v>
      </c>
      <c r="F105" s="3">
        <v>3</v>
      </c>
      <c r="G105" s="3">
        <v>2290</v>
      </c>
      <c r="H105" s="3" t="s">
        <v>16</v>
      </c>
      <c r="I105" s="3" t="b">
        <v>1</v>
      </c>
      <c r="J105" s="3" t="b">
        <v>1</v>
      </c>
    </row>
    <row r="106" spans="1:10" ht="14.25" customHeight="1" x14ac:dyDescent="0.25">
      <c r="A106" s="3" t="s">
        <v>28</v>
      </c>
      <c r="B106" s="4">
        <v>39259</v>
      </c>
      <c r="C106" s="3" t="s">
        <v>20</v>
      </c>
      <c r="D106" s="3">
        <v>355000</v>
      </c>
      <c r="E106" s="3">
        <v>4</v>
      </c>
      <c r="F106" s="3">
        <v>2.5</v>
      </c>
      <c r="G106" s="3">
        <v>2647</v>
      </c>
      <c r="H106" s="3" t="s">
        <v>13</v>
      </c>
      <c r="I106" s="3" t="b">
        <v>1</v>
      </c>
      <c r="J106" s="3" t="b">
        <v>0</v>
      </c>
    </row>
    <row r="107" spans="1:10" ht="14.25" customHeight="1" x14ac:dyDescent="0.25">
      <c r="A107" s="3" t="s">
        <v>23</v>
      </c>
      <c r="B107" s="4">
        <v>39110</v>
      </c>
      <c r="C107" s="3" t="s">
        <v>20</v>
      </c>
      <c r="D107" s="3">
        <v>369900</v>
      </c>
      <c r="E107" s="3">
        <v>4</v>
      </c>
      <c r="F107" s="3">
        <v>3</v>
      </c>
      <c r="G107" s="3">
        <v>1988</v>
      </c>
      <c r="H107" s="3" t="s">
        <v>13</v>
      </c>
      <c r="I107" s="3" t="b">
        <v>0</v>
      </c>
      <c r="J107" s="3" t="b">
        <v>1</v>
      </c>
    </row>
    <row r="108" spans="1:10" ht="14.25" customHeight="1" x14ac:dyDescent="0.25">
      <c r="A108" s="3" t="s">
        <v>25</v>
      </c>
      <c r="B108" s="4">
        <v>39278</v>
      </c>
      <c r="C108" s="3" t="s">
        <v>20</v>
      </c>
      <c r="D108" s="3">
        <v>374900</v>
      </c>
      <c r="E108" s="3">
        <v>4</v>
      </c>
      <c r="F108" s="3">
        <v>3</v>
      </c>
      <c r="G108" s="3">
        <v>3927</v>
      </c>
      <c r="H108" s="3" t="s">
        <v>16</v>
      </c>
      <c r="I108" s="3" t="b">
        <v>0</v>
      </c>
      <c r="J108" s="3" t="b">
        <v>0</v>
      </c>
    </row>
    <row r="109" spans="1:10" ht="14.25" customHeight="1" x14ac:dyDescent="0.25">
      <c r="A109" s="3" t="s">
        <v>29</v>
      </c>
      <c r="B109" s="4">
        <v>39171</v>
      </c>
      <c r="C109" s="3" t="s">
        <v>20</v>
      </c>
      <c r="D109" s="3">
        <v>379000</v>
      </c>
      <c r="E109" s="3">
        <v>4</v>
      </c>
      <c r="F109" s="3">
        <v>3</v>
      </c>
      <c r="G109" s="3">
        <v>3000</v>
      </c>
      <c r="H109" s="3" t="s">
        <v>16</v>
      </c>
      <c r="I109" s="3" t="b">
        <v>0</v>
      </c>
      <c r="J109" s="3" t="b">
        <v>1</v>
      </c>
    </row>
    <row r="110" spans="1:10" ht="14.25" customHeight="1" x14ac:dyDescent="0.25">
      <c r="A110" s="3" t="s">
        <v>25</v>
      </c>
      <c r="B110" s="4">
        <v>39311</v>
      </c>
      <c r="C110" s="3" t="s">
        <v>20</v>
      </c>
      <c r="D110" s="3">
        <v>389000</v>
      </c>
      <c r="E110" s="3">
        <v>4</v>
      </c>
      <c r="F110" s="3">
        <v>3</v>
      </c>
      <c r="G110" s="3">
        <v>3109</v>
      </c>
      <c r="H110" s="3" t="s">
        <v>16</v>
      </c>
      <c r="I110" s="3" t="b">
        <v>0</v>
      </c>
      <c r="J110" s="3" t="b">
        <v>0</v>
      </c>
    </row>
    <row r="111" spans="1:10" ht="14.25" customHeight="1" x14ac:dyDescent="0.25">
      <c r="A111" s="3" t="s">
        <v>11</v>
      </c>
      <c r="B111" s="4">
        <v>39242</v>
      </c>
      <c r="C111" s="3" t="s">
        <v>20</v>
      </c>
      <c r="D111" s="3">
        <v>389500</v>
      </c>
      <c r="E111" s="3">
        <v>4</v>
      </c>
      <c r="F111" s="3">
        <v>2</v>
      </c>
      <c r="G111" s="3">
        <v>1971</v>
      </c>
      <c r="H111" s="3" t="s">
        <v>16</v>
      </c>
      <c r="I111" s="3" t="b">
        <v>0</v>
      </c>
      <c r="J111" s="3" t="b">
        <v>0</v>
      </c>
    </row>
    <row r="112" spans="1:10" ht="14.25" customHeight="1" x14ac:dyDescent="0.25">
      <c r="A112" s="3" t="s">
        <v>25</v>
      </c>
      <c r="B112" s="4">
        <v>39165</v>
      </c>
      <c r="C112" s="3" t="s">
        <v>20</v>
      </c>
      <c r="D112" s="3">
        <v>398000</v>
      </c>
      <c r="E112" s="3">
        <v>4</v>
      </c>
      <c r="F112" s="3">
        <v>2.5</v>
      </c>
      <c r="G112" s="3">
        <v>2620</v>
      </c>
      <c r="H112" s="3" t="s">
        <v>16</v>
      </c>
      <c r="I112" s="3" t="b">
        <v>0</v>
      </c>
      <c r="J112" s="3" t="b">
        <v>0</v>
      </c>
    </row>
    <row r="113" spans="1:10" ht="14.25" customHeight="1" x14ac:dyDescent="0.25">
      <c r="A113" s="3" t="s">
        <v>29</v>
      </c>
      <c r="B113" s="4">
        <v>39167</v>
      </c>
      <c r="C113" s="3" t="s">
        <v>12</v>
      </c>
      <c r="D113" s="3">
        <v>215000</v>
      </c>
      <c r="E113" s="3">
        <v>1</v>
      </c>
      <c r="F113" s="3">
        <v>2</v>
      </c>
      <c r="G113" s="3">
        <v>1552</v>
      </c>
      <c r="H113" s="3" t="s">
        <v>13</v>
      </c>
      <c r="I113" s="3" t="b">
        <v>0</v>
      </c>
      <c r="J113" s="3" t="b">
        <v>1</v>
      </c>
    </row>
    <row r="114" spans="1:10" ht="14.25" customHeight="1" x14ac:dyDescent="0.25">
      <c r="A114" s="3" t="s">
        <v>25</v>
      </c>
      <c r="B114" s="4">
        <v>39197</v>
      </c>
      <c r="C114" s="3" t="s">
        <v>12</v>
      </c>
      <c r="D114" s="3">
        <v>236900</v>
      </c>
      <c r="E114" s="3">
        <v>1</v>
      </c>
      <c r="F114" s="3">
        <v>2</v>
      </c>
      <c r="G114" s="3">
        <v>1483</v>
      </c>
      <c r="H114" s="3" t="s">
        <v>13</v>
      </c>
      <c r="I114" s="3" t="b">
        <v>0</v>
      </c>
      <c r="J114" s="3" t="b">
        <v>0</v>
      </c>
    </row>
    <row r="115" spans="1:10" ht="14.25" customHeight="1" x14ac:dyDescent="0.25">
      <c r="A115" s="3" t="s">
        <v>25</v>
      </c>
      <c r="B115" s="4">
        <v>39235</v>
      </c>
      <c r="C115" s="3" t="s">
        <v>15</v>
      </c>
      <c r="D115" s="3">
        <v>119000</v>
      </c>
      <c r="E115" s="3">
        <v>1</v>
      </c>
      <c r="F115" s="3">
        <v>1</v>
      </c>
      <c r="G115" s="3">
        <v>950</v>
      </c>
      <c r="H115" s="3" t="s">
        <v>13</v>
      </c>
      <c r="I115" s="3" t="b">
        <v>0</v>
      </c>
      <c r="J115" s="3" t="b">
        <v>0</v>
      </c>
    </row>
    <row r="116" spans="1:10" ht="14.25" customHeight="1" x14ac:dyDescent="0.25">
      <c r="A116" s="3" t="s">
        <v>22</v>
      </c>
      <c r="B116" s="4">
        <v>39355</v>
      </c>
      <c r="C116" s="3" t="s">
        <v>12</v>
      </c>
      <c r="D116" s="3">
        <v>235990</v>
      </c>
      <c r="E116" s="3">
        <v>5</v>
      </c>
      <c r="F116" s="3">
        <v>3</v>
      </c>
      <c r="G116" s="3">
        <v>2723</v>
      </c>
      <c r="H116" s="3" t="s">
        <v>13</v>
      </c>
      <c r="I116" s="3" t="b">
        <v>0</v>
      </c>
      <c r="J116" s="3" t="b">
        <v>0</v>
      </c>
    </row>
    <row r="117" spans="1:10" ht="14.25" customHeight="1" x14ac:dyDescent="0.25">
      <c r="A117" s="3" t="s">
        <v>21</v>
      </c>
      <c r="B117" s="4">
        <v>39221</v>
      </c>
      <c r="C117" s="3" t="s">
        <v>12</v>
      </c>
      <c r="D117" s="3">
        <v>360000</v>
      </c>
      <c r="E117" s="3">
        <v>5</v>
      </c>
      <c r="F117" s="3">
        <v>3</v>
      </c>
      <c r="G117" s="3">
        <v>2112</v>
      </c>
      <c r="H117" s="3" t="s">
        <v>16</v>
      </c>
      <c r="I117" s="3" t="b">
        <v>1</v>
      </c>
      <c r="J117" s="3" t="b">
        <v>1</v>
      </c>
    </row>
    <row r="118" spans="1:10" ht="14.25" customHeight="1" x14ac:dyDescent="0.25">
      <c r="A118" s="3" t="s">
        <v>26</v>
      </c>
      <c r="B118" s="4">
        <v>39326</v>
      </c>
      <c r="C118" s="3" t="s">
        <v>12</v>
      </c>
      <c r="D118" s="3">
        <v>365000</v>
      </c>
      <c r="E118" s="3">
        <v>5</v>
      </c>
      <c r="F118" s="3">
        <v>3</v>
      </c>
      <c r="G118" s="3">
        <v>3938</v>
      </c>
      <c r="H118" s="3" t="s">
        <v>16</v>
      </c>
      <c r="I118" s="3" t="b">
        <v>0</v>
      </c>
      <c r="J118" s="3" t="b">
        <v>0</v>
      </c>
    </row>
    <row r="119" spans="1:10" ht="14.25" customHeight="1" x14ac:dyDescent="0.25">
      <c r="A119" s="3" t="s">
        <v>25</v>
      </c>
      <c r="B119" s="4">
        <v>39237</v>
      </c>
      <c r="C119" s="3" t="s">
        <v>12</v>
      </c>
      <c r="D119" s="3">
        <v>574900</v>
      </c>
      <c r="E119" s="3">
        <v>5</v>
      </c>
      <c r="F119" s="3">
        <v>4</v>
      </c>
      <c r="G119" s="3">
        <v>4700</v>
      </c>
      <c r="H119" s="3" t="s">
        <v>16</v>
      </c>
      <c r="I119" s="3" t="b">
        <v>0</v>
      </c>
      <c r="J119" s="3" t="b">
        <v>0</v>
      </c>
    </row>
    <row r="120" spans="1:10" ht="14.25" customHeight="1" x14ac:dyDescent="0.25">
      <c r="A120" s="3" t="s">
        <v>26</v>
      </c>
      <c r="B120" s="4">
        <v>39179</v>
      </c>
      <c r="C120" s="3" t="s">
        <v>20</v>
      </c>
      <c r="D120" s="3">
        <v>309900</v>
      </c>
      <c r="E120" s="3">
        <v>5</v>
      </c>
      <c r="F120" s="3">
        <v>3</v>
      </c>
      <c r="G120" s="3">
        <v>2447</v>
      </c>
      <c r="H120" s="3" t="s">
        <v>13</v>
      </c>
      <c r="I120" s="3" t="b">
        <v>1</v>
      </c>
      <c r="J120" s="3" t="b">
        <v>0</v>
      </c>
    </row>
    <row r="121" spans="1:10" ht="14.25" customHeight="1" x14ac:dyDescent="0.25">
      <c r="A121" s="3" t="s">
        <v>25</v>
      </c>
      <c r="B121" s="4">
        <v>39286</v>
      </c>
      <c r="C121" s="3" t="s">
        <v>20</v>
      </c>
      <c r="D121" s="3">
        <v>369900</v>
      </c>
      <c r="E121" s="3">
        <v>5</v>
      </c>
      <c r="F121" s="3">
        <v>3</v>
      </c>
      <c r="G121" s="3">
        <v>2477</v>
      </c>
      <c r="H121" s="3" t="s">
        <v>16</v>
      </c>
      <c r="I121" s="3" t="b">
        <v>0</v>
      </c>
      <c r="J121" s="3" t="b">
        <v>0</v>
      </c>
    </row>
    <row r="122" spans="1:10" ht="14.25" customHeight="1" x14ac:dyDescent="0.25">
      <c r="A122" s="3" t="s">
        <v>19</v>
      </c>
      <c r="B122" s="4">
        <v>39137</v>
      </c>
      <c r="C122" s="3" t="s">
        <v>20</v>
      </c>
      <c r="D122" s="3">
        <v>425900</v>
      </c>
      <c r="E122" s="3">
        <v>5</v>
      </c>
      <c r="F122" s="3">
        <v>3</v>
      </c>
      <c r="G122" s="3">
        <v>2414</v>
      </c>
      <c r="H122" s="3" t="s">
        <v>16</v>
      </c>
      <c r="I122" s="3" t="b">
        <v>1</v>
      </c>
      <c r="J122" s="3" t="b">
        <v>0</v>
      </c>
    </row>
    <row r="123" spans="1:10" ht="14.25" customHeight="1" x14ac:dyDescent="0.25">
      <c r="A123" s="3" t="s">
        <v>27</v>
      </c>
      <c r="B123" s="4">
        <v>39111</v>
      </c>
      <c r="C123" s="3" t="s">
        <v>20</v>
      </c>
      <c r="D123" s="3">
        <v>1200500</v>
      </c>
      <c r="E123" s="3">
        <v>5</v>
      </c>
      <c r="F123" s="3">
        <v>5</v>
      </c>
      <c r="G123" s="3">
        <v>4696</v>
      </c>
      <c r="H123" s="3" t="s">
        <v>16</v>
      </c>
      <c r="I123" s="3" t="b">
        <v>1</v>
      </c>
      <c r="J123" s="3" t="b">
        <v>0</v>
      </c>
    </row>
    <row r="124" spans="1:10" ht="14.25" customHeight="1" x14ac:dyDescent="0.25">
      <c r="A124" s="3" t="s">
        <v>25</v>
      </c>
      <c r="B124" s="4">
        <v>39209</v>
      </c>
      <c r="C124" s="3" t="s">
        <v>15</v>
      </c>
      <c r="D124" s="3">
        <v>625000</v>
      </c>
      <c r="E124" s="3">
        <v>6</v>
      </c>
      <c r="F124" s="3">
        <v>4</v>
      </c>
      <c r="G124" s="3">
        <v>3950</v>
      </c>
      <c r="H124" s="3" t="s">
        <v>16</v>
      </c>
      <c r="I124" s="3" t="b">
        <v>1</v>
      </c>
      <c r="J124" s="3" t="b">
        <v>0</v>
      </c>
    </row>
    <row r="125" spans="1:10" ht="14.25" customHeight="1" x14ac:dyDescent="0.25">
      <c r="A125" s="3" t="s">
        <v>24</v>
      </c>
      <c r="B125" s="4">
        <v>39264</v>
      </c>
      <c r="C125" s="3" t="s">
        <v>20</v>
      </c>
      <c r="D125" s="3">
        <v>229500</v>
      </c>
      <c r="E125" s="3">
        <v>6</v>
      </c>
      <c r="F125" s="3">
        <v>3</v>
      </c>
      <c r="G125" s="3">
        <v>2700</v>
      </c>
      <c r="H125" s="3" t="s">
        <v>16</v>
      </c>
      <c r="I125" s="3" t="b">
        <v>1</v>
      </c>
      <c r="J125" s="3" t="b">
        <v>0</v>
      </c>
    </row>
    <row r="126" spans="1:10" ht="14.25" customHeight="1" x14ac:dyDescent="0.25">
      <c r="A126" s="3" t="s">
        <v>23</v>
      </c>
      <c r="B126" s="4">
        <v>39176</v>
      </c>
      <c r="C126" s="3" t="s">
        <v>20</v>
      </c>
      <c r="D126" s="3">
        <v>799000</v>
      </c>
      <c r="E126" s="3">
        <v>6</v>
      </c>
      <c r="F126" s="3">
        <v>5</v>
      </c>
      <c r="G126" s="3">
        <v>4800</v>
      </c>
      <c r="H126" s="3" t="s">
        <v>16</v>
      </c>
      <c r="I126" s="3" t="b">
        <v>0</v>
      </c>
      <c r="J126" s="3" t="b">
        <v>0</v>
      </c>
    </row>
    <row r="127" spans="1:10" ht="14.25" customHeight="1" x14ac:dyDescent="0.25"/>
    <row r="128" spans="1:10"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workbookViewId="0">
      <selection activeCell="Q9" sqref="Q9"/>
    </sheetView>
  </sheetViews>
  <sheetFormatPr defaultColWidth="14.42578125" defaultRowHeight="15" customHeight="1" x14ac:dyDescent="0.25"/>
  <cols>
    <col min="1" max="1" width="8.5703125" customWidth="1"/>
    <col min="2" max="2" width="10.5703125" customWidth="1"/>
    <col min="3" max="3" width="9.140625" customWidth="1"/>
    <col min="4" max="4" width="8.42578125" customWidth="1"/>
    <col min="5" max="5" width="9.5703125" customWidth="1"/>
    <col min="6" max="6" width="5.5703125" customWidth="1"/>
    <col min="7" max="7" width="5" customWidth="1"/>
    <col min="8" max="8" width="11.85546875" customWidth="1"/>
    <col min="9" max="10" width="5.85546875" customWidth="1"/>
    <col min="11" max="23" width="8.7109375" customWidth="1"/>
  </cols>
  <sheetData>
    <row r="1" spans="1:23" ht="14.25" customHeight="1" x14ac:dyDescent="0.25">
      <c r="A1" s="1" t="s">
        <v>0</v>
      </c>
      <c r="B1" s="1" t="s">
        <v>1</v>
      </c>
      <c r="C1" s="1" t="s">
        <v>2</v>
      </c>
      <c r="D1" s="1" t="s">
        <v>3</v>
      </c>
      <c r="E1" s="1" t="s">
        <v>4</v>
      </c>
      <c r="F1" s="1" t="s">
        <v>5</v>
      </c>
      <c r="G1" s="1" t="s">
        <v>6</v>
      </c>
      <c r="H1" s="1" t="s">
        <v>7</v>
      </c>
      <c r="I1" s="1" t="s">
        <v>8</v>
      </c>
      <c r="J1" s="1" t="s">
        <v>9</v>
      </c>
      <c r="N1" s="2" t="s">
        <v>31</v>
      </c>
      <c r="O1" s="2"/>
      <c r="P1" s="2"/>
      <c r="Q1" s="2"/>
      <c r="R1" s="2"/>
      <c r="S1" s="2"/>
      <c r="T1" s="2"/>
      <c r="U1" s="2"/>
      <c r="V1" s="2"/>
      <c r="W1" s="2"/>
    </row>
    <row r="2" spans="1:23" ht="14.25" customHeight="1" x14ac:dyDescent="0.25">
      <c r="A2" s="3" t="s">
        <v>11</v>
      </c>
      <c r="B2" s="4">
        <v>39337</v>
      </c>
      <c r="C2" s="3" t="s">
        <v>12</v>
      </c>
      <c r="D2" s="3">
        <v>249900</v>
      </c>
      <c r="E2" s="3">
        <v>2</v>
      </c>
      <c r="F2" s="3">
        <v>1</v>
      </c>
      <c r="G2" s="3">
        <v>1101</v>
      </c>
      <c r="H2" s="3" t="s">
        <v>13</v>
      </c>
      <c r="I2" s="3" t="b">
        <v>0</v>
      </c>
      <c r="J2" s="3" t="b">
        <v>0</v>
      </c>
      <c r="N2" s="35" t="s">
        <v>0</v>
      </c>
      <c r="O2" s="35" t="s">
        <v>1</v>
      </c>
      <c r="P2" s="35" t="s">
        <v>2</v>
      </c>
      <c r="Q2" s="35" t="s">
        <v>3</v>
      </c>
      <c r="R2" s="35" t="s">
        <v>4</v>
      </c>
      <c r="S2" s="35" t="s">
        <v>5</v>
      </c>
      <c r="T2" s="35" t="s">
        <v>6</v>
      </c>
      <c r="U2" s="35" t="s">
        <v>7</v>
      </c>
      <c r="V2" s="35" t="s">
        <v>8</v>
      </c>
      <c r="W2" s="35" t="s">
        <v>9</v>
      </c>
    </row>
    <row r="3" spans="1:23" ht="14.25" customHeight="1" x14ac:dyDescent="0.25">
      <c r="A3" s="3" t="s">
        <v>14</v>
      </c>
      <c r="B3" s="4">
        <v>39328</v>
      </c>
      <c r="C3" s="3" t="s">
        <v>15</v>
      </c>
      <c r="D3" s="3">
        <v>149900</v>
      </c>
      <c r="E3" s="3">
        <v>2</v>
      </c>
      <c r="F3" s="3">
        <v>1</v>
      </c>
      <c r="G3" s="3">
        <v>1234</v>
      </c>
      <c r="H3" s="3" t="s">
        <v>16</v>
      </c>
      <c r="I3" s="3" t="b">
        <v>0</v>
      </c>
      <c r="J3" s="3" t="b">
        <v>0</v>
      </c>
      <c r="N3" s="36" t="str" cm="1">
        <f t="array" ref="N3:W54">_xlfn._xlws.FILTER(Table_3[],(Table_3[List Price] &gt;=300000)*(Table_3[List Price]&lt;=400000))</f>
        <v>Lang</v>
      </c>
      <c r="O3" s="36">
        <v>39373</v>
      </c>
      <c r="P3" s="36" t="str">
        <v>S. County</v>
      </c>
      <c r="Q3" s="36">
        <v>360000</v>
      </c>
      <c r="R3" s="36">
        <v>3</v>
      </c>
      <c r="S3" s="36">
        <v>2.5</v>
      </c>
      <c r="T3" s="36">
        <v>2330</v>
      </c>
      <c r="U3" s="36" t="str">
        <v xml:space="preserve">Single Family </v>
      </c>
      <c r="V3" s="36" t="b">
        <v>0</v>
      </c>
      <c r="W3" s="36" t="b">
        <v>0</v>
      </c>
    </row>
    <row r="4" spans="1:23" ht="14.25" customHeight="1" x14ac:dyDescent="0.25">
      <c r="A4" s="3" t="s">
        <v>17</v>
      </c>
      <c r="B4" s="4">
        <v>39139</v>
      </c>
      <c r="C4" s="3" t="s">
        <v>15</v>
      </c>
      <c r="D4" s="3">
        <v>239900</v>
      </c>
      <c r="E4" s="3">
        <v>2</v>
      </c>
      <c r="F4" s="3">
        <v>2</v>
      </c>
      <c r="G4" s="3">
        <v>1248</v>
      </c>
      <c r="H4" s="3" t="s">
        <v>13</v>
      </c>
      <c r="I4" s="3" t="b">
        <v>0</v>
      </c>
      <c r="J4" s="3" t="b">
        <v>0</v>
      </c>
      <c r="N4" s="36" t="str">
        <v>Shasta</v>
      </c>
      <c r="O4" s="36">
        <v>39219</v>
      </c>
      <c r="P4" s="36" t="str">
        <v>Central</v>
      </c>
      <c r="Q4" s="36">
        <v>319000</v>
      </c>
      <c r="R4" s="36">
        <v>3</v>
      </c>
      <c r="S4" s="36">
        <v>2.5</v>
      </c>
      <c r="T4" s="36">
        <v>2586</v>
      </c>
      <c r="U4" s="36" t="str">
        <v>Condo</v>
      </c>
      <c r="V4" s="36" t="b">
        <v>0</v>
      </c>
      <c r="W4" s="36" t="b">
        <v>0</v>
      </c>
    </row>
    <row r="5" spans="1:23" ht="14.25" customHeight="1" x14ac:dyDescent="0.25">
      <c r="A5" s="3" t="s">
        <v>18</v>
      </c>
      <c r="B5" s="4">
        <v>39119</v>
      </c>
      <c r="C5" s="3" t="s">
        <v>15</v>
      </c>
      <c r="D5" s="3">
        <v>273500</v>
      </c>
      <c r="E5" s="3">
        <v>2</v>
      </c>
      <c r="F5" s="3">
        <v>2</v>
      </c>
      <c r="G5" s="3">
        <v>1552</v>
      </c>
      <c r="H5" s="3" t="s">
        <v>16</v>
      </c>
      <c r="I5" s="3" t="b">
        <v>1</v>
      </c>
      <c r="J5" s="3" t="b">
        <v>1</v>
      </c>
      <c r="N5" s="36" t="str">
        <v>Adams</v>
      </c>
      <c r="O5" s="36">
        <v>39097</v>
      </c>
      <c r="P5" s="36" t="str">
        <v>Central</v>
      </c>
      <c r="Q5" s="36">
        <v>325000</v>
      </c>
      <c r="R5" s="36">
        <v>3</v>
      </c>
      <c r="S5" s="36">
        <v>2.5</v>
      </c>
      <c r="T5" s="36">
        <v>1752</v>
      </c>
      <c r="U5" s="36" t="str">
        <v xml:space="preserve">Single Family </v>
      </c>
      <c r="V5" s="36" t="b">
        <v>0</v>
      </c>
      <c r="W5" s="36" t="b">
        <v>1</v>
      </c>
    </row>
    <row r="6" spans="1:23" ht="14.25" customHeight="1" x14ac:dyDescent="0.25">
      <c r="A6" s="3" t="s">
        <v>19</v>
      </c>
      <c r="B6" s="4">
        <v>39106</v>
      </c>
      <c r="C6" s="3" t="s">
        <v>15</v>
      </c>
      <c r="D6" s="3">
        <v>285000</v>
      </c>
      <c r="E6" s="3">
        <v>2</v>
      </c>
      <c r="F6" s="3">
        <v>1</v>
      </c>
      <c r="G6" s="3">
        <v>2036</v>
      </c>
      <c r="H6" s="3" t="s">
        <v>16</v>
      </c>
      <c r="I6" s="3" t="b">
        <v>0</v>
      </c>
      <c r="J6" s="3" t="b">
        <v>1</v>
      </c>
      <c r="N6" s="36" t="str">
        <v>Shasta</v>
      </c>
      <c r="O6" s="36">
        <v>39221</v>
      </c>
      <c r="P6" s="36" t="str">
        <v>Central</v>
      </c>
      <c r="Q6" s="36">
        <v>335000</v>
      </c>
      <c r="R6" s="36">
        <v>3</v>
      </c>
      <c r="S6" s="36">
        <v>2.5</v>
      </c>
      <c r="T6" s="36">
        <v>2000</v>
      </c>
      <c r="U6" s="36" t="str">
        <v xml:space="preserve">Single Family </v>
      </c>
      <c r="V6" s="36" t="b">
        <v>1</v>
      </c>
      <c r="W6" s="36" t="b">
        <v>1</v>
      </c>
    </row>
    <row r="7" spans="1:23" ht="14.25" customHeight="1" x14ac:dyDescent="0.25">
      <c r="A7" s="3" t="s">
        <v>14</v>
      </c>
      <c r="B7" s="4">
        <v>39196</v>
      </c>
      <c r="C7" s="3" t="s">
        <v>20</v>
      </c>
      <c r="D7" s="3">
        <v>405000</v>
      </c>
      <c r="E7" s="3">
        <v>2</v>
      </c>
      <c r="F7" s="3">
        <v>3</v>
      </c>
      <c r="G7" s="3">
        <v>2444</v>
      </c>
      <c r="H7" s="3" t="s">
        <v>16</v>
      </c>
      <c r="I7" s="3" t="b">
        <v>1</v>
      </c>
      <c r="J7" s="3" t="b">
        <v>1</v>
      </c>
      <c r="N7" s="36" t="str">
        <v>Kelly</v>
      </c>
      <c r="O7" s="36">
        <v>39366</v>
      </c>
      <c r="P7" s="36" t="str">
        <v>Central</v>
      </c>
      <c r="Q7" s="36">
        <v>345000</v>
      </c>
      <c r="R7" s="36">
        <v>3</v>
      </c>
      <c r="S7" s="36">
        <v>2</v>
      </c>
      <c r="T7" s="36">
        <v>2694</v>
      </c>
      <c r="U7" s="36" t="str">
        <v xml:space="preserve">Single Family </v>
      </c>
      <c r="V7" s="36" t="b">
        <v>0</v>
      </c>
      <c r="W7" s="36" t="b">
        <v>0</v>
      </c>
    </row>
    <row r="8" spans="1:23" ht="14.25" customHeight="1" x14ac:dyDescent="0.25">
      <c r="A8" s="3" t="s">
        <v>21</v>
      </c>
      <c r="B8" s="4">
        <v>39138</v>
      </c>
      <c r="C8" s="3" t="s">
        <v>12</v>
      </c>
      <c r="D8" s="3">
        <v>204900</v>
      </c>
      <c r="E8" s="3">
        <v>3</v>
      </c>
      <c r="F8" s="3">
        <v>2.5</v>
      </c>
      <c r="G8" s="3">
        <v>1630</v>
      </c>
      <c r="H8" s="3" t="s">
        <v>16</v>
      </c>
      <c r="I8" s="3" t="b">
        <v>0</v>
      </c>
      <c r="J8" s="3" t="b">
        <v>1</v>
      </c>
      <c r="N8" s="36" t="str">
        <v>Shasta</v>
      </c>
      <c r="O8" s="36">
        <v>39123</v>
      </c>
      <c r="P8" s="36" t="str">
        <v>Central</v>
      </c>
      <c r="Q8" s="36">
        <v>350000</v>
      </c>
      <c r="R8" s="36">
        <v>3</v>
      </c>
      <c r="S8" s="36">
        <v>2</v>
      </c>
      <c r="T8" s="36">
        <v>2275</v>
      </c>
      <c r="U8" s="36" t="str">
        <v xml:space="preserve">Single Family </v>
      </c>
      <c r="V8" s="36" t="b">
        <v>1</v>
      </c>
      <c r="W8" s="36" t="b">
        <v>0</v>
      </c>
    </row>
    <row r="9" spans="1:23" ht="14.25" customHeight="1" x14ac:dyDescent="0.25">
      <c r="A9" s="3" t="s">
        <v>22</v>
      </c>
      <c r="B9" s="4">
        <v>39163</v>
      </c>
      <c r="C9" s="3" t="s">
        <v>12</v>
      </c>
      <c r="D9" s="3">
        <v>205000</v>
      </c>
      <c r="E9" s="3">
        <v>3</v>
      </c>
      <c r="F9" s="3">
        <v>2.5</v>
      </c>
      <c r="G9" s="3">
        <v>2001</v>
      </c>
      <c r="H9" s="3" t="s">
        <v>16</v>
      </c>
      <c r="I9" s="3" t="b">
        <v>1</v>
      </c>
      <c r="J9" s="3" t="b">
        <v>0</v>
      </c>
      <c r="N9" s="36" t="str">
        <v>Shasta</v>
      </c>
      <c r="O9" s="36">
        <v>39179</v>
      </c>
      <c r="P9" s="36" t="str">
        <v>Central</v>
      </c>
      <c r="Q9" s="36">
        <v>365000</v>
      </c>
      <c r="R9" s="36">
        <v>3</v>
      </c>
      <c r="S9" s="36">
        <v>2.5</v>
      </c>
      <c r="T9" s="36">
        <v>1871</v>
      </c>
      <c r="U9" s="36" t="str">
        <v xml:space="preserve">Single Family </v>
      </c>
      <c r="V9" s="36" t="b">
        <v>0</v>
      </c>
      <c r="W9" s="36" t="b">
        <v>0</v>
      </c>
    </row>
    <row r="10" spans="1:23" ht="14.25" customHeight="1" x14ac:dyDescent="0.25">
      <c r="A10" s="3" t="s">
        <v>23</v>
      </c>
      <c r="B10" s="4">
        <v>39320</v>
      </c>
      <c r="C10" s="3" t="s">
        <v>12</v>
      </c>
      <c r="D10" s="3">
        <v>229500</v>
      </c>
      <c r="E10" s="3">
        <v>3</v>
      </c>
      <c r="F10" s="3">
        <v>2</v>
      </c>
      <c r="G10" s="3">
        <v>1694</v>
      </c>
      <c r="H10" s="3" t="s">
        <v>16</v>
      </c>
      <c r="I10" s="3" t="b">
        <v>0</v>
      </c>
      <c r="J10" s="3" t="b">
        <v>0</v>
      </c>
      <c r="N10" s="36" t="str">
        <v>Adams</v>
      </c>
      <c r="O10" s="36">
        <v>39187</v>
      </c>
      <c r="P10" s="36" t="str">
        <v>N. County</v>
      </c>
      <c r="Q10" s="36">
        <v>339900</v>
      </c>
      <c r="R10" s="36">
        <v>3</v>
      </c>
      <c r="S10" s="36">
        <v>2</v>
      </c>
      <c r="T10" s="36">
        <v>1828</v>
      </c>
      <c r="U10" s="36" t="str">
        <v xml:space="preserve">Single Family </v>
      </c>
      <c r="V10" s="36" t="b">
        <v>1</v>
      </c>
      <c r="W10" s="36" t="b">
        <v>1</v>
      </c>
    </row>
    <row r="11" spans="1:23" ht="14.25" customHeight="1" x14ac:dyDescent="0.25">
      <c r="A11" s="3" t="s">
        <v>24</v>
      </c>
      <c r="B11" s="4">
        <v>39259</v>
      </c>
      <c r="C11" s="3" t="s">
        <v>12</v>
      </c>
      <c r="D11" s="3">
        <v>229900</v>
      </c>
      <c r="E11" s="3">
        <v>3</v>
      </c>
      <c r="F11" s="3">
        <v>2.5</v>
      </c>
      <c r="G11" s="3">
        <v>1580</v>
      </c>
      <c r="H11" s="3" t="s">
        <v>16</v>
      </c>
      <c r="I11" s="3" t="b">
        <v>1</v>
      </c>
      <c r="J11" s="3" t="b">
        <v>0</v>
      </c>
      <c r="N11" s="36" t="str">
        <v>Shasta</v>
      </c>
      <c r="O11" s="36">
        <v>39357</v>
      </c>
      <c r="P11" s="36" t="str">
        <v>N. County</v>
      </c>
      <c r="Q11" s="36">
        <v>349000</v>
      </c>
      <c r="R11" s="36">
        <v>3</v>
      </c>
      <c r="S11" s="36">
        <v>2.5</v>
      </c>
      <c r="T11" s="36">
        <v>1727</v>
      </c>
      <c r="U11" s="36" t="str">
        <v>Condo</v>
      </c>
      <c r="V11" s="36" t="b">
        <v>1</v>
      </c>
      <c r="W11" s="36" t="b">
        <v>1</v>
      </c>
    </row>
    <row r="12" spans="1:23" ht="14.25" customHeight="1" x14ac:dyDescent="0.25">
      <c r="A12" s="3" t="s">
        <v>25</v>
      </c>
      <c r="B12" s="4">
        <v>39285</v>
      </c>
      <c r="C12" s="3" t="s">
        <v>12</v>
      </c>
      <c r="D12" s="3">
        <v>238000</v>
      </c>
      <c r="E12" s="3">
        <v>3</v>
      </c>
      <c r="F12" s="3">
        <v>2.5</v>
      </c>
      <c r="G12" s="3">
        <v>2300</v>
      </c>
      <c r="H12" s="3" t="s">
        <v>16</v>
      </c>
      <c r="I12" s="3" t="b">
        <v>1</v>
      </c>
      <c r="J12" s="3" t="b">
        <v>0</v>
      </c>
      <c r="N12" s="36" t="str">
        <v>Shasta</v>
      </c>
      <c r="O12" s="36">
        <v>39299</v>
      </c>
      <c r="P12" s="36" t="str">
        <v>N. County</v>
      </c>
      <c r="Q12" s="36">
        <v>349000</v>
      </c>
      <c r="R12" s="36">
        <v>3</v>
      </c>
      <c r="S12" s="36">
        <v>2.5</v>
      </c>
      <c r="T12" s="36">
        <v>2000</v>
      </c>
      <c r="U12" s="36" t="str">
        <v xml:space="preserve">Single Family </v>
      </c>
      <c r="V12" s="36" t="b">
        <v>1</v>
      </c>
      <c r="W12" s="36" t="b">
        <v>0</v>
      </c>
    </row>
    <row r="13" spans="1:23" ht="14.25" customHeight="1" x14ac:dyDescent="0.25">
      <c r="A13" s="3" t="s">
        <v>26</v>
      </c>
      <c r="B13" s="4">
        <v>39197</v>
      </c>
      <c r="C13" s="3" t="s">
        <v>12</v>
      </c>
      <c r="D13" s="3">
        <v>240000</v>
      </c>
      <c r="E13" s="3">
        <v>3</v>
      </c>
      <c r="F13" s="3">
        <v>2.5</v>
      </c>
      <c r="G13" s="3">
        <v>1595</v>
      </c>
      <c r="H13" s="3" t="s">
        <v>13</v>
      </c>
      <c r="I13" s="3" t="b">
        <v>0</v>
      </c>
      <c r="J13" s="3" t="b">
        <v>1</v>
      </c>
      <c r="N13" s="36" t="str">
        <v>Shasta</v>
      </c>
      <c r="O13" s="36">
        <v>39338</v>
      </c>
      <c r="P13" s="36" t="str">
        <v>N. County</v>
      </c>
      <c r="Q13" s="36">
        <v>349000</v>
      </c>
      <c r="R13" s="36">
        <v>3</v>
      </c>
      <c r="S13" s="36">
        <v>2</v>
      </c>
      <c r="T13" s="36">
        <v>1810</v>
      </c>
      <c r="U13" s="36" t="str">
        <v>Condo</v>
      </c>
      <c r="V13" s="36" t="b">
        <v>1</v>
      </c>
      <c r="W13" s="36" t="b">
        <v>1</v>
      </c>
    </row>
    <row r="14" spans="1:23" ht="14.25" customHeight="1" x14ac:dyDescent="0.25">
      <c r="A14" s="3" t="s">
        <v>27</v>
      </c>
      <c r="B14" s="4">
        <v>39228</v>
      </c>
      <c r="C14" s="3" t="s">
        <v>12</v>
      </c>
      <c r="D14" s="3">
        <v>249000</v>
      </c>
      <c r="E14" s="3">
        <v>3</v>
      </c>
      <c r="F14" s="3">
        <v>2.5</v>
      </c>
      <c r="G14" s="3">
        <v>1730</v>
      </c>
      <c r="H14" s="3" t="s">
        <v>13</v>
      </c>
      <c r="I14" s="3" t="b">
        <v>0</v>
      </c>
      <c r="J14" s="3" t="b">
        <v>1</v>
      </c>
      <c r="N14" s="36" t="str">
        <v>Barnes</v>
      </c>
      <c r="O14" s="36">
        <v>39163</v>
      </c>
      <c r="P14" s="36" t="str">
        <v>N. County</v>
      </c>
      <c r="Q14" s="36">
        <v>350000</v>
      </c>
      <c r="R14" s="36">
        <v>3</v>
      </c>
      <c r="S14" s="36">
        <v>2.5</v>
      </c>
      <c r="T14" s="36">
        <v>1991</v>
      </c>
      <c r="U14" s="36" t="str">
        <v>Condo</v>
      </c>
      <c r="V14" s="36" t="b">
        <v>0</v>
      </c>
      <c r="W14" s="36" t="b">
        <v>1</v>
      </c>
    </row>
    <row r="15" spans="1:23" ht="14.25" customHeight="1" x14ac:dyDescent="0.25">
      <c r="A15" s="3" t="s">
        <v>25</v>
      </c>
      <c r="B15" s="4">
        <v>39302</v>
      </c>
      <c r="C15" s="3" t="s">
        <v>12</v>
      </c>
      <c r="D15" s="3">
        <v>249900</v>
      </c>
      <c r="E15" s="3">
        <v>3</v>
      </c>
      <c r="F15" s="3">
        <v>2</v>
      </c>
      <c r="G15" s="3">
        <v>2050</v>
      </c>
      <c r="H15" s="3" t="s">
        <v>16</v>
      </c>
      <c r="I15" s="3" t="b">
        <v>0</v>
      </c>
      <c r="J15" s="3" t="b">
        <v>1</v>
      </c>
      <c r="N15" s="36" t="str">
        <v>Lang</v>
      </c>
      <c r="O15" s="36">
        <v>39256</v>
      </c>
      <c r="P15" s="36" t="str">
        <v>N. County</v>
      </c>
      <c r="Q15" s="36">
        <v>359000</v>
      </c>
      <c r="R15" s="36">
        <v>3</v>
      </c>
      <c r="S15" s="36">
        <v>2.5</v>
      </c>
      <c r="T15" s="36">
        <v>2210</v>
      </c>
      <c r="U15" s="36" t="str">
        <v xml:space="preserve">Single Family </v>
      </c>
      <c r="V15" s="36" t="b">
        <v>0</v>
      </c>
      <c r="W15" s="36" t="b">
        <v>0</v>
      </c>
    </row>
    <row r="16" spans="1:23" ht="14.25" customHeight="1" x14ac:dyDescent="0.25">
      <c r="A16" s="3" t="s">
        <v>21</v>
      </c>
      <c r="B16" s="4">
        <v>39111</v>
      </c>
      <c r="C16" s="3" t="s">
        <v>12</v>
      </c>
      <c r="D16" s="3">
        <v>289000</v>
      </c>
      <c r="E16" s="3">
        <v>3</v>
      </c>
      <c r="F16" s="3">
        <v>2</v>
      </c>
      <c r="G16" s="3">
        <v>1627</v>
      </c>
      <c r="H16" s="3" t="s">
        <v>16</v>
      </c>
      <c r="I16" s="3" t="b">
        <v>0</v>
      </c>
      <c r="J16" s="3" t="b">
        <v>1</v>
      </c>
      <c r="N16" s="36" t="str">
        <v>Robinson</v>
      </c>
      <c r="O16" s="36">
        <v>39216</v>
      </c>
      <c r="P16" s="36" t="str">
        <v>N. County</v>
      </c>
      <c r="Q16" s="36">
        <v>359900</v>
      </c>
      <c r="R16" s="36">
        <v>3</v>
      </c>
      <c r="S16" s="36">
        <v>3</v>
      </c>
      <c r="T16" s="36">
        <v>1839</v>
      </c>
      <c r="U16" s="36" t="str">
        <v>Condo</v>
      </c>
      <c r="V16" s="36" t="b">
        <v>0</v>
      </c>
      <c r="W16" s="36" t="b">
        <v>1</v>
      </c>
    </row>
    <row r="17" spans="1:23" ht="14.25" customHeight="1" x14ac:dyDescent="0.25">
      <c r="A17" s="3" t="s">
        <v>17</v>
      </c>
      <c r="B17" s="4">
        <v>39373</v>
      </c>
      <c r="C17" s="3" t="s">
        <v>12</v>
      </c>
      <c r="D17" s="3">
        <v>360000</v>
      </c>
      <c r="E17" s="3">
        <v>3</v>
      </c>
      <c r="F17" s="3">
        <v>2.5</v>
      </c>
      <c r="G17" s="3">
        <v>2330</v>
      </c>
      <c r="H17" s="3" t="s">
        <v>16</v>
      </c>
      <c r="I17" s="3" t="b">
        <v>0</v>
      </c>
      <c r="J17" s="3" t="b">
        <v>0</v>
      </c>
      <c r="N17" s="36" t="str">
        <v>Romero</v>
      </c>
      <c r="O17" s="36">
        <v>39297</v>
      </c>
      <c r="P17" s="36" t="str">
        <v>N. County</v>
      </c>
      <c r="Q17" s="36">
        <v>359900</v>
      </c>
      <c r="R17" s="36">
        <v>3</v>
      </c>
      <c r="S17" s="36">
        <v>2</v>
      </c>
      <c r="T17" s="36">
        <v>2198</v>
      </c>
      <c r="U17" s="36" t="str">
        <v>Condo</v>
      </c>
      <c r="V17" s="36" t="b">
        <v>1</v>
      </c>
      <c r="W17" s="36" t="b">
        <v>0</v>
      </c>
    </row>
    <row r="18" spans="1:23" ht="14.25" customHeight="1" x14ac:dyDescent="0.25">
      <c r="A18" s="3" t="s">
        <v>18</v>
      </c>
      <c r="B18" s="4">
        <v>39364</v>
      </c>
      <c r="C18" s="3" t="s">
        <v>15</v>
      </c>
      <c r="D18" s="3">
        <v>199000</v>
      </c>
      <c r="E18" s="3">
        <v>3</v>
      </c>
      <c r="F18" s="3">
        <v>2.5</v>
      </c>
      <c r="G18" s="3">
        <v>1510</v>
      </c>
      <c r="H18" s="3" t="s">
        <v>13</v>
      </c>
      <c r="I18" s="3" t="b">
        <v>0</v>
      </c>
      <c r="J18" s="3" t="b">
        <v>0</v>
      </c>
      <c r="N18" s="36" t="str">
        <v>Lang</v>
      </c>
      <c r="O18" s="36">
        <v>39205</v>
      </c>
      <c r="P18" s="36" t="str">
        <v>N. County</v>
      </c>
      <c r="Q18" s="36">
        <v>369900</v>
      </c>
      <c r="R18" s="36">
        <v>3</v>
      </c>
      <c r="S18" s="36">
        <v>2.5</v>
      </c>
      <c r="T18" s="36">
        <v>2030</v>
      </c>
      <c r="U18" s="36" t="str">
        <v>Condo</v>
      </c>
      <c r="V18" s="36" t="b">
        <v>1</v>
      </c>
      <c r="W18" s="36" t="b">
        <v>0</v>
      </c>
    </row>
    <row r="19" spans="1:23" ht="14.25" customHeight="1" x14ac:dyDescent="0.25">
      <c r="A19" s="3" t="s">
        <v>25</v>
      </c>
      <c r="B19" s="4">
        <v>39165</v>
      </c>
      <c r="C19" s="3" t="s">
        <v>15</v>
      </c>
      <c r="D19" s="3">
        <v>215000</v>
      </c>
      <c r="E19" s="3">
        <v>3</v>
      </c>
      <c r="F19" s="3">
        <v>1.75</v>
      </c>
      <c r="G19" s="3">
        <v>2157</v>
      </c>
      <c r="H19" s="3" t="s">
        <v>16</v>
      </c>
      <c r="I19" s="3" t="b">
        <v>1</v>
      </c>
      <c r="J19" s="3" t="b">
        <v>1</v>
      </c>
      <c r="N19" s="36" t="str">
        <v>Adams</v>
      </c>
      <c r="O19" s="36">
        <v>39121</v>
      </c>
      <c r="P19" s="36" t="str">
        <v>N. County</v>
      </c>
      <c r="Q19" s="36">
        <v>379000</v>
      </c>
      <c r="R19" s="36">
        <v>3</v>
      </c>
      <c r="S19" s="36">
        <v>3</v>
      </c>
      <c r="T19" s="36">
        <v>2354</v>
      </c>
      <c r="U19" s="36" t="str">
        <v>Condo</v>
      </c>
      <c r="V19" s="36" t="b">
        <v>0</v>
      </c>
      <c r="W19" s="36" t="b">
        <v>1</v>
      </c>
    </row>
    <row r="20" spans="1:23" ht="14.25" customHeight="1" x14ac:dyDescent="0.25">
      <c r="A20" s="3" t="s">
        <v>22</v>
      </c>
      <c r="B20" s="4">
        <v>39271</v>
      </c>
      <c r="C20" s="3" t="s">
        <v>15</v>
      </c>
      <c r="D20" s="3">
        <v>236900</v>
      </c>
      <c r="E20" s="3">
        <v>3</v>
      </c>
      <c r="F20" s="3">
        <v>2</v>
      </c>
      <c r="G20" s="3">
        <v>1700</v>
      </c>
      <c r="H20" s="3" t="s">
        <v>16</v>
      </c>
      <c r="I20" s="3" t="b">
        <v>0</v>
      </c>
      <c r="J20" s="3" t="b">
        <v>0</v>
      </c>
      <c r="N20" s="36" t="str">
        <v>Adams</v>
      </c>
      <c r="O20" s="36">
        <v>39239</v>
      </c>
      <c r="P20" s="36" t="str">
        <v>N. County</v>
      </c>
      <c r="Q20" s="36">
        <v>379900</v>
      </c>
      <c r="R20" s="36">
        <v>3</v>
      </c>
      <c r="S20" s="36">
        <v>2.5</v>
      </c>
      <c r="T20" s="36">
        <v>2468</v>
      </c>
      <c r="U20" s="36" t="str">
        <v>Condo</v>
      </c>
      <c r="V20" s="36" t="b">
        <v>0</v>
      </c>
      <c r="W20" s="36" t="b">
        <v>0</v>
      </c>
    </row>
    <row r="21" spans="1:23" ht="14.25" customHeight="1" x14ac:dyDescent="0.25">
      <c r="A21" s="3" t="s">
        <v>14</v>
      </c>
      <c r="B21" s="4">
        <v>39120</v>
      </c>
      <c r="C21" s="3" t="s">
        <v>15</v>
      </c>
      <c r="D21" s="3">
        <v>242500</v>
      </c>
      <c r="E21" s="3">
        <v>3</v>
      </c>
      <c r="F21" s="3">
        <v>2.5</v>
      </c>
      <c r="G21" s="3">
        <v>1902</v>
      </c>
      <c r="H21" s="3" t="s">
        <v>16</v>
      </c>
      <c r="I21" s="3" t="b">
        <v>0</v>
      </c>
      <c r="J21" s="3" t="b">
        <v>1</v>
      </c>
      <c r="N21" s="36" t="str">
        <v>Robinson</v>
      </c>
      <c r="O21" s="36">
        <v>39322</v>
      </c>
      <c r="P21" s="36" t="str">
        <v>S. County</v>
      </c>
      <c r="Q21" s="36">
        <v>300000</v>
      </c>
      <c r="R21" s="36">
        <v>4</v>
      </c>
      <c r="S21" s="36">
        <v>3</v>
      </c>
      <c r="T21" s="36">
        <v>2650</v>
      </c>
      <c r="U21" s="36" t="str">
        <v>Condo</v>
      </c>
      <c r="V21" s="36" t="b">
        <v>0</v>
      </c>
      <c r="W21" s="36" t="b">
        <v>0</v>
      </c>
    </row>
    <row r="22" spans="1:23" ht="14.25" customHeight="1" x14ac:dyDescent="0.25">
      <c r="A22" s="3" t="s">
        <v>23</v>
      </c>
      <c r="B22" s="4">
        <v>39203</v>
      </c>
      <c r="C22" s="3" t="s">
        <v>15</v>
      </c>
      <c r="D22" s="3">
        <v>250000</v>
      </c>
      <c r="E22" s="3">
        <v>3</v>
      </c>
      <c r="F22" s="3">
        <v>2</v>
      </c>
      <c r="G22" s="3">
        <v>2066</v>
      </c>
      <c r="H22" s="3" t="s">
        <v>16</v>
      </c>
      <c r="I22" s="3" t="b">
        <v>0</v>
      </c>
      <c r="J22" s="3" t="b">
        <v>0</v>
      </c>
      <c r="N22" s="36" t="str">
        <v>Hamilton</v>
      </c>
      <c r="O22" s="36">
        <v>39199</v>
      </c>
      <c r="P22" s="36" t="str">
        <v>S. County</v>
      </c>
      <c r="Q22" s="36">
        <v>304900</v>
      </c>
      <c r="R22" s="36">
        <v>4</v>
      </c>
      <c r="S22" s="36">
        <v>3</v>
      </c>
      <c r="T22" s="36">
        <v>2350</v>
      </c>
      <c r="U22" s="36" t="str">
        <v xml:space="preserve">Single Family </v>
      </c>
      <c r="V22" s="36" t="b">
        <v>0</v>
      </c>
      <c r="W22" s="36" t="b">
        <v>1</v>
      </c>
    </row>
    <row r="23" spans="1:23" ht="14.25" customHeight="1" x14ac:dyDescent="0.25">
      <c r="A23" s="3" t="s">
        <v>25</v>
      </c>
      <c r="B23" s="4">
        <v>39219</v>
      </c>
      <c r="C23" s="3" t="s">
        <v>15</v>
      </c>
      <c r="D23" s="3">
        <v>319000</v>
      </c>
      <c r="E23" s="3">
        <v>3</v>
      </c>
      <c r="F23" s="3">
        <v>2.5</v>
      </c>
      <c r="G23" s="3">
        <v>2586</v>
      </c>
      <c r="H23" s="3" t="s">
        <v>13</v>
      </c>
      <c r="I23" s="3" t="b">
        <v>0</v>
      </c>
      <c r="J23" s="3" t="b">
        <v>0</v>
      </c>
      <c r="N23" s="36" t="str">
        <v>Peterson</v>
      </c>
      <c r="O23" s="36">
        <v>39315</v>
      </c>
      <c r="P23" s="36" t="str">
        <v>S. County</v>
      </c>
      <c r="Q23" s="36">
        <v>317500</v>
      </c>
      <c r="R23" s="36">
        <v>4</v>
      </c>
      <c r="S23" s="36">
        <v>3</v>
      </c>
      <c r="T23" s="36">
        <v>2367</v>
      </c>
      <c r="U23" s="36" t="str">
        <v xml:space="preserve">Single Family </v>
      </c>
      <c r="V23" s="36" t="b">
        <v>0</v>
      </c>
      <c r="W23" s="36" t="b">
        <v>0</v>
      </c>
    </row>
    <row r="24" spans="1:23" ht="14.25" customHeight="1" x14ac:dyDescent="0.25">
      <c r="A24" s="3" t="s">
        <v>18</v>
      </c>
      <c r="B24" s="4">
        <v>39097</v>
      </c>
      <c r="C24" s="3" t="s">
        <v>15</v>
      </c>
      <c r="D24" s="3">
        <v>325000</v>
      </c>
      <c r="E24" s="3">
        <v>3</v>
      </c>
      <c r="F24" s="3">
        <v>2.5</v>
      </c>
      <c r="G24" s="3">
        <v>1752</v>
      </c>
      <c r="H24" s="3" t="s">
        <v>16</v>
      </c>
      <c r="I24" s="3" t="b">
        <v>0</v>
      </c>
      <c r="J24" s="3" t="b">
        <v>1</v>
      </c>
      <c r="N24" s="36" t="str">
        <v>Lang</v>
      </c>
      <c r="O24" s="36">
        <v>39191</v>
      </c>
      <c r="P24" s="36" t="str">
        <v>S. County</v>
      </c>
      <c r="Q24" s="36">
        <v>325000</v>
      </c>
      <c r="R24" s="36">
        <v>4</v>
      </c>
      <c r="S24" s="36">
        <v>3</v>
      </c>
      <c r="T24" s="36">
        <v>2800</v>
      </c>
      <c r="U24" s="36" t="str">
        <v>Condo</v>
      </c>
      <c r="V24" s="36" t="b">
        <v>1</v>
      </c>
      <c r="W24" s="36" t="b">
        <v>1</v>
      </c>
    </row>
    <row r="25" spans="1:23" ht="14.25" customHeight="1" x14ac:dyDescent="0.25">
      <c r="A25" s="3" t="s">
        <v>25</v>
      </c>
      <c r="B25" s="4">
        <v>39221</v>
      </c>
      <c r="C25" s="3" t="s">
        <v>15</v>
      </c>
      <c r="D25" s="3">
        <v>335000</v>
      </c>
      <c r="E25" s="3">
        <v>3</v>
      </c>
      <c r="F25" s="3">
        <v>2.5</v>
      </c>
      <c r="G25" s="3">
        <v>2000</v>
      </c>
      <c r="H25" s="3" t="s">
        <v>16</v>
      </c>
      <c r="I25" s="3" t="b">
        <v>1</v>
      </c>
      <c r="J25" s="3" t="b">
        <v>1</v>
      </c>
      <c r="N25" s="36" t="str">
        <v>Lang</v>
      </c>
      <c r="O25" s="36">
        <v>39164</v>
      </c>
      <c r="P25" s="36" t="str">
        <v>S. County</v>
      </c>
      <c r="Q25" s="36">
        <v>325000</v>
      </c>
      <c r="R25" s="36">
        <v>4</v>
      </c>
      <c r="S25" s="36">
        <v>3</v>
      </c>
      <c r="T25" s="36">
        <v>2770</v>
      </c>
      <c r="U25" s="36" t="str">
        <v xml:space="preserve">Single Family </v>
      </c>
      <c r="V25" s="36" t="b">
        <v>0</v>
      </c>
      <c r="W25" s="36" t="b">
        <v>0</v>
      </c>
    </row>
    <row r="26" spans="1:23" ht="14.25" customHeight="1" x14ac:dyDescent="0.25">
      <c r="A26" s="3" t="s">
        <v>11</v>
      </c>
      <c r="B26" s="4">
        <v>39366</v>
      </c>
      <c r="C26" s="3" t="s">
        <v>15</v>
      </c>
      <c r="D26" s="3">
        <v>345000</v>
      </c>
      <c r="E26" s="3">
        <v>3</v>
      </c>
      <c r="F26" s="3">
        <v>2</v>
      </c>
      <c r="G26" s="3">
        <v>2694</v>
      </c>
      <c r="H26" s="3" t="s">
        <v>16</v>
      </c>
      <c r="I26" s="3" t="b">
        <v>0</v>
      </c>
      <c r="J26" s="3" t="b">
        <v>0</v>
      </c>
      <c r="N26" s="36" t="str">
        <v>Jenkins</v>
      </c>
      <c r="O26" s="36">
        <v>39144</v>
      </c>
      <c r="P26" s="36" t="str">
        <v>S. County</v>
      </c>
      <c r="Q26" s="36">
        <v>338876</v>
      </c>
      <c r="R26" s="36">
        <v>4</v>
      </c>
      <c r="S26" s="36">
        <v>2.5</v>
      </c>
      <c r="T26" s="36">
        <v>2612</v>
      </c>
      <c r="U26" s="36" t="str">
        <v xml:space="preserve">Single Family </v>
      </c>
      <c r="V26" s="36" t="b">
        <v>0</v>
      </c>
      <c r="W26" s="36" t="b">
        <v>0</v>
      </c>
    </row>
    <row r="27" spans="1:23" ht="14.25" customHeight="1" x14ac:dyDescent="0.25">
      <c r="A27" s="3" t="s">
        <v>25</v>
      </c>
      <c r="B27" s="4">
        <v>39123</v>
      </c>
      <c r="C27" s="3" t="s">
        <v>15</v>
      </c>
      <c r="D27" s="3">
        <v>350000</v>
      </c>
      <c r="E27" s="3">
        <v>3</v>
      </c>
      <c r="F27" s="3">
        <v>2</v>
      </c>
      <c r="G27" s="3">
        <v>2275</v>
      </c>
      <c r="H27" s="3" t="s">
        <v>16</v>
      </c>
      <c r="I27" s="3" t="b">
        <v>1</v>
      </c>
      <c r="J27" s="3" t="b">
        <v>0</v>
      </c>
      <c r="N27" s="36" t="str">
        <v>Peterson</v>
      </c>
      <c r="O27" s="36">
        <v>39351</v>
      </c>
      <c r="P27" s="36" t="str">
        <v>S. County</v>
      </c>
      <c r="Q27" s="36">
        <v>339900</v>
      </c>
      <c r="R27" s="36">
        <v>4</v>
      </c>
      <c r="S27" s="36">
        <v>3</v>
      </c>
      <c r="T27" s="36">
        <v>2687</v>
      </c>
      <c r="U27" s="36" t="str">
        <v xml:space="preserve">Single Family </v>
      </c>
      <c r="V27" s="36" t="b">
        <v>0</v>
      </c>
      <c r="W27" s="36" t="b">
        <v>1</v>
      </c>
    </row>
    <row r="28" spans="1:23" ht="14.25" customHeight="1" x14ac:dyDescent="0.25">
      <c r="A28" s="3" t="s">
        <v>25</v>
      </c>
      <c r="B28" s="4">
        <v>39179</v>
      </c>
      <c r="C28" s="3" t="s">
        <v>15</v>
      </c>
      <c r="D28" s="3">
        <v>365000</v>
      </c>
      <c r="E28" s="3">
        <v>3</v>
      </c>
      <c r="F28" s="3">
        <v>2.5</v>
      </c>
      <c r="G28" s="3">
        <v>1871</v>
      </c>
      <c r="H28" s="3" t="s">
        <v>16</v>
      </c>
      <c r="I28" s="3" t="b">
        <v>0</v>
      </c>
      <c r="J28" s="3" t="b">
        <v>0</v>
      </c>
      <c r="N28" s="36" t="str">
        <v>Robinson</v>
      </c>
      <c r="O28" s="36">
        <v>39283</v>
      </c>
      <c r="P28" s="36" t="str">
        <v>S. County</v>
      </c>
      <c r="Q28" s="36">
        <v>349000</v>
      </c>
      <c r="R28" s="36">
        <v>4</v>
      </c>
      <c r="S28" s="36">
        <v>3</v>
      </c>
      <c r="T28" s="36">
        <v>1838</v>
      </c>
      <c r="U28" s="36" t="str">
        <v xml:space="preserve">Single Family </v>
      </c>
      <c r="V28" s="36" t="b">
        <v>0</v>
      </c>
      <c r="W28" s="36" t="b">
        <v>0</v>
      </c>
    </row>
    <row r="29" spans="1:23" ht="14.25" customHeight="1" x14ac:dyDescent="0.25">
      <c r="A29" s="3" t="s">
        <v>24</v>
      </c>
      <c r="B29" s="4">
        <v>39193</v>
      </c>
      <c r="C29" s="3" t="s">
        <v>20</v>
      </c>
      <c r="D29" s="3">
        <v>229900</v>
      </c>
      <c r="E29" s="3">
        <v>3</v>
      </c>
      <c r="F29" s="3">
        <v>3</v>
      </c>
      <c r="G29" s="3">
        <v>2266</v>
      </c>
      <c r="H29" s="3" t="s">
        <v>13</v>
      </c>
      <c r="I29" s="3" t="b">
        <v>0</v>
      </c>
      <c r="J29" s="3" t="b">
        <v>0</v>
      </c>
      <c r="N29" s="36" t="str">
        <v>Kelly</v>
      </c>
      <c r="O29" s="36">
        <v>39090</v>
      </c>
      <c r="P29" s="36" t="str">
        <v>Central</v>
      </c>
      <c r="Q29" s="36">
        <v>309950</v>
      </c>
      <c r="R29" s="36">
        <v>4</v>
      </c>
      <c r="S29" s="36">
        <v>3</v>
      </c>
      <c r="T29" s="36">
        <v>2800</v>
      </c>
      <c r="U29" s="36" t="str">
        <v xml:space="preserve">Single Family </v>
      </c>
      <c r="V29" s="36" t="b">
        <v>0</v>
      </c>
      <c r="W29" s="36" t="b">
        <v>1</v>
      </c>
    </row>
    <row r="30" spans="1:23" ht="14.25" customHeight="1" x14ac:dyDescent="0.25">
      <c r="A30" s="3" t="s">
        <v>14</v>
      </c>
      <c r="B30" s="4">
        <v>39193</v>
      </c>
      <c r="C30" s="3" t="s">
        <v>20</v>
      </c>
      <c r="D30" s="3">
        <v>259900</v>
      </c>
      <c r="E30" s="3">
        <v>3</v>
      </c>
      <c r="F30" s="3">
        <v>2.5</v>
      </c>
      <c r="G30" s="3">
        <v>2122</v>
      </c>
      <c r="H30" s="3" t="s">
        <v>13</v>
      </c>
      <c r="I30" s="3" t="b">
        <v>0</v>
      </c>
      <c r="J30" s="3" t="b">
        <v>1</v>
      </c>
      <c r="N30" s="36" t="str">
        <v>Adams</v>
      </c>
      <c r="O30" s="36">
        <v>39295</v>
      </c>
      <c r="P30" s="36" t="str">
        <v>Central</v>
      </c>
      <c r="Q30" s="36">
        <v>309950</v>
      </c>
      <c r="R30" s="36">
        <v>4</v>
      </c>
      <c r="S30" s="36">
        <v>3</v>
      </c>
      <c r="T30" s="36">
        <v>2800</v>
      </c>
      <c r="U30" s="36" t="str">
        <v xml:space="preserve">Single Family </v>
      </c>
      <c r="V30" s="36" t="b">
        <v>1</v>
      </c>
      <c r="W30" s="36" t="b">
        <v>0</v>
      </c>
    </row>
    <row r="31" spans="1:23" ht="14.25" customHeight="1" x14ac:dyDescent="0.25">
      <c r="A31" s="3" t="s">
        <v>28</v>
      </c>
      <c r="B31" s="4">
        <v>39155</v>
      </c>
      <c r="C31" s="3" t="s">
        <v>20</v>
      </c>
      <c r="D31" s="3">
        <v>264900</v>
      </c>
      <c r="E31" s="3">
        <v>3</v>
      </c>
      <c r="F31" s="3">
        <v>3</v>
      </c>
      <c r="G31" s="3">
        <v>2495</v>
      </c>
      <c r="H31" s="3" t="s">
        <v>13</v>
      </c>
      <c r="I31" s="3" t="b">
        <v>0</v>
      </c>
      <c r="J31" s="3" t="b">
        <v>0</v>
      </c>
      <c r="N31" s="36" t="str">
        <v>Jenkins</v>
      </c>
      <c r="O31" s="36">
        <v>39183</v>
      </c>
      <c r="P31" s="36" t="str">
        <v>Central</v>
      </c>
      <c r="Q31" s="36">
        <v>319000</v>
      </c>
      <c r="R31" s="36">
        <v>4</v>
      </c>
      <c r="S31" s="36">
        <v>2</v>
      </c>
      <c r="T31" s="36">
        <v>1690</v>
      </c>
      <c r="U31" s="36" t="str">
        <v>Condo</v>
      </c>
      <c r="V31" s="36" t="b">
        <v>1</v>
      </c>
      <c r="W31" s="36" t="b">
        <v>0</v>
      </c>
    </row>
    <row r="32" spans="1:23" ht="14.25" customHeight="1" x14ac:dyDescent="0.25">
      <c r="A32" s="3" t="s">
        <v>17</v>
      </c>
      <c r="B32" s="4">
        <v>39317</v>
      </c>
      <c r="C32" s="3" t="s">
        <v>20</v>
      </c>
      <c r="D32" s="3">
        <v>264900</v>
      </c>
      <c r="E32" s="3">
        <v>3</v>
      </c>
      <c r="F32" s="3">
        <v>2.5</v>
      </c>
      <c r="G32" s="3">
        <v>2062</v>
      </c>
      <c r="H32" s="3" t="s">
        <v>13</v>
      </c>
      <c r="I32" s="3" t="b">
        <v>0</v>
      </c>
      <c r="J32" s="3" t="b">
        <v>0</v>
      </c>
      <c r="N32" s="36" t="str">
        <v>Robinson</v>
      </c>
      <c r="O32" s="36">
        <v>39295</v>
      </c>
      <c r="P32" s="36" t="str">
        <v>Central</v>
      </c>
      <c r="Q32" s="36">
        <v>338876</v>
      </c>
      <c r="R32" s="36">
        <v>4</v>
      </c>
      <c r="S32" s="36">
        <v>3</v>
      </c>
      <c r="T32" s="36">
        <v>2483</v>
      </c>
      <c r="U32" s="36" t="str">
        <v xml:space="preserve">Single Family </v>
      </c>
      <c r="V32" s="36" t="b">
        <v>1</v>
      </c>
      <c r="W32" s="36" t="b">
        <v>0</v>
      </c>
    </row>
    <row r="33" spans="1:23" ht="14.25" customHeight="1" x14ac:dyDescent="0.25">
      <c r="A33" s="3" t="s">
        <v>28</v>
      </c>
      <c r="B33" s="4">
        <v>39148</v>
      </c>
      <c r="C33" s="3" t="s">
        <v>20</v>
      </c>
      <c r="D33" s="3">
        <v>299000</v>
      </c>
      <c r="E33" s="3">
        <v>3</v>
      </c>
      <c r="F33" s="3">
        <v>2</v>
      </c>
      <c r="G33" s="3">
        <v>2050</v>
      </c>
      <c r="H33" s="3" t="s">
        <v>13</v>
      </c>
      <c r="I33" s="3" t="b">
        <v>0</v>
      </c>
      <c r="J33" s="3" t="b">
        <v>0</v>
      </c>
      <c r="N33" s="36" t="str">
        <v>Chung</v>
      </c>
      <c r="O33" s="36">
        <v>39321</v>
      </c>
      <c r="P33" s="36" t="str">
        <v>Central</v>
      </c>
      <c r="Q33" s="36">
        <v>339900</v>
      </c>
      <c r="R33" s="36">
        <v>4</v>
      </c>
      <c r="S33" s="36">
        <v>2</v>
      </c>
      <c r="T33" s="36">
        <v>2238</v>
      </c>
      <c r="U33" s="36" t="str">
        <v xml:space="preserve">Single Family </v>
      </c>
      <c r="V33" s="36" t="b">
        <v>0</v>
      </c>
      <c r="W33" s="36" t="b">
        <v>0</v>
      </c>
    </row>
    <row r="34" spans="1:23" ht="14.25" customHeight="1" x14ac:dyDescent="0.25">
      <c r="A34" s="3" t="s">
        <v>18</v>
      </c>
      <c r="B34" s="4">
        <v>39187</v>
      </c>
      <c r="C34" s="3" t="s">
        <v>20</v>
      </c>
      <c r="D34" s="3">
        <v>339900</v>
      </c>
      <c r="E34" s="3">
        <v>3</v>
      </c>
      <c r="F34" s="3">
        <v>2</v>
      </c>
      <c r="G34" s="3">
        <v>1828</v>
      </c>
      <c r="H34" s="3" t="s">
        <v>16</v>
      </c>
      <c r="I34" s="3" t="b">
        <v>1</v>
      </c>
      <c r="J34" s="3" t="b">
        <v>1</v>
      </c>
      <c r="N34" s="36" t="str">
        <v>Daily</v>
      </c>
      <c r="O34" s="36">
        <v>39358</v>
      </c>
      <c r="P34" s="36" t="str">
        <v>Central</v>
      </c>
      <c r="Q34" s="36">
        <v>340000</v>
      </c>
      <c r="R34" s="36">
        <v>4</v>
      </c>
      <c r="S34" s="36">
        <v>2.5</v>
      </c>
      <c r="T34" s="36">
        <v>2517</v>
      </c>
      <c r="U34" s="36" t="str">
        <v>Condo</v>
      </c>
      <c r="V34" s="36" t="b">
        <v>0</v>
      </c>
      <c r="W34" s="36" t="b">
        <v>0</v>
      </c>
    </row>
    <row r="35" spans="1:23" ht="14.25" customHeight="1" x14ac:dyDescent="0.25">
      <c r="A35" s="3" t="s">
        <v>25</v>
      </c>
      <c r="B35" s="4">
        <v>39357</v>
      </c>
      <c r="C35" s="3" t="s">
        <v>20</v>
      </c>
      <c r="D35" s="3">
        <v>349000</v>
      </c>
      <c r="E35" s="3">
        <v>3</v>
      </c>
      <c r="F35" s="3">
        <v>2.5</v>
      </c>
      <c r="G35" s="3">
        <v>1727</v>
      </c>
      <c r="H35" s="3" t="s">
        <v>13</v>
      </c>
      <c r="I35" s="3" t="b">
        <v>1</v>
      </c>
      <c r="J35" s="3" t="b">
        <v>1</v>
      </c>
      <c r="N35" s="36" t="str">
        <v>Daily</v>
      </c>
      <c r="O35" s="36">
        <v>39133</v>
      </c>
      <c r="P35" s="36" t="str">
        <v>Central</v>
      </c>
      <c r="Q35" s="36">
        <v>354000</v>
      </c>
      <c r="R35" s="36">
        <v>4</v>
      </c>
      <c r="S35" s="36">
        <v>2</v>
      </c>
      <c r="T35" s="36">
        <v>2088</v>
      </c>
      <c r="U35" s="36" t="str">
        <v xml:space="preserve">Single Family </v>
      </c>
      <c r="V35" s="36" t="b">
        <v>0</v>
      </c>
      <c r="W35" s="36" t="b">
        <v>0</v>
      </c>
    </row>
    <row r="36" spans="1:23" ht="14.25" customHeight="1" x14ac:dyDescent="0.25">
      <c r="A36" s="3" t="s">
        <v>25</v>
      </c>
      <c r="B36" s="4">
        <v>39299</v>
      </c>
      <c r="C36" s="3" t="s">
        <v>20</v>
      </c>
      <c r="D36" s="3">
        <v>349000</v>
      </c>
      <c r="E36" s="3">
        <v>3</v>
      </c>
      <c r="F36" s="3">
        <v>2.5</v>
      </c>
      <c r="G36" s="3">
        <v>2000</v>
      </c>
      <c r="H36" s="3" t="s">
        <v>16</v>
      </c>
      <c r="I36" s="3" t="b">
        <v>1</v>
      </c>
      <c r="J36" s="3" t="b">
        <v>0</v>
      </c>
      <c r="N36" s="36" t="str">
        <v>Peterson</v>
      </c>
      <c r="O36" s="36">
        <v>39155</v>
      </c>
      <c r="P36" s="36" t="str">
        <v>Central</v>
      </c>
      <c r="Q36" s="36">
        <v>364900</v>
      </c>
      <c r="R36" s="36">
        <v>4</v>
      </c>
      <c r="S36" s="36">
        <v>2.5</v>
      </c>
      <c r="T36" s="36">
        <v>2507</v>
      </c>
      <c r="U36" s="36" t="str">
        <v xml:space="preserve">Single Family </v>
      </c>
      <c r="V36" s="36" t="b">
        <v>0</v>
      </c>
      <c r="W36" s="36" t="b">
        <v>0</v>
      </c>
    </row>
    <row r="37" spans="1:23" ht="14.25" customHeight="1" x14ac:dyDescent="0.25">
      <c r="A37" s="3" t="s">
        <v>25</v>
      </c>
      <c r="B37" s="4">
        <v>39338</v>
      </c>
      <c r="C37" s="3" t="s">
        <v>20</v>
      </c>
      <c r="D37" s="3">
        <v>349000</v>
      </c>
      <c r="E37" s="3">
        <v>3</v>
      </c>
      <c r="F37" s="3">
        <v>2</v>
      </c>
      <c r="G37" s="3">
        <v>1810</v>
      </c>
      <c r="H37" s="3" t="s">
        <v>13</v>
      </c>
      <c r="I37" s="3" t="b">
        <v>1</v>
      </c>
      <c r="J37" s="3" t="b">
        <v>1</v>
      </c>
      <c r="N37" s="36" t="str">
        <v>Robinson</v>
      </c>
      <c r="O37" s="36">
        <v>39107</v>
      </c>
      <c r="P37" s="36" t="str">
        <v>Central</v>
      </c>
      <c r="Q37" s="36">
        <v>375000</v>
      </c>
      <c r="R37" s="36">
        <v>4</v>
      </c>
      <c r="S37" s="36">
        <v>3</v>
      </c>
      <c r="T37" s="36">
        <v>2368</v>
      </c>
      <c r="U37" s="36" t="str">
        <v xml:space="preserve">Single Family </v>
      </c>
      <c r="V37" s="36" t="b">
        <v>1</v>
      </c>
      <c r="W37" s="36" t="b">
        <v>1</v>
      </c>
    </row>
    <row r="38" spans="1:23" ht="14.25" customHeight="1" x14ac:dyDescent="0.25">
      <c r="A38" s="3" t="s">
        <v>28</v>
      </c>
      <c r="B38" s="4">
        <v>39163</v>
      </c>
      <c r="C38" s="3" t="s">
        <v>20</v>
      </c>
      <c r="D38" s="3">
        <v>350000</v>
      </c>
      <c r="E38" s="3">
        <v>3</v>
      </c>
      <c r="F38" s="3">
        <v>2.5</v>
      </c>
      <c r="G38" s="3">
        <v>1991</v>
      </c>
      <c r="H38" s="3" t="s">
        <v>13</v>
      </c>
      <c r="I38" s="3" t="b">
        <v>0</v>
      </c>
      <c r="J38" s="3" t="b">
        <v>1</v>
      </c>
      <c r="N38" s="36" t="str">
        <v>Chung</v>
      </c>
      <c r="O38" s="36">
        <v>39193</v>
      </c>
      <c r="P38" s="36" t="str">
        <v>Central</v>
      </c>
      <c r="Q38" s="36">
        <v>375000</v>
      </c>
      <c r="R38" s="36">
        <v>4</v>
      </c>
      <c r="S38" s="36">
        <v>3</v>
      </c>
      <c r="T38" s="36">
        <v>2467</v>
      </c>
      <c r="U38" s="36" t="str">
        <v xml:space="preserve">Single Family </v>
      </c>
      <c r="V38" s="36" t="b">
        <v>1</v>
      </c>
      <c r="W38" s="36" t="b">
        <v>0</v>
      </c>
    </row>
    <row r="39" spans="1:23" ht="14.25" customHeight="1" x14ac:dyDescent="0.25">
      <c r="A39" s="3" t="s">
        <v>17</v>
      </c>
      <c r="B39" s="4">
        <v>39256</v>
      </c>
      <c r="C39" s="3" t="s">
        <v>20</v>
      </c>
      <c r="D39" s="3">
        <v>359000</v>
      </c>
      <c r="E39" s="3">
        <v>3</v>
      </c>
      <c r="F39" s="3">
        <v>2.5</v>
      </c>
      <c r="G39" s="3">
        <v>2210</v>
      </c>
      <c r="H39" s="3" t="s">
        <v>16</v>
      </c>
      <c r="I39" s="3" t="b">
        <v>0</v>
      </c>
      <c r="J39" s="3" t="b">
        <v>0</v>
      </c>
      <c r="N39" s="36" t="str">
        <v>Randolph</v>
      </c>
      <c r="O39" s="36">
        <v>39306</v>
      </c>
      <c r="P39" s="36" t="str">
        <v>Central</v>
      </c>
      <c r="Q39" s="36">
        <v>389900</v>
      </c>
      <c r="R39" s="36">
        <v>4</v>
      </c>
      <c r="S39" s="36">
        <v>2.5</v>
      </c>
      <c r="T39" s="36">
        <v>2284</v>
      </c>
      <c r="U39" s="36" t="str">
        <v xml:space="preserve">Single Family </v>
      </c>
      <c r="V39" s="36" t="b">
        <v>0</v>
      </c>
      <c r="W39" s="36" t="b">
        <v>1</v>
      </c>
    </row>
    <row r="40" spans="1:23" ht="14.25" customHeight="1" x14ac:dyDescent="0.25">
      <c r="A40" s="3" t="s">
        <v>29</v>
      </c>
      <c r="B40" s="4">
        <v>39216</v>
      </c>
      <c r="C40" s="3" t="s">
        <v>20</v>
      </c>
      <c r="D40" s="3">
        <v>359900</v>
      </c>
      <c r="E40" s="3">
        <v>3</v>
      </c>
      <c r="F40" s="3">
        <v>3</v>
      </c>
      <c r="G40" s="3">
        <v>1839</v>
      </c>
      <c r="H40" s="3" t="s">
        <v>13</v>
      </c>
      <c r="I40" s="3" t="b">
        <v>0</v>
      </c>
      <c r="J40" s="3" t="b">
        <v>1</v>
      </c>
      <c r="N40" s="36" t="str">
        <v>Barnes</v>
      </c>
      <c r="O40" s="36">
        <v>39304</v>
      </c>
      <c r="P40" s="36" t="str">
        <v>N. County</v>
      </c>
      <c r="Q40" s="36">
        <v>345000</v>
      </c>
      <c r="R40" s="36">
        <v>4</v>
      </c>
      <c r="S40" s="36">
        <v>3</v>
      </c>
      <c r="T40" s="36">
        <v>2388</v>
      </c>
      <c r="U40" s="36" t="str">
        <v>Condo</v>
      </c>
      <c r="V40" s="36" t="b">
        <v>1</v>
      </c>
      <c r="W40" s="36" t="b">
        <v>1</v>
      </c>
    </row>
    <row r="41" spans="1:23" ht="14.25" customHeight="1" x14ac:dyDescent="0.25">
      <c r="A41" s="3" t="s">
        <v>23</v>
      </c>
      <c r="B41" s="4">
        <v>39297</v>
      </c>
      <c r="C41" s="3" t="s">
        <v>20</v>
      </c>
      <c r="D41" s="3">
        <v>359900</v>
      </c>
      <c r="E41" s="3">
        <v>3</v>
      </c>
      <c r="F41" s="3">
        <v>2</v>
      </c>
      <c r="G41" s="3">
        <v>2198</v>
      </c>
      <c r="H41" s="3" t="s">
        <v>13</v>
      </c>
      <c r="I41" s="3" t="b">
        <v>1</v>
      </c>
      <c r="J41" s="3" t="b">
        <v>0</v>
      </c>
      <c r="N41" s="36" t="str">
        <v>Lang</v>
      </c>
      <c r="O41" s="36">
        <v>39285</v>
      </c>
      <c r="P41" s="36" t="str">
        <v>N. County</v>
      </c>
      <c r="Q41" s="36">
        <v>349000</v>
      </c>
      <c r="R41" s="36">
        <v>4</v>
      </c>
      <c r="S41" s="36">
        <v>3</v>
      </c>
      <c r="T41" s="36">
        <v>3930</v>
      </c>
      <c r="U41" s="36" t="str">
        <v xml:space="preserve">Single Family </v>
      </c>
      <c r="V41" s="36" t="b">
        <v>1</v>
      </c>
      <c r="W41" s="36" t="b">
        <v>0</v>
      </c>
    </row>
    <row r="42" spans="1:23" ht="14.25" customHeight="1" x14ac:dyDescent="0.25">
      <c r="A42" s="3" t="s">
        <v>17</v>
      </c>
      <c r="B42" s="4">
        <v>39205</v>
      </c>
      <c r="C42" s="3" t="s">
        <v>20</v>
      </c>
      <c r="D42" s="3">
        <v>369900</v>
      </c>
      <c r="E42" s="3">
        <v>3</v>
      </c>
      <c r="F42" s="3">
        <v>2.5</v>
      </c>
      <c r="G42" s="3">
        <v>2030</v>
      </c>
      <c r="H42" s="3" t="s">
        <v>13</v>
      </c>
      <c r="I42" s="3" t="b">
        <v>1</v>
      </c>
      <c r="J42" s="3" t="b">
        <v>0</v>
      </c>
      <c r="N42" s="36" t="str">
        <v>Adams</v>
      </c>
      <c r="O42" s="36">
        <v>39226</v>
      </c>
      <c r="P42" s="36" t="str">
        <v>N. County</v>
      </c>
      <c r="Q42" s="36">
        <v>349000</v>
      </c>
      <c r="R42" s="36">
        <v>4</v>
      </c>
      <c r="S42" s="36">
        <v>2.5</v>
      </c>
      <c r="T42" s="36">
        <v>2730</v>
      </c>
      <c r="U42" s="36" t="str">
        <v>Condo</v>
      </c>
      <c r="V42" s="36" t="b">
        <v>1</v>
      </c>
      <c r="W42" s="36" t="b">
        <v>1</v>
      </c>
    </row>
    <row r="43" spans="1:23" ht="14.25" customHeight="1" x14ac:dyDescent="0.25">
      <c r="A43" s="3" t="s">
        <v>18</v>
      </c>
      <c r="B43" s="4">
        <v>39121</v>
      </c>
      <c r="C43" s="3" t="s">
        <v>20</v>
      </c>
      <c r="D43" s="3">
        <v>379000</v>
      </c>
      <c r="E43" s="3">
        <v>3</v>
      </c>
      <c r="F43" s="3">
        <v>3</v>
      </c>
      <c r="G43" s="3">
        <v>2354</v>
      </c>
      <c r="H43" s="3" t="s">
        <v>13</v>
      </c>
      <c r="I43" s="3" t="b">
        <v>0</v>
      </c>
      <c r="J43" s="3" t="b">
        <v>1</v>
      </c>
      <c r="N43" s="36" t="str">
        <v>Jenkins</v>
      </c>
      <c r="O43" s="36">
        <v>39203</v>
      </c>
      <c r="P43" s="36" t="str">
        <v>N. County</v>
      </c>
      <c r="Q43" s="36">
        <v>349900</v>
      </c>
      <c r="R43" s="36">
        <v>4</v>
      </c>
      <c r="S43" s="36">
        <v>3</v>
      </c>
      <c r="T43" s="36">
        <v>2290</v>
      </c>
      <c r="U43" s="36" t="str">
        <v xml:space="preserve">Single Family </v>
      </c>
      <c r="V43" s="36" t="b">
        <v>1</v>
      </c>
      <c r="W43" s="36" t="b">
        <v>1</v>
      </c>
    </row>
    <row r="44" spans="1:23" ht="14.25" customHeight="1" x14ac:dyDescent="0.25">
      <c r="A44" s="3" t="s">
        <v>18</v>
      </c>
      <c r="B44" s="4">
        <v>39239</v>
      </c>
      <c r="C44" s="3" t="s">
        <v>20</v>
      </c>
      <c r="D44" s="3">
        <v>379900</v>
      </c>
      <c r="E44" s="3">
        <v>3</v>
      </c>
      <c r="F44" s="3">
        <v>2.5</v>
      </c>
      <c r="G44" s="3">
        <v>2468</v>
      </c>
      <c r="H44" s="3" t="s">
        <v>13</v>
      </c>
      <c r="I44" s="3" t="b">
        <v>0</v>
      </c>
      <c r="J44" s="3" t="b">
        <v>0</v>
      </c>
      <c r="N44" s="36" t="str">
        <v>Barnes</v>
      </c>
      <c r="O44" s="36">
        <v>39259</v>
      </c>
      <c r="P44" s="36" t="str">
        <v>N. County</v>
      </c>
      <c r="Q44" s="36">
        <v>355000</v>
      </c>
      <c r="R44" s="36">
        <v>4</v>
      </c>
      <c r="S44" s="36">
        <v>2.5</v>
      </c>
      <c r="T44" s="36">
        <v>2647</v>
      </c>
      <c r="U44" s="36" t="str">
        <v>Condo</v>
      </c>
      <c r="V44" s="36" t="b">
        <v>1</v>
      </c>
      <c r="W44" s="36" t="b">
        <v>0</v>
      </c>
    </row>
    <row r="45" spans="1:23" ht="14.25" customHeight="1" x14ac:dyDescent="0.25">
      <c r="A45" s="3" t="s">
        <v>25</v>
      </c>
      <c r="B45" s="4">
        <v>39341</v>
      </c>
      <c r="C45" s="3" t="s">
        <v>12</v>
      </c>
      <c r="D45" s="3">
        <v>205500</v>
      </c>
      <c r="E45" s="3">
        <v>4</v>
      </c>
      <c r="F45" s="3">
        <v>2.5</v>
      </c>
      <c r="G45" s="3">
        <v>2036</v>
      </c>
      <c r="H45" s="3" t="s">
        <v>13</v>
      </c>
      <c r="I45" s="3" t="b">
        <v>0</v>
      </c>
      <c r="J45" s="3" t="b">
        <v>1</v>
      </c>
      <c r="N45" s="36" t="str">
        <v>Romero</v>
      </c>
      <c r="O45" s="36">
        <v>39110</v>
      </c>
      <c r="P45" s="36" t="str">
        <v>N. County</v>
      </c>
      <c r="Q45" s="36">
        <v>369900</v>
      </c>
      <c r="R45" s="36">
        <v>4</v>
      </c>
      <c r="S45" s="36">
        <v>3</v>
      </c>
      <c r="T45" s="36">
        <v>1988</v>
      </c>
      <c r="U45" s="36" t="str">
        <v>Condo</v>
      </c>
      <c r="V45" s="36" t="b">
        <v>0</v>
      </c>
      <c r="W45" s="36" t="b">
        <v>1</v>
      </c>
    </row>
    <row r="46" spans="1:23" ht="14.25" customHeight="1" x14ac:dyDescent="0.25">
      <c r="A46" s="3" t="s">
        <v>14</v>
      </c>
      <c r="B46" s="4">
        <v>39275</v>
      </c>
      <c r="C46" s="3" t="s">
        <v>12</v>
      </c>
      <c r="D46" s="3">
        <v>205500</v>
      </c>
      <c r="E46" s="3">
        <v>4</v>
      </c>
      <c r="F46" s="3">
        <v>2.5</v>
      </c>
      <c r="G46" s="3">
        <v>1751</v>
      </c>
      <c r="H46" s="3" t="s">
        <v>16</v>
      </c>
      <c r="I46" s="3" t="b">
        <v>0</v>
      </c>
      <c r="J46" s="3" t="b">
        <v>0</v>
      </c>
      <c r="N46" s="36" t="str">
        <v>Shasta</v>
      </c>
      <c r="O46" s="36">
        <v>39278</v>
      </c>
      <c r="P46" s="36" t="str">
        <v>N. County</v>
      </c>
      <c r="Q46" s="36">
        <v>374900</v>
      </c>
      <c r="R46" s="36">
        <v>4</v>
      </c>
      <c r="S46" s="36">
        <v>3</v>
      </c>
      <c r="T46" s="36">
        <v>3927</v>
      </c>
      <c r="U46" s="36" t="str">
        <v xml:space="preserve">Single Family </v>
      </c>
      <c r="V46" s="36" t="b">
        <v>0</v>
      </c>
      <c r="W46" s="36" t="b">
        <v>0</v>
      </c>
    </row>
    <row r="47" spans="1:23" ht="14.25" customHeight="1" x14ac:dyDescent="0.25">
      <c r="A47" s="3" t="s">
        <v>18</v>
      </c>
      <c r="B47" s="4">
        <v>39193</v>
      </c>
      <c r="C47" s="3" t="s">
        <v>12</v>
      </c>
      <c r="D47" s="3">
        <v>208750</v>
      </c>
      <c r="E47" s="3">
        <v>4</v>
      </c>
      <c r="F47" s="3">
        <v>3</v>
      </c>
      <c r="G47" s="3">
        <v>2207</v>
      </c>
      <c r="H47" s="3" t="s">
        <v>16</v>
      </c>
      <c r="I47" s="3" t="b">
        <v>1</v>
      </c>
      <c r="J47" s="3" t="b">
        <v>1</v>
      </c>
      <c r="N47" s="36" t="str">
        <v>Robinson</v>
      </c>
      <c r="O47" s="36">
        <v>39171</v>
      </c>
      <c r="P47" s="36" t="str">
        <v>N. County</v>
      </c>
      <c r="Q47" s="36">
        <v>379000</v>
      </c>
      <c r="R47" s="36">
        <v>4</v>
      </c>
      <c r="S47" s="36">
        <v>3</v>
      </c>
      <c r="T47" s="36">
        <v>3000</v>
      </c>
      <c r="U47" s="36" t="str">
        <v xml:space="preserve">Single Family </v>
      </c>
      <c r="V47" s="36" t="b">
        <v>0</v>
      </c>
      <c r="W47" s="36" t="b">
        <v>1</v>
      </c>
    </row>
    <row r="48" spans="1:23" ht="14.25" customHeight="1" x14ac:dyDescent="0.25">
      <c r="A48" s="3" t="s">
        <v>28</v>
      </c>
      <c r="B48" s="4">
        <v>39259</v>
      </c>
      <c r="C48" s="3" t="s">
        <v>12</v>
      </c>
      <c r="D48" s="3">
        <v>208750</v>
      </c>
      <c r="E48" s="3">
        <v>4</v>
      </c>
      <c r="F48" s="3">
        <v>2</v>
      </c>
      <c r="G48" s="3">
        <v>1800</v>
      </c>
      <c r="H48" s="3" t="s">
        <v>16</v>
      </c>
      <c r="I48" s="3" t="b">
        <v>0</v>
      </c>
      <c r="J48" s="3" t="b">
        <v>0</v>
      </c>
      <c r="N48" s="36" t="str">
        <v>Shasta</v>
      </c>
      <c r="O48" s="36">
        <v>39311</v>
      </c>
      <c r="P48" s="36" t="str">
        <v>N. County</v>
      </c>
      <c r="Q48" s="36">
        <v>389000</v>
      </c>
      <c r="R48" s="36">
        <v>4</v>
      </c>
      <c r="S48" s="36">
        <v>3</v>
      </c>
      <c r="T48" s="36">
        <v>3109</v>
      </c>
      <c r="U48" s="36" t="str">
        <v xml:space="preserve">Single Family </v>
      </c>
      <c r="V48" s="36" t="b">
        <v>0</v>
      </c>
      <c r="W48" s="36" t="b">
        <v>0</v>
      </c>
    </row>
    <row r="49" spans="1:23" ht="14.25" customHeight="1" x14ac:dyDescent="0.25">
      <c r="A49" s="3" t="s">
        <v>26</v>
      </c>
      <c r="B49" s="4">
        <v>39259</v>
      </c>
      <c r="C49" s="3" t="s">
        <v>12</v>
      </c>
      <c r="D49" s="3">
        <v>225000</v>
      </c>
      <c r="E49" s="3">
        <v>4</v>
      </c>
      <c r="F49" s="3">
        <v>3</v>
      </c>
      <c r="G49" s="3">
        <v>2013</v>
      </c>
      <c r="H49" s="3" t="s">
        <v>16</v>
      </c>
      <c r="I49" s="3" t="b">
        <v>1</v>
      </c>
      <c r="J49" s="3" t="b">
        <v>0</v>
      </c>
      <c r="N49" s="36" t="str">
        <v>Kelly</v>
      </c>
      <c r="O49" s="36">
        <v>39242</v>
      </c>
      <c r="P49" s="36" t="str">
        <v>N. County</v>
      </c>
      <c r="Q49" s="36">
        <v>389500</v>
      </c>
      <c r="R49" s="36">
        <v>4</v>
      </c>
      <c r="S49" s="36">
        <v>2</v>
      </c>
      <c r="T49" s="36">
        <v>1971</v>
      </c>
      <c r="U49" s="36" t="str">
        <v xml:space="preserve">Single Family </v>
      </c>
      <c r="V49" s="36" t="b">
        <v>0</v>
      </c>
      <c r="W49" s="36" t="b">
        <v>0</v>
      </c>
    </row>
    <row r="50" spans="1:23" ht="14.25" customHeight="1" x14ac:dyDescent="0.25">
      <c r="A50" s="3" t="s">
        <v>17</v>
      </c>
      <c r="B50" s="4">
        <v>39205</v>
      </c>
      <c r="C50" s="3" t="s">
        <v>12</v>
      </c>
      <c r="D50" s="3">
        <v>225911</v>
      </c>
      <c r="E50" s="3">
        <v>4</v>
      </c>
      <c r="F50" s="3">
        <v>2.5</v>
      </c>
      <c r="G50" s="3">
        <v>1908</v>
      </c>
      <c r="H50" s="3" t="s">
        <v>16</v>
      </c>
      <c r="I50" s="3" t="b">
        <v>1</v>
      </c>
      <c r="J50" s="3" t="b">
        <v>0</v>
      </c>
      <c r="N50" s="36" t="str">
        <v>Shasta</v>
      </c>
      <c r="O50" s="36">
        <v>39165</v>
      </c>
      <c r="P50" s="36" t="str">
        <v>N. County</v>
      </c>
      <c r="Q50" s="36">
        <v>398000</v>
      </c>
      <c r="R50" s="36">
        <v>4</v>
      </c>
      <c r="S50" s="36">
        <v>2.5</v>
      </c>
      <c r="T50" s="36">
        <v>2620</v>
      </c>
      <c r="U50" s="36" t="str">
        <v xml:space="preserve">Single Family </v>
      </c>
      <c r="V50" s="36" t="b">
        <v>0</v>
      </c>
      <c r="W50" s="36" t="b">
        <v>0</v>
      </c>
    </row>
    <row r="51" spans="1:23" ht="14.25" customHeight="1" x14ac:dyDescent="0.25">
      <c r="A51" s="3" t="s">
        <v>21</v>
      </c>
      <c r="B51" s="4">
        <v>39306</v>
      </c>
      <c r="C51" s="3" t="s">
        <v>12</v>
      </c>
      <c r="D51" s="3">
        <v>225911</v>
      </c>
      <c r="E51" s="3">
        <v>4</v>
      </c>
      <c r="F51" s="3">
        <v>2.5</v>
      </c>
      <c r="G51" s="3">
        <v>1908</v>
      </c>
      <c r="H51" s="3" t="s">
        <v>16</v>
      </c>
      <c r="I51" s="3" t="b">
        <v>0</v>
      </c>
      <c r="J51" s="3" t="b">
        <v>1</v>
      </c>
      <c r="N51" s="36" t="str">
        <v>Daily</v>
      </c>
      <c r="O51" s="36">
        <v>39221</v>
      </c>
      <c r="P51" s="36" t="str">
        <v>S. County</v>
      </c>
      <c r="Q51" s="36">
        <v>360000</v>
      </c>
      <c r="R51" s="36">
        <v>5</v>
      </c>
      <c r="S51" s="36">
        <v>3</v>
      </c>
      <c r="T51" s="36">
        <v>2112</v>
      </c>
      <c r="U51" s="36" t="str">
        <v xml:space="preserve">Single Family </v>
      </c>
      <c r="V51" s="36" t="b">
        <v>1</v>
      </c>
      <c r="W51" s="36" t="b">
        <v>1</v>
      </c>
    </row>
    <row r="52" spans="1:23" ht="14.25" customHeight="1" x14ac:dyDescent="0.25">
      <c r="A52" s="3" t="s">
        <v>26</v>
      </c>
      <c r="B52" s="4">
        <v>39193</v>
      </c>
      <c r="C52" s="3" t="s">
        <v>12</v>
      </c>
      <c r="D52" s="3">
        <v>227500</v>
      </c>
      <c r="E52" s="3">
        <v>4</v>
      </c>
      <c r="F52" s="3">
        <v>3</v>
      </c>
      <c r="G52" s="3">
        <v>1905</v>
      </c>
      <c r="H52" s="3" t="s">
        <v>13</v>
      </c>
      <c r="I52" s="3" t="b">
        <v>0</v>
      </c>
      <c r="J52" s="3" t="b">
        <v>1</v>
      </c>
      <c r="N52" s="36" t="str">
        <v>Peterson</v>
      </c>
      <c r="O52" s="36">
        <v>39326</v>
      </c>
      <c r="P52" s="36" t="str">
        <v>S. County</v>
      </c>
      <c r="Q52" s="36">
        <v>365000</v>
      </c>
      <c r="R52" s="36">
        <v>5</v>
      </c>
      <c r="S52" s="36">
        <v>3</v>
      </c>
      <c r="T52" s="36">
        <v>3938</v>
      </c>
      <c r="U52" s="36" t="str">
        <v xml:space="preserve">Single Family </v>
      </c>
      <c r="V52" s="36" t="b">
        <v>0</v>
      </c>
      <c r="W52" s="36" t="b">
        <v>0</v>
      </c>
    </row>
    <row r="53" spans="1:23" ht="14.25" customHeight="1" x14ac:dyDescent="0.25">
      <c r="A53" s="3" t="s">
        <v>22</v>
      </c>
      <c r="B53" s="4">
        <v>39297</v>
      </c>
      <c r="C53" s="3" t="s">
        <v>12</v>
      </c>
      <c r="D53" s="3">
        <v>229500</v>
      </c>
      <c r="E53" s="3">
        <v>4</v>
      </c>
      <c r="F53" s="3">
        <v>2.5</v>
      </c>
      <c r="G53" s="3">
        <v>2284</v>
      </c>
      <c r="H53" s="3" t="s">
        <v>13</v>
      </c>
      <c r="I53" s="3" t="b">
        <v>0</v>
      </c>
      <c r="J53" s="3" t="b">
        <v>0</v>
      </c>
      <c r="N53" s="36" t="str">
        <v>Peterson</v>
      </c>
      <c r="O53" s="36">
        <v>39179</v>
      </c>
      <c r="P53" s="36" t="str">
        <v>N. County</v>
      </c>
      <c r="Q53" s="36">
        <v>309900</v>
      </c>
      <c r="R53" s="36">
        <v>5</v>
      </c>
      <c r="S53" s="36">
        <v>3</v>
      </c>
      <c r="T53" s="36">
        <v>2447</v>
      </c>
      <c r="U53" s="36" t="str">
        <v>Condo</v>
      </c>
      <c r="V53" s="36" t="b">
        <v>1</v>
      </c>
      <c r="W53" s="36" t="b">
        <v>0</v>
      </c>
    </row>
    <row r="54" spans="1:23" ht="14.25" customHeight="1" x14ac:dyDescent="0.25">
      <c r="A54" s="3" t="s">
        <v>22</v>
      </c>
      <c r="B54" s="4">
        <v>39268</v>
      </c>
      <c r="C54" s="3" t="s">
        <v>12</v>
      </c>
      <c r="D54" s="3">
        <v>239900</v>
      </c>
      <c r="E54" s="3">
        <v>4</v>
      </c>
      <c r="F54" s="3">
        <v>3</v>
      </c>
      <c r="G54" s="3">
        <v>2260</v>
      </c>
      <c r="H54" s="3" t="s">
        <v>16</v>
      </c>
      <c r="I54" s="3" t="b">
        <v>0</v>
      </c>
      <c r="J54" s="3" t="b">
        <v>0</v>
      </c>
      <c r="N54" s="36" t="str">
        <v>Shasta</v>
      </c>
      <c r="O54" s="36">
        <v>39286</v>
      </c>
      <c r="P54" s="36" t="str">
        <v>N. County</v>
      </c>
      <c r="Q54" s="36">
        <v>369900</v>
      </c>
      <c r="R54" s="36">
        <v>5</v>
      </c>
      <c r="S54" s="36">
        <v>3</v>
      </c>
      <c r="T54" s="36">
        <v>2477</v>
      </c>
      <c r="U54" s="36" t="str">
        <v xml:space="preserve">Single Family </v>
      </c>
      <c r="V54" s="36" t="b">
        <v>0</v>
      </c>
      <c r="W54" s="36" t="b">
        <v>0</v>
      </c>
    </row>
    <row r="55" spans="1:23" ht="14.25" customHeight="1" x14ac:dyDescent="0.25">
      <c r="A55" s="3" t="s">
        <v>17</v>
      </c>
      <c r="B55" s="4">
        <v>39253</v>
      </c>
      <c r="C55" s="3" t="s">
        <v>12</v>
      </c>
      <c r="D55" s="3">
        <v>245000</v>
      </c>
      <c r="E55" s="3">
        <v>4</v>
      </c>
      <c r="F55" s="3">
        <v>3</v>
      </c>
      <c r="G55" s="3">
        <v>2047</v>
      </c>
      <c r="H55" s="3" t="s">
        <v>16</v>
      </c>
      <c r="I55" s="3" t="b">
        <v>0</v>
      </c>
      <c r="J55" s="3" t="b">
        <v>1</v>
      </c>
    </row>
    <row r="56" spans="1:23" ht="14.25" customHeight="1" x14ac:dyDescent="0.25">
      <c r="A56" s="3" t="s">
        <v>22</v>
      </c>
      <c r="B56" s="4">
        <v>39327</v>
      </c>
      <c r="C56" s="3" t="s">
        <v>12</v>
      </c>
      <c r="D56" s="3">
        <v>245000</v>
      </c>
      <c r="E56" s="3">
        <v>4</v>
      </c>
      <c r="F56" s="3">
        <v>3</v>
      </c>
      <c r="G56" s="3">
        <v>2084</v>
      </c>
      <c r="H56" s="3" t="s">
        <v>16</v>
      </c>
      <c r="I56" s="3" t="b">
        <v>0</v>
      </c>
      <c r="J56" s="3" t="b">
        <v>0</v>
      </c>
    </row>
    <row r="57" spans="1:23" ht="14.25" customHeight="1" x14ac:dyDescent="0.25">
      <c r="A57" s="3" t="s">
        <v>27</v>
      </c>
      <c r="B57" s="4">
        <v>39167</v>
      </c>
      <c r="C57" s="3" t="s">
        <v>12</v>
      </c>
      <c r="D57" s="3">
        <v>247500</v>
      </c>
      <c r="E57" s="3">
        <v>4</v>
      </c>
      <c r="F57" s="3">
        <v>3</v>
      </c>
      <c r="G57" s="3">
        <v>2000</v>
      </c>
      <c r="H57" s="3" t="s">
        <v>16</v>
      </c>
      <c r="I57" s="3" t="b">
        <v>0</v>
      </c>
      <c r="J57" s="3" t="b">
        <v>0</v>
      </c>
    </row>
    <row r="58" spans="1:23" ht="14.25" customHeight="1" x14ac:dyDescent="0.25">
      <c r="A58" s="3" t="s">
        <v>25</v>
      </c>
      <c r="B58" s="4">
        <v>39353</v>
      </c>
      <c r="C58" s="3" t="s">
        <v>12</v>
      </c>
      <c r="D58" s="3">
        <v>249000</v>
      </c>
      <c r="E58" s="3">
        <v>4</v>
      </c>
      <c r="F58" s="3">
        <v>2.5</v>
      </c>
      <c r="G58" s="3">
        <v>1902</v>
      </c>
      <c r="H58" s="3" t="s">
        <v>16</v>
      </c>
      <c r="I58" s="3" t="b">
        <v>0</v>
      </c>
      <c r="J58" s="3" t="b">
        <v>0</v>
      </c>
    </row>
    <row r="59" spans="1:23" ht="14.25" customHeight="1" x14ac:dyDescent="0.25">
      <c r="A59" s="3" t="s">
        <v>22</v>
      </c>
      <c r="B59" s="4">
        <v>39373</v>
      </c>
      <c r="C59" s="3" t="s">
        <v>12</v>
      </c>
      <c r="D59" s="3">
        <v>264900</v>
      </c>
      <c r="E59" s="3">
        <v>4</v>
      </c>
      <c r="F59" s="3">
        <v>2.5</v>
      </c>
      <c r="G59" s="3">
        <v>2488</v>
      </c>
      <c r="H59" s="3" t="s">
        <v>13</v>
      </c>
      <c r="I59" s="3" t="b">
        <v>0</v>
      </c>
      <c r="J59" s="3" t="b">
        <v>0</v>
      </c>
    </row>
    <row r="60" spans="1:23" ht="14.25" customHeight="1" x14ac:dyDescent="0.25">
      <c r="A60" s="3" t="s">
        <v>26</v>
      </c>
      <c r="B60" s="4">
        <v>39140</v>
      </c>
      <c r="C60" s="3" t="s">
        <v>12</v>
      </c>
      <c r="D60" s="3">
        <v>269900</v>
      </c>
      <c r="E60" s="3">
        <v>4</v>
      </c>
      <c r="F60" s="3">
        <v>2.5</v>
      </c>
      <c r="G60" s="3">
        <v>1911</v>
      </c>
      <c r="H60" s="3" t="s">
        <v>16</v>
      </c>
      <c r="I60" s="3" t="b">
        <v>0</v>
      </c>
      <c r="J60" s="3" t="b">
        <v>0</v>
      </c>
    </row>
    <row r="61" spans="1:23" ht="14.25" customHeight="1" x14ac:dyDescent="0.25">
      <c r="A61" s="3" t="s">
        <v>26</v>
      </c>
      <c r="B61" s="4">
        <v>39183</v>
      </c>
      <c r="C61" s="3" t="s">
        <v>12</v>
      </c>
      <c r="D61" s="3">
        <v>297500</v>
      </c>
      <c r="E61" s="3">
        <v>4</v>
      </c>
      <c r="F61" s="3">
        <v>3.5</v>
      </c>
      <c r="G61" s="3">
        <v>2170</v>
      </c>
      <c r="H61" s="3" t="s">
        <v>16</v>
      </c>
      <c r="I61" s="3" t="b">
        <v>0</v>
      </c>
      <c r="J61" s="3" t="b">
        <v>1</v>
      </c>
    </row>
    <row r="62" spans="1:23" ht="14.25" customHeight="1" x14ac:dyDescent="0.25">
      <c r="A62" s="3" t="s">
        <v>29</v>
      </c>
      <c r="B62" s="4">
        <v>39322</v>
      </c>
      <c r="C62" s="3" t="s">
        <v>12</v>
      </c>
      <c r="D62" s="3">
        <v>300000</v>
      </c>
      <c r="E62" s="3">
        <v>4</v>
      </c>
      <c r="F62" s="3">
        <v>3</v>
      </c>
      <c r="G62" s="3">
        <v>2650</v>
      </c>
      <c r="H62" s="3" t="s">
        <v>13</v>
      </c>
      <c r="I62" s="3" t="b">
        <v>0</v>
      </c>
      <c r="J62" s="3" t="b">
        <v>0</v>
      </c>
    </row>
    <row r="63" spans="1:23" ht="14.25" customHeight="1" x14ac:dyDescent="0.25">
      <c r="A63" s="3" t="s">
        <v>19</v>
      </c>
      <c r="B63" s="4">
        <v>39199</v>
      </c>
      <c r="C63" s="3" t="s">
        <v>12</v>
      </c>
      <c r="D63" s="3">
        <v>304900</v>
      </c>
      <c r="E63" s="3">
        <v>4</v>
      </c>
      <c r="F63" s="3">
        <v>3</v>
      </c>
      <c r="G63" s="3">
        <v>2350</v>
      </c>
      <c r="H63" s="3" t="s">
        <v>16</v>
      </c>
      <c r="I63" s="3" t="b">
        <v>0</v>
      </c>
      <c r="J63" s="3" t="b">
        <v>1</v>
      </c>
    </row>
    <row r="64" spans="1:23" ht="14.25" customHeight="1" x14ac:dyDescent="0.25">
      <c r="A64" s="3" t="s">
        <v>26</v>
      </c>
      <c r="B64" s="4">
        <v>39315</v>
      </c>
      <c r="C64" s="3" t="s">
        <v>12</v>
      </c>
      <c r="D64" s="3">
        <v>317500</v>
      </c>
      <c r="E64" s="3">
        <v>4</v>
      </c>
      <c r="F64" s="3">
        <v>3</v>
      </c>
      <c r="G64" s="3">
        <v>2367</v>
      </c>
      <c r="H64" s="3" t="s">
        <v>16</v>
      </c>
      <c r="I64" s="3" t="b">
        <v>0</v>
      </c>
      <c r="J64" s="3" t="b">
        <v>0</v>
      </c>
    </row>
    <row r="65" spans="1:10" ht="14.25" customHeight="1" x14ac:dyDescent="0.25">
      <c r="A65" s="3" t="s">
        <v>17</v>
      </c>
      <c r="B65" s="4">
        <v>39191</v>
      </c>
      <c r="C65" s="3" t="s">
        <v>12</v>
      </c>
      <c r="D65" s="3">
        <v>325000</v>
      </c>
      <c r="E65" s="3">
        <v>4</v>
      </c>
      <c r="F65" s="3">
        <v>3</v>
      </c>
      <c r="G65" s="3">
        <v>2800</v>
      </c>
      <c r="H65" s="3" t="s">
        <v>13</v>
      </c>
      <c r="I65" s="3" t="b">
        <v>1</v>
      </c>
      <c r="J65" s="3" t="b">
        <v>1</v>
      </c>
    </row>
    <row r="66" spans="1:10" ht="14.25" customHeight="1" x14ac:dyDescent="0.25">
      <c r="A66" s="3" t="s">
        <v>17</v>
      </c>
      <c r="B66" s="4">
        <v>39164</v>
      </c>
      <c r="C66" s="3" t="s">
        <v>12</v>
      </c>
      <c r="D66" s="3">
        <v>325000</v>
      </c>
      <c r="E66" s="3">
        <v>4</v>
      </c>
      <c r="F66" s="3">
        <v>3</v>
      </c>
      <c r="G66" s="3">
        <v>2770</v>
      </c>
      <c r="H66" s="3" t="s">
        <v>16</v>
      </c>
      <c r="I66" s="3" t="b">
        <v>0</v>
      </c>
      <c r="J66" s="3" t="b">
        <v>0</v>
      </c>
    </row>
    <row r="67" spans="1:10" ht="14.25" customHeight="1" x14ac:dyDescent="0.25">
      <c r="A67" s="3" t="s">
        <v>27</v>
      </c>
      <c r="B67" s="4">
        <v>39144</v>
      </c>
      <c r="C67" s="3" t="s">
        <v>12</v>
      </c>
      <c r="D67" s="3">
        <v>338876</v>
      </c>
      <c r="E67" s="3">
        <v>4</v>
      </c>
      <c r="F67" s="3">
        <v>2.5</v>
      </c>
      <c r="G67" s="3">
        <v>2612</v>
      </c>
      <c r="H67" s="3" t="s">
        <v>16</v>
      </c>
      <c r="I67" s="3" t="b">
        <v>0</v>
      </c>
      <c r="J67" s="3" t="b">
        <v>0</v>
      </c>
    </row>
    <row r="68" spans="1:10" ht="14.25" customHeight="1" x14ac:dyDescent="0.25">
      <c r="A68" s="3" t="s">
        <v>26</v>
      </c>
      <c r="B68" s="4">
        <v>39351</v>
      </c>
      <c r="C68" s="3" t="s">
        <v>12</v>
      </c>
      <c r="D68" s="3">
        <v>339900</v>
      </c>
      <c r="E68" s="3">
        <v>4</v>
      </c>
      <c r="F68" s="3">
        <v>3</v>
      </c>
      <c r="G68" s="3">
        <v>2687</v>
      </c>
      <c r="H68" s="3" t="s">
        <v>16</v>
      </c>
      <c r="I68" s="3" t="b">
        <v>0</v>
      </c>
      <c r="J68" s="3" t="b">
        <v>1</v>
      </c>
    </row>
    <row r="69" spans="1:10" ht="14.25" customHeight="1" x14ac:dyDescent="0.25">
      <c r="A69" s="3" t="s">
        <v>29</v>
      </c>
      <c r="B69" s="4">
        <v>39283</v>
      </c>
      <c r="C69" s="3" t="s">
        <v>12</v>
      </c>
      <c r="D69" s="3">
        <v>349000</v>
      </c>
      <c r="E69" s="3">
        <v>4</v>
      </c>
      <c r="F69" s="3">
        <v>3</v>
      </c>
      <c r="G69" s="3">
        <v>1838</v>
      </c>
      <c r="H69" s="3" t="s">
        <v>16</v>
      </c>
      <c r="I69" s="3" t="b">
        <v>0</v>
      </c>
      <c r="J69" s="3" t="b">
        <v>0</v>
      </c>
    </row>
    <row r="70" spans="1:10" ht="14.25" customHeight="1" x14ac:dyDescent="0.25">
      <c r="A70" s="3" t="s">
        <v>18</v>
      </c>
      <c r="B70" s="4">
        <v>39313</v>
      </c>
      <c r="C70" s="3" t="s">
        <v>15</v>
      </c>
      <c r="D70" s="3">
        <v>214500</v>
      </c>
      <c r="E70" s="3">
        <v>4</v>
      </c>
      <c r="F70" s="3">
        <v>2.5</v>
      </c>
      <c r="G70" s="3">
        <v>1862</v>
      </c>
      <c r="H70" s="3" t="s">
        <v>16</v>
      </c>
      <c r="I70" s="3" t="b">
        <v>1</v>
      </c>
      <c r="J70" s="3" t="b">
        <v>0</v>
      </c>
    </row>
    <row r="71" spans="1:10" ht="14.25" customHeight="1" x14ac:dyDescent="0.25">
      <c r="A71" s="3" t="s">
        <v>19</v>
      </c>
      <c r="B71" s="4">
        <v>39323</v>
      </c>
      <c r="C71" s="3" t="s">
        <v>15</v>
      </c>
      <c r="D71" s="3">
        <v>225911</v>
      </c>
      <c r="E71" s="3">
        <v>4</v>
      </c>
      <c r="F71" s="3">
        <v>3</v>
      </c>
      <c r="G71" s="3">
        <v>2285</v>
      </c>
      <c r="H71" s="3" t="s">
        <v>16</v>
      </c>
      <c r="I71" s="3" t="b">
        <v>1</v>
      </c>
      <c r="J71" s="3" t="b">
        <v>0</v>
      </c>
    </row>
    <row r="72" spans="1:10" ht="14.25" customHeight="1" x14ac:dyDescent="0.25">
      <c r="A72" s="3" t="s">
        <v>26</v>
      </c>
      <c r="B72" s="4">
        <v>39364</v>
      </c>
      <c r="C72" s="3" t="s">
        <v>15</v>
      </c>
      <c r="D72" s="3">
        <v>227500</v>
      </c>
      <c r="E72" s="3">
        <v>4</v>
      </c>
      <c r="F72" s="3">
        <v>3</v>
      </c>
      <c r="G72" s="3">
        <v>1990</v>
      </c>
      <c r="H72" s="3" t="s">
        <v>16</v>
      </c>
      <c r="I72" s="3" t="b">
        <v>1</v>
      </c>
      <c r="J72" s="3" t="b">
        <v>0</v>
      </c>
    </row>
    <row r="73" spans="1:10" ht="14.25" customHeight="1" x14ac:dyDescent="0.25">
      <c r="A73" s="3" t="s">
        <v>24</v>
      </c>
      <c r="B73" s="4">
        <v>39214</v>
      </c>
      <c r="C73" s="3" t="s">
        <v>15</v>
      </c>
      <c r="D73" s="3">
        <v>229500</v>
      </c>
      <c r="E73" s="3">
        <v>4</v>
      </c>
      <c r="F73" s="3">
        <v>3</v>
      </c>
      <c r="G73" s="3">
        <v>2041</v>
      </c>
      <c r="H73" s="3" t="s">
        <v>16</v>
      </c>
      <c r="I73" s="3" t="b">
        <v>0</v>
      </c>
      <c r="J73" s="3" t="b">
        <v>1</v>
      </c>
    </row>
    <row r="74" spans="1:10" ht="14.25" customHeight="1" x14ac:dyDescent="0.25">
      <c r="A74" s="3" t="s">
        <v>17</v>
      </c>
      <c r="B74" s="4">
        <v>39149</v>
      </c>
      <c r="C74" s="3" t="s">
        <v>15</v>
      </c>
      <c r="D74" s="3">
        <v>229900</v>
      </c>
      <c r="E74" s="3">
        <v>4</v>
      </c>
      <c r="F74" s="3">
        <v>3</v>
      </c>
      <c r="G74" s="3">
        <v>2006</v>
      </c>
      <c r="H74" s="3" t="s">
        <v>16</v>
      </c>
      <c r="I74" s="3" t="b">
        <v>0</v>
      </c>
      <c r="J74" s="3" t="b">
        <v>0</v>
      </c>
    </row>
    <row r="75" spans="1:10" ht="14.25" customHeight="1" x14ac:dyDescent="0.25">
      <c r="A75" s="3" t="s">
        <v>23</v>
      </c>
      <c r="B75" s="4">
        <v>39157</v>
      </c>
      <c r="C75" s="3" t="s">
        <v>15</v>
      </c>
      <c r="D75" s="3">
        <v>235910</v>
      </c>
      <c r="E75" s="3">
        <v>4</v>
      </c>
      <c r="F75" s="3">
        <v>3</v>
      </c>
      <c r="G75" s="3">
        <v>2285</v>
      </c>
      <c r="H75" s="3" t="s">
        <v>16</v>
      </c>
      <c r="I75" s="3" t="b">
        <v>1</v>
      </c>
      <c r="J75" s="3" t="b">
        <v>1</v>
      </c>
    </row>
    <row r="76" spans="1:10" ht="14.25" customHeight="1" x14ac:dyDescent="0.25">
      <c r="A76" s="3" t="s">
        <v>29</v>
      </c>
      <c r="B76" s="4">
        <v>39329</v>
      </c>
      <c r="C76" s="3" t="s">
        <v>15</v>
      </c>
      <c r="D76" s="3">
        <v>239900</v>
      </c>
      <c r="E76" s="3">
        <v>4</v>
      </c>
      <c r="F76" s="3">
        <v>3</v>
      </c>
      <c r="G76" s="3">
        <v>2278</v>
      </c>
      <c r="H76" s="3" t="s">
        <v>16</v>
      </c>
      <c r="I76" s="3" t="b">
        <v>0</v>
      </c>
      <c r="J76" s="3" t="b">
        <v>0</v>
      </c>
    </row>
    <row r="77" spans="1:10" ht="14.25" customHeight="1" x14ac:dyDescent="0.25">
      <c r="A77" s="3" t="s">
        <v>17</v>
      </c>
      <c r="B77" s="4">
        <v>39369</v>
      </c>
      <c r="C77" s="3" t="s">
        <v>15</v>
      </c>
      <c r="D77" s="3">
        <v>243000</v>
      </c>
      <c r="E77" s="3">
        <v>4</v>
      </c>
      <c r="F77" s="3">
        <v>2.5</v>
      </c>
      <c r="G77" s="3">
        <v>1914</v>
      </c>
      <c r="H77" s="3" t="s">
        <v>16</v>
      </c>
      <c r="I77" s="3" t="b">
        <v>0</v>
      </c>
      <c r="J77" s="3" t="b">
        <v>0</v>
      </c>
    </row>
    <row r="78" spans="1:10" ht="14.25" customHeight="1" x14ac:dyDescent="0.25">
      <c r="A78" s="3" t="s">
        <v>17</v>
      </c>
      <c r="B78" s="4">
        <v>39353</v>
      </c>
      <c r="C78" s="3" t="s">
        <v>15</v>
      </c>
      <c r="D78" s="3">
        <v>250000</v>
      </c>
      <c r="E78" s="3">
        <v>4</v>
      </c>
      <c r="F78" s="3">
        <v>3</v>
      </c>
      <c r="G78" s="3">
        <v>1943</v>
      </c>
      <c r="H78" s="3" t="s">
        <v>16</v>
      </c>
      <c r="I78" s="3" t="b">
        <v>0</v>
      </c>
      <c r="J78" s="3" t="b">
        <v>0</v>
      </c>
    </row>
    <row r="79" spans="1:10" ht="14.25" customHeight="1" x14ac:dyDescent="0.25">
      <c r="A79" s="3" t="s">
        <v>18</v>
      </c>
      <c r="B79" s="4">
        <v>39200</v>
      </c>
      <c r="C79" s="3" t="s">
        <v>15</v>
      </c>
      <c r="D79" s="3">
        <v>265000</v>
      </c>
      <c r="E79" s="3">
        <v>4</v>
      </c>
      <c r="F79" s="3">
        <v>3</v>
      </c>
      <c r="G79" s="3">
        <v>1905</v>
      </c>
      <c r="H79" s="3" t="s">
        <v>16</v>
      </c>
      <c r="I79" s="3" t="b">
        <v>0</v>
      </c>
      <c r="J79" s="3" t="b">
        <v>0</v>
      </c>
    </row>
    <row r="80" spans="1:10" ht="14.25" customHeight="1" x14ac:dyDescent="0.25">
      <c r="A80" s="3" t="s">
        <v>18</v>
      </c>
      <c r="B80" s="4">
        <v>39282</v>
      </c>
      <c r="C80" s="3" t="s">
        <v>15</v>
      </c>
      <c r="D80" s="3">
        <v>268500</v>
      </c>
      <c r="E80" s="3">
        <v>4</v>
      </c>
      <c r="F80" s="3">
        <v>2.5</v>
      </c>
      <c r="G80" s="3">
        <v>1911</v>
      </c>
      <c r="H80" s="3" t="s">
        <v>16</v>
      </c>
      <c r="I80" s="3" t="b">
        <v>0</v>
      </c>
      <c r="J80" s="3" t="b">
        <v>0</v>
      </c>
    </row>
    <row r="81" spans="1:10" ht="14.25" customHeight="1" x14ac:dyDescent="0.25">
      <c r="A81" s="3" t="s">
        <v>26</v>
      </c>
      <c r="B81" s="4">
        <v>39364</v>
      </c>
      <c r="C81" s="3" t="s">
        <v>15</v>
      </c>
      <c r="D81" s="3">
        <v>272500</v>
      </c>
      <c r="E81" s="3">
        <v>4</v>
      </c>
      <c r="F81" s="3">
        <v>3</v>
      </c>
      <c r="G81" s="3">
        <v>2006</v>
      </c>
      <c r="H81" s="3" t="s">
        <v>16</v>
      </c>
      <c r="I81" s="3" t="b">
        <v>0</v>
      </c>
      <c r="J81" s="3" t="b">
        <v>0</v>
      </c>
    </row>
    <row r="82" spans="1:10" ht="14.25" customHeight="1" x14ac:dyDescent="0.25">
      <c r="A82" s="3" t="s">
        <v>14</v>
      </c>
      <c r="B82" s="4">
        <v>39361</v>
      </c>
      <c r="C82" s="3" t="s">
        <v>15</v>
      </c>
      <c r="D82" s="3">
        <v>290000</v>
      </c>
      <c r="E82" s="3">
        <v>4</v>
      </c>
      <c r="F82" s="3">
        <v>2</v>
      </c>
      <c r="G82" s="3">
        <v>2400</v>
      </c>
      <c r="H82" s="3" t="s">
        <v>16</v>
      </c>
      <c r="I82" s="3" t="b">
        <v>0</v>
      </c>
      <c r="J82" s="3" t="b">
        <v>0</v>
      </c>
    </row>
    <row r="83" spans="1:10" ht="14.25" customHeight="1" x14ac:dyDescent="0.25">
      <c r="A83" s="3" t="s">
        <v>11</v>
      </c>
      <c r="B83" s="4">
        <v>39090</v>
      </c>
      <c r="C83" s="3" t="s">
        <v>15</v>
      </c>
      <c r="D83" s="3">
        <v>309950</v>
      </c>
      <c r="E83" s="3">
        <v>4</v>
      </c>
      <c r="F83" s="3">
        <v>3</v>
      </c>
      <c r="G83" s="3">
        <v>2800</v>
      </c>
      <c r="H83" s="3" t="s">
        <v>16</v>
      </c>
      <c r="I83" s="3" t="b">
        <v>0</v>
      </c>
      <c r="J83" s="3" t="b">
        <v>1</v>
      </c>
    </row>
    <row r="84" spans="1:10" ht="14.25" customHeight="1" x14ac:dyDescent="0.25">
      <c r="A84" s="3" t="s">
        <v>18</v>
      </c>
      <c r="B84" s="4">
        <v>39295</v>
      </c>
      <c r="C84" s="3" t="s">
        <v>15</v>
      </c>
      <c r="D84" s="3">
        <v>309950</v>
      </c>
      <c r="E84" s="3">
        <v>4</v>
      </c>
      <c r="F84" s="3">
        <v>3</v>
      </c>
      <c r="G84" s="3">
        <v>2800</v>
      </c>
      <c r="H84" s="3" t="s">
        <v>16</v>
      </c>
      <c r="I84" s="3" t="b">
        <v>1</v>
      </c>
      <c r="J84" s="3" t="b">
        <v>0</v>
      </c>
    </row>
    <row r="85" spans="1:10" ht="14.25" customHeight="1" x14ac:dyDescent="0.25">
      <c r="A85" s="3" t="s">
        <v>27</v>
      </c>
      <c r="B85" s="4">
        <v>39183</v>
      </c>
      <c r="C85" s="3" t="s">
        <v>15</v>
      </c>
      <c r="D85" s="3">
        <v>319000</v>
      </c>
      <c r="E85" s="3">
        <v>4</v>
      </c>
      <c r="F85" s="3">
        <v>2</v>
      </c>
      <c r="G85" s="3">
        <v>1690</v>
      </c>
      <c r="H85" s="3" t="s">
        <v>13</v>
      </c>
      <c r="I85" s="3" t="b">
        <v>1</v>
      </c>
      <c r="J85" s="3" t="b">
        <v>0</v>
      </c>
    </row>
    <row r="86" spans="1:10" ht="14.25" customHeight="1" x14ac:dyDescent="0.25">
      <c r="A86" s="3" t="s">
        <v>29</v>
      </c>
      <c r="B86" s="4">
        <v>39295</v>
      </c>
      <c r="C86" s="3" t="s">
        <v>15</v>
      </c>
      <c r="D86" s="3">
        <v>338876</v>
      </c>
      <c r="E86" s="3">
        <v>4</v>
      </c>
      <c r="F86" s="3">
        <v>3</v>
      </c>
      <c r="G86" s="3">
        <v>2483</v>
      </c>
      <c r="H86" s="3" t="s">
        <v>16</v>
      </c>
      <c r="I86" s="3" t="b">
        <v>1</v>
      </c>
      <c r="J86" s="3" t="b">
        <v>0</v>
      </c>
    </row>
    <row r="87" spans="1:10" ht="14.25" customHeight="1" x14ac:dyDescent="0.25">
      <c r="A87" s="3" t="s">
        <v>22</v>
      </c>
      <c r="B87" s="4">
        <v>39321</v>
      </c>
      <c r="C87" s="3" t="s">
        <v>15</v>
      </c>
      <c r="D87" s="3">
        <v>339900</v>
      </c>
      <c r="E87" s="3">
        <v>4</v>
      </c>
      <c r="F87" s="3">
        <v>2</v>
      </c>
      <c r="G87" s="3">
        <v>2238</v>
      </c>
      <c r="H87" s="3" t="s">
        <v>16</v>
      </c>
      <c r="I87" s="3" t="b">
        <v>0</v>
      </c>
      <c r="J87" s="3" t="b">
        <v>0</v>
      </c>
    </row>
    <row r="88" spans="1:10" ht="14.25" customHeight="1" x14ac:dyDescent="0.25">
      <c r="A88" s="3" t="s">
        <v>21</v>
      </c>
      <c r="B88" s="4">
        <v>39358</v>
      </c>
      <c r="C88" s="3" t="s">
        <v>15</v>
      </c>
      <c r="D88" s="3">
        <v>340000</v>
      </c>
      <c r="E88" s="3">
        <v>4</v>
      </c>
      <c r="F88" s="3">
        <v>2.5</v>
      </c>
      <c r="G88" s="3">
        <v>2517</v>
      </c>
      <c r="H88" s="3" t="s">
        <v>13</v>
      </c>
      <c r="I88" s="3" t="b">
        <v>0</v>
      </c>
      <c r="J88" s="3" t="b">
        <v>0</v>
      </c>
    </row>
    <row r="89" spans="1:10" ht="14.25" customHeight="1" x14ac:dyDescent="0.25">
      <c r="A89" s="3" t="s">
        <v>21</v>
      </c>
      <c r="B89" s="4">
        <v>39133</v>
      </c>
      <c r="C89" s="3" t="s">
        <v>15</v>
      </c>
      <c r="D89" s="3">
        <v>354000</v>
      </c>
      <c r="E89" s="3">
        <v>4</v>
      </c>
      <c r="F89" s="3">
        <v>2</v>
      </c>
      <c r="G89" s="3">
        <v>2088</v>
      </c>
      <c r="H89" s="3" t="s">
        <v>16</v>
      </c>
      <c r="I89" s="3" t="b">
        <v>0</v>
      </c>
      <c r="J89" s="3" t="b">
        <v>0</v>
      </c>
    </row>
    <row r="90" spans="1:10" ht="14.25" customHeight="1" x14ac:dyDescent="0.25">
      <c r="A90" s="3" t="s">
        <v>26</v>
      </c>
      <c r="B90" s="4">
        <v>39155</v>
      </c>
      <c r="C90" s="3" t="s">
        <v>15</v>
      </c>
      <c r="D90" s="3">
        <v>364900</v>
      </c>
      <c r="E90" s="3">
        <v>4</v>
      </c>
      <c r="F90" s="3">
        <v>2.5</v>
      </c>
      <c r="G90" s="3">
        <v>2507</v>
      </c>
      <c r="H90" s="3" t="s">
        <v>16</v>
      </c>
      <c r="I90" s="3" t="b">
        <v>0</v>
      </c>
      <c r="J90" s="3" t="b">
        <v>0</v>
      </c>
    </row>
    <row r="91" spans="1:10" ht="14.25" customHeight="1" x14ac:dyDescent="0.25">
      <c r="A91" s="3" t="s">
        <v>29</v>
      </c>
      <c r="B91" s="4">
        <v>39107</v>
      </c>
      <c r="C91" s="3" t="s">
        <v>15</v>
      </c>
      <c r="D91" s="3">
        <v>375000</v>
      </c>
      <c r="E91" s="3">
        <v>4</v>
      </c>
      <c r="F91" s="3">
        <v>3</v>
      </c>
      <c r="G91" s="3">
        <v>2368</v>
      </c>
      <c r="H91" s="3" t="s">
        <v>16</v>
      </c>
      <c r="I91" s="3" t="b">
        <v>1</v>
      </c>
      <c r="J91" s="3" t="b">
        <v>1</v>
      </c>
    </row>
    <row r="92" spans="1:10" ht="14.25" customHeight="1" x14ac:dyDescent="0.25">
      <c r="A92" s="3" t="s">
        <v>22</v>
      </c>
      <c r="B92" s="4">
        <v>39193</v>
      </c>
      <c r="C92" s="3" t="s">
        <v>15</v>
      </c>
      <c r="D92" s="3">
        <v>375000</v>
      </c>
      <c r="E92" s="3">
        <v>4</v>
      </c>
      <c r="F92" s="3">
        <v>3</v>
      </c>
      <c r="G92" s="3">
        <v>2467</v>
      </c>
      <c r="H92" s="3" t="s">
        <v>16</v>
      </c>
      <c r="I92" s="3" t="b">
        <v>1</v>
      </c>
      <c r="J92" s="3" t="b">
        <v>0</v>
      </c>
    </row>
    <row r="93" spans="1:10" ht="14.25" customHeight="1" x14ac:dyDescent="0.25">
      <c r="A93" s="3" t="s">
        <v>14</v>
      </c>
      <c r="B93" s="4">
        <v>39306</v>
      </c>
      <c r="C93" s="3" t="s">
        <v>15</v>
      </c>
      <c r="D93" s="3">
        <v>389900</v>
      </c>
      <c r="E93" s="3">
        <v>4</v>
      </c>
      <c r="F93" s="3">
        <v>2.5</v>
      </c>
      <c r="G93" s="3">
        <v>2284</v>
      </c>
      <c r="H93" s="3" t="s">
        <v>16</v>
      </c>
      <c r="I93" s="3" t="b">
        <v>0</v>
      </c>
      <c r="J93" s="3" t="b">
        <v>1</v>
      </c>
    </row>
    <row r="94" spans="1:10" ht="14.25" customHeight="1" x14ac:dyDescent="0.25">
      <c r="A94" s="3" t="s">
        <v>24</v>
      </c>
      <c r="B94" s="4">
        <v>39211</v>
      </c>
      <c r="C94" s="3" t="s">
        <v>15</v>
      </c>
      <c r="D94" s="3">
        <v>549000</v>
      </c>
      <c r="E94" s="3">
        <v>4</v>
      </c>
      <c r="F94" s="3">
        <v>3</v>
      </c>
      <c r="G94" s="3">
        <v>1940</v>
      </c>
      <c r="H94" s="3" t="s">
        <v>16</v>
      </c>
      <c r="I94" s="3" t="b">
        <v>1</v>
      </c>
      <c r="J94" s="3" t="b">
        <v>0</v>
      </c>
    </row>
    <row r="95" spans="1:10" ht="14.25" customHeight="1" x14ac:dyDescent="0.25">
      <c r="A95" s="3" t="s">
        <v>23</v>
      </c>
      <c r="B95" s="4">
        <v>39292</v>
      </c>
      <c r="C95" s="3" t="s">
        <v>20</v>
      </c>
      <c r="D95" s="3">
        <v>215000</v>
      </c>
      <c r="E95" s="3">
        <v>4</v>
      </c>
      <c r="F95" s="3">
        <v>2.5</v>
      </c>
      <c r="G95" s="3">
        <v>1640</v>
      </c>
      <c r="H95" s="3" t="s">
        <v>13</v>
      </c>
      <c r="I95" s="3" t="b">
        <v>1</v>
      </c>
      <c r="J95" s="3" t="b">
        <v>0</v>
      </c>
    </row>
    <row r="96" spans="1:10" ht="14.25" customHeight="1" x14ac:dyDescent="0.25">
      <c r="A96" s="3" t="s">
        <v>24</v>
      </c>
      <c r="B96" s="4">
        <v>39229</v>
      </c>
      <c r="C96" s="3" t="s">
        <v>20</v>
      </c>
      <c r="D96" s="3">
        <v>229900</v>
      </c>
      <c r="E96" s="3">
        <v>4</v>
      </c>
      <c r="F96" s="3">
        <v>3</v>
      </c>
      <c r="G96" s="3">
        <v>2041</v>
      </c>
      <c r="H96" s="3" t="s">
        <v>13</v>
      </c>
      <c r="I96" s="3" t="b">
        <v>0</v>
      </c>
      <c r="J96" s="3" t="b">
        <v>0</v>
      </c>
    </row>
    <row r="97" spans="1:10" ht="14.25" customHeight="1" x14ac:dyDescent="0.25">
      <c r="A97" s="3" t="s">
        <v>26</v>
      </c>
      <c r="B97" s="4">
        <v>39251</v>
      </c>
      <c r="C97" s="3" t="s">
        <v>20</v>
      </c>
      <c r="D97" s="3">
        <v>235990</v>
      </c>
      <c r="E97" s="3">
        <v>4</v>
      </c>
      <c r="F97" s="3">
        <v>2</v>
      </c>
      <c r="G97" s="3">
        <v>1656</v>
      </c>
      <c r="H97" s="3" t="s">
        <v>13</v>
      </c>
      <c r="I97" s="3" t="b">
        <v>1</v>
      </c>
      <c r="J97" s="3" t="b">
        <v>0</v>
      </c>
    </row>
    <row r="98" spans="1:10" ht="14.25" customHeight="1" x14ac:dyDescent="0.25">
      <c r="A98" s="3" t="s">
        <v>27</v>
      </c>
      <c r="B98" s="4">
        <v>39194</v>
      </c>
      <c r="C98" s="3" t="s">
        <v>20</v>
      </c>
      <c r="D98" s="3">
        <v>238000</v>
      </c>
      <c r="E98" s="3">
        <v>4</v>
      </c>
      <c r="F98" s="3">
        <v>2.5</v>
      </c>
      <c r="G98" s="3">
        <v>1590</v>
      </c>
      <c r="H98" s="3" t="s">
        <v>13</v>
      </c>
      <c r="I98" s="3" t="b">
        <v>0</v>
      </c>
      <c r="J98" s="3" t="b">
        <v>1</v>
      </c>
    </row>
    <row r="99" spans="1:10" ht="14.25" customHeight="1" x14ac:dyDescent="0.25">
      <c r="A99" s="3" t="s">
        <v>28</v>
      </c>
      <c r="B99" s="4">
        <v>39352</v>
      </c>
      <c r="C99" s="3" t="s">
        <v>20</v>
      </c>
      <c r="D99" s="3">
        <v>239900</v>
      </c>
      <c r="E99" s="3">
        <v>4</v>
      </c>
      <c r="F99" s="3">
        <v>3</v>
      </c>
      <c r="G99" s="3">
        <v>2041</v>
      </c>
      <c r="H99" s="3" t="s">
        <v>13</v>
      </c>
      <c r="I99" s="3" t="b">
        <v>0</v>
      </c>
      <c r="J99" s="3" t="b">
        <v>0</v>
      </c>
    </row>
    <row r="100" spans="1:10" ht="14.25" customHeight="1" x14ac:dyDescent="0.25">
      <c r="A100" s="3" t="s">
        <v>27</v>
      </c>
      <c r="B100" s="4">
        <v>39181</v>
      </c>
      <c r="C100" s="3" t="s">
        <v>20</v>
      </c>
      <c r="D100" s="3">
        <v>248500</v>
      </c>
      <c r="E100" s="3">
        <v>4</v>
      </c>
      <c r="F100" s="3">
        <v>2.5</v>
      </c>
      <c r="G100" s="3">
        <v>2101</v>
      </c>
      <c r="H100" s="3" t="s">
        <v>16</v>
      </c>
      <c r="I100" s="3" t="b">
        <v>1</v>
      </c>
      <c r="J100" s="3" t="b">
        <v>1</v>
      </c>
    </row>
    <row r="101" spans="1:10" ht="14.25" customHeight="1" x14ac:dyDescent="0.25">
      <c r="A101" s="3" t="s">
        <v>26</v>
      </c>
      <c r="B101" s="4">
        <v>39187</v>
      </c>
      <c r="C101" s="3" t="s">
        <v>20</v>
      </c>
      <c r="D101" s="3">
        <v>259900</v>
      </c>
      <c r="E101" s="3">
        <v>4</v>
      </c>
      <c r="F101" s="3">
        <v>3</v>
      </c>
      <c r="G101" s="3">
        <v>1734</v>
      </c>
      <c r="H101" s="3" t="s">
        <v>13</v>
      </c>
      <c r="I101" s="3" t="b">
        <v>0</v>
      </c>
      <c r="J101" s="3" t="b">
        <v>1</v>
      </c>
    </row>
    <row r="102" spans="1:10" ht="14.25" customHeight="1" x14ac:dyDescent="0.25">
      <c r="A102" s="3" t="s">
        <v>28</v>
      </c>
      <c r="B102" s="4">
        <v>39304</v>
      </c>
      <c r="C102" s="3" t="s">
        <v>20</v>
      </c>
      <c r="D102" s="3">
        <v>345000</v>
      </c>
      <c r="E102" s="3">
        <v>4</v>
      </c>
      <c r="F102" s="3">
        <v>3</v>
      </c>
      <c r="G102" s="3">
        <v>2388</v>
      </c>
      <c r="H102" s="3" t="s">
        <v>13</v>
      </c>
      <c r="I102" s="3" t="b">
        <v>1</v>
      </c>
      <c r="J102" s="3" t="b">
        <v>1</v>
      </c>
    </row>
    <row r="103" spans="1:10" ht="14.25" customHeight="1" x14ac:dyDescent="0.25">
      <c r="A103" s="3" t="s">
        <v>17</v>
      </c>
      <c r="B103" s="4">
        <v>39285</v>
      </c>
      <c r="C103" s="3" t="s">
        <v>20</v>
      </c>
      <c r="D103" s="3">
        <v>349000</v>
      </c>
      <c r="E103" s="3">
        <v>4</v>
      </c>
      <c r="F103" s="3">
        <v>3</v>
      </c>
      <c r="G103" s="3">
        <v>3930</v>
      </c>
      <c r="H103" s="3" t="s">
        <v>16</v>
      </c>
      <c r="I103" s="3" t="b">
        <v>1</v>
      </c>
      <c r="J103" s="3" t="b">
        <v>0</v>
      </c>
    </row>
    <row r="104" spans="1:10" ht="14.25" customHeight="1" x14ac:dyDescent="0.25">
      <c r="A104" s="3" t="s">
        <v>18</v>
      </c>
      <c r="B104" s="4">
        <v>39226</v>
      </c>
      <c r="C104" s="3" t="s">
        <v>20</v>
      </c>
      <c r="D104" s="3">
        <v>349000</v>
      </c>
      <c r="E104" s="3">
        <v>4</v>
      </c>
      <c r="F104" s="3">
        <v>2.5</v>
      </c>
      <c r="G104" s="3">
        <v>2730</v>
      </c>
      <c r="H104" s="3" t="s">
        <v>13</v>
      </c>
      <c r="I104" s="3" t="b">
        <v>1</v>
      </c>
      <c r="J104" s="3" t="b">
        <v>1</v>
      </c>
    </row>
    <row r="105" spans="1:10" ht="14.25" customHeight="1" x14ac:dyDescent="0.25">
      <c r="A105" s="3" t="s">
        <v>27</v>
      </c>
      <c r="B105" s="4">
        <v>39203</v>
      </c>
      <c r="C105" s="3" t="s">
        <v>20</v>
      </c>
      <c r="D105" s="3">
        <v>349900</v>
      </c>
      <c r="E105" s="3">
        <v>4</v>
      </c>
      <c r="F105" s="3">
        <v>3</v>
      </c>
      <c r="G105" s="3">
        <v>2290</v>
      </c>
      <c r="H105" s="3" t="s">
        <v>16</v>
      </c>
      <c r="I105" s="3" t="b">
        <v>1</v>
      </c>
      <c r="J105" s="3" t="b">
        <v>1</v>
      </c>
    </row>
    <row r="106" spans="1:10" ht="14.25" customHeight="1" x14ac:dyDescent="0.25">
      <c r="A106" s="3" t="s">
        <v>28</v>
      </c>
      <c r="B106" s="4">
        <v>39259</v>
      </c>
      <c r="C106" s="3" t="s">
        <v>20</v>
      </c>
      <c r="D106" s="3">
        <v>355000</v>
      </c>
      <c r="E106" s="3">
        <v>4</v>
      </c>
      <c r="F106" s="3">
        <v>2.5</v>
      </c>
      <c r="G106" s="3">
        <v>2647</v>
      </c>
      <c r="H106" s="3" t="s">
        <v>13</v>
      </c>
      <c r="I106" s="3" t="b">
        <v>1</v>
      </c>
      <c r="J106" s="3" t="b">
        <v>0</v>
      </c>
    </row>
    <row r="107" spans="1:10" ht="14.25" customHeight="1" x14ac:dyDescent="0.25">
      <c r="A107" s="3" t="s">
        <v>23</v>
      </c>
      <c r="B107" s="4">
        <v>39110</v>
      </c>
      <c r="C107" s="3" t="s">
        <v>20</v>
      </c>
      <c r="D107" s="3">
        <v>369900</v>
      </c>
      <c r="E107" s="3">
        <v>4</v>
      </c>
      <c r="F107" s="3">
        <v>3</v>
      </c>
      <c r="G107" s="3">
        <v>1988</v>
      </c>
      <c r="H107" s="3" t="s">
        <v>13</v>
      </c>
      <c r="I107" s="3" t="b">
        <v>0</v>
      </c>
      <c r="J107" s="3" t="b">
        <v>1</v>
      </c>
    </row>
    <row r="108" spans="1:10" ht="14.25" customHeight="1" x14ac:dyDescent="0.25">
      <c r="A108" s="3" t="s">
        <v>25</v>
      </c>
      <c r="B108" s="4">
        <v>39278</v>
      </c>
      <c r="C108" s="3" t="s">
        <v>20</v>
      </c>
      <c r="D108" s="3">
        <v>374900</v>
      </c>
      <c r="E108" s="3">
        <v>4</v>
      </c>
      <c r="F108" s="3">
        <v>3</v>
      </c>
      <c r="G108" s="3">
        <v>3927</v>
      </c>
      <c r="H108" s="3" t="s">
        <v>16</v>
      </c>
      <c r="I108" s="3" t="b">
        <v>0</v>
      </c>
      <c r="J108" s="3" t="b">
        <v>0</v>
      </c>
    </row>
    <row r="109" spans="1:10" ht="14.25" customHeight="1" x14ac:dyDescent="0.25">
      <c r="A109" s="3" t="s">
        <v>29</v>
      </c>
      <c r="B109" s="4">
        <v>39171</v>
      </c>
      <c r="C109" s="3" t="s">
        <v>20</v>
      </c>
      <c r="D109" s="3">
        <v>379000</v>
      </c>
      <c r="E109" s="3">
        <v>4</v>
      </c>
      <c r="F109" s="3">
        <v>3</v>
      </c>
      <c r="G109" s="3">
        <v>3000</v>
      </c>
      <c r="H109" s="3" t="s">
        <v>16</v>
      </c>
      <c r="I109" s="3" t="b">
        <v>0</v>
      </c>
      <c r="J109" s="3" t="b">
        <v>1</v>
      </c>
    </row>
    <row r="110" spans="1:10" ht="14.25" customHeight="1" x14ac:dyDescent="0.25">
      <c r="A110" s="3" t="s">
        <v>25</v>
      </c>
      <c r="B110" s="4">
        <v>39311</v>
      </c>
      <c r="C110" s="3" t="s">
        <v>20</v>
      </c>
      <c r="D110" s="3">
        <v>389000</v>
      </c>
      <c r="E110" s="3">
        <v>4</v>
      </c>
      <c r="F110" s="3">
        <v>3</v>
      </c>
      <c r="G110" s="3">
        <v>3109</v>
      </c>
      <c r="H110" s="3" t="s">
        <v>16</v>
      </c>
      <c r="I110" s="3" t="b">
        <v>0</v>
      </c>
      <c r="J110" s="3" t="b">
        <v>0</v>
      </c>
    </row>
    <row r="111" spans="1:10" ht="14.25" customHeight="1" x14ac:dyDescent="0.25">
      <c r="A111" s="3" t="s">
        <v>11</v>
      </c>
      <c r="B111" s="4">
        <v>39242</v>
      </c>
      <c r="C111" s="3" t="s">
        <v>20</v>
      </c>
      <c r="D111" s="3">
        <v>389500</v>
      </c>
      <c r="E111" s="3">
        <v>4</v>
      </c>
      <c r="F111" s="3">
        <v>2</v>
      </c>
      <c r="G111" s="3">
        <v>1971</v>
      </c>
      <c r="H111" s="3" t="s">
        <v>16</v>
      </c>
      <c r="I111" s="3" t="b">
        <v>0</v>
      </c>
      <c r="J111" s="3" t="b">
        <v>0</v>
      </c>
    </row>
    <row r="112" spans="1:10" ht="14.25" customHeight="1" x14ac:dyDescent="0.25">
      <c r="A112" s="3" t="s">
        <v>25</v>
      </c>
      <c r="B112" s="4">
        <v>39165</v>
      </c>
      <c r="C112" s="3" t="s">
        <v>20</v>
      </c>
      <c r="D112" s="3">
        <v>398000</v>
      </c>
      <c r="E112" s="3">
        <v>4</v>
      </c>
      <c r="F112" s="3">
        <v>2.5</v>
      </c>
      <c r="G112" s="3">
        <v>2620</v>
      </c>
      <c r="H112" s="3" t="s">
        <v>16</v>
      </c>
      <c r="I112" s="3" t="b">
        <v>0</v>
      </c>
      <c r="J112" s="3" t="b">
        <v>0</v>
      </c>
    </row>
    <row r="113" spans="1:10" ht="14.25" customHeight="1" x14ac:dyDescent="0.25">
      <c r="A113" s="3" t="s">
        <v>29</v>
      </c>
      <c r="B113" s="4">
        <v>39167</v>
      </c>
      <c r="C113" s="3" t="s">
        <v>12</v>
      </c>
      <c r="D113" s="3">
        <v>215000</v>
      </c>
      <c r="E113" s="3">
        <v>1</v>
      </c>
      <c r="F113" s="3">
        <v>2</v>
      </c>
      <c r="G113" s="3">
        <v>1552</v>
      </c>
      <c r="H113" s="3" t="s">
        <v>13</v>
      </c>
      <c r="I113" s="3" t="b">
        <v>0</v>
      </c>
      <c r="J113" s="3" t="b">
        <v>1</v>
      </c>
    </row>
    <row r="114" spans="1:10" ht="14.25" customHeight="1" x14ac:dyDescent="0.25">
      <c r="A114" s="3" t="s">
        <v>25</v>
      </c>
      <c r="B114" s="4">
        <v>39197</v>
      </c>
      <c r="C114" s="3" t="s">
        <v>12</v>
      </c>
      <c r="D114" s="3">
        <v>236900</v>
      </c>
      <c r="E114" s="3">
        <v>1</v>
      </c>
      <c r="F114" s="3">
        <v>2</v>
      </c>
      <c r="G114" s="3">
        <v>1483</v>
      </c>
      <c r="H114" s="3" t="s">
        <v>13</v>
      </c>
      <c r="I114" s="3" t="b">
        <v>0</v>
      </c>
      <c r="J114" s="3" t="b">
        <v>0</v>
      </c>
    </row>
    <row r="115" spans="1:10" ht="14.25" customHeight="1" x14ac:dyDescent="0.25">
      <c r="A115" s="3" t="s">
        <v>25</v>
      </c>
      <c r="B115" s="4">
        <v>39235</v>
      </c>
      <c r="C115" s="3" t="s">
        <v>15</v>
      </c>
      <c r="D115" s="3">
        <v>119000</v>
      </c>
      <c r="E115" s="3">
        <v>1</v>
      </c>
      <c r="F115" s="3">
        <v>1</v>
      </c>
      <c r="G115" s="3">
        <v>950</v>
      </c>
      <c r="H115" s="3" t="s">
        <v>13</v>
      </c>
      <c r="I115" s="3" t="b">
        <v>0</v>
      </c>
      <c r="J115" s="3" t="b">
        <v>0</v>
      </c>
    </row>
    <row r="116" spans="1:10" ht="14.25" customHeight="1" x14ac:dyDescent="0.25">
      <c r="A116" s="3" t="s">
        <v>22</v>
      </c>
      <c r="B116" s="4">
        <v>39355</v>
      </c>
      <c r="C116" s="3" t="s">
        <v>12</v>
      </c>
      <c r="D116" s="3">
        <v>235990</v>
      </c>
      <c r="E116" s="3">
        <v>5</v>
      </c>
      <c r="F116" s="3">
        <v>3</v>
      </c>
      <c r="G116" s="3">
        <v>2723</v>
      </c>
      <c r="H116" s="3" t="s">
        <v>13</v>
      </c>
      <c r="I116" s="3" t="b">
        <v>0</v>
      </c>
      <c r="J116" s="3" t="b">
        <v>0</v>
      </c>
    </row>
    <row r="117" spans="1:10" ht="14.25" customHeight="1" x14ac:dyDescent="0.25">
      <c r="A117" s="3" t="s">
        <v>21</v>
      </c>
      <c r="B117" s="4">
        <v>39221</v>
      </c>
      <c r="C117" s="3" t="s">
        <v>12</v>
      </c>
      <c r="D117" s="3">
        <v>360000</v>
      </c>
      <c r="E117" s="3">
        <v>5</v>
      </c>
      <c r="F117" s="3">
        <v>3</v>
      </c>
      <c r="G117" s="3">
        <v>2112</v>
      </c>
      <c r="H117" s="3" t="s">
        <v>16</v>
      </c>
      <c r="I117" s="3" t="b">
        <v>1</v>
      </c>
      <c r="J117" s="3" t="b">
        <v>1</v>
      </c>
    </row>
    <row r="118" spans="1:10" ht="14.25" customHeight="1" x14ac:dyDescent="0.25">
      <c r="A118" s="3" t="s">
        <v>26</v>
      </c>
      <c r="B118" s="4">
        <v>39326</v>
      </c>
      <c r="C118" s="3" t="s">
        <v>12</v>
      </c>
      <c r="D118" s="3">
        <v>365000</v>
      </c>
      <c r="E118" s="3">
        <v>5</v>
      </c>
      <c r="F118" s="3">
        <v>3</v>
      </c>
      <c r="G118" s="3">
        <v>3938</v>
      </c>
      <c r="H118" s="3" t="s">
        <v>16</v>
      </c>
      <c r="I118" s="3" t="b">
        <v>0</v>
      </c>
      <c r="J118" s="3" t="b">
        <v>0</v>
      </c>
    </row>
    <row r="119" spans="1:10" ht="14.25" customHeight="1" x14ac:dyDescent="0.25">
      <c r="A119" s="3" t="s">
        <v>25</v>
      </c>
      <c r="B119" s="4">
        <v>39237</v>
      </c>
      <c r="C119" s="3" t="s">
        <v>12</v>
      </c>
      <c r="D119" s="3">
        <v>574900</v>
      </c>
      <c r="E119" s="3">
        <v>5</v>
      </c>
      <c r="F119" s="3">
        <v>4</v>
      </c>
      <c r="G119" s="3">
        <v>4700</v>
      </c>
      <c r="H119" s="3" t="s">
        <v>16</v>
      </c>
      <c r="I119" s="3" t="b">
        <v>0</v>
      </c>
      <c r="J119" s="3" t="b">
        <v>0</v>
      </c>
    </row>
    <row r="120" spans="1:10" ht="14.25" customHeight="1" x14ac:dyDescent="0.25">
      <c r="A120" s="3" t="s">
        <v>26</v>
      </c>
      <c r="B120" s="4">
        <v>39179</v>
      </c>
      <c r="C120" s="3" t="s">
        <v>20</v>
      </c>
      <c r="D120" s="3">
        <v>309900</v>
      </c>
      <c r="E120" s="3">
        <v>5</v>
      </c>
      <c r="F120" s="3">
        <v>3</v>
      </c>
      <c r="G120" s="3">
        <v>2447</v>
      </c>
      <c r="H120" s="3" t="s">
        <v>13</v>
      </c>
      <c r="I120" s="3" t="b">
        <v>1</v>
      </c>
      <c r="J120" s="3" t="b">
        <v>0</v>
      </c>
    </row>
    <row r="121" spans="1:10" ht="14.25" customHeight="1" x14ac:dyDescent="0.25">
      <c r="A121" s="3" t="s">
        <v>25</v>
      </c>
      <c r="B121" s="4">
        <v>39286</v>
      </c>
      <c r="C121" s="3" t="s">
        <v>20</v>
      </c>
      <c r="D121" s="3">
        <v>369900</v>
      </c>
      <c r="E121" s="3">
        <v>5</v>
      </c>
      <c r="F121" s="3">
        <v>3</v>
      </c>
      <c r="G121" s="3">
        <v>2477</v>
      </c>
      <c r="H121" s="3" t="s">
        <v>16</v>
      </c>
      <c r="I121" s="3" t="b">
        <v>0</v>
      </c>
      <c r="J121" s="3" t="b">
        <v>0</v>
      </c>
    </row>
    <row r="122" spans="1:10" ht="14.25" customHeight="1" x14ac:dyDescent="0.25">
      <c r="A122" s="3" t="s">
        <v>19</v>
      </c>
      <c r="B122" s="4">
        <v>39137</v>
      </c>
      <c r="C122" s="3" t="s">
        <v>20</v>
      </c>
      <c r="D122" s="3">
        <v>425900</v>
      </c>
      <c r="E122" s="3">
        <v>5</v>
      </c>
      <c r="F122" s="3">
        <v>3</v>
      </c>
      <c r="G122" s="3">
        <v>2414</v>
      </c>
      <c r="H122" s="3" t="s">
        <v>16</v>
      </c>
      <c r="I122" s="3" t="b">
        <v>1</v>
      </c>
      <c r="J122" s="3" t="b">
        <v>0</v>
      </c>
    </row>
    <row r="123" spans="1:10" ht="14.25" customHeight="1" x14ac:dyDescent="0.25">
      <c r="A123" s="3" t="s">
        <v>27</v>
      </c>
      <c r="B123" s="4">
        <v>39111</v>
      </c>
      <c r="C123" s="3" t="s">
        <v>20</v>
      </c>
      <c r="D123" s="3">
        <v>1200500</v>
      </c>
      <c r="E123" s="3">
        <v>5</v>
      </c>
      <c r="F123" s="3">
        <v>5</v>
      </c>
      <c r="G123" s="3">
        <v>4696</v>
      </c>
      <c r="H123" s="3" t="s">
        <v>16</v>
      </c>
      <c r="I123" s="3" t="b">
        <v>1</v>
      </c>
      <c r="J123" s="3" t="b">
        <v>0</v>
      </c>
    </row>
    <row r="124" spans="1:10" ht="14.25" customHeight="1" x14ac:dyDescent="0.25">
      <c r="A124" s="3" t="s">
        <v>25</v>
      </c>
      <c r="B124" s="4">
        <v>39209</v>
      </c>
      <c r="C124" s="3" t="s">
        <v>15</v>
      </c>
      <c r="D124" s="3">
        <v>625000</v>
      </c>
      <c r="E124" s="3">
        <v>6</v>
      </c>
      <c r="F124" s="3">
        <v>4</v>
      </c>
      <c r="G124" s="3">
        <v>3950</v>
      </c>
      <c r="H124" s="3" t="s">
        <v>16</v>
      </c>
      <c r="I124" s="3" t="b">
        <v>1</v>
      </c>
      <c r="J124" s="3" t="b">
        <v>0</v>
      </c>
    </row>
    <row r="125" spans="1:10" ht="14.25" customHeight="1" x14ac:dyDescent="0.25">
      <c r="A125" s="3" t="s">
        <v>24</v>
      </c>
      <c r="B125" s="4">
        <v>39264</v>
      </c>
      <c r="C125" s="3" t="s">
        <v>20</v>
      </c>
      <c r="D125" s="3">
        <v>229500</v>
      </c>
      <c r="E125" s="3">
        <v>6</v>
      </c>
      <c r="F125" s="3">
        <v>3</v>
      </c>
      <c r="G125" s="3">
        <v>2700</v>
      </c>
      <c r="H125" s="3" t="s">
        <v>16</v>
      </c>
      <c r="I125" s="3" t="b">
        <v>1</v>
      </c>
      <c r="J125" s="3" t="b">
        <v>0</v>
      </c>
    </row>
    <row r="126" spans="1:10" ht="14.25" customHeight="1" x14ac:dyDescent="0.25">
      <c r="A126" s="3" t="s">
        <v>23</v>
      </c>
      <c r="B126" s="4">
        <v>39176</v>
      </c>
      <c r="C126" s="3" t="s">
        <v>20</v>
      </c>
      <c r="D126" s="3">
        <v>799000</v>
      </c>
      <c r="E126" s="3">
        <v>6</v>
      </c>
      <c r="F126" s="3">
        <v>5</v>
      </c>
      <c r="G126" s="3">
        <v>4800</v>
      </c>
      <c r="H126" s="3" t="s">
        <v>16</v>
      </c>
      <c r="I126" s="3" t="b">
        <v>0</v>
      </c>
      <c r="J126" s="3" t="b">
        <v>0</v>
      </c>
    </row>
    <row r="127" spans="1:10" ht="14.25" customHeight="1" x14ac:dyDescent="0.25"/>
    <row r="128" spans="1:10"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0"/>
  <sheetViews>
    <sheetView workbookViewId="0">
      <selection activeCell="N19" sqref="N19"/>
    </sheetView>
  </sheetViews>
  <sheetFormatPr defaultColWidth="14.42578125" defaultRowHeight="15" customHeight="1" x14ac:dyDescent="0.25"/>
  <cols>
    <col min="1" max="1" width="16.5703125" customWidth="1"/>
    <col min="2" max="2" width="10" customWidth="1"/>
    <col min="3" max="3" width="9" customWidth="1"/>
    <col min="4" max="4" width="10" customWidth="1"/>
    <col min="5" max="5" width="9" customWidth="1"/>
    <col min="6" max="7" width="10" customWidth="1"/>
    <col min="8" max="9" width="8.7109375" customWidth="1"/>
    <col min="10" max="10" width="18.5703125" bestFit="1" customWidth="1"/>
    <col min="11" max="11" width="10.140625" bestFit="1" customWidth="1"/>
    <col min="12" max="12" width="9.140625" bestFit="1" customWidth="1"/>
    <col min="13" max="13" width="10.140625" bestFit="1" customWidth="1"/>
    <col min="14" max="14" width="9.140625" bestFit="1" customWidth="1"/>
    <col min="15" max="16" width="10.140625" bestFit="1" customWidth="1"/>
    <col min="17" max="21" width="8.7109375" customWidth="1"/>
  </cols>
  <sheetData>
    <row r="1" spans="1:21" ht="14.25" customHeight="1" x14ac:dyDescent="0.25">
      <c r="A1" s="6" t="s">
        <v>32</v>
      </c>
      <c r="B1" s="7" t="s">
        <v>33</v>
      </c>
      <c r="C1" s="7" t="s">
        <v>34</v>
      </c>
      <c r="D1" s="7" t="s">
        <v>35</v>
      </c>
      <c r="E1" s="7" t="s">
        <v>36</v>
      </c>
      <c r="F1" s="7" t="s">
        <v>37</v>
      </c>
      <c r="G1" s="7" t="s">
        <v>38</v>
      </c>
    </row>
    <row r="2" spans="1:21" ht="14.25" customHeight="1" x14ac:dyDescent="0.25">
      <c r="A2" s="8" t="s">
        <v>39</v>
      </c>
      <c r="B2" s="9">
        <v>3799</v>
      </c>
      <c r="C2" s="9">
        <v>557</v>
      </c>
      <c r="D2" s="9">
        <v>3863</v>
      </c>
      <c r="E2" s="9">
        <v>1117</v>
      </c>
      <c r="F2" s="9">
        <v>8237</v>
      </c>
      <c r="G2" s="9">
        <v>8690</v>
      </c>
      <c r="J2" s="10" t="s">
        <v>40</v>
      </c>
      <c r="K2" s="10"/>
      <c r="L2" s="10"/>
      <c r="M2" s="10"/>
      <c r="N2" s="10"/>
      <c r="O2" s="10"/>
      <c r="P2" s="10"/>
      <c r="Q2" s="10"/>
      <c r="R2" s="10"/>
      <c r="S2" s="10"/>
      <c r="T2" s="10"/>
      <c r="U2" s="10"/>
    </row>
    <row r="3" spans="1:21" ht="14.25" customHeight="1" x14ac:dyDescent="0.25">
      <c r="A3" s="11" t="s">
        <v>41</v>
      </c>
      <c r="B3" s="9">
        <v>18930</v>
      </c>
      <c r="C3" s="9">
        <v>1042</v>
      </c>
      <c r="D3" s="9">
        <v>9355</v>
      </c>
      <c r="E3" s="9">
        <v>1100</v>
      </c>
      <c r="F3" s="9">
        <v>10185</v>
      </c>
      <c r="G3" s="9">
        <v>18749</v>
      </c>
    </row>
    <row r="4" spans="1:21" ht="14.25" customHeight="1" x14ac:dyDescent="0.25">
      <c r="A4" s="11" t="s">
        <v>42</v>
      </c>
      <c r="B4" s="9">
        <v>5725</v>
      </c>
      <c r="C4" s="9">
        <v>3072</v>
      </c>
      <c r="D4" s="9">
        <v>6702</v>
      </c>
      <c r="E4" s="9">
        <v>2116</v>
      </c>
      <c r="F4" s="9">
        <v>13452</v>
      </c>
      <c r="G4" s="9">
        <v>8046</v>
      </c>
    </row>
    <row r="5" spans="1:21" ht="14.25" customHeight="1" x14ac:dyDescent="0.25">
      <c r="A5" s="11" t="s">
        <v>43</v>
      </c>
      <c r="B5" s="9">
        <v>1344</v>
      </c>
      <c r="C5" s="9">
        <v>3755</v>
      </c>
      <c r="D5" s="9">
        <v>4415</v>
      </c>
      <c r="E5" s="9">
        <v>1089</v>
      </c>
      <c r="F5" s="9">
        <v>4404</v>
      </c>
      <c r="G5" s="9">
        <v>20114</v>
      </c>
      <c r="J5" s="6" t="s">
        <v>32</v>
      </c>
      <c r="K5" s="7" t="s">
        <v>33</v>
      </c>
      <c r="L5" s="7" t="s">
        <v>34</v>
      </c>
      <c r="M5" s="7" t="s">
        <v>35</v>
      </c>
      <c r="N5" s="7" t="s">
        <v>36</v>
      </c>
      <c r="O5" s="7" t="s">
        <v>37</v>
      </c>
      <c r="P5" s="7" t="s">
        <v>38</v>
      </c>
    </row>
    <row r="6" spans="1:21" ht="14.25" customHeight="1" x14ac:dyDescent="0.25">
      <c r="A6" s="8" t="s">
        <v>44</v>
      </c>
      <c r="B6" s="9">
        <v>8296</v>
      </c>
      <c r="C6" s="9">
        <v>3152</v>
      </c>
      <c r="D6" s="9">
        <v>11601</v>
      </c>
      <c r="E6" s="9">
        <v>1122</v>
      </c>
      <c r="F6" s="9">
        <v>3170</v>
      </c>
      <c r="G6" s="9">
        <v>10733</v>
      </c>
      <c r="J6" s="8" t="s">
        <v>39</v>
      </c>
      <c r="K6" s="9">
        <v>3799</v>
      </c>
      <c r="L6" s="9">
        <v>557</v>
      </c>
      <c r="M6" s="9">
        <v>3863</v>
      </c>
      <c r="N6" s="9">
        <v>1117</v>
      </c>
      <c r="O6" s="9">
        <v>8237</v>
      </c>
      <c r="P6" s="9">
        <v>8690</v>
      </c>
    </row>
    <row r="7" spans="1:21" ht="14.25" customHeight="1" x14ac:dyDescent="0.25">
      <c r="A7" s="11" t="s">
        <v>45</v>
      </c>
      <c r="B7" s="9">
        <v>3945</v>
      </c>
      <c r="C7" s="9">
        <v>4056</v>
      </c>
      <c r="D7" s="9">
        <v>3726</v>
      </c>
      <c r="E7" s="9">
        <v>1135</v>
      </c>
      <c r="F7" s="9">
        <v>8817</v>
      </c>
      <c r="G7" s="9">
        <v>18524</v>
      </c>
      <c r="J7" s="11" t="s">
        <v>41</v>
      </c>
      <c r="K7" s="9">
        <v>18930</v>
      </c>
      <c r="L7" s="9">
        <v>1042</v>
      </c>
      <c r="M7" s="9">
        <v>9355</v>
      </c>
      <c r="N7" s="9">
        <v>1100</v>
      </c>
      <c r="O7" s="9">
        <v>10185</v>
      </c>
      <c r="P7" s="9">
        <v>18749</v>
      </c>
    </row>
    <row r="8" spans="1:21" ht="14.25" customHeight="1" x14ac:dyDescent="0.25">
      <c r="A8" s="11" t="s">
        <v>46</v>
      </c>
      <c r="B8" s="9">
        <v>8337</v>
      </c>
      <c r="C8" s="9">
        <v>4906</v>
      </c>
      <c r="D8" s="9">
        <v>9007</v>
      </c>
      <c r="E8" s="9">
        <v>2113</v>
      </c>
      <c r="F8" s="9">
        <v>13090</v>
      </c>
      <c r="G8" s="9">
        <v>13953</v>
      </c>
      <c r="J8" s="11" t="s">
        <v>42</v>
      </c>
      <c r="K8" s="9">
        <v>5725</v>
      </c>
      <c r="L8" s="9">
        <v>3072</v>
      </c>
      <c r="M8" s="9">
        <v>6702</v>
      </c>
      <c r="N8" s="9">
        <v>2116</v>
      </c>
      <c r="O8" s="9">
        <v>13452</v>
      </c>
      <c r="P8" s="9">
        <v>8046</v>
      </c>
    </row>
    <row r="9" spans="1:21" ht="14.25" customHeight="1" x14ac:dyDescent="0.25">
      <c r="A9" s="11" t="s">
        <v>47</v>
      </c>
      <c r="B9" s="9">
        <v>3742</v>
      </c>
      <c r="C9" s="9">
        <v>521</v>
      </c>
      <c r="D9" s="9">
        <v>4505</v>
      </c>
      <c r="E9" s="9">
        <v>1024</v>
      </c>
      <c r="F9" s="9">
        <v>3528</v>
      </c>
      <c r="G9" s="9">
        <v>15275</v>
      </c>
      <c r="J9" s="11" t="s">
        <v>43</v>
      </c>
      <c r="K9" s="9">
        <v>1344</v>
      </c>
      <c r="L9" s="9">
        <v>3755</v>
      </c>
      <c r="M9" s="9">
        <v>4415</v>
      </c>
      <c r="N9" s="9">
        <v>1089</v>
      </c>
      <c r="O9" s="9">
        <v>4404</v>
      </c>
      <c r="P9" s="9">
        <v>20114</v>
      </c>
    </row>
    <row r="10" spans="1:21" ht="14.25" customHeight="1" x14ac:dyDescent="0.25">
      <c r="A10" s="11" t="s">
        <v>48</v>
      </c>
      <c r="B10" s="9">
        <v>7605</v>
      </c>
      <c r="C10" s="9">
        <v>3428</v>
      </c>
      <c r="D10" s="9">
        <v>3973</v>
      </c>
      <c r="E10" s="9">
        <v>1716</v>
      </c>
      <c r="F10" s="9">
        <v>4839</v>
      </c>
      <c r="G10" s="9">
        <v>13085</v>
      </c>
      <c r="J10" s="8" t="s">
        <v>44</v>
      </c>
      <c r="K10" s="9">
        <v>8296</v>
      </c>
      <c r="L10" s="9">
        <v>3152</v>
      </c>
      <c r="M10" s="9">
        <v>11601</v>
      </c>
      <c r="N10" s="9">
        <v>1122</v>
      </c>
      <c r="O10" s="9">
        <v>3170</v>
      </c>
      <c r="P10" s="9">
        <v>10733</v>
      </c>
    </row>
    <row r="11" spans="1:21" ht="14.25" customHeight="1" x14ac:dyDescent="0.25">
      <c r="A11" s="8" t="s">
        <v>49</v>
      </c>
      <c r="B11" s="9">
        <v>5304</v>
      </c>
      <c r="C11" s="9">
        <v>1562</v>
      </c>
      <c r="D11" s="9">
        <v>2945</v>
      </c>
      <c r="E11" s="9">
        <v>1176</v>
      </c>
      <c r="F11" s="9">
        <v>9642</v>
      </c>
      <c r="G11" s="9">
        <v>13714</v>
      </c>
      <c r="J11" s="11" t="s">
        <v>45</v>
      </c>
      <c r="K11" s="9">
        <v>3945</v>
      </c>
      <c r="L11" s="9">
        <v>4056</v>
      </c>
      <c r="M11" s="9">
        <v>3726</v>
      </c>
      <c r="N11" s="9">
        <v>1135</v>
      </c>
      <c r="O11" s="9">
        <v>8817</v>
      </c>
      <c r="P11" s="9">
        <v>18524</v>
      </c>
    </row>
    <row r="12" spans="1:21" ht="14.25" customHeight="1" x14ac:dyDescent="0.25">
      <c r="A12" s="8" t="s">
        <v>50</v>
      </c>
      <c r="B12" s="9">
        <v>9333</v>
      </c>
      <c r="C12" s="9">
        <v>2779</v>
      </c>
      <c r="D12" s="9">
        <v>7549</v>
      </c>
      <c r="E12" s="9">
        <v>1101</v>
      </c>
      <c r="F12" s="9">
        <v>5850</v>
      </c>
      <c r="G12" s="9">
        <v>15065</v>
      </c>
      <c r="J12" s="11" t="s">
        <v>46</v>
      </c>
      <c r="K12" s="9">
        <v>8337</v>
      </c>
      <c r="L12" s="9">
        <v>4906</v>
      </c>
      <c r="M12" s="9">
        <v>9007</v>
      </c>
      <c r="N12" s="9">
        <v>2113</v>
      </c>
      <c r="O12" s="9">
        <v>13090</v>
      </c>
      <c r="P12" s="9">
        <v>13953</v>
      </c>
    </row>
    <row r="13" spans="1:21" ht="14.25" customHeight="1" x14ac:dyDescent="0.25">
      <c r="A13" s="11" t="s">
        <v>51</v>
      </c>
      <c r="B13" s="9">
        <v>1103</v>
      </c>
      <c r="C13" s="9">
        <v>3470</v>
      </c>
      <c r="D13" s="9">
        <v>3862</v>
      </c>
      <c r="E13" s="9">
        <v>1040</v>
      </c>
      <c r="F13" s="9">
        <v>10024</v>
      </c>
      <c r="G13" s="9">
        <v>18389</v>
      </c>
      <c r="J13" s="11" t="s">
        <v>47</v>
      </c>
      <c r="K13" s="9">
        <v>3742</v>
      </c>
      <c r="L13" s="9">
        <v>521</v>
      </c>
      <c r="M13" s="9">
        <v>4505</v>
      </c>
      <c r="N13" s="9">
        <v>1024</v>
      </c>
      <c r="O13" s="9">
        <v>3528</v>
      </c>
      <c r="P13" s="9">
        <v>15275</v>
      </c>
    </row>
    <row r="14" spans="1:21" ht="14.25" customHeight="1" x14ac:dyDescent="0.25">
      <c r="A14" s="11" t="s">
        <v>52</v>
      </c>
      <c r="B14" s="9">
        <v>1333</v>
      </c>
      <c r="C14" s="9">
        <v>1913</v>
      </c>
      <c r="D14" s="9">
        <v>4596</v>
      </c>
      <c r="E14" s="9">
        <v>1126</v>
      </c>
      <c r="F14" s="9">
        <v>5503</v>
      </c>
      <c r="G14" s="9">
        <v>10686</v>
      </c>
      <c r="J14" s="11" t="s">
        <v>48</v>
      </c>
      <c r="K14" s="9">
        <v>7605</v>
      </c>
      <c r="L14" s="9">
        <v>3428</v>
      </c>
      <c r="M14" s="9">
        <v>3973</v>
      </c>
      <c r="N14" s="9">
        <v>1716</v>
      </c>
      <c r="O14" s="9">
        <v>4839</v>
      </c>
      <c r="P14" s="9">
        <v>13085</v>
      </c>
    </row>
    <row r="15" spans="1:21" ht="14.25" customHeight="1" x14ac:dyDescent="0.25">
      <c r="A15" s="8" t="s">
        <v>53</v>
      </c>
      <c r="B15" s="9">
        <v>12398</v>
      </c>
      <c r="C15" s="9">
        <v>2883</v>
      </c>
      <c r="D15" s="9">
        <v>2142</v>
      </c>
      <c r="E15" s="9">
        <v>2014</v>
      </c>
      <c r="F15" s="9">
        <v>13547</v>
      </c>
      <c r="G15" s="9">
        <v>21983</v>
      </c>
      <c r="J15" s="8" t="s">
        <v>49</v>
      </c>
      <c r="K15" s="9">
        <v>5304</v>
      </c>
      <c r="L15" s="9">
        <v>1562</v>
      </c>
      <c r="M15" s="9">
        <v>2945</v>
      </c>
      <c r="N15" s="9">
        <v>1176</v>
      </c>
      <c r="O15" s="9">
        <v>9642</v>
      </c>
      <c r="P15" s="9">
        <v>13714</v>
      </c>
    </row>
    <row r="16" spans="1:21" ht="14.25" customHeight="1" x14ac:dyDescent="0.25">
      <c r="A16" s="11" t="s">
        <v>54</v>
      </c>
      <c r="B16" s="9">
        <v>3251</v>
      </c>
      <c r="C16" s="9">
        <v>4931</v>
      </c>
      <c r="D16" s="9">
        <v>8283</v>
      </c>
      <c r="E16" s="9">
        <v>1054</v>
      </c>
      <c r="F16" s="9">
        <v>9543</v>
      </c>
      <c r="G16" s="9">
        <v>11967</v>
      </c>
      <c r="J16" s="8" t="s">
        <v>50</v>
      </c>
      <c r="K16" s="9">
        <v>9333</v>
      </c>
      <c r="L16" s="9">
        <v>2779</v>
      </c>
      <c r="M16" s="9">
        <v>7549</v>
      </c>
      <c r="N16" s="9">
        <v>1101</v>
      </c>
      <c r="O16" s="9">
        <v>5850</v>
      </c>
      <c r="P16" s="9">
        <v>15065</v>
      </c>
    </row>
    <row r="17" spans="1:16" ht="14.25" customHeight="1" x14ac:dyDescent="0.25">
      <c r="A17" s="11" t="s">
        <v>55</v>
      </c>
      <c r="B17" s="9">
        <v>4624</v>
      </c>
      <c r="C17" s="9">
        <v>4798</v>
      </c>
      <c r="D17" s="9">
        <v>8420</v>
      </c>
      <c r="E17" s="9">
        <v>1389</v>
      </c>
      <c r="F17" s="9">
        <v>10468</v>
      </c>
      <c r="G17" s="9">
        <v>12677</v>
      </c>
      <c r="J17" s="11" t="s">
        <v>51</v>
      </c>
      <c r="K17" s="9">
        <v>1103</v>
      </c>
      <c r="L17" s="9">
        <v>3470</v>
      </c>
      <c r="M17" s="9">
        <v>3862</v>
      </c>
      <c r="N17" s="9">
        <v>1040</v>
      </c>
      <c r="O17" s="9">
        <v>10024</v>
      </c>
      <c r="P17" s="9">
        <v>18389</v>
      </c>
    </row>
    <row r="18" spans="1:16" ht="14.25" customHeight="1" x14ac:dyDescent="0.25">
      <c r="A18" s="11" t="s">
        <v>56</v>
      </c>
      <c r="B18" s="9">
        <v>2552</v>
      </c>
      <c r="C18" s="9">
        <v>4459</v>
      </c>
      <c r="D18" s="9">
        <v>2248</v>
      </c>
      <c r="E18" s="9">
        <v>1058</v>
      </c>
      <c r="F18" s="9">
        <v>6267</v>
      </c>
      <c r="G18" s="9">
        <v>14982</v>
      </c>
      <c r="J18" s="11" t="s">
        <v>52</v>
      </c>
      <c r="K18" s="9">
        <v>1333</v>
      </c>
      <c r="L18" s="9">
        <v>1913</v>
      </c>
      <c r="M18" s="9">
        <v>4596</v>
      </c>
      <c r="N18" s="9">
        <v>1126</v>
      </c>
      <c r="O18" s="9">
        <v>5503</v>
      </c>
      <c r="P18" s="9">
        <v>10686</v>
      </c>
    </row>
    <row r="19" spans="1:16" ht="14.25" customHeight="1" x14ac:dyDescent="0.25">
      <c r="A19" s="11" t="s">
        <v>57</v>
      </c>
      <c r="B19" s="9">
        <v>4281</v>
      </c>
      <c r="C19" s="9">
        <v>4172</v>
      </c>
      <c r="D19" s="9">
        <v>11074</v>
      </c>
      <c r="E19" s="9">
        <v>1282</v>
      </c>
      <c r="F19" s="9">
        <v>2365</v>
      </c>
      <c r="G19" s="9">
        <v>9380</v>
      </c>
      <c r="J19" s="8" t="s">
        <v>53</v>
      </c>
      <c r="K19" s="9">
        <v>12398</v>
      </c>
      <c r="L19" s="9">
        <v>2883</v>
      </c>
      <c r="M19" s="9">
        <v>2142</v>
      </c>
      <c r="N19" s="9">
        <v>2014</v>
      </c>
      <c r="O19" s="9">
        <v>13547</v>
      </c>
      <c r="P19" s="9">
        <v>21983</v>
      </c>
    </row>
    <row r="20" spans="1:16" ht="14.25" customHeight="1" x14ac:dyDescent="0.25">
      <c r="J20" s="11" t="s">
        <v>54</v>
      </c>
      <c r="K20" s="9">
        <v>3251</v>
      </c>
      <c r="L20" s="9">
        <v>4931</v>
      </c>
      <c r="M20" s="9">
        <v>8283</v>
      </c>
      <c r="N20" s="9">
        <v>1054</v>
      </c>
      <c r="O20" s="9">
        <v>9543</v>
      </c>
      <c r="P20" s="9">
        <v>11967</v>
      </c>
    </row>
    <row r="21" spans="1:16" ht="14.25" customHeight="1" x14ac:dyDescent="0.25">
      <c r="J21" s="11" t="s">
        <v>55</v>
      </c>
      <c r="K21" s="9">
        <v>4624</v>
      </c>
      <c r="L21" s="9">
        <v>4798</v>
      </c>
      <c r="M21" s="9">
        <v>8420</v>
      </c>
      <c r="N21" s="9">
        <v>1389</v>
      </c>
      <c r="O21" s="9">
        <v>10468</v>
      </c>
      <c r="P21" s="9">
        <v>12677</v>
      </c>
    </row>
    <row r="22" spans="1:16" ht="14.25" customHeight="1" x14ac:dyDescent="0.25">
      <c r="J22" s="11" t="s">
        <v>56</v>
      </c>
      <c r="K22" s="9">
        <v>2552</v>
      </c>
      <c r="L22" s="9">
        <v>4459</v>
      </c>
      <c r="M22" s="9">
        <v>2248</v>
      </c>
      <c r="N22" s="9">
        <v>1058</v>
      </c>
      <c r="O22" s="9">
        <v>6267</v>
      </c>
      <c r="P22" s="9">
        <v>14982</v>
      </c>
    </row>
    <row r="23" spans="1:16" ht="14.25" customHeight="1" x14ac:dyDescent="0.25">
      <c r="J23" s="11" t="s">
        <v>57</v>
      </c>
      <c r="K23" s="9">
        <v>4281</v>
      </c>
      <c r="L23" s="9">
        <v>4172</v>
      </c>
      <c r="M23" s="9">
        <v>11074</v>
      </c>
      <c r="N23" s="9">
        <v>1282</v>
      </c>
      <c r="O23" s="9">
        <v>2365</v>
      </c>
      <c r="P23" s="9">
        <v>9380</v>
      </c>
    </row>
    <row r="24" spans="1:16" ht="14.25" customHeight="1" x14ac:dyDescent="0.25"/>
    <row r="25" spans="1:16" ht="14.25" customHeight="1" x14ac:dyDescent="0.25"/>
    <row r="26" spans="1:16" ht="14.25" customHeight="1" x14ac:dyDescent="0.25"/>
    <row r="27" spans="1:16" ht="14.25" customHeight="1" x14ac:dyDescent="0.25"/>
    <row r="28" spans="1:16" ht="14.25" customHeight="1" x14ac:dyDescent="0.25"/>
    <row r="29" spans="1:16" ht="14.25" customHeight="1" x14ac:dyDescent="0.25"/>
    <row r="30" spans="1:16" ht="14.25" customHeight="1" x14ac:dyDescent="0.25"/>
    <row r="31" spans="1:16" ht="14.25" customHeight="1" x14ac:dyDescent="0.25"/>
    <row r="32" spans="1:1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B2:G19">
    <cfRule type="cellIs" dxfId="1" priority="2" operator="greaterThan">
      <formula>10000</formula>
    </cfRule>
  </conditionalFormatting>
  <conditionalFormatting sqref="K6:P23">
    <cfRule type="cellIs" dxfId="0" priority="1" operator="greaterThan">
      <formula>10000</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000"/>
  <sheetViews>
    <sheetView workbookViewId="0">
      <selection activeCell="G34" sqref="G34"/>
    </sheetView>
  </sheetViews>
  <sheetFormatPr defaultColWidth="14.42578125" defaultRowHeight="15" customHeight="1" x14ac:dyDescent="0.25"/>
  <cols>
    <col min="1" max="1" width="16.5703125" customWidth="1"/>
    <col min="2" max="2" width="10" customWidth="1"/>
    <col min="3" max="3" width="9" customWidth="1"/>
    <col min="4" max="4" width="10" customWidth="1"/>
    <col min="5" max="5" width="9" customWidth="1"/>
    <col min="6" max="7" width="10" customWidth="1"/>
    <col min="8" max="9" width="8.7109375" customWidth="1"/>
    <col min="10" max="10" width="18.5703125" bestFit="1" customWidth="1"/>
    <col min="11" max="11" width="10.140625" bestFit="1" customWidth="1"/>
    <col min="12" max="12" width="9.140625" bestFit="1" customWidth="1"/>
    <col min="13" max="13" width="10.140625" bestFit="1" customWidth="1"/>
    <col min="14" max="14" width="9.140625" bestFit="1" customWidth="1"/>
    <col min="15" max="16" width="10.140625" bestFit="1" customWidth="1"/>
    <col min="17" max="18" width="8.7109375" customWidth="1"/>
  </cols>
  <sheetData>
    <row r="1" spans="1:18" ht="14.25" customHeight="1" x14ac:dyDescent="0.25">
      <c r="A1" s="6" t="s">
        <v>32</v>
      </c>
      <c r="B1" s="7" t="s">
        <v>33</v>
      </c>
      <c r="C1" s="7" t="s">
        <v>34</v>
      </c>
      <c r="D1" s="7" t="s">
        <v>35</v>
      </c>
      <c r="E1" s="7" t="s">
        <v>36</v>
      </c>
      <c r="F1" s="7" t="s">
        <v>37</v>
      </c>
      <c r="G1" s="7" t="s">
        <v>38</v>
      </c>
      <c r="J1" s="2" t="s">
        <v>58</v>
      </c>
      <c r="K1" s="2"/>
      <c r="L1" s="2"/>
      <c r="M1" s="2"/>
      <c r="N1" s="12"/>
      <c r="O1" s="12"/>
      <c r="P1" s="12"/>
      <c r="Q1" s="12"/>
      <c r="R1" s="12"/>
    </row>
    <row r="2" spans="1:18" ht="14.25" customHeight="1" x14ac:dyDescent="0.25">
      <c r="A2" s="8" t="s">
        <v>39</v>
      </c>
      <c r="B2" s="9">
        <v>3799</v>
      </c>
      <c r="C2" s="9">
        <v>557</v>
      </c>
      <c r="D2" s="9">
        <v>3863</v>
      </c>
      <c r="E2" s="9">
        <v>1117</v>
      </c>
      <c r="F2" s="9">
        <v>8237</v>
      </c>
      <c r="G2" s="9">
        <v>8690</v>
      </c>
    </row>
    <row r="3" spans="1:18" ht="14.25" customHeight="1" x14ac:dyDescent="0.25">
      <c r="A3" s="11" t="s">
        <v>41</v>
      </c>
      <c r="B3" s="9">
        <v>18930</v>
      </c>
      <c r="C3" s="9">
        <v>1042</v>
      </c>
      <c r="D3" s="9">
        <v>9355</v>
      </c>
      <c r="E3" s="9">
        <v>1100</v>
      </c>
      <c r="F3" s="9">
        <v>10185</v>
      </c>
      <c r="G3" s="9">
        <v>18749</v>
      </c>
    </row>
    <row r="4" spans="1:18" ht="14.25" customHeight="1" x14ac:dyDescent="0.25">
      <c r="A4" s="11" t="s">
        <v>42</v>
      </c>
      <c r="B4" s="9">
        <v>5725</v>
      </c>
      <c r="C4" s="9">
        <v>3072</v>
      </c>
      <c r="D4" s="9">
        <v>6702</v>
      </c>
      <c r="E4" s="9">
        <v>2116</v>
      </c>
      <c r="F4" s="9">
        <v>13452</v>
      </c>
      <c r="G4" s="9">
        <v>8046</v>
      </c>
      <c r="J4" s="6" t="s">
        <v>32</v>
      </c>
      <c r="K4" s="7" t="s">
        <v>33</v>
      </c>
      <c r="L4" s="7" t="s">
        <v>34</v>
      </c>
      <c r="M4" s="7" t="s">
        <v>35</v>
      </c>
      <c r="N4" s="7" t="s">
        <v>36</v>
      </c>
      <c r="O4" s="7" t="s">
        <v>37</v>
      </c>
      <c r="P4" s="7" t="s">
        <v>38</v>
      </c>
    </row>
    <row r="5" spans="1:18" ht="14.25" customHeight="1" x14ac:dyDescent="0.25">
      <c r="A5" s="11" t="s">
        <v>43</v>
      </c>
      <c r="B5" s="9">
        <v>1344</v>
      </c>
      <c r="C5" s="9">
        <v>3755</v>
      </c>
      <c r="D5" s="9">
        <v>4415</v>
      </c>
      <c r="E5" s="9">
        <v>1089</v>
      </c>
      <c r="F5" s="9">
        <v>4404</v>
      </c>
      <c r="G5" s="9">
        <v>20114</v>
      </c>
      <c r="J5" s="8" t="s">
        <v>39</v>
      </c>
      <c r="K5" s="9">
        <v>3799</v>
      </c>
      <c r="L5" s="9">
        <v>557</v>
      </c>
      <c r="M5" s="9">
        <v>3863</v>
      </c>
      <c r="N5" s="9">
        <v>1117</v>
      </c>
      <c r="O5" s="9">
        <v>8237</v>
      </c>
      <c r="P5" s="9">
        <v>8690</v>
      </c>
    </row>
    <row r="6" spans="1:18" ht="14.25" customHeight="1" x14ac:dyDescent="0.25">
      <c r="A6" s="8" t="s">
        <v>44</v>
      </c>
      <c r="B6" s="9">
        <v>8296</v>
      </c>
      <c r="C6" s="9">
        <v>3152</v>
      </c>
      <c r="D6" s="9">
        <v>11601</v>
      </c>
      <c r="E6" s="9">
        <v>1122</v>
      </c>
      <c r="F6" s="9">
        <v>3170</v>
      </c>
      <c r="G6" s="9">
        <v>10733</v>
      </c>
      <c r="J6" s="11" t="s">
        <v>41</v>
      </c>
      <c r="K6" s="9">
        <v>18930</v>
      </c>
      <c r="L6" s="9">
        <v>1042</v>
      </c>
      <c r="M6" s="9">
        <v>9355</v>
      </c>
      <c r="N6" s="9">
        <v>1100</v>
      </c>
      <c r="O6" s="9">
        <v>10185</v>
      </c>
      <c r="P6" s="9">
        <v>18749</v>
      </c>
    </row>
    <row r="7" spans="1:18" ht="14.25" customHeight="1" x14ac:dyDescent="0.25">
      <c r="A7" s="11" t="s">
        <v>45</v>
      </c>
      <c r="B7" s="9">
        <v>3945</v>
      </c>
      <c r="C7" s="9">
        <v>4056</v>
      </c>
      <c r="D7" s="9">
        <v>3726</v>
      </c>
      <c r="E7" s="9">
        <v>1135</v>
      </c>
      <c r="F7" s="9">
        <v>8817</v>
      </c>
      <c r="G7" s="9">
        <v>18524</v>
      </c>
      <c r="J7" s="11" t="s">
        <v>42</v>
      </c>
      <c r="K7" s="9">
        <v>5725</v>
      </c>
      <c r="L7" s="9">
        <v>3072</v>
      </c>
      <c r="M7" s="9">
        <v>6702</v>
      </c>
      <c r="N7" s="9">
        <v>2116</v>
      </c>
      <c r="O7" s="9">
        <v>13452</v>
      </c>
      <c r="P7" s="9">
        <v>8046</v>
      </c>
    </row>
    <row r="8" spans="1:18" ht="14.25" customHeight="1" x14ac:dyDescent="0.25">
      <c r="A8" s="11" t="s">
        <v>46</v>
      </c>
      <c r="B8" s="9">
        <v>8337</v>
      </c>
      <c r="C8" s="9">
        <v>4906</v>
      </c>
      <c r="D8" s="9">
        <v>9007</v>
      </c>
      <c r="E8" s="9">
        <v>2113</v>
      </c>
      <c r="F8" s="9">
        <v>13090</v>
      </c>
      <c r="G8" s="9">
        <v>13953</v>
      </c>
      <c r="J8" s="11" t="s">
        <v>43</v>
      </c>
      <c r="K8" s="9">
        <v>1344</v>
      </c>
      <c r="L8" s="9">
        <v>3755</v>
      </c>
      <c r="M8" s="9">
        <v>4415</v>
      </c>
      <c r="N8" s="9">
        <v>1089</v>
      </c>
      <c r="O8" s="9">
        <v>4404</v>
      </c>
      <c r="P8" s="9">
        <v>20114</v>
      </c>
    </row>
    <row r="9" spans="1:18" ht="14.25" customHeight="1" x14ac:dyDescent="0.25">
      <c r="A9" s="11" t="s">
        <v>47</v>
      </c>
      <c r="B9" s="9">
        <v>3742</v>
      </c>
      <c r="C9" s="9">
        <v>521</v>
      </c>
      <c r="D9" s="9">
        <v>4505</v>
      </c>
      <c r="E9" s="9">
        <v>1024</v>
      </c>
      <c r="F9" s="9">
        <v>3528</v>
      </c>
      <c r="G9" s="9">
        <v>15275</v>
      </c>
      <c r="J9" s="8" t="s">
        <v>44</v>
      </c>
      <c r="K9" s="9">
        <v>8296</v>
      </c>
      <c r="L9" s="9">
        <v>3152</v>
      </c>
      <c r="M9" s="9">
        <v>11601</v>
      </c>
      <c r="N9" s="9">
        <v>1122</v>
      </c>
      <c r="O9" s="9">
        <v>3170</v>
      </c>
      <c r="P9" s="9">
        <v>10733</v>
      </c>
    </row>
    <row r="10" spans="1:18" ht="14.25" customHeight="1" x14ac:dyDescent="0.25">
      <c r="A10" s="11" t="s">
        <v>48</v>
      </c>
      <c r="B10" s="9">
        <v>7605</v>
      </c>
      <c r="C10" s="9">
        <v>3428</v>
      </c>
      <c r="D10" s="9">
        <v>3973</v>
      </c>
      <c r="E10" s="9">
        <v>1716</v>
      </c>
      <c r="F10" s="9">
        <v>4839</v>
      </c>
      <c r="G10" s="9">
        <v>13085</v>
      </c>
      <c r="J10" s="11" t="s">
        <v>45</v>
      </c>
      <c r="K10" s="9">
        <v>3945</v>
      </c>
      <c r="L10" s="9">
        <v>4056</v>
      </c>
      <c r="M10" s="9">
        <v>3726</v>
      </c>
      <c r="N10" s="9">
        <v>1135</v>
      </c>
      <c r="O10" s="9">
        <v>8817</v>
      </c>
      <c r="P10" s="9">
        <v>18524</v>
      </c>
    </row>
    <row r="11" spans="1:18" ht="14.25" customHeight="1" x14ac:dyDescent="0.25">
      <c r="A11" s="8" t="s">
        <v>49</v>
      </c>
      <c r="B11" s="9">
        <v>5304</v>
      </c>
      <c r="C11" s="9">
        <v>1562</v>
      </c>
      <c r="D11" s="9">
        <v>2945</v>
      </c>
      <c r="E11" s="9">
        <v>1176</v>
      </c>
      <c r="F11" s="9">
        <v>9642</v>
      </c>
      <c r="G11" s="9">
        <v>13714</v>
      </c>
      <c r="J11" s="11" t="s">
        <v>46</v>
      </c>
      <c r="K11" s="9">
        <v>8337</v>
      </c>
      <c r="L11" s="9">
        <v>4906</v>
      </c>
      <c r="M11" s="9">
        <v>9007</v>
      </c>
      <c r="N11" s="9">
        <v>2113</v>
      </c>
      <c r="O11" s="9">
        <v>13090</v>
      </c>
      <c r="P11" s="9">
        <v>13953</v>
      </c>
    </row>
    <row r="12" spans="1:18" ht="14.25" customHeight="1" x14ac:dyDescent="0.25">
      <c r="A12" s="8" t="s">
        <v>50</v>
      </c>
      <c r="B12" s="9">
        <v>9333</v>
      </c>
      <c r="C12" s="9">
        <v>2779</v>
      </c>
      <c r="D12" s="9">
        <v>7549</v>
      </c>
      <c r="E12" s="9">
        <v>1101</v>
      </c>
      <c r="F12" s="9">
        <v>5850</v>
      </c>
      <c r="G12" s="9">
        <v>15065</v>
      </c>
      <c r="J12" s="11" t="s">
        <v>47</v>
      </c>
      <c r="K12" s="9">
        <v>3742</v>
      </c>
      <c r="L12" s="9">
        <v>521</v>
      </c>
      <c r="M12" s="9">
        <v>4505</v>
      </c>
      <c r="N12" s="9">
        <v>1024</v>
      </c>
      <c r="O12" s="9">
        <v>3528</v>
      </c>
      <c r="P12" s="9">
        <v>15275</v>
      </c>
    </row>
    <row r="13" spans="1:18" ht="14.25" customHeight="1" x14ac:dyDescent="0.25">
      <c r="A13" s="11" t="s">
        <v>51</v>
      </c>
      <c r="B13" s="9">
        <v>1103</v>
      </c>
      <c r="C13" s="9">
        <v>3470</v>
      </c>
      <c r="D13" s="9">
        <v>3862</v>
      </c>
      <c r="E13" s="9">
        <v>1040</v>
      </c>
      <c r="F13" s="9">
        <v>10024</v>
      </c>
      <c r="G13" s="9">
        <v>18389</v>
      </c>
      <c r="J13" s="11" t="s">
        <v>48</v>
      </c>
      <c r="K13" s="9">
        <v>7605</v>
      </c>
      <c r="L13" s="9">
        <v>3428</v>
      </c>
      <c r="M13" s="9">
        <v>3973</v>
      </c>
      <c r="N13" s="9">
        <v>1716</v>
      </c>
      <c r="O13" s="9">
        <v>4839</v>
      </c>
      <c r="P13" s="9">
        <v>13085</v>
      </c>
    </row>
    <row r="14" spans="1:18" ht="14.25" customHeight="1" x14ac:dyDescent="0.25">
      <c r="A14" s="11" t="s">
        <v>52</v>
      </c>
      <c r="B14" s="9">
        <v>1333</v>
      </c>
      <c r="C14" s="9">
        <v>1913</v>
      </c>
      <c r="D14" s="9">
        <v>4596</v>
      </c>
      <c r="E14" s="9">
        <v>1126</v>
      </c>
      <c r="F14" s="9">
        <v>5503</v>
      </c>
      <c r="G14" s="9">
        <v>10686</v>
      </c>
      <c r="J14" s="8" t="s">
        <v>49</v>
      </c>
      <c r="K14" s="9">
        <v>5304</v>
      </c>
      <c r="L14" s="9">
        <v>1562</v>
      </c>
      <c r="M14" s="9">
        <v>2945</v>
      </c>
      <c r="N14" s="9">
        <v>1176</v>
      </c>
      <c r="O14" s="9">
        <v>9642</v>
      </c>
      <c r="P14" s="9">
        <v>13714</v>
      </c>
    </row>
    <row r="15" spans="1:18" ht="14.25" customHeight="1" x14ac:dyDescent="0.25">
      <c r="A15" s="8" t="s">
        <v>53</v>
      </c>
      <c r="B15" s="9">
        <v>12398</v>
      </c>
      <c r="C15" s="9">
        <v>2883</v>
      </c>
      <c r="D15" s="9">
        <v>2142</v>
      </c>
      <c r="E15" s="9">
        <v>2014</v>
      </c>
      <c r="F15" s="9">
        <v>13547</v>
      </c>
      <c r="G15" s="9">
        <v>21983</v>
      </c>
      <c r="J15" s="8" t="s">
        <v>50</v>
      </c>
      <c r="K15" s="9">
        <v>9333</v>
      </c>
      <c r="L15" s="9">
        <v>2779</v>
      </c>
      <c r="M15" s="9">
        <v>7549</v>
      </c>
      <c r="N15" s="9">
        <v>1101</v>
      </c>
      <c r="O15" s="9">
        <v>5850</v>
      </c>
      <c r="P15" s="9">
        <v>15065</v>
      </c>
    </row>
    <row r="16" spans="1:18" ht="14.25" customHeight="1" x14ac:dyDescent="0.25">
      <c r="A16" s="11" t="s">
        <v>54</v>
      </c>
      <c r="B16" s="9">
        <v>3251</v>
      </c>
      <c r="C16" s="9">
        <v>4931</v>
      </c>
      <c r="D16" s="9">
        <v>8283</v>
      </c>
      <c r="E16" s="9">
        <v>1054</v>
      </c>
      <c r="F16" s="9">
        <v>9543</v>
      </c>
      <c r="G16" s="9">
        <v>11967</v>
      </c>
      <c r="J16" s="11" t="s">
        <v>51</v>
      </c>
      <c r="K16" s="9">
        <v>1103</v>
      </c>
      <c r="L16" s="9">
        <v>3470</v>
      </c>
      <c r="M16" s="9">
        <v>3862</v>
      </c>
      <c r="N16" s="9">
        <v>1040</v>
      </c>
      <c r="O16" s="9">
        <v>10024</v>
      </c>
      <c r="P16" s="9">
        <v>18389</v>
      </c>
    </row>
    <row r="17" spans="1:16" ht="14.25" customHeight="1" x14ac:dyDescent="0.25">
      <c r="A17" s="11" t="s">
        <v>55</v>
      </c>
      <c r="B17" s="9">
        <v>4624</v>
      </c>
      <c r="C17" s="9">
        <v>4798</v>
      </c>
      <c r="D17" s="9">
        <v>8420</v>
      </c>
      <c r="E17" s="9">
        <v>1389</v>
      </c>
      <c r="F17" s="9">
        <v>10468</v>
      </c>
      <c r="G17" s="9">
        <v>12677</v>
      </c>
      <c r="J17" s="11" t="s">
        <v>52</v>
      </c>
      <c r="K17" s="9">
        <v>1333</v>
      </c>
      <c r="L17" s="9">
        <v>1913</v>
      </c>
      <c r="M17" s="9">
        <v>4596</v>
      </c>
      <c r="N17" s="9">
        <v>1126</v>
      </c>
      <c r="O17" s="9">
        <v>5503</v>
      </c>
      <c r="P17" s="9">
        <v>10686</v>
      </c>
    </row>
    <row r="18" spans="1:16" ht="14.25" customHeight="1" x14ac:dyDescent="0.25">
      <c r="A18" s="11" t="s">
        <v>56</v>
      </c>
      <c r="B18" s="9">
        <v>2552</v>
      </c>
      <c r="C18" s="9">
        <v>4459</v>
      </c>
      <c r="D18" s="9">
        <v>2248</v>
      </c>
      <c r="E18" s="9">
        <v>1058</v>
      </c>
      <c r="F18" s="9">
        <v>6267</v>
      </c>
      <c r="G18" s="9">
        <v>14982</v>
      </c>
      <c r="J18" s="8" t="s">
        <v>53</v>
      </c>
      <c r="K18" s="9">
        <v>12398</v>
      </c>
      <c r="L18" s="9">
        <v>2883</v>
      </c>
      <c r="M18" s="9">
        <v>2142</v>
      </c>
      <c r="N18" s="9">
        <v>2014</v>
      </c>
      <c r="O18" s="9">
        <v>13547</v>
      </c>
      <c r="P18" s="9">
        <v>21983</v>
      </c>
    </row>
    <row r="19" spans="1:16" ht="14.25" customHeight="1" x14ac:dyDescent="0.25">
      <c r="A19" s="11" t="s">
        <v>57</v>
      </c>
      <c r="B19" s="9">
        <v>4281</v>
      </c>
      <c r="C19" s="9">
        <v>4172</v>
      </c>
      <c r="D19" s="9">
        <v>11074</v>
      </c>
      <c r="E19" s="9">
        <v>1282</v>
      </c>
      <c r="F19" s="9">
        <v>2365</v>
      </c>
      <c r="G19" s="9">
        <v>9380</v>
      </c>
      <c r="J19" s="11" t="s">
        <v>54</v>
      </c>
      <c r="K19" s="9">
        <v>3251</v>
      </c>
      <c r="L19" s="9">
        <v>4931</v>
      </c>
      <c r="M19" s="9">
        <v>8283</v>
      </c>
      <c r="N19" s="9">
        <v>1054</v>
      </c>
      <c r="O19" s="9">
        <v>9543</v>
      </c>
      <c r="P19" s="9">
        <v>11967</v>
      </c>
    </row>
    <row r="20" spans="1:16" ht="14.25" customHeight="1" x14ac:dyDescent="0.25">
      <c r="J20" s="11" t="s">
        <v>55</v>
      </c>
      <c r="K20" s="9">
        <v>4624</v>
      </c>
      <c r="L20" s="9">
        <v>4798</v>
      </c>
      <c r="M20" s="9">
        <v>8420</v>
      </c>
      <c r="N20" s="9">
        <v>1389</v>
      </c>
      <c r="O20" s="9">
        <v>10468</v>
      </c>
      <c r="P20" s="9">
        <v>12677</v>
      </c>
    </row>
    <row r="21" spans="1:16" ht="14.25" customHeight="1" x14ac:dyDescent="0.25">
      <c r="J21" s="11" t="s">
        <v>56</v>
      </c>
      <c r="K21" s="9">
        <v>2552</v>
      </c>
      <c r="L21" s="9">
        <v>4459</v>
      </c>
      <c r="M21" s="9">
        <v>2248</v>
      </c>
      <c r="N21" s="9">
        <v>1058</v>
      </c>
      <c r="O21" s="9">
        <v>6267</v>
      </c>
      <c r="P21" s="9">
        <v>14982</v>
      </c>
    </row>
    <row r="22" spans="1:16" ht="14.25" customHeight="1" x14ac:dyDescent="0.25">
      <c r="J22" s="11" t="s">
        <v>57</v>
      </c>
      <c r="K22" s="9">
        <v>4281</v>
      </c>
      <c r="L22" s="9">
        <v>4172</v>
      </c>
      <c r="M22" s="9">
        <v>11074</v>
      </c>
      <c r="N22" s="9">
        <v>1282</v>
      </c>
      <c r="O22" s="9">
        <v>2365</v>
      </c>
      <c r="P22" s="9">
        <v>9380</v>
      </c>
    </row>
    <row r="23" spans="1:16" ht="14.25" customHeight="1" x14ac:dyDescent="0.25"/>
    <row r="24" spans="1:16" ht="14.25" customHeight="1" x14ac:dyDescent="0.25"/>
    <row r="25" spans="1:16" ht="14.25" customHeight="1" x14ac:dyDescent="0.25"/>
    <row r="26" spans="1:16" ht="14.25" customHeight="1" x14ac:dyDescent="0.25"/>
    <row r="27" spans="1:16" ht="14.25" customHeight="1" x14ac:dyDescent="0.25"/>
    <row r="28" spans="1:16" ht="14.25" customHeight="1" x14ac:dyDescent="0.25"/>
    <row r="29" spans="1:16" ht="14.25" customHeight="1" x14ac:dyDescent="0.25"/>
    <row r="30" spans="1:16" ht="14.25" customHeight="1" x14ac:dyDescent="0.25"/>
    <row r="31" spans="1:16" ht="14.25" customHeight="1" x14ac:dyDescent="0.25"/>
    <row r="32" spans="1:1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B2:G19">
    <cfRule type="colorScale" priority="2">
      <colorScale>
        <cfvo type="min"/>
        <cfvo type="percentile" val="50"/>
        <cfvo type="max"/>
        <color rgb="FFF8696B"/>
        <color rgb="FFFFEB84"/>
        <color rgb="FF63BE7B"/>
      </colorScale>
    </cfRule>
  </conditionalFormatting>
  <conditionalFormatting sqref="K5:P22">
    <cfRule type="colorScale" priority="1">
      <colorScale>
        <cfvo type="min"/>
        <cfvo type="percentile" val="50"/>
        <cfvo type="max"/>
        <color rgb="FFF8696B"/>
        <color rgb="FFFFEB84"/>
        <color rgb="FF63BE7B"/>
      </colorScale>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topLeftCell="A13" workbookViewId="0">
      <selection activeCell="I24" sqref="I24"/>
    </sheetView>
  </sheetViews>
  <sheetFormatPr defaultColWidth="14.42578125" defaultRowHeight="15" customHeight="1" x14ac:dyDescent="0.25"/>
  <cols>
    <col min="1" max="1" width="9.5703125" customWidth="1"/>
    <col min="2" max="2" width="6.85546875" customWidth="1"/>
    <col min="3" max="3" width="9.5703125" customWidth="1"/>
    <col min="4" max="4" width="7" customWidth="1"/>
    <col min="5" max="5" width="5.140625" customWidth="1"/>
    <col min="6" max="6" width="8.5703125" customWidth="1"/>
    <col min="7" max="24" width="8.7109375" customWidth="1"/>
  </cols>
  <sheetData>
    <row r="1" spans="1:20" ht="14.25" customHeight="1" x14ac:dyDescent="0.25">
      <c r="A1" s="13" t="s">
        <v>59</v>
      </c>
      <c r="B1" s="14" t="s">
        <v>60</v>
      </c>
      <c r="C1" s="14" t="s">
        <v>61</v>
      </c>
      <c r="D1" s="15" t="s">
        <v>62</v>
      </c>
      <c r="E1" s="15" t="s">
        <v>63</v>
      </c>
      <c r="F1" s="15" t="s">
        <v>64</v>
      </c>
      <c r="G1" s="15" t="s">
        <v>65</v>
      </c>
    </row>
    <row r="2" spans="1:20" ht="14.25" customHeight="1" x14ac:dyDescent="0.25">
      <c r="A2" s="16">
        <v>43471</v>
      </c>
      <c r="B2" s="17" t="s">
        <v>66</v>
      </c>
      <c r="C2" s="17" t="s">
        <v>67</v>
      </c>
      <c r="D2" s="18" t="s">
        <v>68</v>
      </c>
      <c r="E2" s="17">
        <v>95</v>
      </c>
      <c r="F2" s="19">
        <v>1.99</v>
      </c>
      <c r="G2" s="20">
        <v>189.05</v>
      </c>
      <c r="I2" s="2" t="s">
        <v>69</v>
      </c>
      <c r="J2" s="2"/>
      <c r="K2" s="2"/>
      <c r="L2" s="2"/>
      <c r="M2" s="2"/>
      <c r="N2" s="2"/>
      <c r="O2" s="2"/>
      <c r="P2" s="2"/>
    </row>
    <row r="3" spans="1:20" ht="14.25" customHeight="1" x14ac:dyDescent="0.25">
      <c r="A3" s="16">
        <v>43488</v>
      </c>
      <c r="B3" s="17" t="s">
        <v>15</v>
      </c>
      <c r="C3" s="17" t="s">
        <v>70</v>
      </c>
      <c r="D3" s="18" t="s">
        <v>71</v>
      </c>
      <c r="E3" s="17">
        <v>50</v>
      </c>
      <c r="F3" s="19">
        <v>19.989999999999998</v>
      </c>
      <c r="G3" s="20">
        <v>999.49999999999989</v>
      </c>
    </row>
    <row r="4" spans="1:20" ht="14.25" customHeight="1" x14ac:dyDescent="0.25">
      <c r="A4" s="16">
        <v>43505</v>
      </c>
      <c r="B4" s="17" t="s">
        <v>15</v>
      </c>
      <c r="C4" s="17" t="s">
        <v>72</v>
      </c>
      <c r="D4" s="18" t="s">
        <v>68</v>
      </c>
      <c r="E4" s="17">
        <v>36</v>
      </c>
      <c r="F4" s="19">
        <v>4.99</v>
      </c>
      <c r="G4" s="20">
        <v>179.64000000000001</v>
      </c>
      <c r="I4">
        <f>SUMIF(B:B,"East",E:E)</f>
        <v>691</v>
      </c>
    </row>
    <row r="5" spans="1:20" ht="14.25" customHeight="1" x14ac:dyDescent="0.25">
      <c r="A5" s="16">
        <v>43522</v>
      </c>
      <c r="B5" s="17" t="s">
        <v>15</v>
      </c>
      <c r="C5" s="17" t="s">
        <v>73</v>
      </c>
      <c r="D5" s="18" t="s">
        <v>74</v>
      </c>
      <c r="E5" s="17">
        <v>27</v>
      </c>
      <c r="F5" s="19">
        <v>19.989999999999998</v>
      </c>
      <c r="G5" s="20">
        <v>539.7299999999999</v>
      </c>
    </row>
    <row r="6" spans="1:20" ht="14.25" customHeight="1" x14ac:dyDescent="0.25">
      <c r="A6" s="16">
        <v>43539</v>
      </c>
      <c r="B6" s="17" t="s">
        <v>75</v>
      </c>
      <c r="C6" s="17" t="s">
        <v>76</v>
      </c>
      <c r="D6" s="18" t="s">
        <v>68</v>
      </c>
      <c r="E6" s="17">
        <v>56</v>
      </c>
      <c r="F6" s="19">
        <v>2.99</v>
      </c>
      <c r="G6" s="20">
        <v>167.44</v>
      </c>
    </row>
    <row r="7" spans="1:20" ht="14.25" customHeight="1" x14ac:dyDescent="0.25">
      <c r="A7" s="16">
        <v>43556</v>
      </c>
      <c r="B7" s="17" t="s">
        <v>66</v>
      </c>
      <c r="C7" s="17" t="s">
        <v>67</v>
      </c>
      <c r="D7" s="18" t="s">
        <v>71</v>
      </c>
      <c r="E7" s="17">
        <v>60</v>
      </c>
      <c r="F7" s="19">
        <v>4.99</v>
      </c>
      <c r="G7" s="20">
        <v>299.40000000000003</v>
      </c>
    </row>
    <row r="8" spans="1:20" ht="14.25" customHeight="1" x14ac:dyDescent="0.25">
      <c r="A8" s="16">
        <v>43573</v>
      </c>
      <c r="B8" s="17" t="s">
        <v>15</v>
      </c>
      <c r="C8" s="17" t="s">
        <v>77</v>
      </c>
      <c r="D8" s="18" t="s">
        <v>68</v>
      </c>
      <c r="E8" s="17">
        <v>75</v>
      </c>
      <c r="F8" s="19">
        <v>1.99</v>
      </c>
      <c r="G8" s="20">
        <v>149.25</v>
      </c>
    </row>
    <row r="9" spans="1:20" ht="14.25" customHeight="1" x14ac:dyDescent="0.25">
      <c r="A9" s="16">
        <v>43590</v>
      </c>
      <c r="B9" s="17" t="s">
        <v>15</v>
      </c>
      <c r="C9" s="17" t="s">
        <v>72</v>
      </c>
      <c r="D9" s="18" t="s">
        <v>68</v>
      </c>
      <c r="E9" s="17">
        <v>90</v>
      </c>
      <c r="F9" s="19">
        <v>4.99</v>
      </c>
      <c r="G9" s="20">
        <v>449.1</v>
      </c>
      <c r="I9" s="2" t="s">
        <v>78</v>
      </c>
      <c r="J9" s="2"/>
      <c r="K9" s="2"/>
      <c r="L9" s="2"/>
      <c r="M9" s="2"/>
      <c r="N9" s="2"/>
      <c r="O9" s="2"/>
      <c r="P9" s="2"/>
    </row>
    <row r="10" spans="1:20" ht="14.25" customHeight="1" x14ac:dyDescent="0.25">
      <c r="A10" s="16">
        <v>43607</v>
      </c>
      <c r="B10" s="17" t="s">
        <v>75</v>
      </c>
      <c r="C10" s="17" t="s">
        <v>79</v>
      </c>
      <c r="D10" s="18" t="s">
        <v>68</v>
      </c>
      <c r="E10" s="17">
        <v>32</v>
      </c>
      <c r="F10" s="19">
        <v>1.99</v>
      </c>
      <c r="G10" s="20">
        <v>63.68</v>
      </c>
    </row>
    <row r="11" spans="1:20" ht="14.25" customHeight="1" x14ac:dyDescent="0.25">
      <c r="A11" s="16">
        <v>43624</v>
      </c>
      <c r="B11" s="17" t="s">
        <v>66</v>
      </c>
      <c r="C11" s="17" t="s">
        <v>67</v>
      </c>
      <c r="D11" s="18" t="s">
        <v>71</v>
      </c>
      <c r="E11" s="17">
        <v>60</v>
      </c>
      <c r="F11" s="19">
        <v>8.99</v>
      </c>
      <c r="G11" s="20">
        <v>539.4</v>
      </c>
      <c r="I11">
        <f>SUMIF(D:D,"Binder",G:G)</f>
        <v>9577.65</v>
      </c>
    </row>
    <row r="12" spans="1:20" ht="14.25" customHeight="1" x14ac:dyDescent="0.25">
      <c r="A12" s="16">
        <v>43641</v>
      </c>
      <c r="B12" s="17" t="s">
        <v>15</v>
      </c>
      <c r="C12" s="17" t="s">
        <v>80</v>
      </c>
      <c r="D12" s="18" t="s">
        <v>68</v>
      </c>
      <c r="E12" s="17">
        <v>90</v>
      </c>
      <c r="F12" s="19">
        <v>4.99</v>
      </c>
      <c r="G12" s="20">
        <v>449.1</v>
      </c>
    </row>
    <row r="13" spans="1:20" ht="14.25" customHeight="1" x14ac:dyDescent="0.25">
      <c r="A13" s="16">
        <v>43658</v>
      </c>
      <c r="B13" s="17" t="s">
        <v>66</v>
      </c>
      <c r="C13" s="17" t="s">
        <v>81</v>
      </c>
      <c r="D13" s="18" t="s">
        <v>71</v>
      </c>
      <c r="E13" s="17">
        <v>29</v>
      </c>
      <c r="F13" s="19">
        <v>1.99</v>
      </c>
      <c r="G13" s="20">
        <v>57.71</v>
      </c>
    </row>
    <row r="14" spans="1:20" ht="14.25" customHeight="1" x14ac:dyDescent="0.25">
      <c r="A14" s="16">
        <v>43675</v>
      </c>
      <c r="B14" s="17" t="s">
        <v>66</v>
      </c>
      <c r="C14" s="17" t="s">
        <v>82</v>
      </c>
      <c r="D14" s="18" t="s">
        <v>71</v>
      </c>
      <c r="E14" s="17">
        <v>81</v>
      </c>
      <c r="F14" s="19">
        <v>19.989999999999998</v>
      </c>
      <c r="G14" s="20">
        <v>1619.1899999999998</v>
      </c>
    </row>
    <row r="15" spans="1:20" ht="14.25" customHeight="1" x14ac:dyDescent="0.25">
      <c r="A15" s="16">
        <v>43692</v>
      </c>
      <c r="B15" s="17" t="s">
        <v>66</v>
      </c>
      <c r="C15" s="17" t="s">
        <v>67</v>
      </c>
      <c r="D15" s="18" t="s">
        <v>68</v>
      </c>
      <c r="E15" s="17">
        <v>35</v>
      </c>
      <c r="F15" s="19">
        <v>4.99</v>
      </c>
      <c r="G15" s="20">
        <v>174.65</v>
      </c>
      <c r="I15" s="2" t="s">
        <v>83</v>
      </c>
      <c r="J15" s="2"/>
      <c r="K15" s="2"/>
      <c r="L15" s="2"/>
      <c r="M15" s="2"/>
      <c r="N15" s="2"/>
      <c r="O15" s="2"/>
      <c r="P15" s="2"/>
      <c r="Q15" s="2"/>
      <c r="R15" s="2"/>
      <c r="S15" s="2"/>
      <c r="T15" s="2"/>
    </row>
    <row r="16" spans="1:20" ht="14.25" customHeight="1" x14ac:dyDescent="0.25">
      <c r="A16" s="16">
        <v>43709</v>
      </c>
      <c r="B16" s="17" t="s">
        <v>15</v>
      </c>
      <c r="C16" s="17" t="s">
        <v>84</v>
      </c>
      <c r="D16" s="18" t="s">
        <v>85</v>
      </c>
      <c r="E16" s="17">
        <v>2</v>
      </c>
      <c r="F16" s="19">
        <v>125</v>
      </c>
      <c r="G16" s="20">
        <v>250</v>
      </c>
    </row>
    <row r="17" spans="1:24" ht="14.25" customHeight="1" x14ac:dyDescent="0.25">
      <c r="A17" s="16">
        <v>43726</v>
      </c>
      <c r="B17" s="17" t="s">
        <v>66</v>
      </c>
      <c r="C17" s="17" t="s">
        <v>67</v>
      </c>
      <c r="D17" s="18" t="s">
        <v>86</v>
      </c>
      <c r="E17" s="17">
        <v>16</v>
      </c>
      <c r="F17" s="19">
        <v>15.99</v>
      </c>
      <c r="G17" s="20">
        <v>255.84</v>
      </c>
      <c r="I17">
        <f>SUMIFS(G:G,B:B,"Central",D:D,"Pencil")</f>
        <v>1540.32</v>
      </c>
    </row>
    <row r="18" spans="1:24" ht="14.25" customHeight="1" x14ac:dyDescent="0.25">
      <c r="A18" s="16">
        <v>43743</v>
      </c>
      <c r="B18" s="17" t="s">
        <v>15</v>
      </c>
      <c r="C18" s="17" t="s">
        <v>80</v>
      </c>
      <c r="D18" s="18" t="s">
        <v>71</v>
      </c>
      <c r="E18" s="17">
        <v>28</v>
      </c>
      <c r="F18" s="19">
        <v>8.99</v>
      </c>
      <c r="G18" s="20">
        <v>251.72</v>
      </c>
    </row>
    <row r="19" spans="1:24" ht="14.25" customHeight="1" x14ac:dyDescent="0.25">
      <c r="A19" s="16">
        <v>43760</v>
      </c>
      <c r="B19" s="17" t="s">
        <v>66</v>
      </c>
      <c r="C19" s="17" t="s">
        <v>67</v>
      </c>
      <c r="D19" s="18" t="s">
        <v>74</v>
      </c>
      <c r="E19" s="17">
        <v>64</v>
      </c>
      <c r="F19" s="19">
        <v>8.99</v>
      </c>
      <c r="G19" s="20">
        <v>575.36</v>
      </c>
    </row>
    <row r="20" spans="1:24" ht="14.25" customHeight="1" x14ac:dyDescent="0.25">
      <c r="A20" s="16">
        <v>43777</v>
      </c>
      <c r="B20" s="17" t="s">
        <v>66</v>
      </c>
      <c r="C20" s="17" t="s">
        <v>82</v>
      </c>
      <c r="D20" s="18" t="s">
        <v>74</v>
      </c>
      <c r="E20" s="17">
        <v>15</v>
      </c>
      <c r="F20" s="19">
        <v>19.989999999999998</v>
      </c>
      <c r="G20" s="20">
        <v>299.84999999999997</v>
      </c>
    </row>
    <row r="21" spans="1:24" ht="14.25" customHeight="1" x14ac:dyDescent="0.25">
      <c r="A21" s="16">
        <v>43794</v>
      </c>
      <c r="B21" s="17" t="s">
        <v>15</v>
      </c>
      <c r="C21" s="17" t="s">
        <v>70</v>
      </c>
      <c r="D21" s="18" t="s">
        <v>86</v>
      </c>
      <c r="E21" s="17">
        <v>96</v>
      </c>
      <c r="F21" s="19">
        <v>4.99</v>
      </c>
      <c r="G21" s="20">
        <v>479.04</v>
      </c>
      <c r="I21" s="21" t="s">
        <v>87</v>
      </c>
      <c r="J21" s="2"/>
      <c r="K21" s="2"/>
      <c r="L21" s="2"/>
      <c r="M21" s="2"/>
      <c r="N21" s="2"/>
      <c r="O21" s="2"/>
      <c r="P21" s="2"/>
    </row>
    <row r="22" spans="1:24" ht="14.25" customHeight="1" x14ac:dyDescent="0.25">
      <c r="A22" s="16">
        <v>43811</v>
      </c>
      <c r="B22" s="17" t="s">
        <v>15</v>
      </c>
      <c r="C22" s="17" t="s">
        <v>84</v>
      </c>
      <c r="D22" s="18" t="s">
        <v>68</v>
      </c>
      <c r="E22" s="17">
        <v>67</v>
      </c>
      <c r="F22" s="19">
        <v>1.29</v>
      </c>
      <c r="G22" s="20">
        <v>86.43</v>
      </c>
    </row>
    <row r="23" spans="1:24" ht="14.25" customHeight="1" x14ac:dyDescent="0.25">
      <c r="A23" s="16">
        <v>43828</v>
      </c>
      <c r="B23" s="17" t="s">
        <v>66</v>
      </c>
      <c r="C23" s="17" t="s">
        <v>82</v>
      </c>
      <c r="D23" s="18" t="s">
        <v>86</v>
      </c>
      <c r="E23" s="17">
        <v>74</v>
      </c>
      <c r="F23" s="19">
        <v>15.99</v>
      </c>
      <c r="G23" s="20">
        <v>1183.26</v>
      </c>
      <c r="I23">
        <f>SUMIFS(E:E,C:C,"Jones",D:D,"&lt;&gt;Pencil")</f>
        <v>266</v>
      </c>
    </row>
    <row r="24" spans="1:24" ht="14.25" customHeight="1" x14ac:dyDescent="0.25">
      <c r="A24" s="16">
        <v>43845</v>
      </c>
      <c r="B24" s="17" t="s">
        <v>15</v>
      </c>
      <c r="C24" s="17" t="s">
        <v>73</v>
      </c>
      <c r="D24" s="18" t="s">
        <v>71</v>
      </c>
      <c r="E24" s="17">
        <v>46</v>
      </c>
      <c r="F24" s="19">
        <v>8.99</v>
      </c>
      <c r="G24" s="20">
        <v>413.54</v>
      </c>
    </row>
    <row r="25" spans="1:24" ht="14.25" customHeight="1" x14ac:dyDescent="0.25">
      <c r="A25" s="16">
        <v>43862</v>
      </c>
      <c r="B25" s="17" t="s">
        <v>15</v>
      </c>
      <c r="C25" s="17" t="s">
        <v>84</v>
      </c>
      <c r="D25" s="18" t="s">
        <v>71</v>
      </c>
      <c r="E25" s="17">
        <v>87</v>
      </c>
      <c r="F25" s="19">
        <v>15</v>
      </c>
      <c r="G25" s="20">
        <v>1305</v>
      </c>
    </row>
    <row r="26" spans="1:24" ht="14.25" customHeight="1" x14ac:dyDescent="0.25">
      <c r="A26" s="16">
        <v>43879</v>
      </c>
      <c r="B26" s="17" t="s">
        <v>66</v>
      </c>
      <c r="C26" s="17" t="s">
        <v>67</v>
      </c>
      <c r="D26" s="18" t="s">
        <v>71</v>
      </c>
      <c r="E26" s="17">
        <v>4</v>
      </c>
      <c r="F26" s="19">
        <v>4.99</v>
      </c>
      <c r="G26" s="20">
        <v>19.96</v>
      </c>
      <c r="I26" s="21" t="s">
        <v>88</v>
      </c>
      <c r="J26" s="21"/>
      <c r="K26" s="21"/>
      <c r="L26" s="21"/>
      <c r="M26" s="21"/>
      <c r="N26" s="21"/>
      <c r="O26" s="21"/>
    </row>
    <row r="27" spans="1:24" ht="14.25" customHeight="1" x14ac:dyDescent="0.25">
      <c r="A27" s="16">
        <v>43897</v>
      </c>
      <c r="B27" s="17" t="s">
        <v>75</v>
      </c>
      <c r="C27" s="17" t="s">
        <v>76</v>
      </c>
      <c r="D27" s="18" t="s">
        <v>71</v>
      </c>
      <c r="E27" s="17">
        <v>7</v>
      </c>
      <c r="F27" s="19">
        <v>19.989999999999998</v>
      </c>
      <c r="G27" s="20">
        <v>139.92999999999998</v>
      </c>
    </row>
    <row r="28" spans="1:24" ht="14.25" customHeight="1" x14ac:dyDescent="0.25">
      <c r="A28" s="16">
        <v>43914</v>
      </c>
      <c r="B28" s="17" t="s">
        <v>15</v>
      </c>
      <c r="C28" s="17" t="s">
        <v>72</v>
      </c>
      <c r="D28" s="18" t="s">
        <v>86</v>
      </c>
      <c r="E28" s="17">
        <v>50</v>
      </c>
      <c r="F28" s="19">
        <v>4.99</v>
      </c>
      <c r="G28" s="20">
        <v>249.5</v>
      </c>
      <c r="I28">
        <f>COUNTIFS(D:D,"Binder",C:C,"Jardine")</f>
        <v>2</v>
      </c>
    </row>
    <row r="29" spans="1:24" ht="14.25" customHeight="1" x14ac:dyDescent="0.25">
      <c r="A29" s="16">
        <v>43931</v>
      </c>
      <c r="B29" s="17" t="s">
        <v>15</v>
      </c>
      <c r="C29" s="17" t="s">
        <v>77</v>
      </c>
      <c r="D29" s="18" t="s">
        <v>68</v>
      </c>
      <c r="E29" s="17">
        <v>66</v>
      </c>
      <c r="F29" s="19">
        <v>1.99</v>
      </c>
      <c r="G29" s="20">
        <v>131.34</v>
      </c>
    </row>
    <row r="30" spans="1:24" ht="14.25" customHeight="1" x14ac:dyDescent="0.25">
      <c r="A30" s="16">
        <v>43948</v>
      </c>
      <c r="B30" s="17" t="s">
        <v>66</v>
      </c>
      <c r="C30" s="17" t="s">
        <v>81</v>
      </c>
      <c r="D30" s="18" t="s">
        <v>74</v>
      </c>
      <c r="E30" s="17">
        <v>96</v>
      </c>
      <c r="F30" s="19">
        <v>4.99</v>
      </c>
      <c r="G30" s="20">
        <v>479.04</v>
      </c>
    </row>
    <row r="31" spans="1:24" ht="14.25" customHeight="1" x14ac:dyDescent="0.25">
      <c r="A31" s="16">
        <v>43965</v>
      </c>
      <c r="B31" s="17" t="s">
        <v>15</v>
      </c>
      <c r="C31" s="17" t="s">
        <v>73</v>
      </c>
      <c r="D31" s="18" t="s">
        <v>68</v>
      </c>
      <c r="E31" s="17">
        <v>53</v>
      </c>
      <c r="F31" s="19">
        <v>1.29</v>
      </c>
      <c r="G31" s="20">
        <v>68.37</v>
      </c>
      <c r="I31" s="21" t="s">
        <v>89</v>
      </c>
      <c r="J31" s="21"/>
      <c r="K31" s="21"/>
      <c r="L31" s="21"/>
      <c r="M31" s="21"/>
      <c r="N31" s="21"/>
      <c r="O31" s="21"/>
      <c r="P31" s="21"/>
      <c r="Q31" s="21"/>
      <c r="R31" s="21"/>
      <c r="S31" s="21"/>
      <c r="T31" s="21"/>
      <c r="U31" s="21"/>
      <c r="V31" s="21"/>
      <c r="W31" s="21"/>
      <c r="X31" s="21"/>
    </row>
    <row r="32" spans="1:24" ht="14.25" customHeight="1" x14ac:dyDescent="0.25">
      <c r="A32" s="16">
        <v>43982</v>
      </c>
      <c r="B32" s="17" t="s">
        <v>15</v>
      </c>
      <c r="C32" s="17" t="s">
        <v>73</v>
      </c>
      <c r="D32" s="18" t="s">
        <v>71</v>
      </c>
      <c r="E32" s="17">
        <v>80</v>
      </c>
      <c r="F32" s="19">
        <v>8.99</v>
      </c>
      <c r="G32" s="20">
        <v>719.2</v>
      </c>
    </row>
    <row r="33" spans="1:13" ht="14.25" customHeight="1" x14ac:dyDescent="0.25">
      <c r="A33" s="16">
        <v>43999</v>
      </c>
      <c r="B33" s="17" t="s">
        <v>15</v>
      </c>
      <c r="C33" s="17" t="s">
        <v>70</v>
      </c>
      <c r="D33" s="18" t="s">
        <v>85</v>
      </c>
      <c r="E33" s="17">
        <v>5</v>
      </c>
      <c r="F33" s="19">
        <v>125</v>
      </c>
      <c r="G33" s="20">
        <v>625</v>
      </c>
      <c r="I33" s="34" t="s">
        <v>338</v>
      </c>
    </row>
    <row r="34" spans="1:13" ht="14.25" customHeight="1" x14ac:dyDescent="0.25">
      <c r="A34" s="16">
        <v>44016</v>
      </c>
      <c r="B34" s="17" t="s">
        <v>66</v>
      </c>
      <c r="C34" s="17" t="s">
        <v>67</v>
      </c>
      <c r="D34" s="18" t="s">
        <v>86</v>
      </c>
      <c r="E34" s="17">
        <v>62</v>
      </c>
      <c r="F34" s="19">
        <v>4.99</v>
      </c>
      <c r="G34" s="20">
        <v>309.38</v>
      </c>
    </row>
    <row r="35" spans="1:13" ht="14.25" customHeight="1" x14ac:dyDescent="0.25">
      <c r="A35" s="16">
        <v>44033</v>
      </c>
      <c r="B35" s="17" t="s">
        <v>15</v>
      </c>
      <c r="C35" s="17" t="s">
        <v>80</v>
      </c>
      <c r="D35" s="18" t="s">
        <v>86</v>
      </c>
      <c r="E35" s="17">
        <v>55</v>
      </c>
      <c r="F35" s="19">
        <v>12.49</v>
      </c>
      <c r="G35" s="20">
        <v>686.95</v>
      </c>
    </row>
    <row r="36" spans="1:13" ht="14.25" customHeight="1" x14ac:dyDescent="0.25">
      <c r="A36" s="16">
        <v>44050</v>
      </c>
      <c r="B36" s="17" t="s">
        <v>15</v>
      </c>
      <c r="C36" s="17" t="s">
        <v>70</v>
      </c>
      <c r="D36" s="18" t="s">
        <v>86</v>
      </c>
      <c r="E36" s="17">
        <v>42</v>
      </c>
      <c r="F36" s="19">
        <v>23.95</v>
      </c>
      <c r="G36" s="20">
        <v>1005.9</v>
      </c>
      <c r="I36" s="21" t="s">
        <v>90</v>
      </c>
      <c r="J36" s="21"/>
      <c r="K36" s="21"/>
      <c r="L36" s="21"/>
      <c r="M36" s="21"/>
    </row>
    <row r="37" spans="1:13" ht="14.25" customHeight="1" x14ac:dyDescent="0.25">
      <c r="A37" s="16">
        <v>44067</v>
      </c>
      <c r="B37" s="17" t="s">
        <v>75</v>
      </c>
      <c r="C37" s="17" t="s">
        <v>76</v>
      </c>
      <c r="D37" s="18" t="s">
        <v>85</v>
      </c>
      <c r="E37" s="17">
        <v>3</v>
      </c>
      <c r="F37" s="19">
        <v>275</v>
      </c>
      <c r="G37" s="20">
        <v>825</v>
      </c>
    </row>
    <row r="38" spans="1:13" ht="14.25" customHeight="1" x14ac:dyDescent="0.25">
      <c r="A38" s="16">
        <v>44084</v>
      </c>
      <c r="B38" s="17" t="s">
        <v>15</v>
      </c>
      <c r="C38" s="17" t="s">
        <v>73</v>
      </c>
      <c r="D38" s="18" t="s">
        <v>68</v>
      </c>
      <c r="E38" s="17">
        <v>7</v>
      </c>
      <c r="F38" s="19">
        <v>1.29</v>
      </c>
      <c r="G38" s="20">
        <v>9.0300000000000011</v>
      </c>
      <c r="I38" s="34" t="s">
        <v>339</v>
      </c>
    </row>
    <row r="39" spans="1:13" ht="14.25" customHeight="1" x14ac:dyDescent="0.25">
      <c r="A39" s="16">
        <v>44101</v>
      </c>
      <c r="B39" s="17" t="s">
        <v>75</v>
      </c>
      <c r="C39" s="17" t="s">
        <v>76</v>
      </c>
      <c r="D39" s="18" t="s">
        <v>74</v>
      </c>
      <c r="E39" s="17">
        <v>76</v>
      </c>
      <c r="F39" s="19">
        <v>1.99</v>
      </c>
      <c r="G39" s="20">
        <v>151.24</v>
      </c>
    </row>
    <row r="40" spans="1:13" ht="14.25" customHeight="1" x14ac:dyDescent="0.25">
      <c r="A40" s="16">
        <v>44118</v>
      </c>
      <c r="B40" s="17" t="s">
        <v>75</v>
      </c>
      <c r="C40" s="17" t="s">
        <v>79</v>
      </c>
      <c r="D40" s="18" t="s">
        <v>71</v>
      </c>
      <c r="E40" s="17">
        <v>57</v>
      </c>
      <c r="F40" s="19">
        <v>19.989999999999998</v>
      </c>
      <c r="G40" s="20">
        <v>1139.4299999999998</v>
      </c>
    </row>
    <row r="41" spans="1:13" ht="14.25" customHeight="1" x14ac:dyDescent="0.25">
      <c r="A41" s="16">
        <v>44135</v>
      </c>
      <c r="B41" s="17" t="s">
        <v>15</v>
      </c>
      <c r="C41" s="17" t="s">
        <v>77</v>
      </c>
      <c r="D41" s="18" t="s">
        <v>68</v>
      </c>
      <c r="E41" s="17">
        <v>14</v>
      </c>
      <c r="F41" s="19">
        <v>1.29</v>
      </c>
      <c r="G41" s="20">
        <v>18.060000000000002</v>
      </c>
    </row>
    <row r="42" spans="1:13" ht="14.25" customHeight="1" x14ac:dyDescent="0.25">
      <c r="A42" s="16">
        <v>44152</v>
      </c>
      <c r="B42" s="17" t="s">
        <v>15</v>
      </c>
      <c r="C42" s="17" t="s">
        <v>72</v>
      </c>
      <c r="D42" s="18" t="s">
        <v>71</v>
      </c>
      <c r="E42" s="17">
        <v>11</v>
      </c>
      <c r="F42" s="19">
        <v>4.99</v>
      </c>
      <c r="G42" s="20">
        <v>54.89</v>
      </c>
    </row>
    <row r="43" spans="1:13" ht="14.25" customHeight="1" x14ac:dyDescent="0.25">
      <c r="A43" s="16">
        <v>44169</v>
      </c>
      <c r="B43" s="17" t="s">
        <v>15</v>
      </c>
      <c r="C43" s="17" t="s">
        <v>72</v>
      </c>
      <c r="D43" s="18" t="s">
        <v>71</v>
      </c>
      <c r="E43" s="17">
        <v>94</v>
      </c>
      <c r="F43" s="19">
        <v>19.989999999999998</v>
      </c>
      <c r="G43" s="20">
        <v>1879.06</v>
      </c>
    </row>
    <row r="44" spans="1:13" ht="14.25" customHeight="1" x14ac:dyDescent="0.25">
      <c r="A44" s="16">
        <v>44186</v>
      </c>
      <c r="B44" s="17" t="s">
        <v>15</v>
      </c>
      <c r="C44" s="17" t="s">
        <v>77</v>
      </c>
      <c r="D44" s="18" t="s">
        <v>71</v>
      </c>
      <c r="E44" s="17">
        <v>28</v>
      </c>
      <c r="F44" s="19">
        <v>4.99</v>
      </c>
      <c r="G44" s="20">
        <v>139.72</v>
      </c>
    </row>
    <row r="45" spans="1:13" ht="14.25" customHeight="1" x14ac:dyDescent="0.25"/>
    <row r="46" spans="1:13" ht="14.25" customHeight="1" x14ac:dyDescent="0.25"/>
    <row r="47" spans="1:13" ht="14.25" customHeight="1" x14ac:dyDescent="0.25"/>
    <row r="48" spans="1: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00"/>
  <sheetViews>
    <sheetView workbookViewId="0">
      <selection activeCell="F21" sqref="F21"/>
    </sheetView>
  </sheetViews>
  <sheetFormatPr defaultColWidth="14.42578125" defaultRowHeight="15" customHeight="1" x14ac:dyDescent="0.25"/>
  <cols>
    <col min="1" max="5" width="8.7109375" customWidth="1"/>
    <col min="6" max="6" width="10.85546875" customWidth="1"/>
    <col min="7" max="9" width="8.7109375" customWidth="1"/>
    <col min="10" max="10" width="14.5703125" customWidth="1"/>
    <col min="11" max="12" width="7.85546875" customWidth="1"/>
    <col min="13" max="14" width="8.7109375" customWidth="1"/>
  </cols>
  <sheetData>
    <row r="1" spans="1:14" ht="14.25" customHeight="1" x14ac:dyDescent="0.25">
      <c r="A1" s="22" t="s">
        <v>91</v>
      </c>
      <c r="B1" s="12"/>
      <c r="C1" s="12"/>
      <c r="D1" s="12"/>
      <c r="E1" s="12"/>
      <c r="F1" s="12"/>
      <c r="G1" s="12"/>
      <c r="H1" s="12"/>
      <c r="I1" s="12"/>
      <c r="J1" s="12"/>
      <c r="K1" s="12"/>
      <c r="L1" s="12"/>
      <c r="M1" s="12"/>
      <c r="N1" s="12"/>
    </row>
    <row r="2" spans="1:14" ht="14.25" customHeight="1" x14ac:dyDescent="0.25"/>
    <row r="3" spans="1:14" ht="14.25" customHeight="1" x14ac:dyDescent="0.35">
      <c r="A3" s="8" t="s">
        <v>92</v>
      </c>
      <c r="B3" s="8" t="s">
        <v>93</v>
      </c>
      <c r="C3" s="8" t="s">
        <v>94</v>
      </c>
      <c r="D3" s="8" t="s">
        <v>95</v>
      </c>
      <c r="E3" s="8" t="s">
        <v>96</v>
      </c>
      <c r="F3" s="8" t="s">
        <v>97</v>
      </c>
      <c r="G3" s="8" t="s">
        <v>60</v>
      </c>
      <c r="H3" s="8" t="s">
        <v>60</v>
      </c>
      <c r="J3" s="23" t="s">
        <v>98</v>
      </c>
    </row>
    <row r="4" spans="1:14" ht="14.25" customHeight="1" x14ac:dyDescent="0.25">
      <c r="A4" s="8" t="s">
        <v>99</v>
      </c>
      <c r="B4" s="8">
        <v>1</v>
      </c>
      <c r="C4" s="8" t="s">
        <v>100</v>
      </c>
      <c r="D4" s="8">
        <v>34</v>
      </c>
      <c r="E4" s="8">
        <v>1170.96</v>
      </c>
      <c r="F4" s="8" t="str">
        <f t="shared" ref="F4:F13" si="0">VLOOKUP($C4,$J$5:$L$9,2,FALSE)</f>
        <v>D1</v>
      </c>
      <c r="G4" s="8" t="str">
        <f t="shared" ref="G4:G13" si="1">VLOOKUP($C4,$J$5:$L$9,3,FALSE)</f>
        <v>North</v>
      </c>
      <c r="J4" s="24" t="s">
        <v>101</v>
      </c>
      <c r="K4" s="25" t="s">
        <v>97</v>
      </c>
      <c r="L4" s="26" t="s">
        <v>60</v>
      </c>
    </row>
    <row r="5" spans="1:14" ht="14.25" customHeight="1" x14ac:dyDescent="0.25">
      <c r="A5" s="8" t="s">
        <v>102</v>
      </c>
      <c r="B5" s="8">
        <v>1</v>
      </c>
      <c r="C5" s="8" t="s">
        <v>103</v>
      </c>
      <c r="D5" s="8">
        <v>28</v>
      </c>
      <c r="E5" s="8">
        <v>695.52</v>
      </c>
      <c r="F5" s="8" t="str">
        <f t="shared" si="0"/>
        <v>D3</v>
      </c>
      <c r="G5" s="8" t="str">
        <f t="shared" si="1"/>
        <v>East</v>
      </c>
      <c r="J5" s="27" t="s">
        <v>100</v>
      </c>
      <c r="K5" s="8" t="s">
        <v>104</v>
      </c>
      <c r="L5" s="28" t="s">
        <v>105</v>
      </c>
    </row>
    <row r="6" spans="1:14" ht="14.25" customHeight="1" x14ac:dyDescent="0.25">
      <c r="A6" s="8" t="s">
        <v>106</v>
      </c>
      <c r="B6" s="8">
        <v>2</v>
      </c>
      <c r="C6" s="8" t="s">
        <v>107</v>
      </c>
      <c r="D6" s="8">
        <v>39</v>
      </c>
      <c r="E6" s="8">
        <v>999.56999999999994</v>
      </c>
      <c r="F6" s="8" t="str">
        <f t="shared" si="0"/>
        <v>D1</v>
      </c>
      <c r="G6" s="8" t="str">
        <f t="shared" si="1"/>
        <v>North</v>
      </c>
      <c r="J6" s="27" t="s">
        <v>107</v>
      </c>
      <c r="K6" s="8" t="s">
        <v>104</v>
      </c>
      <c r="L6" s="28" t="s">
        <v>105</v>
      </c>
    </row>
    <row r="7" spans="1:14" ht="14.25" customHeight="1" x14ac:dyDescent="0.25">
      <c r="A7" s="8" t="s">
        <v>108</v>
      </c>
      <c r="B7" s="8">
        <v>2</v>
      </c>
      <c r="C7" s="8" t="s">
        <v>109</v>
      </c>
      <c r="D7" s="8">
        <v>0</v>
      </c>
      <c r="E7" s="8">
        <v>3748.68</v>
      </c>
      <c r="F7" s="8" t="str">
        <f t="shared" si="0"/>
        <v>D2</v>
      </c>
      <c r="G7" s="8" t="str">
        <f t="shared" si="1"/>
        <v>South</v>
      </c>
      <c r="J7" s="27" t="s">
        <v>109</v>
      </c>
      <c r="K7" s="8" t="s">
        <v>110</v>
      </c>
      <c r="L7" s="28" t="s">
        <v>111</v>
      </c>
    </row>
    <row r="8" spans="1:14" ht="14.25" customHeight="1" x14ac:dyDescent="0.25">
      <c r="A8" s="8" t="s">
        <v>112</v>
      </c>
      <c r="B8" s="8">
        <v>3</v>
      </c>
      <c r="C8" s="8" t="s">
        <v>109</v>
      </c>
      <c r="D8" s="8">
        <v>43</v>
      </c>
      <c r="E8" s="8">
        <v>1698.0700000000002</v>
      </c>
      <c r="F8" s="8" t="str">
        <f t="shared" si="0"/>
        <v>D2</v>
      </c>
      <c r="G8" s="8" t="str">
        <f t="shared" si="1"/>
        <v>South</v>
      </c>
      <c r="J8" s="27" t="s">
        <v>113</v>
      </c>
      <c r="K8" s="8" t="s">
        <v>114</v>
      </c>
      <c r="L8" s="28" t="s">
        <v>75</v>
      </c>
    </row>
    <row r="9" spans="1:14" ht="14.25" customHeight="1" x14ac:dyDescent="0.25">
      <c r="A9" s="8" t="s">
        <v>115</v>
      </c>
      <c r="B9" s="8">
        <v>3</v>
      </c>
      <c r="C9" s="8" t="s">
        <v>100</v>
      </c>
      <c r="D9" s="8">
        <v>78</v>
      </c>
      <c r="E9" s="8">
        <v>139.62</v>
      </c>
      <c r="F9" s="8" t="str">
        <f t="shared" si="0"/>
        <v>D1</v>
      </c>
      <c r="G9" s="8" t="str">
        <f t="shared" si="1"/>
        <v>North</v>
      </c>
      <c r="J9" s="27" t="s">
        <v>103</v>
      </c>
      <c r="K9" s="8" t="s">
        <v>114</v>
      </c>
      <c r="L9" s="28" t="s">
        <v>66</v>
      </c>
    </row>
    <row r="10" spans="1:14" ht="14.25" customHeight="1" x14ac:dyDescent="0.25">
      <c r="A10" s="8" t="s">
        <v>116</v>
      </c>
      <c r="B10" s="8">
        <v>4</v>
      </c>
      <c r="C10" s="8" t="s">
        <v>113</v>
      </c>
      <c r="D10" s="8">
        <v>60</v>
      </c>
      <c r="E10" s="8">
        <v>1879.8</v>
      </c>
      <c r="F10" s="8" t="str">
        <f t="shared" si="0"/>
        <v>D3</v>
      </c>
      <c r="G10" s="8" t="str">
        <f t="shared" si="1"/>
        <v>West</v>
      </c>
      <c r="J10" s="29">
        <v>1</v>
      </c>
      <c r="K10" s="30">
        <f t="shared" ref="K10:L10" si="2">J10+1</f>
        <v>2</v>
      </c>
      <c r="L10" s="31">
        <f t="shared" si="2"/>
        <v>3</v>
      </c>
    </row>
    <row r="11" spans="1:14" ht="14.25" customHeight="1" x14ac:dyDescent="0.25">
      <c r="A11" s="8" t="s">
        <v>117</v>
      </c>
      <c r="B11" s="8">
        <v>4</v>
      </c>
      <c r="C11" s="8" t="s">
        <v>113</v>
      </c>
      <c r="D11" s="8">
        <v>80</v>
      </c>
      <c r="E11" s="8">
        <v>2828.8</v>
      </c>
      <c r="F11" s="8" t="str">
        <f t="shared" si="0"/>
        <v>D3</v>
      </c>
      <c r="G11" s="8" t="str">
        <f t="shared" si="1"/>
        <v>West</v>
      </c>
    </row>
    <row r="12" spans="1:14" ht="14.25" customHeight="1" x14ac:dyDescent="0.25">
      <c r="A12" s="8" t="s">
        <v>118</v>
      </c>
      <c r="B12" s="8">
        <v>5</v>
      </c>
      <c r="C12" s="8" t="s">
        <v>119</v>
      </c>
      <c r="D12" s="8">
        <v>91</v>
      </c>
      <c r="E12" s="8">
        <v>861.7700000000001</v>
      </c>
      <c r="F12" s="8" t="str">
        <f>G17</f>
        <v>D1</v>
      </c>
      <c r="G12" s="8" t="str">
        <f>G18</f>
        <v>North</v>
      </c>
    </row>
    <row r="13" spans="1:14" ht="14.25" customHeight="1" x14ac:dyDescent="0.35">
      <c r="A13" s="8" t="s">
        <v>120</v>
      </c>
      <c r="B13" s="8">
        <v>5</v>
      </c>
      <c r="C13" s="8" t="s">
        <v>103</v>
      </c>
      <c r="D13" s="8">
        <v>70</v>
      </c>
      <c r="E13" s="8">
        <v>1101.1000000000001</v>
      </c>
      <c r="F13" s="8" t="str">
        <f t="shared" si="0"/>
        <v>D3</v>
      </c>
      <c r="G13" s="8" t="str">
        <f t="shared" si="1"/>
        <v>East</v>
      </c>
      <c r="J13" s="23"/>
      <c r="K13" s="23"/>
      <c r="L13" s="23"/>
    </row>
    <row r="14" spans="1:14" ht="14.25" customHeight="1" x14ac:dyDescent="0.35">
      <c r="I14" s="23"/>
    </row>
    <row r="15" spans="1:14" ht="14.25" customHeight="1" x14ac:dyDescent="0.35">
      <c r="I15" s="23"/>
    </row>
    <row r="16" spans="1:14" ht="14.25" customHeight="1" x14ac:dyDescent="0.35">
      <c r="I16" s="23"/>
    </row>
    <row r="17" spans="6:9" ht="14.25" customHeight="1" x14ac:dyDescent="0.35">
      <c r="F17" s="32" t="s">
        <v>97</v>
      </c>
      <c r="G17" t="str">
        <f>HLOOKUP(F17,J4:L10,2,1)</f>
        <v>D1</v>
      </c>
      <c r="I17" s="23"/>
    </row>
    <row r="18" spans="6:9" ht="14.25" customHeight="1" x14ac:dyDescent="0.35">
      <c r="F18" s="33" t="s">
        <v>60</v>
      </c>
      <c r="G18" t="str">
        <f>HLOOKUP(F18,J4:L10,3,1)</f>
        <v>North</v>
      </c>
      <c r="I18" s="23"/>
    </row>
    <row r="19" spans="6:9" ht="14.25" customHeight="1" x14ac:dyDescent="0.35">
      <c r="I19" s="23"/>
    </row>
    <row r="20" spans="6:9" ht="14.25" customHeight="1" x14ac:dyDescent="0.25"/>
    <row r="21" spans="6:9" ht="14.25" customHeight="1" x14ac:dyDescent="0.25"/>
    <row r="22" spans="6:9" ht="14.25" customHeight="1" x14ac:dyDescent="0.25"/>
    <row r="23" spans="6:9" ht="14.25" customHeight="1" x14ac:dyDescent="0.25"/>
    <row r="24" spans="6:9" ht="14.25" customHeight="1" x14ac:dyDescent="0.25"/>
    <row r="25" spans="6:9" ht="14.25" customHeight="1" x14ac:dyDescent="0.25"/>
    <row r="26" spans="6:9" ht="14.25" customHeight="1" x14ac:dyDescent="0.25"/>
    <row r="27" spans="6:9" ht="14.25" customHeight="1" x14ac:dyDescent="0.25"/>
    <row r="28" spans="6:9" ht="14.25" customHeight="1" x14ac:dyDescent="0.25"/>
    <row r="29" spans="6:9" ht="14.25" customHeight="1" x14ac:dyDescent="0.25"/>
    <row r="30" spans="6:9" ht="14.25" customHeight="1" x14ac:dyDescent="0.25"/>
    <row r="31" spans="6:9" ht="14.25" customHeight="1" x14ac:dyDescent="0.25"/>
    <row r="32" spans="6: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tabSelected="1" workbookViewId="0">
      <selection activeCell="D109" sqref="D109"/>
    </sheetView>
  </sheetViews>
  <sheetFormatPr defaultColWidth="14.42578125" defaultRowHeight="15" customHeight="1" x14ac:dyDescent="0.25"/>
  <cols>
    <col min="1" max="1" width="30" customWidth="1"/>
    <col min="2" max="2" width="9.5703125" customWidth="1"/>
    <col min="3" max="3" width="11.28515625" customWidth="1"/>
    <col min="4" max="4" width="15.85546875" customWidth="1"/>
    <col min="5" max="5" width="17.7109375" customWidth="1"/>
    <col min="6" max="6" width="14.7109375" customWidth="1"/>
    <col min="7" max="7" width="13.140625" customWidth="1"/>
    <col min="8" max="8" width="6.5703125" customWidth="1"/>
    <col min="9" max="10" width="15.140625" customWidth="1"/>
    <col min="11" max="11" width="11.85546875" customWidth="1"/>
    <col min="12" max="12" width="11.5703125" customWidth="1"/>
    <col min="13" max="13" width="23.5703125" customWidth="1"/>
    <col min="14" max="14" width="15.7109375" customWidth="1"/>
  </cols>
  <sheetData>
    <row r="1" spans="1:14" ht="14.25" customHeight="1" x14ac:dyDescent="0.25">
      <c r="A1" s="22" t="s">
        <v>121</v>
      </c>
      <c r="B1" s="12"/>
      <c r="C1" s="12"/>
      <c r="D1" s="12"/>
      <c r="E1" s="22"/>
    </row>
    <row r="2" spans="1:14" ht="14.25" customHeight="1" x14ac:dyDescent="0.25"/>
    <row r="3" spans="1:14" ht="14.25" customHeight="1" x14ac:dyDescent="0.25">
      <c r="A3" s="8" t="s">
        <v>122</v>
      </c>
      <c r="B3" s="8" t="s">
        <v>123</v>
      </c>
      <c r="C3" s="8" t="s">
        <v>124</v>
      </c>
      <c r="D3" s="8" t="s">
        <v>125</v>
      </c>
      <c r="E3" s="8" t="s">
        <v>126</v>
      </c>
      <c r="F3" s="8" t="s">
        <v>127</v>
      </c>
      <c r="G3" s="8" t="s">
        <v>128</v>
      </c>
      <c r="H3" s="8" t="s">
        <v>129</v>
      </c>
      <c r="I3" s="8" t="s">
        <v>130</v>
      </c>
      <c r="J3" s="8" t="s">
        <v>131</v>
      </c>
      <c r="K3" s="8" t="s">
        <v>132</v>
      </c>
      <c r="L3" s="8" t="s">
        <v>133</v>
      </c>
      <c r="M3" s="8" t="s">
        <v>134</v>
      </c>
      <c r="N3" s="8" t="s">
        <v>135</v>
      </c>
    </row>
    <row r="4" spans="1:14" ht="14.25" hidden="1" customHeight="1" x14ac:dyDescent="0.25">
      <c r="A4" s="8" t="s">
        <v>136</v>
      </c>
      <c r="B4" s="8">
        <v>91</v>
      </c>
      <c r="C4" s="8">
        <v>91</v>
      </c>
      <c r="D4" s="8">
        <v>54000000</v>
      </c>
      <c r="E4" s="8" t="s">
        <v>137</v>
      </c>
      <c r="F4" s="8" t="s">
        <v>138</v>
      </c>
      <c r="G4" s="8" t="s">
        <v>139</v>
      </c>
      <c r="H4" s="8">
        <v>35</v>
      </c>
      <c r="I4" s="8">
        <v>169</v>
      </c>
      <c r="J4" s="8">
        <v>67</v>
      </c>
      <c r="K4" s="8">
        <v>2190</v>
      </c>
      <c r="L4" s="8">
        <v>452</v>
      </c>
      <c r="M4" s="8" t="s">
        <v>140</v>
      </c>
      <c r="N4" s="8">
        <v>195000</v>
      </c>
    </row>
    <row r="5" spans="1:14" ht="14.25" hidden="1" customHeight="1" x14ac:dyDescent="0.25">
      <c r="A5" s="8" t="s">
        <v>141</v>
      </c>
      <c r="B5" s="8">
        <v>91</v>
      </c>
      <c r="C5" s="8">
        <v>91</v>
      </c>
      <c r="D5" s="8">
        <v>64000000</v>
      </c>
      <c r="E5" s="8" t="s">
        <v>142</v>
      </c>
      <c r="F5" s="8" t="s">
        <v>143</v>
      </c>
      <c r="G5" s="8" t="s">
        <v>144</v>
      </c>
      <c r="H5" s="8">
        <v>34</v>
      </c>
      <c r="I5" s="8">
        <v>185</v>
      </c>
      <c r="J5" s="8">
        <v>81</v>
      </c>
      <c r="K5" s="8">
        <v>2147</v>
      </c>
      <c r="L5" s="8">
        <v>455</v>
      </c>
      <c r="M5" s="8" t="s">
        <v>145</v>
      </c>
      <c r="N5" s="8">
        <v>450000</v>
      </c>
    </row>
    <row r="6" spans="1:14" ht="14.25" hidden="1" customHeight="1" x14ac:dyDescent="0.25">
      <c r="A6" s="8" t="s">
        <v>146</v>
      </c>
      <c r="B6" s="8">
        <v>91</v>
      </c>
      <c r="C6" s="8">
        <v>91</v>
      </c>
      <c r="D6" s="8">
        <v>84000000</v>
      </c>
      <c r="E6" s="8" t="s">
        <v>147</v>
      </c>
      <c r="F6" s="8" t="s">
        <v>147</v>
      </c>
      <c r="G6" s="8" t="s">
        <v>148</v>
      </c>
      <c r="H6" s="8">
        <v>33</v>
      </c>
      <c r="I6" s="8">
        <v>185</v>
      </c>
      <c r="J6" s="8">
        <v>81</v>
      </c>
      <c r="K6" s="8">
        <v>2205</v>
      </c>
      <c r="L6" s="8">
        <v>458</v>
      </c>
      <c r="M6" s="8" t="s">
        <v>149</v>
      </c>
      <c r="N6" s="8">
        <v>420000</v>
      </c>
    </row>
    <row r="7" spans="1:14" ht="14.25" hidden="1" customHeight="1" x14ac:dyDescent="0.25">
      <c r="A7" s="8" t="s">
        <v>150</v>
      </c>
      <c r="B7" s="8">
        <v>91</v>
      </c>
      <c r="C7" s="8">
        <v>91</v>
      </c>
      <c r="D7" s="8">
        <v>107500000</v>
      </c>
      <c r="E7" s="8" t="s">
        <v>151</v>
      </c>
      <c r="F7" s="8" t="s">
        <v>152</v>
      </c>
      <c r="G7" s="8" t="s">
        <v>153</v>
      </c>
      <c r="H7" s="8">
        <v>31</v>
      </c>
      <c r="I7" s="8">
        <v>181</v>
      </c>
      <c r="J7" s="8">
        <v>70</v>
      </c>
      <c r="K7" s="8">
        <v>2303</v>
      </c>
      <c r="L7" s="8">
        <v>483</v>
      </c>
      <c r="M7" s="8" t="s">
        <v>154</v>
      </c>
      <c r="N7" s="8">
        <v>350000</v>
      </c>
    </row>
    <row r="8" spans="1:14" ht="14.25" customHeight="1" x14ac:dyDescent="0.25">
      <c r="A8" s="8" t="s">
        <v>155</v>
      </c>
      <c r="B8" s="8">
        <v>91</v>
      </c>
      <c r="C8" s="8">
        <v>95</v>
      </c>
      <c r="D8" s="8">
        <v>190500000</v>
      </c>
      <c r="E8" s="8" t="s">
        <v>156</v>
      </c>
      <c r="F8" s="8" t="s">
        <v>147</v>
      </c>
      <c r="G8" s="8" t="s">
        <v>144</v>
      </c>
      <c r="H8" s="8">
        <v>23</v>
      </c>
      <c r="I8" s="8">
        <v>182</v>
      </c>
      <c r="J8" s="8">
        <v>73</v>
      </c>
      <c r="K8" s="8">
        <v>2177</v>
      </c>
      <c r="L8" s="8">
        <v>470</v>
      </c>
      <c r="M8" s="8" t="s">
        <v>140</v>
      </c>
      <c r="N8" s="8">
        <v>230000</v>
      </c>
    </row>
    <row r="9" spans="1:14" ht="14.25" hidden="1" customHeight="1" x14ac:dyDescent="0.25">
      <c r="A9" s="8" t="s">
        <v>157</v>
      </c>
      <c r="B9" s="8">
        <v>90</v>
      </c>
      <c r="C9" s="8">
        <v>90</v>
      </c>
      <c r="D9" s="8">
        <v>115500000</v>
      </c>
      <c r="E9" s="8" t="s">
        <v>137</v>
      </c>
      <c r="F9" s="8" t="s">
        <v>137</v>
      </c>
      <c r="G9" s="8" t="s">
        <v>158</v>
      </c>
      <c r="H9" s="8">
        <v>30</v>
      </c>
      <c r="I9" s="8">
        <v>175</v>
      </c>
      <c r="J9" s="8">
        <v>71</v>
      </c>
      <c r="K9" s="8">
        <v>2226</v>
      </c>
      <c r="L9" s="8">
        <v>471</v>
      </c>
      <c r="M9" s="8" t="s">
        <v>159</v>
      </c>
      <c r="N9" s="8">
        <v>270000</v>
      </c>
    </row>
    <row r="10" spans="1:14" ht="14.25" hidden="1" customHeight="1" x14ac:dyDescent="0.25">
      <c r="A10" s="8" t="s">
        <v>160</v>
      </c>
      <c r="B10" s="8">
        <v>90</v>
      </c>
      <c r="C10" s="8">
        <v>91</v>
      </c>
      <c r="D10" s="8">
        <v>90000000</v>
      </c>
      <c r="E10" s="8" t="s">
        <v>161</v>
      </c>
      <c r="F10" s="8" t="s">
        <v>161</v>
      </c>
      <c r="G10" s="8" t="s">
        <v>153</v>
      </c>
      <c r="H10" s="8">
        <v>30</v>
      </c>
      <c r="I10" s="8">
        <v>199</v>
      </c>
      <c r="J10" s="8">
        <v>96</v>
      </c>
      <c r="K10" s="8">
        <v>1334</v>
      </c>
      <c r="L10" s="8">
        <v>473</v>
      </c>
      <c r="M10" s="8" t="s">
        <v>145</v>
      </c>
      <c r="N10" s="8">
        <v>250000</v>
      </c>
    </row>
    <row r="11" spans="1:14" ht="14.25" hidden="1" customHeight="1" x14ac:dyDescent="0.25">
      <c r="A11" s="8" t="s">
        <v>162</v>
      </c>
      <c r="B11" s="8">
        <v>90</v>
      </c>
      <c r="C11" s="8">
        <v>90</v>
      </c>
      <c r="D11" s="8">
        <v>13500000</v>
      </c>
      <c r="E11" s="8" t="s">
        <v>161</v>
      </c>
      <c r="F11" s="8" t="s">
        <v>161</v>
      </c>
      <c r="G11" s="8" t="s">
        <v>163</v>
      </c>
      <c r="H11" s="8">
        <v>36</v>
      </c>
      <c r="I11" s="8">
        <v>193</v>
      </c>
      <c r="J11" s="8">
        <v>93</v>
      </c>
      <c r="K11" s="8">
        <v>1535</v>
      </c>
      <c r="L11" s="8">
        <v>501</v>
      </c>
      <c r="M11" s="8" t="s">
        <v>164</v>
      </c>
      <c r="N11" s="8">
        <v>72000</v>
      </c>
    </row>
    <row r="12" spans="1:14" ht="14.25" hidden="1" customHeight="1" x14ac:dyDescent="0.25">
      <c r="A12" s="8" t="s">
        <v>165</v>
      </c>
      <c r="B12" s="8">
        <v>90</v>
      </c>
      <c r="C12" s="8">
        <v>90</v>
      </c>
      <c r="D12" s="8">
        <v>41000000</v>
      </c>
      <c r="E12" s="8" t="s">
        <v>147</v>
      </c>
      <c r="F12" s="8" t="s">
        <v>147</v>
      </c>
      <c r="G12" s="8" t="s">
        <v>166</v>
      </c>
      <c r="H12" s="8">
        <v>37</v>
      </c>
      <c r="I12" s="8">
        <v>187</v>
      </c>
      <c r="J12" s="8">
        <v>83</v>
      </c>
      <c r="K12" s="8">
        <v>2159</v>
      </c>
      <c r="L12" s="8">
        <v>445</v>
      </c>
      <c r="M12" s="8" t="s">
        <v>167</v>
      </c>
      <c r="N12" s="8">
        <v>220000</v>
      </c>
    </row>
    <row r="13" spans="1:14" ht="14.25" hidden="1" customHeight="1" x14ac:dyDescent="0.25">
      <c r="A13" s="8" t="s">
        <v>168</v>
      </c>
      <c r="B13" s="8">
        <v>90</v>
      </c>
      <c r="C13" s="8">
        <v>90</v>
      </c>
      <c r="D13" s="8">
        <v>98000000</v>
      </c>
      <c r="E13" s="8" t="s">
        <v>169</v>
      </c>
      <c r="F13" s="8" t="s">
        <v>169</v>
      </c>
      <c r="G13" s="8" t="s">
        <v>170</v>
      </c>
      <c r="H13" s="8">
        <v>30</v>
      </c>
      <c r="I13" s="8">
        <v>193</v>
      </c>
      <c r="J13" s="8">
        <v>92</v>
      </c>
      <c r="K13" s="8">
        <v>2117</v>
      </c>
      <c r="L13" s="8">
        <v>461</v>
      </c>
      <c r="M13" s="8" t="s">
        <v>159</v>
      </c>
      <c r="N13" s="8">
        <v>230000</v>
      </c>
    </row>
    <row r="14" spans="1:14" ht="14.25" hidden="1" customHeight="1" x14ac:dyDescent="0.25">
      <c r="A14" s="8" t="s">
        <v>171</v>
      </c>
      <c r="B14" s="8">
        <v>89</v>
      </c>
      <c r="C14" s="8">
        <v>89</v>
      </c>
      <c r="D14" s="8">
        <v>105500000</v>
      </c>
      <c r="E14" s="8" t="s">
        <v>147</v>
      </c>
      <c r="F14" s="8" t="s">
        <v>147</v>
      </c>
      <c r="G14" s="8" t="s">
        <v>172</v>
      </c>
      <c r="H14" s="8">
        <v>28</v>
      </c>
      <c r="I14" s="8">
        <v>188</v>
      </c>
      <c r="J14" s="8">
        <v>89</v>
      </c>
      <c r="K14" s="8">
        <v>2193</v>
      </c>
      <c r="L14" s="8">
        <v>453</v>
      </c>
      <c r="M14" s="8" t="s">
        <v>173</v>
      </c>
      <c r="N14" s="8">
        <v>240000</v>
      </c>
    </row>
    <row r="15" spans="1:14" ht="14.25" hidden="1" customHeight="1" x14ac:dyDescent="0.25">
      <c r="A15" s="8" t="s">
        <v>174</v>
      </c>
      <c r="B15" s="8">
        <v>89</v>
      </c>
      <c r="C15" s="8">
        <v>89</v>
      </c>
      <c r="D15" s="8">
        <v>99500000</v>
      </c>
      <c r="E15" s="8" t="s">
        <v>175</v>
      </c>
      <c r="F15" s="8" t="s">
        <v>175</v>
      </c>
      <c r="G15" s="8" t="s">
        <v>176</v>
      </c>
      <c r="H15" s="8">
        <v>30</v>
      </c>
      <c r="I15" s="8">
        <v>175</v>
      </c>
      <c r="J15" s="8">
        <v>68</v>
      </c>
      <c r="K15" s="8">
        <v>2157</v>
      </c>
      <c r="L15" s="8">
        <v>446</v>
      </c>
      <c r="M15" s="8" t="s">
        <v>140</v>
      </c>
      <c r="N15" s="8">
        <v>200000</v>
      </c>
    </row>
    <row r="16" spans="1:14" ht="14.25" hidden="1" customHeight="1" x14ac:dyDescent="0.25">
      <c r="A16" s="8" t="s">
        <v>177</v>
      </c>
      <c r="B16" s="8">
        <v>89</v>
      </c>
      <c r="C16" s="8">
        <v>89</v>
      </c>
      <c r="D16" s="8">
        <v>101000000</v>
      </c>
      <c r="E16" s="8" t="s">
        <v>178</v>
      </c>
      <c r="F16" s="8" t="s">
        <v>175</v>
      </c>
      <c r="G16" s="8" t="s">
        <v>179</v>
      </c>
      <c r="H16" s="8">
        <v>29</v>
      </c>
      <c r="I16" s="8">
        <v>183</v>
      </c>
      <c r="J16" s="8">
        <v>78</v>
      </c>
      <c r="K16" s="8">
        <v>2141</v>
      </c>
      <c r="L16" s="8">
        <v>456</v>
      </c>
      <c r="M16" s="8" t="s">
        <v>173</v>
      </c>
      <c r="N16" s="8">
        <v>240000</v>
      </c>
    </row>
    <row r="17" spans="1:14" ht="14.25" hidden="1" customHeight="1" x14ac:dyDescent="0.25">
      <c r="A17" s="8" t="s">
        <v>180</v>
      </c>
      <c r="B17" s="8">
        <v>89</v>
      </c>
      <c r="C17" s="8">
        <v>89</v>
      </c>
      <c r="D17" s="8">
        <v>86000000</v>
      </c>
      <c r="E17" s="8" t="s">
        <v>181</v>
      </c>
      <c r="F17" s="8" t="s">
        <v>181</v>
      </c>
      <c r="G17" s="8" t="s">
        <v>176</v>
      </c>
      <c r="H17" s="8">
        <v>30</v>
      </c>
      <c r="I17" s="8">
        <v>185</v>
      </c>
      <c r="J17" s="8">
        <v>84</v>
      </c>
      <c r="K17" s="8">
        <v>2209</v>
      </c>
      <c r="L17" s="8">
        <v>460</v>
      </c>
      <c r="M17" s="8" t="s">
        <v>167</v>
      </c>
      <c r="N17" s="8">
        <v>240000</v>
      </c>
    </row>
    <row r="18" spans="1:14" ht="14.25" hidden="1" customHeight="1" x14ac:dyDescent="0.25">
      <c r="A18" s="8" t="s">
        <v>182</v>
      </c>
      <c r="B18" s="8">
        <v>89</v>
      </c>
      <c r="C18" s="8">
        <v>91</v>
      </c>
      <c r="D18" s="8">
        <v>85500000</v>
      </c>
      <c r="E18" s="8" t="s">
        <v>161</v>
      </c>
      <c r="F18" s="8" t="s">
        <v>161</v>
      </c>
      <c r="G18" s="8" t="s">
        <v>183</v>
      </c>
      <c r="H18" s="8">
        <v>29</v>
      </c>
      <c r="I18" s="8">
        <v>188</v>
      </c>
      <c r="J18" s="8">
        <v>87</v>
      </c>
      <c r="K18" s="8">
        <v>1402</v>
      </c>
      <c r="L18" s="8">
        <v>479</v>
      </c>
      <c r="M18" s="8" t="s">
        <v>184</v>
      </c>
      <c r="N18" s="8">
        <v>100000</v>
      </c>
    </row>
    <row r="19" spans="1:14" ht="14.25" hidden="1" customHeight="1" x14ac:dyDescent="0.25">
      <c r="A19" s="8" t="s">
        <v>185</v>
      </c>
      <c r="B19" s="8">
        <v>89</v>
      </c>
      <c r="C19" s="8">
        <v>89</v>
      </c>
      <c r="D19" s="8">
        <v>99500000</v>
      </c>
      <c r="E19" s="8" t="s">
        <v>186</v>
      </c>
      <c r="F19" s="8" t="s">
        <v>187</v>
      </c>
      <c r="G19" s="8" t="s">
        <v>188</v>
      </c>
      <c r="H19" s="8">
        <v>30</v>
      </c>
      <c r="I19" s="8">
        <v>174</v>
      </c>
      <c r="J19" s="8">
        <v>69</v>
      </c>
      <c r="K19" s="8">
        <v>2188</v>
      </c>
      <c r="L19" s="8">
        <v>462</v>
      </c>
      <c r="M19" s="8" t="s">
        <v>164</v>
      </c>
      <c r="N19" s="8">
        <v>145000</v>
      </c>
    </row>
    <row r="20" spans="1:14" ht="14.25" hidden="1" customHeight="1" x14ac:dyDescent="0.25">
      <c r="A20" s="8" t="s">
        <v>189</v>
      </c>
      <c r="B20" s="8">
        <v>89</v>
      </c>
      <c r="C20" s="8">
        <v>91</v>
      </c>
      <c r="D20" s="8">
        <v>88000000</v>
      </c>
      <c r="E20" s="8" t="s">
        <v>161</v>
      </c>
      <c r="F20" s="8" t="s">
        <v>161</v>
      </c>
      <c r="G20" s="8" t="s">
        <v>176</v>
      </c>
      <c r="H20" s="8">
        <v>28</v>
      </c>
      <c r="I20" s="8">
        <v>188</v>
      </c>
      <c r="J20" s="8">
        <v>86</v>
      </c>
      <c r="K20" s="8">
        <v>1583</v>
      </c>
      <c r="L20" s="8">
        <v>502</v>
      </c>
      <c r="M20" s="8" t="s">
        <v>154</v>
      </c>
      <c r="N20" s="8">
        <v>210000</v>
      </c>
    </row>
    <row r="21" spans="1:14" ht="14.25" hidden="1" customHeight="1" x14ac:dyDescent="0.25">
      <c r="A21" s="8" t="s">
        <v>190</v>
      </c>
      <c r="B21" s="8">
        <v>89</v>
      </c>
      <c r="C21" s="8">
        <v>90</v>
      </c>
      <c r="D21" s="8">
        <v>105500000</v>
      </c>
      <c r="E21" s="8" t="s">
        <v>191</v>
      </c>
      <c r="F21" s="8" t="s">
        <v>181</v>
      </c>
      <c r="G21" s="8" t="s">
        <v>163</v>
      </c>
      <c r="H21" s="8">
        <v>27</v>
      </c>
      <c r="I21" s="8">
        <v>177</v>
      </c>
      <c r="J21" s="8">
        <v>75</v>
      </c>
      <c r="K21" s="8">
        <v>2283</v>
      </c>
      <c r="L21" s="8">
        <v>473</v>
      </c>
      <c r="M21" s="8" t="s">
        <v>164</v>
      </c>
      <c r="N21" s="8">
        <v>130000</v>
      </c>
    </row>
    <row r="22" spans="1:14" ht="14.25" hidden="1" customHeight="1" x14ac:dyDescent="0.25">
      <c r="A22" s="8" t="s">
        <v>192</v>
      </c>
      <c r="B22" s="8">
        <v>89</v>
      </c>
      <c r="C22" s="8">
        <v>90</v>
      </c>
      <c r="D22" s="8">
        <v>79000000</v>
      </c>
      <c r="E22" s="8" t="s">
        <v>161</v>
      </c>
      <c r="F22" s="8" t="s">
        <v>161</v>
      </c>
      <c r="G22" s="8" t="s">
        <v>176</v>
      </c>
      <c r="H22" s="8">
        <v>29</v>
      </c>
      <c r="I22" s="8">
        <v>191</v>
      </c>
      <c r="J22" s="8">
        <v>91</v>
      </c>
      <c r="K22" s="8">
        <v>1437</v>
      </c>
      <c r="L22" s="8">
        <v>489</v>
      </c>
      <c r="M22" s="8" t="s">
        <v>159</v>
      </c>
      <c r="N22" s="8">
        <v>190000</v>
      </c>
    </row>
    <row r="23" spans="1:14" ht="14.25" hidden="1" customHeight="1" x14ac:dyDescent="0.25">
      <c r="A23" s="8" t="s">
        <v>193</v>
      </c>
      <c r="B23" s="8">
        <v>89</v>
      </c>
      <c r="C23" s="8">
        <v>89</v>
      </c>
      <c r="D23" s="8">
        <v>72000000</v>
      </c>
      <c r="E23" s="8" t="s">
        <v>194</v>
      </c>
      <c r="F23" s="8" t="s">
        <v>181</v>
      </c>
      <c r="G23" s="8" t="s">
        <v>144</v>
      </c>
      <c r="H23" s="8">
        <v>31</v>
      </c>
      <c r="I23" s="8">
        <v>168</v>
      </c>
      <c r="J23" s="8">
        <v>70</v>
      </c>
      <c r="K23" s="8">
        <v>2154</v>
      </c>
      <c r="L23" s="8">
        <v>462</v>
      </c>
      <c r="M23" s="8" t="s">
        <v>195</v>
      </c>
      <c r="N23" s="8">
        <v>220000</v>
      </c>
    </row>
    <row r="24" spans="1:14" ht="14.25" hidden="1" customHeight="1" x14ac:dyDescent="0.25">
      <c r="A24" s="8" t="s">
        <v>196</v>
      </c>
      <c r="B24" s="8">
        <v>88</v>
      </c>
      <c r="C24" s="8">
        <v>91</v>
      </c>
      <c r="D24" s="8">
        <v>107500000</v>
      </c>
      <c r="E24" s="8" t="s">
        <v>169</v>
      </c>
      <c r="F24" s="8" t="s">
        <v>169</v>
      </c>
      <c r="G24" s="8" t="s">
        <v>166</v>
      </c>
      <c r="H24" s="8">
        <v>25</v>
      </c>
      <c r="I24" s="8">
        <v>187</v>
      </c>
      <c r="J24" s="8">
        <v>82</v>
      </c>
      <c r="K24" s="8">
        <v>1894</v>
      </c>
      <c r="L24" s="8">
        <v>412</v>
      </c>
      <c r="M24" s="8" t="s">
        <v>154</v>
      </c>
      <c r="N24" s="8">
        <v>230000</v>
      </c>
    </row>
    <row r="25" spans="1:14" ht="14.25" customHeight="1" x14ac:dyDescent="0.25">
      <c r="A25" s="8" t="s">
        <v>197</v>
      </c>
      <c r="B25" s="8">
        <v>88</v>
      </c>
      <c r="C25" s="8">
        <v>94</v>
      </c>
      <c r="D25" s="8">
        <v>148000000</v>
      </c>
      <c r="E25" s="8" t="s">
        <v>147</v>
      </c>
      <c r="F25" s="8" t="s">
        <v>147</v>
      </c>
      <c r="G25" s="8" t="s">
        <v>198</v>
      </c>
      <c r="H25" s="8">
        <v>21</v>
      </c>
      <c r="I25" s="8">
        <v>195</v>
      </c>
      <c r="J25" s="8">
        <v>94</v>
      </c>
      <c r="K25" s="8">
        <v>2120</v>
      </c>
      <c r="L25" s="8">
        <v>461</v>
      </c>
      <c r="M25" s="8" t="s">
        <v>154</v>
      </c>
      <c r="N25" s="8">
        <v>220000</v>
      </c>
    </row>
    <row r="26" spans="1:14" ht="14.25" customHeight="1" x14ac:dyDescent="0.25">
      <c r="A26" s="8" t="s">
        <v>199</v>
      </c>
      <c r="B26" s="8">
        <v>88</v>
      </c>
      <c r="C26" s="8">
        <v>92</v>
      </c>
      <c r="D26" s="8">
        <v>103500000</v>
      </c>
      <c r="E26" s="8" t="s">
        <v>161</v>
      </c>
      <c r="F26" s="8" t="s">
        <v>161</v>
      </c>
      <c r="G26" s="8" t="s">
        <v>200</v>
      </c>
      <c r="H26" s="8">
        <v>23</v>
      </c>
      <c r="I26" s="8">
        <v>196</v>
      </c>
      <c r="J26" s="8">
        <v>90</v>
      </c>
      <c r="K26" s="8">
        <v>1375</v>
      </c>
      <c r="L26" s="8">
        <v>478</v>
      </c>
      <c r="M26" s="8" t="s">
        <v>140</v>
      </c>
      <c r="N26" s="8">
        <v>110000</v>
      </c>
    </row>
    <row r="27" spans="1:14" ht="14.25" hidden="1" customHeight="1" x14ac:dyDescent="0.25">
      <c r="A27" s="8" t="s">
        <v>201</v>
      </c>
      <c r="B27" s="8">
        <v>88</v>
      </c>
      <c r="C27" s="8">
        <v>88</v>
      </c>
      <c r="D27" s="8">
        <v>97500000</v>
      </c>
      <c r="E27" s="8" t="s">
        <v>202</v>
      </c>
      <c r="F27" s="8" t="s">
        <v>138</v>
      </c>
      <c r="G27" s="8" t="s">
        <v>166</v>
      </c>
      <c r="H27" s="8">
        <v>27</v>
      </c>
      <c r="I27" s="8">
        <v>173</v>
      </c>
      <c r="J27" s="8">
        <v>64</v>
      </c>
      <c r="K27" s="8">
        <v>2185</v>
      </c>
      <c r="L27" s="8">
        <v>460</v>
      </c>
      <c r="M27" s="8" t="s">
        <v>154</v>
      </c>
      <c r="N27" s="8">
        <v>260000</v>
      </c>
    </row>
    <row r="28" spans="1:14" ht="14.25" hidden="1" customHeight="1" x14ac:dyDescent="0.25">
      <c r="A28" s="8" t="s">
        <v>203</v>
      </c>
      <c r="B28" s="8">
        <v>88</v>
      </c>
      <c r="C28" s="8">
        <v>88</v>
      </c>
      <c r="D28" s="8">
        <v>82500000</v>
      </c>
      <c r="E28" s="8" t="s">
        <v>204</v>
      </c>
      <c r="F28" s="8" t="s">
        <v>205</v>
      </c>
      <c r="G28" s="8" t="s">
        <v>166</v>
      </c>
      <c r="H28" s="8">
        <v>28</v>
      </c>
      <c r="I28" s="8">
        <v>182</v>
      </c>
      <c r="J28" s="8">
        <v>74</v>
      </c>
      <c r="K28" s="8">
        <v>2262</v>
      </c>
      <c r="L28" s="8">
        <v>482</v>
      </c>
      <c r="M28" s="8" t="s">
        <v>154</v>
      </c>
      <c r="N28" s="8">
        <v>250000</v>
      </c>
    </row>
    <row r="29" spans="1:14" ht="14.25" hidden="1" customHeight="1" x14ac:dyDescent="0.25">
      <c r="A29" s="8" t="s">
        <v>206</v>
      </c>
      <c r="B29" s="8">
        <v>88</v>
      </c>
      <c r="C29" s="8">
        <v>90</v>
      </c>
      <c r="D29" s="8">
        <v>92000000</v>
      </c>
      <c r="E29" s="8" t="s">
        <v>169</v>
      </c>
      <c r="F29" s="8" t="s">
        <v>169</v>
      </c>
      <c r="G29" s="8" t="s">
        <v>176</v>
      </c>
      <c r="H29" s="8">
        <v>28</v>
      </c>
      <c r="I29" s="8">
        <v>183</v>
      </c>
      <c r="J29" s="8">
        <v>75</v>
      </c>
      <c r="K29" s="8">
        <v>2082</v>
      </c>
      <c r="L29" s="8">
        <v>453</v>
      </c>
      <c r="M29" s="8" t="s">
        <v>140</v>
      </c>
      <c r="N29" s="8">
        <v>170000</v>
      </c>
    </row>
    <row r="30" spans="1:14" ht="14.25" hidden="1" customHeight="1" x14ac:dyDescent="0.25">
      <c r="A30" s="8" t="s">
        <v>207</v>
      </c>
      <c r="B30" s="8">
        <v>88</v>
      </c>
      <c r="C30" s="8">
        <v>88</v>
      </c>
      <c r="D30" s="8">
        <v>10000000</v>
      </c>
      <c r="E30" s="8" t="s">
        <v>161</v>
      </c>
      <c r="F30" s="8" t="s">
        <v>161</v>
      </c>
      <c r="G30" s="8" t="s">
        <v>208</v>
      </c>
      <c r="H30" s="8">
        <v>35</v>
      </c>
      <c r="I30" s="8">
        <v>185</v>
      </c>
      <c r="J30" s="8">
        <v>80</v>
      </c>
      <c r="K30" s="8">
        <v>1428</v>
      </c>
      <c r="L30" s="8">
        <v>478</v>
      </c>
      <c r="M30" s="8" t="s">
        <v>140</v>
      </c>
      <c r="N30" s="8">
        <v>85000</v>
      </c>
    </row>
    <row r="31" spans="1:14" ht="14.25" hidden="1" customHeight="1" x14ac:dyDescent="0.25">
      <c r="A31" s="8" t="s">
        <v>209</v>
      </c>
      <c r="B31" s="8">
        <v>88</v>
      </c>
      <c r="C31" s="8">
        <v>89</v>
      </c>
      <c r="D31" s="8">
        <v>68500000</v>
      </c>
      <c r="E31" s="8" t="s">
        <v>161</v>
      </c>
      <c r="F31" s="8" t="s">
        <v>161</v>
      </c>
      <c r="G31" s="8" t="s">
        <v>163</v>
      </c>
      <c r="H31" s="8">
        <v>30</v>
      </c>
      <c r="I31" s="8">
        <v>187</v>
      </c>
      <c r="J31" s="8">
        <v>85</v>
      </c>
      <c r="K31" s="8">
        <v>1443</v>
      </c>
      <c r="L31" s="8">
        <v>480</v>
      </c>
      <c r="M31" s="8" t="s">
        <v>149</v>
      </c>
      <c r="N31" s="8">
        <v>210000</v>
      </c>
    </row>
    <row r="32" spans="1:14" ht="14.25" hidden="1" customHeight="1" x14ac:dyDescent="0.25">
      <c r="A32" s="8" t="s">
        <v>210</v>
      </c>
      <c r="B32" s="8">
        <v>88</v>
      </c>
      <c r="C32" s="8">
        <v>88</v>
      </c>
      <c r="D32" s="8">
        <v>72000000</v>
      </c>
      <c r="E32" s="8" t="s">
        <v>152</v>
      </c>
      <c r="F32" s="8" t="s">
        <v>152</v>
      </c>
      <c r="G32" s="8" t="s">
        <v>163</v>
      </c>
      <c r="H32" s="8">
        <v>32</v>
      </c>
      <c r="I32" s="8">
        <v>183</v>
      </c>
      <c r="J32" s="8">
        <v>76</v>
      </c>
      <c r="K32" s="8">
        <v>2147</v>
      </c>
      <c r="L32" s="8">
        <v>444</v>
      </c>
      <c r="M32" s="8" t="s">
        <v>145</v>
      </c>
      <c r="N32" s="8">
        <v>310000</v>
      </c>
    </row>
    <row r="33" spans="1:14" ht="14.25" hidden="1" customHeight="1" x14ac:dyDescent="0.25">
      <c r="A33" s="8" t="s">
        <v>211</v>
      </c>
      <c r="B33" s="8">
        <v>88</v>
      </c>
      <c r="C33" s="8">
        <v>88</v>
      </c>
      <c r="D33" s="8">
        <v>29000000</v>
      </c>
      <c r="E33" s="8" t="s">
        <v>152</v>
      </c>
      <c r="F33" s="8" t="s">
        <v>152</v>
      </c>
      <c r="G33" s="8" t="s">
        <v>212</v>
      </c>
      <c r="H33" s="8">
        <v>36</v>
      </c>
      <c r="I33" s="8">
        <v>172</v>
      </c>
      <c r="J33" s="8">
        <v>66</v>
      </c>
      <c r="K33" s="8">
        <v>2257</v>
      </c>
      <c r="L33" s="8">
        <v>464</v>
      </c>
      <c r="M33" s="8" t="s">
        <v>145</v>
      </c>
      <c r="N33" s="8">
        <v>230000</v>
      </c>
    </row>
    <row r="34" spans="1:14" ht="14.25" hidden="1" customHeight="1" x14ac:dyDescent="0.25">
      <c r="A34" s="8" t="s">
        <v>213</v>
      </c>
      <c r="B34" s="8">
        <v>87</v>
      </c>
      <c r="C34" s="8">
        <v>88</v>
      </c>
      <c r="D34" s="8">
        <v>73500000</v>
      </c>
      <c r="E34" s="8" t="s">
        <v>169</v>
      </c>
      <c r="F34" s="8" t="s">
        <v>169</v>
      </c>
      <c r="G34" s="8" t="s">
        <v>163</v>
      </c>
      <c r="H34" s="8">
        <v>29</v>
      </c>
      <c r="I34" s="8">
        <v>190</v>
      </c>
      <c r="J34" s="8">
        <v>85</v>
      </c>
      <c r="K34" s="8">
        <v>2011</v>
      </c>
      <c r="L34" s="8">
        <v>444</v>
      </c>
      <c r="M34" s="8" t="s">
        <v>145</v>
      </c>
      <c r="N34" s="8">
        <v>250000</v>
      </c>
    </row>
    <row r="35" spans="1:14" ht="14.25" hidden="1" customHeight="1" x14ac:dyDescent="0.25">
      <c r="A35" s="8" t="s">
        <v>214</v>
      </c>
      <c r="B35" s="8">
        <v>87</v>
      </c>
      <c r="C35" s="8">
        <v>89</v>
      </c>
      <c r="D35" s="8">
        <v>88500000</v>
      </c>
      <c r="E35" s="8" t="s">
        <v>181</v>
      </c>
      <c r="F35" s="8" t="s">
        <v>181</v>
      </c>
      <c r="G35" s="8" t="s">
        <v>215</v>
      </c>
      <c r="H35" s="8">
        <v>26</v>
      </c>
      <c r="I35" s="8">
        <v>191</v>
      </c>
      <c r="J35" s="8">
        <v>82</v>
      </c>
      <c r="K35" s="8">
        <v>2133</v>
      </c>
      <c r="L35" s="8">
        <v>454</v>
      </c>
      <c r="M35" s="8" t="s">
        <v>154</v>
      </c>
      <c r="N35" s="8">
        <v>200000</v>
      </c>
    </row>
    <row r="36" spans="1:14" ht="14.25" hidden="1" customHeight="1" x14ac:dyDescent="0.25">
      <c r="A36" s="8" t="s">
        <v>216</v>
      </c>
      <c r="B36" s="8">
        <v>87</v>
      </c>
      <c r="C36" s="8">
        <v>88</v>
      </c>
      <c r="D36" s="8">
        <v>77000000</v>
      </c>
      <c r="E36" s="8" t="s">
        <v>217</v>
      </c>
      <c r="F36" s="8" t="s">
        <v>181</v>
      </c>
      <c r="G36" s="8" t="s">
        <v>176</v>
      </c>
      <c r="H36" s="8">
        <v>28</v>
      </c>
      <c r="I36" s="8">
        <v>188</v>
      </c>
      <c r="J36" s="8">
        <v>78</v>
      </c>
      <c r="K36" s="8">
        <v>2165</v>
      </c>
      <c r="L36" s="8">
        <v>459</v>
      </c>
      <c r="M36" s="8" t="s">
        <v>159</v>
      </c>
      <c r="N36" s="8">
        <v>185000</v>
      </c>
    </row>
    <row r="37" spans="1:14" ht="14.25" hidden="1" customHeight="1" x14ac:dyDescent="0.25">
      <c r="A37" s="8" t="s">
        <v>218</v>
      </c>
      <c r="B37" s="8">
        <v>87</v>
      </c>
      <c r="C37" s="8">
        <v>87</v>
      </c>
      <c r="D37" s="8">
        <v>9000000</v>
      </c>
      <c r="E37" s="8" t="s">
        <v>161</v>
      </c>
      <c r="F37" s="8" t="s">
        <v>161</v>
      </c>
      <c r="G37" s="8" t="s">
        <v>144</v>
      </c>
      <c r="H37" s="8">
        <v>35</v>
      </c>
      <c r="I37" s="8">
        <v>188</v>
      </c>
      <c r="J37" s="8">
        <v>82</v>
      </c>
      <c r="K37" s="8">
        <v>1399</v>
      </c>
      <c r="L37" s="8">
        <v>478</v>
      </c>
      <c r="M37" s="8" t="s">
        <v>173</v>
      </c>
      <c r="N37" s="8">
        <v>80000</v>
      </c>
    </row>
    <row r="38" spans="1:14" ht="14.25" hidden="1" customHeight="1" x14ac:dyDescent="0.25">
      <c r="A38" s="8" t="s">
        <v>219</v>
      </c>
      <c r="B38" s="8">
        <v>87</v>
      </c>
      <c r="C38" s="8">
        <v>87</v>
      </c>
      <c r="D38" s="8">
        <v>63000000</v>
      </c>
      <c r="E38" s="8" t="s">
        <v>220</v>
      </c>
      <c r="F38" s="8" t="s">
        <v>138</v>
      </c>
      <c r="G38" s="8" t="s">
        <v>163</v>
      </c>
      <c r="H38" s="8">
        <v>32</v>
      </c>
      <c r="I38" s="8">
        <v>185</v>
      </c>
      <c r="J38" s="8">
        <v>76</v>
      </c>
      <c r="K38" s="8">
        <v>2140</v>
      </c>
      <c r="L38" s="8">
        <v>443</v>
      </c>
      <c r="M38" s="8" t="s">
        <v>164</v>
      </c>
      <c r="N38" s="8">
        <v>115000</v>
      </c>
    </row>
    <row r="39" spans="1:14" ht="14.25" hidden="1" customHeight="1" x14ac:dyDescent="0.25">
      <c r="A39" s="8" t="s">
        <v>221</v>
      </c>
      <c r="B39" s="8">
        <v>87</v>
      </c>
      <c r="C39" s="8">
        <v>87</v>
      </c>
      <c r="D39" s="8">
        <v>42000000</v>
      </c>
      <c r="E39" s="8" t="s">
        <v>161</v>
      </c>
      <c r="F39" s="8" t="s">
        <v>161</v>
      </c>
      <c r="G39" s="8" t="s">
        <v>215</v>
      </c>
      <c r="H39" s="8">
        <v>31</v>
      </c>
      <c r="I39" s="8">
        <v>192</v>
      </c>
      <c r="J39" s="8">
        <v>76</v>
      </c>
      <c r="K39" s="8">
        <v>1415</v>
      </c>
      <c r="L39" s="8">
        <v>468</v>
      </c>
      <c r="M39" s="8" t="s">
        <v>167</v>
      </c>
      <c r="N39" s="8">
        <v>150000</v>
      </c>
    </row>
    <row r="40" spans="1:14" ht="14.25" hidden="1" customHeight="1" x14ac:dyDescent="0.25">
      <c r="A40" s="8" t="s">
        <v>222</v>
      </c>
      <c r="B40" s="8">
        <v>87</v>
      </c>
      <c r="C40" s="8">
        <v>87</v>
      </c>
      <c r="D40" s="8">
        <v>77500000</v>
      </c>
      <c r="E40" s="8" t="s">
        <v>151</v>
      </c>
      <c r="F40" s="8" t="s">
        <v>152</v>
      </c>
      <c r="G40" s="8" t="s">
        <v>200</v>
      </c>
      <c r="H40" s="8">
        <v>29</v>
      </c>
      <c r="I40" s="8">
        <v>165</v>
      </c>
      <c r="J40" s="8">
        <v>60</v>
      </c>
      <c r="K40" s="8">
        <v>2189</v>
      </c>
      <c r="L40" s="8">
        <v>444</v>
      </c>
      <c r="M40" s="8" t="s">
        <v>140</v>
      </c>
      <c r="N40" s="8">
        <v>155000</v>
      </c>
    </row>
    <row r="41" spans="1:14" ht="14.25" hidden="1" customHeight="1" x14ac:dyDescent="0.25">
      <c r="A41" s="8" t="s">
        <v>223</v>
      </c>
      <c r="B41" s="8">
        <v>87</v>
      </c>
      <c r="C41" s="8">
        <v>90</v>
      </c>
      <c r="D41" s="8">
        <v>80000000</v>
      </c>
      <c r="E41" s="8" t="s">
        <v>161</v>
      </c>
      <c r="F41" s="8" t="s">
        <v>161</v>
      </c>
      <c r="G41" s="8" t="s">
        <v>144</v>
      </c>
      <c r="H41" s="8">
        <v>26</v>
      </c>
      <c r="I41" s="8">
        <v>191</v>
      </c>
      <c r="J41" s="8">
        <v>89</v>
      </c>
      <c r="K41" s="8">
        <v>1496</v>
      </c>
      <c r="L41" s="8">
        <v>477</v>
      </c>
      <c r="M41" s="8" t="s">
        <v>224</v>
      </c>
      <c r="N41" s="8">
        <v>90000</v>
      </c>
    </row>
    <row r="42" spans="1:14" ht="14.25" customHeight="1" x14ac:dyDescent="0.25">
      <c r="A42" s="8" t="s">
        <v>225</v>
      </c>
      <c r="B42" s="8">
        <v>87</v>
      </c>
      <c r="C42" s="8">
        <v>90</v>
      </c>
      <c r="D42" s="8">
        <v>100500000</v>
      </c>
      <c r="E42" s="8" t="s">
        <v>226</v>
      </c>
      <c r="F42" s="8" t="s">
        <v>152</v>
      </c>
      <c r="G42" s="8" t="s">
        <v>172</v>
      </c>
      <c r="H42" s="8">
        <v>23</v>
      </c>
      <c r="I42" s="8">
        <v>180</v>
      </c>
      <c r="J42" s="8">
        <v>69</v>
      </c>
      <c r="K42" s="8">
        <v>2234</v>
      </c>
      <c r="L42" s="8">
        <v>467</v>
      </c>
      <c r="M42" s="8" t="s">
        <v>159</v>
      </c>
      <c r="N42" s="8">
        <v>150000</v>
      </c>
    </row>
    <row r="43" spans="1:14" ht="14.25" hidden="1" customHeight="1" x14ac:dyDescent="0.25">
      <c r="A43" s="8" t="s">
        <v>227</v>
      </c>
      <c r="B43" s="8">
        <v>87</v>
      </c>
      <c r="C43" s="8">
        <v>87</v>
      </c>
      <c r="D43" s="8">
        <v>72000000</v>
      </c>
      <c r="E43" s="8" t="s">
        <v>205</v>
      </c>
      <c r="F43" s="8" t="s">
        <v>205</v>
      </c>
      <c r="G43" s="8" t="s">
        <v>228</v>
      </c>
      <c r="H43" s="8">
        <v>28</v>
      </c>
      <c r="I43" s="8">
        <v>178</v>
      </c>
      <c r="J43" s="8">
        <v>64</v>
      </c>
      <c r="K43" s="8">
        <v>2154</v>
      </c>
      <c r="L43" s="8">
        <v>461</v>
      </c>
      <c r="M43" s="8" t="s">
        <v>159</v>
      </c>
      <c r="N43" s="8">
        <v>185000</v>
      </c>
    </row>
    <row r="44" spans="1:14" ht="14.25" hidden="1" customHeight="1" x14ac:dyDescent="0.25">
      <c r="A44" s="8" t="s">
        <v>229</v>
      </c>
      <c r="B44" s="8">
        <v>87</v>
      </c>
      <c r="C44" s="8">
        <v>87</v>
      </c>
      <c r="D44" s="8">
        <v>54500000</v>
      </c>
      <c r="E44" s="8" t="s">
        <v>169</v>
      </c>
      <c r="F44" s="8" t="s">
        <v>169</v>
      </c>
      <c r="G44" s="8" t="s">
        <v>188</v>
      </c>
      <c r="H44" s="8">
        <v>31</v>
      </c>
      <c r="I44" s="8">
        <v>187</v>
      </c>
      <c r="J44" s="8">
        <v>89</v>
      </c>
      <c r="K44" s="8">
        <v>1789</v>
      </c>
      <c r="L44" s="8">
        <v>415</v>
      </c>
      <c r="M44" s="8" t="s">
        <v>195</v>
      </c>
      <c r="N44" s="8">
        <v>175000</v>
      </c>
    </row>
    <row r="45" spans="1:14" ht="14.25" hidden="1" customHeight="1" x14ac:dyDescent="0.25">
      <c r="A45" s="8" t="s">
        <v>230</v>
      </c>
      <c r="B45" s="8">
        <v>87</v>
      </c>
      <c r="C45" s="8">
        <v>88</v>
      </c>
      <c r="D45" s="8">
        <v>91000000</v>
      </c>
      <c r="E45" s="8" t="s">
        <v>231</v>
      </c>
      <c r="F45" s="8" t="s">
        <v>152</v>
      </c>
      <c r="G45" s="8" t="s">
        <v>163</v>
      </c>
      <c r="H45" s="8">
        <v>27</v>
      </c>
      <c r="I45" s="8">
        <v>189</v>
      </c>
      <c r="J45" s="8">
        <v>82</v>
      </c>
      <c r="K45" s="8">
        <v>2312</v>
      </c>
      <c r="L45" s="8">
        <v>492</v>
      </c>
      <c r="M45" s="8" t="s">
        <v>164</v>
      </c>
      <c r="N45" s="8">
        <v>115000</v>
      </c>
    </row>
    <row r="46" spans="1:14" ht="14.25" hidden="1" customHeight="1" x14ac:dyDescent="0.25">
      <c r="A46" s="8" t="s">
        <v>232</v>
      </c>
      <c r="B46" s="8">
        <v>87</v>
      </c>
      <c r="C46" s="8">
        <v>92</v>
      </c>
      <c r="D46" s="8">
        <v>116500000</v>
      </c>
      <c r="E46" s="8" t="s">
        <v>152</v>
      </c>
      <c r="F46" s="8" t="s">
        <v>152</v>
      </c>
      <c r="G46" s="8" t="s">
        <v>170</v>
      </c>
      <c r="H46" s="8">
        <v>25</v>
      </c>
      <c r="I46" s="8">
        <v>180</v>
      </c>
      <c r="J46" s="8">
        <v>74</v>
      </c>
      <c r="K46" s="8">
        <v>2238</v>
      </c>
      <c r="L46" s="8">
        <v>479</v>
      </c>
      <c r="M46" s="8" t="s">
        <v>149</v>
      </c>
      <c r="N46" s="8">
        <v>230000</v>
      </c>
    </row>
    <row r="47" spans="1:14" ht="14.25" hidden="1" customHeight="1" x14ac:dyDescent="0.25">
      <c r="A47" s="8" t="s">
        <v>233</v>
      </c>
      <c r="B47" s="8">
        <v>86</v>
      </c>
      <c r="C47" s="8">
        <v>86</v>
      </c>
      <c r="D47" s="8">
        <v>55500000</v>
      </c>
      <c r="E47" s="8" t="s">
        <v>152</v>
      </c>
      <c r="F47" s="8" t="s">
        <v>152</v>
      </c>
      <c r="G47" s="8" t="s">
        <v>215</v>
      </c>
      <c r="H47" s="8">
        <v>31</v>
      </c>
      <c r="I47" s="8">
        <v>174</v>
      </c>
      <c r="J47" s="8">
        <v>70</v>
      </c>
      <c r="K47" s="8">
        <v>2225</v>
      </c>
      <c r="L47" s="8">
        <v>451</v>
      </c>
      <c r="M47" s="8" t="s">
        <v>159</v>
      </c>
      <c r="N47" s="8">
        <v>180000</v>
      </c>
    </row>
    <row r="48" spans="1:14" ht="14.25" hidden="1" customHeight="1" x14ac:dyDescent="0.25">
      <c r="A48" s="8" t="s">
        <v>234</v>
      </c>
      <c r="B48" s="8">
        <v>86</v>
      </c>
      <c r="C48" s="8">
        <v>86</v>
      </c>
      <c r="D48" s="8">
        <v>55000000</v>
      </c>
      <c r="E48" s="8" t="s">
        <v>147</v>
      </c>
      <c r="F48" s="8" t="s">
        <v>147</v>
      </c>
      <c r="G48" s="8" t="s">
        <v>200</v>
      </c>
      <c r="H48" s="8">
        <v>32</v>
      </c>
      <c r="I48" s="8">
        <v>185</v>
      </c>
      <c r="J48" s="8">
        <v>85</v>
      </c>
      <c r="K48" s="8">
        <v>2060</v>
      </c>
      <c r="L48" s="8">
        <v>434</v>
      </c>
      <c r="M48" s="8" t="s">
        <v>235</v>
      </c>
      <c r="N48" s="8">
        <v>100000</v>
      </c>
    </row>
    <row r="49" spans="1:14" ht="14.25" hidden="1" customHeight="1" x14ac:dyDescent="0.25">
      <c r="A49" s="8" t="s">
        <v>236</v>
      </c>
      <c r="B49" s="8">
        <v>86</v>
      </c>
      <c r="C49" s="8">
        <v>86</v>
      </c>
      <c r="D49" s="8">
        <v>68000000</v>
      </c>
      <c r="E49" s="8" t="s">
        <v>147</v>
      </c>
      <c r="F49" s="8" t="s">
        <v>147</v>
      </c>
      <c r="G49" s="8" t="s">
        <v>153</v>
      </c>
      <c r="H49" s="8">
        <v>29</v>
      </c>
      <c r="I49" s="8">
        <v>191</v>
      </c>
      <c r="J49" s="8">
        <v>94</v>
      </c>
      <c r="K49" s="8">
        <v>2034</v>
      </c>
      <c r="L49" s="8">
        <v>437</v>
      </c>
      <c r="M49" s="8" t="s">
        <v>237</v>
      </c>
      <c r="N49" s="8">
        <v>200000</v>
      </c>
    </row>
    <row r="50" spans="1:14" ht="14.25" hidden="1" customHeight="1" x14ac:dyDescent="0.25">
      <c r="A50" s="8" t="s">
        <v>238</v>
      </c>
      <c r="B50" s="8">
        <v>86</v>
      </c>
      <c r="C50" s="8">
        <v>86</v>
      </c>
      <c r="D50" s="8">
        <v>55500000</v>
      </c>
      <c r="E50" s="8" t="s">
        <v>169</v>
      </c>
      <c r="F50" s="8" t="s">
        <v>169</v>
      </c>
      <c r="G50" s="8" t="s">
        <v>239</v>
      </c>
      <c r="H50" s="8">
        <v>30</v>
      </c>
      <c r="I50" s="8">
        <v>180</v>
      </c>
      <c r="J50" s="8">
        <v>78</v>
      </c>
      <c r="K50" s="8">
        <v>2277</v>
      </c>
      <c r="L50" s="8">
        <v>475</v>
      </c>
      <c r="M50" s="8" t="s">
        <v>145</v>
      </c>
      <c r="N50" s="8">
        <v>220000</v>
      </c>
    </row>
    <row r="51" spans="1:14" ht="14.25" hidden="1" customHeight="1" x14ac:dyDescent="0.25">
      <c r="A51" s="8" t="s">
        <v>240</v>
      </c>
      <c r="B51" s="8">
        <v>86</v>
      </c>
      <c r="C51" s="8">
        <v>86</v>
      </c>
      <c r="D51" s="8">
        <v>72500000</v>
      </c>
      <c r="E51" s="8" t="s">
        <v>241</v>
      </c>
      <c r="F51" s="8" t="s">
        <v>175</v>
      </c>
      <c r="G51" s="8" t="s">
        <v>172</v>
      </c>
      <c r="H51" s="8">
        <v>27</v>
      </c>
      <c r="I51" s="8">
        <v>170</v>
      </c>
      <c r="J51" s="8">
        <v>69</v>
      </c>
      <c r="K51" s="8">
        <v>2102</v>
      </c>
      <c r="L51" s="8">
        <v>446</v>
      </c>
      <c r="M51" s="8" t="s">
        <v>195</v>
      </c>
      <c r="N51" s="8">
        <v>195000</v>
      </c>
    </row>
    <row r="52" spans="1:14" ht="14.25" hidden="1" customHeight="1" x14ac:dyDescent="0.25">
      <c r="A52" s="8" t="s">
        <v>242</v>
      </c>
      <c r="B52" s="8">
        <v>86</v>
      </c>
      <c r="C52" s="8">
        <v>86</v>
      </c>
      <c r="D52" s="8">
        <v>56500000</v>
      </c>
      <c r="E52" s="8" t="s">
        <v>243</v>
      </c>
      <c r="F52" s="8" t="s">
        <v>137</v>
      </c>
      <c r="G52" s="8" t="s">
        <v>244</v>
      </c>
      <c r="H52" s="8">
        <v>31</v>
      </c>
      <c r="I52" s="8">
        <v>179</v>
      </c>
      <c r="J52" s="8">
        <v>67</v>
      </c>
      <c r="K52" s="8">
        <v>2063</v>
      </c>
      <c r="L52" s="8">
        <v>432</v>
      </c>
      <c r="M52" s="8" t="s">
        <v>154</v>
      </c>
      <c r="N52" s="8">
        <v>220000</v>
      </c>
    </row>
    <row r="53" spans="1:14" ht="14.25" hidden="1" customHeight="1" x14ac:dyDescent="0.25">
      <c r="A53" s="8" t="s">
        <v>245</v>
      </c>
      <c r="B53" s="8">
        <v>86</v>
      </c>
      <c r="C53" s="8">
        <v>86</v>
      </c>
      <c r="D53" s="8">
        <v>69500000</v>
      </c>
      <c r="E53" s="8" t="s">
        <v>246</v>
      </c>
      <c r="F53" s="8" t="s">
        <v>138</v>
      </c>
      <c r="G53" s="8" t="s">
        <v>139</v>
      </c>
      <c r="H53" s="8">
        <v>28</v>
      </c>
      <c r="I53" s="8">
        <v>177</v>
      </c>
      <c r="J53" s="8">
        <v>75</v>
      </c>
      <c r="K53" s="8">
        <v>2108</v>
      </c>
      <c r="L53" s="8">
        <v>439</v>
      </c>
      <c r="M53" s="8" t="s">
        <v>247</v>
      </c>
      <c r="N53" s="8">
        <v>130000</v>
      </c>
    </row>
    <row r="54" spans="1:14" ht="14.25" hidden="1" customHeight="1" x14ac:dyDescent="0.25">
      <c r="A54" s="8" t="s">
        <v>248</v>
      </c>
      <c r="B54" s="8">
        <v>86</v>
      </c>
      <c r="C54" s="8">
        <v>86</v>
      </c>
      <c r="D54" s="8">
        <v>12000000</v>
      </c>
      <c r="E54" s="8" t="s">
        <v>169</v>
      </c>
      <c r="F54" s="8" t="s">
        <v>169</v>
      </c>
      <c r="G54" s="8" t="s">
        <v>176</v>
      </c>
      <c r="H54" s="8">
        <v>37</v>
      </c>
      <c r="I54" s="8">
        <v>183</v>
      </c>
      <c r="J54" s="8">
        <v>79</v>
      </c>
      <c r="K54" s="8">
        <v>2012</v>
      </c>
      <c r="L54" s="8">
        <v>411</v>
      </c>
      <c r="M54" s="8" t="s">
        <v>195</v>
      </c>
      <c r="N54" s="8">
        <v>115000</v>
      </c>
    </row>
    <row r="55" spans="1:14" ht="14.25" hidden="1" customHeight="1" x14ac:dyDescent="0.25">
      <c r="A55" s="8" t="s">
        <v>249</v>
      </c>
      <c r="B55" s="8">
        <v>86</v>
      </c>
      <c r="C55" s="8">
        <v>86</v>
      </c>
      <c r="D55" s="8">
        <v>33500000</v>
      </c>
      <c r="E55" s="8" t="s">
        <v>161</v>
      </c>
      <c r="F55" s="8" t="s">
        <v>161</v>
      </c>
      <c r="G55" s="8" t="s">
        <v>148</v>
      </c>
      <c r="H55" s="8">
        <v>32</v>
      </c>
      <c r="I55" s="8">
        <v>195</v>
      </c>
      <c r="J55" s="8">
        <v>90</v>
      </c>
      <c r="K55" s="8">
        <v>1314</v>
      </c>
      <c r="L55" s="8">
        <v>462</v>
      </c>
      <c r="M55" s="8" t="s">
        <v>250</v>
      </c>
      <c r="N55" s="8">
        <v>125000</v>
      </c>
    </row>
    <row r="56" spans="1:14" ht="14.25" hidden="1" customHeight="1" x14ac:dyDescent="0.25">
      <c r="A56" s="8" t="s">
        <v>251</v>
      </c>
      <c r="B56" s="8">
        <v>86</v>
      </c>
      <c r="C56" s="8">
        <v>86</v>
      </c>
      <c r="D56" s="8">
        <v>36000000</v>
      </c>
      <c r="E56" s="8" t="s">
        <v>161</v>
      </c>
      <c r="F56" s="8" t="s">
        <v>161</v>
      </c>
      <c r="G56" s="8" t="s">
        <v>163</v>
      </c>
      <c r="H56" s="8">
        <v>31</v>
      </c>
      <c r="I56" s="8">
        <v>189</v>
      </c>
      <c r="J56" s="8">
        <v>84</v>
      </c>
      <c r="K56" s="8">
        <v>1252</v>
      </c>
      <c r="L56" s="8">
        <v>463</v>
      </c>
      <c r="M56" s="8" t="s">
        <v>252</v>
      </c>
      <c r="N56" s="8">
        <v>43000</v>
      </c>
    </row>
    <row r="57" spans="1:14" ht="14.25" hidden="1" customHeight="1" x14ac:dyDescent="0.25">
      <c r="A57" s="8" t="s">
        <v>253</v>
      </c>
      <c r="B57" s="8">
        <v>86</v>
      </c>
      <c r="C57" s="8">
        <v>86</v>
      </c>
      <c r="D57" s="8">
        <v>72500000</v>
      </c>
      <c r="E57" s="8" t="s">
        <v>202</v>
      </c>
      <c r="F57" s="8" t="s">
        <v>138</v>
      </c>
      <c r="G57" s="8" t="s">
        <v>166</v>
      </c>
      <c r="H57" s="8">
        <v>27</v>
      </c>
      <c r="I57" s="8">
        <v>179</v>
      </c>
      <c r="J57" s="8">
        <v>69</v>
      </c>
      <c r="K57" s="8">
        <v>2305</v>
      </c>
      <c r="L57" s="8">
        <v>470</v>
      </c>
      <c r="M57" s="8" t="s">
        <v>167</v>
      </c>
      <c r="N57" s="8">
        <v>190000</v>
      </c>
    </row>
    <row r="58" spans="1:14" ht="14.25" hidden="1" customHeight="1" x14ac:dyDescent="0.25">
      <c r="A58" s="8" t="s">
        <v>254</v>
      </c>
      <c r="B58" s="8">
        <v>86</v>
      </c>
      <c r="C58" s="8">
        <v>86</v>
      </c>
      <c r="D58" s="8">
        <v>42000000</v>
      </c>
      <c r="E58" s="8" t="s">
        <v>152</v>
      </c>
      <c r="F58" s="8" t="s">
        <v>152</v>
      </c>
      <c r="G58" s="8" t="s">
        <v>215</v>
      </c>
      <c r="H58" s="8">
        <v>33</v>
      </c>
      <c r="I58" s="8">
        <v>182</v>
      </c>
      <c r="J58" s="8">
        <v>74</v>
      </c>
      <c r="K58" s="8">
        <v>2162</v>
      </c>
      <c r="L58" s="8">
        <v>442</v>
      </c>
      <c r="M58" s="8" t="s">
        <v>255</v>
      </c>
      <c r="N58" s="8">
        <v>64000</v>
      </c>
    </row>
    <row r="59" spans="1:14" ht="14.25" hidden="1" customHeight="1" x14ac:dyDescent="0.25">
      <c r="A59" s="8" t="s">
        <v>256</v>
      </c>
      <c r="B59" s="8">
        <v>86</v>
      </c>
      <c r="C59" s="8">
        <v>87</v>
      </c>
      <c r="D59" s="8">
        <v>64500000</v>
      </c>
      <c r="E59" s="8" t="s">
        <v>169</v>
      </c>
      <c r="F59" s="8" t="s">
        <v>169</v>
      </c>
      <c r="G59" s="8" t="s">
        <v>215</v>
      </c>
      <c r="H59" s="8">
        <v>28</v>
      </c>
      <c r="I59" s="8">
        <v>191</v>
      </c>
      <c r="J59" s="8">
        <v>85</v>
      </c>
      <c r="K59" s="8">
        <v>1962</v>
      </c>
      <c r="L59" s="8">
        <v>417</v>
      </c>
      <c r="M59" s="8" t="s">
        <v>154</v>
      </c>
      <c r="N59" s="8">
        <v>195000</v>
      </c>
    </row>
    <row r="60" spans="1:14" ht="14.25" hidden="1" customHeight="1" x14ac:dyDescent="0.25">
      <c r="A60" s="8" t="s">
        <v>257</v>
      </c>
      <c r="B60" s="8">
        <v>86</v>
      </c>
      <c r="C60" s="8">
        <v>87</v>
      </c>
      <c r="D60" s="8">
        <v>80000000</v>
      </c>
      <c r="E60" s="8" t="s">
        <v>187</v>
      </c>
      <c r="F60" s="8" t="s">
        <v>187</v>
      </c>
      <c r="G60" s="8" t="s">
        <v>144</v>
      </c>
      <c r="H60" s="8">
        <v>26</v>
      </c>
      <c r="I60" s="8">
        <v>179</v>
      </c>
      <c r="J60" s="8">
        <v>75</v>
      </c>
      <c r="K60" s="8">
        <v>1979</v>
      </c>
      <c r="L60" s="8">
        <v>426</v>
      </c>
      <c r="M60" s="8" t="s">
        <v>164</v>
      </c>
      <c r="N60" s="8">
        <v>105000</v>
      </c>
    </row>
    <row r="61" spans="1:14" ht="14.25" hidden="1" customHeight="1" x14ac:dyDescent="0.25">
      <c r="A61" s="8" t="s">
        <v>258</v>
      </c>
      <c r="B61" s="8">
        <v>86</v>
      </c>
      <c r="C61" s="8">
        <v>86</v>
      </c>
      <c r="D61" s="8">
        <v>58000000</v>
      </c>
      <c r="E61" s="8" t="s">
        <v>194</v>
      </c>
      <c r="F61" s="8" t="s">
        <v>181</v>
      </c>
      <c r="G61" s="8" t="s">
        <v>212</v>
      </c>
      <c r="H61" s="8">
        <v>29</v>
      </c>
      <c r="I61" s="8">
        <v>181</v>
      </c>
      <c r="J61" s="8">
        <v>68</v>
      </c>
      <c r="K61" s="8">
        <v>2227</v>
      </c>
      <c r="L61" s="8">
        <v>464</v>
      </c>
      <c r="M61" s="8" t="s">
        <v>237</v>
      </c>
      <c r="N61" s="8">
        <v>110000</v>
      </c>
    </row>
    <row r="62" spans="1:14" ht="14.25" hidden="1" customHeight="1" x14ac:dyDescent="0.25">
      <c r="A62" s="8" t="s">
        <v>259</v>
      </c>
      <c r="B62" s="8">
        <v>86</v>
      </c>
      <c r="C62" s="8">
        <v>89</v>
      </c>
      <c r="D62" s="8">
        <v>89500000</v>
      </c>
      <c r="E62" s="8" t="s">
        <v>152</v>
      </c>
      <c r="F62" s="8" t="s">
        <v>152</v>
      </c>
      <c r="G62" s="8" t="s">
        <v>200</v>
      </c>
      <c r="H62" s="8">
        <v>25</v>
      </c>
      <c r="I62" s="8">
        <v>172</v>
      </c>
      <c r="J62" s="8">
        <v>68</v>
      </c>
      <c r="K62" s="8">
        <v>2296</v>
      </c>
      <c r="L62" s="8">
        <v>480</v>
      </c>
      <c r="M62" s="8" t="s">
        <v>237</v>
      </c>
      <c r="N62" s="8">
        <v>110000</v>
      </c>
    </row>
    <row r="63" spans="1:14" ht="14.25" customHeight="1" x14ac:dyDescent="0.25">
      <c r="A63" s="8" t="s">
        <v>260</v>
      </c>
      <c r="B63" s="8">
        <v>86</v>
      </c>
      <c r="C63" s="8">
        <v>90</v>
      </c>
      <c r="D63" s="8">
        <v>98500000</v>
      </c>
      <c r="E63" s="8" t="s">
        <v>147</v>
      </c>
      <c r="F63" s="8" t="s">
        <v>147</v>
      </c>
      <c r="G63" s="8" t="s">
        <v>139</v>
      </c>
      <c r="H63" s="8">
        <v>24</v>
      </c>
      <c r="I63" s="8">
        <v>174</v>
      </c>
      <c r="J63" s="8">
        <v>72</v>
      </c>
      <c r="K63" s="8">
        <v>2163</v>
      </c>
      <c r="L63" s="8">
        <v>455</v>
      </c>
      <c r="M63" s="8" t="s">
        <v>237</v>
      </c>
      <c r="N63" s="8">
        <v>110000</v>
      </c>
    </row>
    <row r="64" spans="1:14" ht="14.25" hidden="1" customHeight="1" x14ac:dyDescent="0.25">
      <c r="A64" s="8" t="s">
        <v>261</v>
      </c>
      <c r="B64" s="8">
        <v>86</v>
      </c>
      <c r="C64" s="8">
        <v>87</v>
      </c>
      <c r="D64" s="8">
        <v>68500000</v>
      </c>
      <c r="E64" s="8" t="s">
        <v>169</v>
      </c>
      <c r="F64" s="8" t="s">
        <v>169</v>
      </c>
      <c r="G64" s="8" t="s">
        <v>262</v>
      </c>
      <c r="H64" s="8">
        <v>27</v>
      </c>
      <c r="I64" s="8">
        <v>188</v>
      </c>
      <c r="J64" s="8">
        <v>80</v>
      </c>
      <c r="K64" s="8">
        <v>1861</v>
      </c>
      <c r="L64" s="8">
        <v>419</v>
      </c>
      <c r="M64" s="8" t="s">
        <v>237</v>
      </c>
      <c r="N64" s="8">
        <v>105000</v>
      </c>
    </row>
    <row r="65" spans="1:14" ht="14.25" customHeight="1" x14ac:dyDescent="0.25">
      <c r="A65" s="8" t="s">
        <v>263</v>
      </c>
      <c r="B65" s="8">
        <v>86</v>
      </c>
      <c r="C65" s="8">
        <v>89</v>
      </c>
      <c r="D65" s="8">
        <v>94000000</v>
      </c>
      <c r="E65" s="8" t="s">
        <v>264</v>
      </c>
      <c r="F65" s="8" t="s">
        <v>138</v>
      </c>
      <c r="G65" s="8" t="s">
        <v>144</v>
      </c>
      <c r="H65" s="8">
        <v>24</v>
      </c>
      <c r="I65" s="8">
        <v>175</v>
      </c>
      <c r="J65" s="8">
        <v>73</v>
      </c>
      <c r="K65" s="8">
        <v>2196</v>
      </c>
      <c r="L65" s="8">
        <v>471</v>
      </c>
      <c r="M65" s="8" t="s">
        <v>265</v>
      </c>
      <c r="N65" s="8">
        <v>90000</v>
      </c>
    </row>
    <row r="66" spans="1:14" ht="14.25" hidden="1" customHeight="1" x14ac:dyDescent="0.25">
      <c r="A66" s="8" t="s">
        <v>266</v>
      </c>
      <c r="B66" s="8">
        <v>86</v>
      </c>
      <c r="C66" s="8">
        <v>87</v>
      </c>
      <c r="D66" s="8">
        <v>51000000</v>
      </c>
      <c r="E66" s="8" t="s">
        <v>161</v>
      </c>
      <c r="F66" s="8" t="s">
        <v>161</v>
      </c>
      <c r="G66" s="8" t="s">
        <v>188</v>
      </c>
      <c r="H66" s="8">
        <v>30</v>
      </c>
      <c r="I66" s="8">
        <v>197</v>
      </c>
      <c r="J66" s="8">
        <v>86</v>
      </c>
      <c r="K66" s="8">
        <v>1225</v>
      </c>
      <c r="L66" s="8">
        <v>454</v>
      </c>
      <c r="M66" s="8" t="s">
        <v>195</v>
      </c>
      <c r="N66" s="8">
        <v>130000</v>
      </c>
    </row>
    <row r="67" spans="1:14" ht="14.25" customHeight="1" x14ac:dyDescent="0.25">
      <c r="A67" s="8" t="s">
        <v>267</v>
      </c>
      <c r="B67" s="8">
        <v>86</v>
      </c>
      <c r="C67" s="8">
        <v>92</v>
      </c>
      <c r="D67" s="8">
        <v>109000000</v>
      </c>
      <c r="E67" s="8" t="s">
        <v>175</v>
      </c>
      <c r="F67" s="8" t="s">
        <v>175</v>
      </c>
      <c r="G67" s="8" t="s">
        <v>176</v>
      </c>
      <c r="H67" s="8">
        <v>21</v>
      </c>
      <c r="I67" s="8">
        <v>176</v>
      </c>
      <c r="J67" s="8">
        <v>73</v>
      </c>
      <c r="K67" s="8">
        <v>1985</v>
      </c>
      <c r="L67" s="8">
        <v>434</v>
      </c>
      <c r="M67" s="8" t="s">
        <v>145</v>
      </c>
      <c r="N67" s="8">
        <v>200000</v>
      </c>
    </row>
    <row r="68" spans="1:14" ht="14.25" hidden="1" customHeight="1" x14ac:dyDescent="0.25">
      <c r="A68" s="8" t="s">
        <v>268</v>
      </c>
      <c r="B68" s="8">
        <v>86</v>
      </c>
      <c r="C68" s="8">
        <v>87</v>
      </c>
      <c r="D68" s="8">
        <v>77500000</v>
      </c>
      <c r="E68" s="8" t="s">
        <v>152</v>
      </c>
      <c r="F68" s="8" t="s">
        <v>152</v>
      </c>
      <c r="G68" s="8" t="s">
        <v>269</v>
      </c>
      <c r="H68" s="8">
        <v>27</v>
      </c>
      <c r="I68" s="8">
        <v>191</v>
      </c>
      <c r="J68" s="8">
        <v>76</v>
      </c>
      <c r="K68" s="8">
        <v>2250</v>
      </c>
      <c r="L68" s="8">
        <v>477</v>
      </c>
      <c r="M68" s="8" t="s">
        <v>235</v>
      </c>
      <c r="N68" s="8">
        <v>90000</v>
      </c>
    </row>
    <row r="69" spans="1:14" ht="14.25" hidden="1" customHeight="1" x14ac:dyDescent="0.25">
      <c r="A69" s="8" t="s">
        <v>270</v>
      </c>
      <c r="B69" s="8">
        <v>85</v>
      </c>
      <c r="C69" s="8">
        <v>87</v>
      </c>
      <c r="D69" s="8">
        <v>59000000</v>
      </c>
      <c r="E69" s="8" t="s">
        <v>271</v>
      </c>
      <c r="F69" s="8" t="s">
        <v>169</v>
      </c>
      <c r="G69" s="8" t="s">
        <v>163</v>
      </c>
      <c r="H69" s="8">
        <v>26</v>
      </c>
      <c r="I69" s="8">
        <v>195</v>
      </c>
      <c r="J69" s="8">
        <v>99</v>
      </c>
      <c r="K69" s="8">
        <v>1839</v>
      </c>
      <c r="L69" s="8">
        <v>412</v>
      </c>
      <c r="M69" s="8" t="s">
        <v>272</v>
      </c>
      <c r="N69" s="8">
        <v>72000</v>
      </c>
    </row>
    <row r="70" spans="1:14" ht="14.25" hidden="1" customHeight="1" x14ac:dyDescent="0.25">
      <c r="A70" s="8" t="s">
        <v>273</v>
      </c>
      <c r="B70" s="8">
        <v>85</v>
      </c>
      <c r="C70" s="8">
        <v>85</v>
      </c>
      <c r="D70" s="8">
        <v>54500000</v>
      </c>
      <c r="E70" s="8" t="s">
        <v>138</v>
      </c>
      <c r="F70" s="8" t="s">
        <v>138</v>
      </c>
      <c r="G70" s="8" t="s">
        <v>144</v>
      </c>
      <c r="H70" s="8">
        <v>28</v>
      </c>
      <c r="I70" s="8">
        <v>173</v>
      </c>
      <c r="J70" s="8">
        <v>75</v>
      </c>
      <c r="K70" s="8">
        <v>2126</v>
      </c>
      <c r="L70" s="8">
        <v>452</v>
      </c>
      <c r="M70" s="8" t="s">
        <v>274</v>
      </c>
      <c r="N70" s="8">
        <v>48000</v>
      </c>
    </row>
    <row r="71" spans="1:14" ht="14.25" hidden="1" customHeight="1" x14ac:dyDescent="0.25">
      <c r="A71" s="8" t="s">
        <v>275</v>
      </c>
      <c r="B71" s="8">
        <v>85</v>
      </c>
      <c r="C71" s="8">
        <v>85</v>
      </c>
      <c r="D71" s="8">
        <v>59000000</v>
      </c>
      <c r="E71" s="8" t="s">
        <v>276</v>
      </c>
      <c r="F71" s="8" t="s">
        <v>276</v>
      </c>
      <c r="G71" s="8" t="s">
        <v>163</v>
      </c>
      <c r="H71" s="8">
        <v>26</v>
      </c>
      <c r="I71" s="8">
        <v>176</v>
      </c>
      <c r="J71" s="8">
        <v>77</v>
      </c>
      <c r="K71" s="8">
        <v>2058</v>
      </c>
      <c r="L71" s="8">
        <v>442</v>
      </c>
      <c r="M71" s="8" t="s">
        <v>164</v>
      </c>
      <c r="N71" s="8">
        <v>100000</v>
      </c>
    </row>
    <row r="72" spans="1:14" ht="14.25" hidden="1" customHeight="1" x14ac:dyDescent="0.25">
      <c r="A72" s="8" t="s">
        <v>277</v>
      </c>
      <c r="B72" s="8">
        <v>85</v>
      </c>
      <c r="C72" s="8">
        <v>85</v>
      </c>
      <c r="D72" s="8">
        <v>44000000</v>
      </c>
      <c r="E72" s="8" t="s">
        <v>231</v>
      </c>
      <c r="F72" s="8" t="s">
        <v>152</v>
      </c>
      <c r="G72" s="8" t="s">
        <v>163</v>
      </c>
      <c r="H72" s="8">
        <v>31</v>
      </c>
      <c r="I72" s="8">
        <v>180</v>
      </c>
      <c r="J72" s="8">
        <v>80</v>
      </c>
      <c r="K72" s="8">
        <v>2195</v>
      </c>
      <c r="L72" s="8">
        <v>458</v>
      </c>
      <c r="M72" s="8" t="s">
        <v>154</v>
      </c>
      <c r="N72" s="8">
        <v>185000</v>
      </c>
    </row>
    <row r="73" spans="1:14" ht="14.25" hidden="1" customHeight="1" x14ac:dyDescent="0.25">
      <c r="A73" s="8" t="s">
        <v>278</v>
      </c>
      <c r="B73" s="8">
        <v>85</v>
      </c>
      <c r="C73" s="8">
        <v>85</v>
      </c>
      <c r="D73" s="8">
        <v>37500000</v>
      </c>
      <c r="E73" s="8" t="s">
        <v>226</v>
      </c>
      <c r="F73" s="8" t="s">
        <v>226</v>
      </c>
      <c r="G73" s="8" t="s">
        <v>172</v>
      </c>
      <c r="H73" s="8">
        <v>32</v>
      </c>
      <c r="I73" s="8">
        <v>183</v>
      </c>
      <c r="J73" s="8">
        <v>83</v>
      </c>
      <c r="K73" s="8">
        <v>2196</v>
      </c>
      <c r="L73" s="8">
        <v>471</v>
      </c>
      <c r="M73" s="8" t="s">
        <v>154</v>
      </c>
      <c r="N73" s="8">
        <v>170000</v>
      </c>
    </row>
    <row r="74" spans="1:14" ht="14.25" hidden="1" customHeight="1" x14ac:dyDescent="0.25">
      <c r="A74" s="8" t="s">
        <v>279</v>
      </c>
      <c r="B74" s="8">
        <v>85</v>
      </c>
      <c r="C74" s="8">
        <v>85</v>
      </c>
      <c r="D74" s="8">
        <v>34500000</v>
      </c>
      <c r="E74" s="8" t="s">
        <v>147</v>
      </c>
      <c r="F74" s="8" t="s">
        <v>147</v>
      </c>
      <c r="G74" s="8" t="s">
        <v>280</v>
      </c>
      <c r="H74" s="8">
        <v>33</v>
      </c>
      <c r="I74" s="8">
        <v>187</v>
      </c>
      <c r="J74" s="8">
        <v>80</v>
      </c>
      <c r="K74" s="8">
        <v>2028</v>
      </c>
      <c r="L74" s="8">
        <v>428</v>
      </c>
      <c r="M74" s="8" t="s">
        <v>195</v>
      </c>
      <c r="N74" s="8">
        <v>180000</v>
      </c>
    </row>
    <row r="75" spans="1:14" ht="14.25" hidden="1" customHeight="1" x14ac:dyDescent="0.25">
      <c r="A75" s="8" t="s">
        <v>281</v>
      </c>
      <c r="B75" s="8">
        <v>85</v>
      </c>
      <c r="C75" s="8">
        <v>85</v>
      </c>
      <c r="D75" s="8">
        <v>28000000</v>
      </c>
      <c r="E75" s="8" t="s">
        <v>205</v>
      </c>
      <c r="F75" s="8" t="s">
        <v>205</v>
      </c>
      <c r="G75" s="8" t="s">
        <v>215</v>
      </c>
      <c r="H75" s="8">
        <v>33</v>
      </c>
      <c r="I75" s="8">
        <v>170</v>
      </c>
      <c r="J75" s="8">
        <v>68</v>
      </c>
      <c r="K75" s="8">
        <v>2218</v>
      </c>
      <c r="L75" s="8">
        <v>465</v>
      </c>
      <c r="M75" s="8" t="s">
        <v>149</v>
      </c>
      <c r="N75" s="8">
        <v>190000</v>
      </c>
    </row>
    <row r="76" spans="1:14" ht="14.25" hidden="1" customHeight="1" x14ac:dyDescent="0.25">
      <c r="A76" s="8" t="s">
        <v>282</v>
      </c>
      <c r="B76" s="8">
        <v>85</v>
      </c>
      <c r="C76" s="8">
        <v>85</v>
      </c>
      <c r="D76" s="8">
        <v>26500000</v>
      </c>
      <c r="E76" s="8" t="s">
        <v>181</v>
      </c>
      <c r="F76" s="8" t="s">
        <v>181</v>
      </c>
      <c r="G76" s="8" t="s">
        <v>215</v>
      </c>
      <c r="H76" s="8">
        <v>33</v>
      </c>
      <c r="I76" s="8">
        <v>189</v>
      </c>
      <c r="J76" s="8">
        <v>76</v>
      </c>
      <c r="K76" s="8">
        <v>2002</v>
      </c>
      <c r="L76" s="8">
        <v>417</v>
      </c>
      <c r="M76" s="8" t="s">
        <v>149</v>
      </c>
      <c r="N76" s="8">
        <v>190000</v>
      </c>
    </row>
    <row r="77" spans="1:14" ht="14.25" hidden="1" customHeight="1" x14ac:dyDescent="0.25">
      <c r="A77" s="8" t="s">
        <v>283</v>
      </c>
      <c r="B77" s="8">
        <v>85</v>
      </c>
      <c r="C77" s="8">
        <v>85</v>
      </c>
      <c r="D77" s="8">
        <v>26000000</v>
      </c>
      <c r="E77" s="8" t="s">
        <v>147</v>
      </c>
      <c r="F77" s="8" t="s">
        <v>147</v>
      </c>
      <c r="G77" s="8" t="s">
        <v>215</v>
      </c>
      <c r="H77" s="8">
        <v>34</v>
      </c>
      <c r="I77" s="8">
        <v>176</v>
      </c>
      <c r="J77" s="8">
        <v>67</v>
      </c>
      <c r="K77" s="8">
        <v>2069</v>
      </c>
      <c r="L77" s="8">
        <v>430</v>
      </c>
      <c r="M77" s="8" t="s">
        <v>284</v>
      </c>
      <c r="N77" s="8">
        <v>50000</v>
      </c>
    </row>
    <row r="78" spans="1:14" ht="14.25" hidden="1" customHeight="1" x14ac:dyDescent="0.25">
      <c r="A78" s="8" t="s">
        <v>285</v>
      </c>
      <c r="B78" s="8">
        <v>85</v>
      </c>
      <c r="C78" s="8">
        <v>85</v>
      </c>
      <c r="D78" s="8">
        <v>52500000</v>
      </c>
      <c r="E78" s="8" t="s">
        <v>286</v>
      </c>
      <c r="F78" s="8" t="s">
        <v>152</v>
      </c>
      <c r="G78" s="8" t="s">
        <v>144</v>
      </c>
      <c r="H78" s="8">
        <v>29</v>
      </c>
      <c r="I78" s="8">
        <v>191</v>
      </c>
      <c r="J78" s="8">
        <v>84</v>
      </c>
      <c r="K78" s="8">
        <v>2170</v>
      </c>
      <c r="L78" s="8">
        <v>459</v>
      </c>
      <c r="M78" s="8" t="s">
        <v>250</v>
      </c>
      <c r="N78" s="8">
        <v>165000</v>
      </c>
    </row>
    <row r="79" spans="1:14" ht="14.25" hidden="1" customHeight="1" x14ac:dyDescent="0.25">
      <c r="A79" s="8" t="s">
        <v>287</v>
      </c>
      <c r="B79" s="8">
        <v>85</v>
      </c>
      <c r="C79" s="8">
        <v>85</v>
      </c>
      <c r="D79" s="8">
        <v>55000000</v>
      </c>
      <c r="E79" s="8" t="s">
        <v>288</v>
      </c>
      <c r="F79" s="8" t="s">
        <v>143</v>
      </c>
      <c r="G79" s="8" t="s">
        <v>170</v>
      </c>
      <c r="H79" s="8">
        <v>28</v>
      </c>
      <c r="I79" s="8">
        <v>176</v>
      </c>
      <c r="J79" s="8">
        <v>78</v>
      </c>
      <c r="K79" s="8">
        <v>2089</v>
      </c>
      <c r="L79" s="8">
        <v>444</v>
      </c>
      <c r="M79" s="8" t="s">
        <v>149</v>
      </c>
      <c r="N79" s="8">
        <v>230000</v>
      </c>
    </row>
    <row r="80" spans="1:14" ht="14.25" hidden="1" customHeight="1" x14ac:dyDescent="0.25">
      <c r="A80" s="8" t="s">
        <v>289</v>
      </c>
      <c r="B80" s="8">
        <v>85</v>
      </c>
      <c r="C80" s="8">
        <v>85</v>
      </c>
      <c r="D80" s="8">
        <v>51500000</v>
      </c>
      <c r="E80" s="8" t="s">
        <v>152</v>
      </c>
      <c r="F80" s="8" t="s">
        <v>152</v>
      </c>
      <c r="G80" s="8" t="s">
        <v>200</v>
      </c>
      <c r="H80" s="8">
        <v>30</v>
      </c>
      <c r="I80" s="8">
        <v>180</v>
      </c>
      <c r="J80" s="8">
        <v>68</v>
      </c>
      <c r="K80" s="8">
        <v>2128</v>
      </c>
      <c r="L80" s="8">
        <v>434</v>
      </c>
      <c r="M80" s="8" t="s">
        <v>195</v>
      </c>
      <c r="N80" s="8">
        <v>165000</v>
      </c>
    </row>
    <row r="81" spans="1:14" ht="14.25" hidden="1" customHeight="1" x14ac:dyDescent="0.25">
      <c r="A81" s="8" t="s">
        <v>290</v>
      </c>
      <c r="B81" s="8">
        <v>85</v>
      </c>
      <c r="C81" s="8">
        <v>85</v>
      </c>
      <c r="D81" s="8">
        <v>46500000</v>
      </c>
      <c r="E81" s="8" t="s">
        <v>205</v>
      </c>
      <c r="F81" s="8" t="s">
        <v>205</v>
      </c>
      <c r="G81" s="8" t="s">
        <v>139</v>
      </c>
      <c r="H81" s="8">
        <v>30</v>
      </c>
      <c r="I81" s="8">
        <v>172</v>
      </c>
      <c r="J81" s="8">
        <v>69</v>
      </c>
      <c r="K81" s="8">
        <v>2303</v>
      </c>
      <c r="L81" s="8">
        <v>483</v>
      </c>
      <c r="M81" s="8" t="s">
        <v>291</v>
      </c>
      <c r="N81" s="8">
        <v>46000</v>
      </c>
    </row>
    <row r="82" spans="1:14" ht="14.25" hidden="1" customHeight="1" x14ac:dyDescent="0.25">
      <c r="A82" s="8" t="s">
        <v>292</v>
      </c>
      <c r="B82" s="8">
        <v>85</v>
      </c>
      <c r="C82" s="8">
        <v>85</v>
      </c>
      <c r="D82" s="8">
        <v>53000000</v>
      </c>
      <c r="E82" s="8" t="s">
        <v>147</v>
      </c>
      <c r="F82" s="8" t="s">
        <v>147</v>
      </c>
      <c r="G82" s="8" t="s">
        <v>215</v>
      </c>
      <c r="H82" s="8">
        <v>30</v>
      </c>
      <c r="I82" s="8">
        <v>180</v>
      </c>
      <c r="J82" s="8">
        <v>77</v>
      </c>
      <c r="K82" s="8">
        <v>2109</v>
      </c>
      <c r="L82" s="8">
        <v>442</v>
      </c>
      <c r="M82" s="8" t="s">
        <v>255</v>
      </c>
      <c r="N82" s="8">
        <v>64000</v>
      </c>
    </row>
    <row r="83" spans="1:14" ht="14.25" hidden="1" customHeight="1" x14ac:dyDescent="0.25">
      <c r="A83" s="8" t="s">
        <v>293</v>
      </c>
      <c r="B83" s="8">
        <v>85</v>
      </c>
      <c r="C83" s="8">
        <v>85</v>
      </c>
      <c r="D83" s="8">
        <v>54500000</v>
      </c>
      <c r="E83" s="8" t="s">
        <v>187</v>
      </c>
      <c r="F83" s="8" t="s">
        <v>187</v>
      </c>
      <c r="G83" s="8" t="s">
        <v>153</v>
      </c>
      <c r="H83" s="8">
        <v>28</v>
      </c>
      <c r="I83" s="8">
        <v>181</v>
      </c>
      <c r="J83" s="8">
        <v>73</v>
      </c>
      <c r="K83" s="8">
        <v>2153</v>
      </c>
      <c r="L83" s="8">
        <v>458</v>
      </c>
      <c r="M83" s="8" t="s">
        <v>184</v>
      </c>
      <c r="N83" s="8">
        <v>90000</v>
      </c>
    </row>
    <row r="84" spans="1:14" ht="14.25" hidden="1" customHeight="1" x14ac:dyDescent="0.25">
      <c r="A84" s="8" t="s">
        <v>294</v>
      </c>
      <c r="B84" s="8">
        <v>85</v>
      </c>
      <c r="C84" s="8">
        <v>85</v>
      </c>
      <c r="D84" s="8">
        <v>53000000</v>
      </c>
      <c r="E84" s="8" t="s">
        <v>295</v>
      </c>
      <c r="F84" s="8" t="s">
        <v>187</v>
      </c>
      <c r="G84" s="8" t="s">
        <v>269</v>
      </c>
      <c r="H84" s="8">
        <v>29</v>
      </c>
      <c r="I84" s="8">
        <v>184</v>
      </c>
      <c r="J84" s="8">
        <v>84</v>
      </c>
      <c r="K84" s="8">
        <v>2234</v>
      </c>
      <c r="L84" s="8">
        <v>474</v>
      </c>
      <c r="M84" s="8" t="s">
        <v>250</v>
      </c>
      <c r="N84" s="8">
        <v>165000</v>
      </c>
    </row>
    <row r="85" spans="1:14" ht="14.25" hidden="1" customHeight="1" x14ac:dyDescent="0.25">
      <c r="A85" s="8" t="s">
        <v>296</v>
      </c>
      <c r="B85" s="8">
        <v>85</v>
      </c>
      <c r="C85" s="8">
        <v>85</v>
      </c>
      <c r="D85" s="8">
        <v>23000000</v>
      </c>
      <c r="E85" s="8" t="s">
        <v>147</v>
      </c>
      <c r="F85" s="8" t="s">
        <v>147</v>
      </c>
      <c r="G85" s="8" t="s">
        <v>172</v>
      </c>
      <c r="H85" s="8">
        <v>35</v>
      </c>
      <c r="I85" s="8">
        <v>179</v>
      </c>
      <c r="J85" s="8">
        <v>74</v>
      </c>
      <c r="K85" s="8">
        <v>2118</v>
      </c>
      <c r="L85" s="8">
        <v>441</v>
      </c>
      <c r="M85" s="8" t="s">
        <v>297</v>
      </c>
      <c r="N85" s="8">
        <v>110000</v>
      </c>
    </row>
    <row r="86" spans="1:14" ht="14.25" customHeight="1" x14ac:dyDescent="0.25">
      <c r="A86" s="8" t="s">
        <v>298</v>
      </c>
      <c r="B86" s="8">
        <v>85</v>
      </c>
      <c r="C86" s="8">
        <v>93</v>
      </c>
      <c r="D86" s="8">
        <v>116000000</v>
      </c>
      <c r="E86" s="8" t="s">
        <v>152</v>
      </c>
      <c r="F86" s="8" t="s">
        <v>152</v>
      </c>
      <c r="G86" s="8" t="s">
        <v>215</v>
      </c>
      <c r="H86" s="8">
        <v>19</v>
      </c>
      <c r="I86" s="8">
        <v>174</v>
      </c>
      <c r="J86" s="8">
        <v>61</v>
      </c>
      <c r="K86" s="8">
        <v>2109</v>
      </c>
      <c r="L86" s="8">
        <v>455</v>
      </c>
      <c r="M86" s="8" t="s">
        <v>149</v>
      </c>
      <c r="N86" s="8">
        <v>115000</v>
      </c>
    </row>
    <row r="87" spans="1:14" ht="14.25" customHeight="1" x14ac:dyDescent="0.25">
      <c r="A87" s="8" t="s">
        <v>299</v>
      </c>
      <c r="B87" s="8">
        <v>85</v>
      </c>
      <c r="C87" s="8">
        <v>92</v>
      </c>
      <c r="D87" s="8">
        <v>109500000</v>
      </c>
      <c r="E87" s="8" t="s">
        <v>300</v>
      </c>
      <c r="F87" s="8" t="s">
        <v>138</v>
      </c>
      <c r="G87" s="8" t="s">
        <v>172</v>
      </c>
      <c r="H87" s="8">
        <v>22</v>
      </c>
      <c r="I87" s="8">
        <v>171</v>
      </c>
      <c r="J87" s="8">
        <v>69</v>
      </c>
      <c r="K87" s="8">
        <v>2083</v>
      </c>
      <c r="L87" s="8">
        <v>445</v>
      </c>
      <c r="M87" s="8" t="s">
        <v>154</v>
      </c>
      <c r="N87" s="8">
        <v>180000</v>
      </c>
    </row>
    <row r="88" spans="1:14" ht="14.25" customHeight="1" x14ac:dyDescent="0.25">
      <c r="A88" s="8" t="s">
        <v>301</v>
      </c>
      <c r="B88" s="8">
        <v>85</v>
      </c>
      <c r="C88" s="8">
        <v>89</v>
      </c>
      <c r="D88" s="8">
        <v>71000000</v>
      </c>
      <c r="E88" s="8" t="s">
        <v>169</v>
      </c>
      <c r="F88" s="8" t="s">
        <v>169</v>
      </c>
      <c r="G88" s="8" t="s">
        <v>170</v>
      </c>
      <c r="H88" s="8">
        <v>22</v>
      </c>
      <c r="I88" s="8">
        <v>189</v>
      </c>
      <c r="J88" s="8">
        <v>89</v>
      </c>
      <c r="K88" s="8">
        <v>1982</v>
      </c>
      <c r="L88" s="8">
        <v>435</v>
      </c>
      <c r="M88" s="8" t="s">
        <v>164</v>
      </c>
      <c r="N88" s="8">
        <v>77000</v>
      </c>
    </row>
    <row r="89" spans="1:14" ht="14.25" hidden="1" customHeight="1" x14ac:dyDescent="0.25">
      <c r="A89" s="8" t="s">
        <v>302</v>
      </c>
      <c r="B89" s="8">
        <v>85</v>
      </c>
      <c r="C89" s="8">
        <v>87</v>
      </c>
      <c r="D89" s="8">
        <v>67500000</v>
      </c>
      <c r="E89" s="8" t="s">
        <v>147</v>
      </c>
      <c r="F89" s="8" t="s">
        <v>147</v>
      </c>
      <c r="G89" s="8" t="s">
        <v>303</v>
      </c>
      <c r="H89" s="8">
        <v>26</v>
      </c>
      <c r="I89" s="8">
        <v>191</v>
      </c>
      <c r="J89" s="8">
        <v>86</v>
      </c>
      <c r="K89" s="8">
        <v>1999</v>
      </c>
      <c r="L89" s="8">
        <v>427</v>
      </c>
      <c r="M89" s="8" t="s">
        <v>304</v>
      </c>
      <c r="N89" s="8">
        <v>95000</v>
      </c>
    </row>
    <row r="90" spans="1:14" ht="14.25" customHeight="1" x14ac:dyDescent="0.25">
      <c r="A90" s="8" t="s">
        <v>305</v>
      </c>
      <c r="B90" s="8">
        <v>85</v>
      </c>
      <c r="C90" s="8">
        <v>90</v>
      </c>
      <c r="D90" s="8">
        <v>76000000</v>
      </c>
      <c r="E90" s="8" t="s">
        <v>205</v>
      </c>
      <c r="F90" s="8" t="s">
        <v>306</v>
      </c>
      <c r="G90" s="8" t="s">
        <v>144</v>
      </c>
      <c r="H90" s="8">
        <v>24</v>
      </c>
      <c r="I90" s="8">
        <v>184</v>
      </c>
      <c r="J90" s="8">
        <v>81</v>
      </c>
      <c r="K90" s="8">
        <v>2195</v>
      </c>
      <c r="L90" s="8">
        <v>483</v>
      </c>
      <c r="M90" s="8" t="s">
        <v>224</v>
      </c>
      <c r="N90" s="8">
        <v>82000</v>
      </c>
    </row>
    <row r="91" spans="1:14" ht="14.25" hidden="1" customHeight="1" x14ac:dyDescent="0.25">
      <c r="A91" s="8" t="s">
        <v>307</v>
      </c>
      <c r="B91" s="8">
        <v>85</v>
      </c>
      <c r="C91" s="8">
        <v>89</v>
      </c>
      <c r="D91" s="8">
        <v>76000000</v>
      </c>
      <c r="E91" s="8" t="s">
        <v>308</v>
      </c>
      <c r="F91" s="8" t="s">
        <v>147</v>
      </c>
      <c r="G91" s="8" t="s">
        <v>166</v>
      </c>
      <c r="H91" s="8">
        <v>25</v>
      </c>
      <c r="I91" s="8">
        <v>178</v>
      </c>
      <c r="J91" s="8">
        <v>73</v>
      </c>
      <c r="K91" s="8">
        <v>2183</v>
      </c>
      <c r="L91" s="8">
        <v>462</v>
      </c>
      <c r="M91" s="8" t="s">
        <v>159</v>
      </c>
      <c r="N91" s="8">
        <v>170000</v>
      </c>
    </row>
    <row r="92" spans="1:14" ht="14.25" hidden="1" customHeight="1" x14ac:dyDescent="0.25">
      <c r="A92" s="8" t="s">
        <v>309</v>
      </c>
      <c r="B92" s="8">
        <v>85</v>
      </c>
      <c r="C92" s="8">
        <v>85</v>
      </c>
      <c r="D92" s="8">
        <v>26500000</v>
      </c>
      <c r="E92" s="8" t="s">
        <v>161</v>
      </c>
      <c r="F92" s="8" t="s">
        <v>161</v>
      </c>
      <c r="G92" s="8" t="s">
        <v>310</v>
      </c>
      <c r="H92" s="8">
        <v>32</v>
      </c>
      <c r="I92" s="8">
        <v>191</v>
      </c>
      <c r="J92" s="8">
        <v>86</v>
      </c>
      <c r="K92" s="8">
        <v>1305</v>
      </c>
      <c r="L92" s="8">
        <v>456</v>
      </c>
      <c r="M92" s="8" t="s">
        <v>265</v>
      </c>
      <c r="N92" s="8">
        <v>65000</v>
      </c>
    </row>
    <row r="93" spans="1:14" ht="14.25" hidden="1" customHeight="1" x14ac:dyDescent="0.25">
      <c r="A93" s="8" t="s">
        <v>311</v>
      </c>
      <c r="B93" s="8">
        <v>85</v>
      </c>
      <c r="C93" s="8">
        <v>85</v>
      </c>
      <c r="D93" s="8">
        <v>17500000</v>
      </c>
      <c r="E93" s="8" t="s">
        <v>161</v>
      </c>
      <c r="F93" s="8" t="s">
        <v>161</v>
      </c>
      <c r="G93" s="8" t="s">
        <v>312</v>
      </c>
      <c r="H93" s="8">
        <v>33</v>
      </c>
      <c r="I93" s="8">
        <v>183</v>
      </c>
      <c r="J93" s="8">
        <v>79</v>
      </c>
      <c r="K93" s="8">
        <v>1356</v>
      </c>
      <c r="L93" s="8">
        <v>467</v>
      </c>
      <c r="M93" s="8" t="s">
        <v>313</v>
      </c>
      <c r="N93" s="8">
        <v>40000</v>
      </c>
    </row>
    <row r="94" spans="1:14" ht="14.25" hidden="1" customHeight="1" x14ac:dyDescent="0.25">
      <c r="A94" s="8" t="s">
        <v>314</v>
      </c>
      <c r="B94" s="8">
        <v>85</v>
      </c>
      <c r="C94" s="8">
        <v>85</v>
      </c>
      <c r="D94" s="8">
        <v>33500000</v>
      </c>
      <c r="E94" s="8" t="s">
        <v>315</v>
      </c>
      <c r="F94" s="8" t="s">
        <v>138</v>
      </c>
      <c r="G94" s="8" t="s">
        <v>163</v>
      </c>
      <c r="H94" s="8">
        <v>33</v>
      </c>
      <c r="I94" s="8">
        <v>180</v>
      </c>
      <c r="J94" s="8">
        <v>71</v>
      </c>
      <c r="K94" s="8">
        <v>2154</v>
      </c>
      <c r="L94" s="8">
        <v>441</v>
      </c>
      <c r="M94" s="8" t="s">
        <v>272</v>
      </c>
      <c r="N94" s="8">
        <v>78000</v>
      </c>
    </row>
    <row r="95" spans="1:14" ht="14.25" hidden="1" customHeight="1" x14ac:dyDescent="0.25">
      <c r="A95" s="8" t="s">
        <v>316</v>
      </c>
      <c r="B95" s="8">
        <v>84</v>
      </c>
      <c r="C95" s="8">
        <v>86</v>
      </c>
      <c r="D95" s="8">
        <v>46000000</v>
      </c>
      <c r="E95" s="8" t="s">
        <v>317</v>
      </c>
      <c r="F95" s="8" t="s">
        <v>169</v>
      </c>
      <c r="G95" s="8" t="s">
        <v>144</v>
      </c>
      <c r="H95" s="8">
        <v>26</v>
      </c>
      <c r="I95" s="8">
        <v>184</v>
      </c>
      <c r="J95" s="8">
        <v>79</v>
      </c>
      <c r="K95" s="8">
        <v>2014</v>
      </c>
      <c r="L95" s="8">
        <v>436</v>
      </c>
      <c r="M95" s="8" t="s">
        <v>164</v>
      </c>
      <c r="N95" s="8">
        <v>82000</v>
      </c>
    </row>
    <row r="96" spans="1:14" ht="14.25" hidden="1" customHeight="1" x14ac:dyDescent="0.25">
      <c r="A96" s="8" t="s">
        <v>318</v>
      </c>
      <c r="B96" s="8">
        <v>84</v>
      </c>
      <c r="C96" s="8">
        <v>84</v>
      </c>
      <c r="D96" s="8">
        <v>7500000</v>
      </c>
      <c r="E96" s="8" t="s">
        <v>169</v>
      </c>
      <c r="F96" s="8" t="s">
        <v>169</v>
      </c>
      <c r="G96" s="8" t="s">
        <v>215</v>
      </c>
      <c r="H96" s="8">
        <v>36</v>
      </c>
      <c r="I96" s="8">
        <v>184</v>
      </c>
      <c r="J96" s="8">
        <v>82</v>
      </c>
      <c r="K96" s="8">
        <v>2137</v>
      </c>
      <c r="L96" s="8">
        <v>433</v>
      </c>
      <c r="M96" s="8" t="s">
        <v>140</v>
      </c>
      <c r="N96" s="8">
        <v>75000</v>
      </c>
    </row>
    <row r="97" spans="1:14" ht="14.25" hidden="1" customHeight="1" x14ac:dyDescent="0.25">
      <c r="A97" s="8" t="s">
        <v>319</v>
      </c>
      <c r="B97" s="8">
        <v>84</v>
      </c>
      <c r="C97" s="8">
        <v>84</v>
      </c>
      <c r="D97" s="8">
        <v>20000000</v>
      </c>
      <c r="E97" s="8" t="s">
        <v>320</v>
      </c>
      <c r="F97" s="8" t="s">
        <v>138</v>
      </c>
      <c r="G97" s="8" t="s">
        <v>139</v>
      </c>
      <c r="H97" s="8">
        <v>34</v>
      </c>
      <c r="I97" s="8">
        <v>167</v>
      </c>
      <c r="J97" s="8">
        <v>68</v>
      </c>
      <c r="K97" s="8">
        <v>2035</v>
      </c>
      <c r="L97" s="8">
        <v>425</v>
      </c>
      <c r="M97" s="8" t="s">
        <v>291</v>
      </c>
      <c r="N97" s="8">
        <v>47000</v>
      </c>
    </row>
    <row r="98" spans="1:14" ht="14.25" hidden="1" customHeight="1" x14ac:dyDescent="0.25">
      <c r="A98" s="8" t="s">
        <v>321</v>
      </c>
      <c r="B98" s="8">
        <v>84</v>
      </c>
      <c r="C98" s="8">
        <v>84</v>
      </c>
      <c r="D98" s="8">
        <v>4700000</v>
      </c>
      <c r="E98" s="8" t="s">
        <v>161</v>
      </c>
      <c r="F98" s="8" t="s">
        <v>161</v>
      </c>
      <c r="G98" s="8" t="s">
        <v>183</v>
      </c>
      <c r="H98" s="8">
        <v>37</v>
      </c>
      <c r="I98" s="8">
        <v>193</v>
      </c>
      <c r="J98" s="8">
        <v>92</v>
      </c>
      <c r="K98" s="8">
        <v>1265</v>
      </c>
      <c r="L98" s="8">
        <v>443</v>
      </c>
      <c r="M98" s="8" t="s">
        <v>237</v>
      </c>
      <c r="N98" s="8">
        <v>46000</v>
      </c>
    </row>
    <row r="99" spans="1:14" ht="14.25" hidden="1" customHeight="1" x14ac:dyDescent="0.25">
      <c r="A99" s="8" t="s">
        <v>322</v>
      </c>
      <c r="B99" s="8">
        <v>84</v>
      </c>
      <c r="C99" s="8">
        <v>84</v>
      </c>
      <c r="D99" s="8">
        <v>18000000</v>
      </c>
      <c r="E99" s="8" t="s">
        <v>323</v>
      </c>
      <c r="F99" s="8" t="s">
        <v>143</v>
      </c>
      <c r="G99" s="8" t="s">
        <v>153</v>
      </c>
      <c r="H99" s="8">
        <v>35</v>
      </c>
      <c r="I99" s="8">
        <v>169</v>
      </c>
      <c r="J99" s="8">
        <v>61</v>
      </c>
      <c r="K99" s="8">
        <v>1980</v>
      </c>
      <c r="L99" s="8">
        <v>410</v>
      </c>
      <c r="M99" s="8" t="s">
        <v>324</v>
      </c>
      <c r="N99" s="8">
        <v>86000</v>
      </c>
    </row>
    <row r="100" spans="1:14" ht="14.25" hidden="1" customHeight="1" x14ac:dyDescent="0.25">
      <c r="A100" s="8" t="s">
        <v>325</v>
      </c>
      <c r="B100" s="8">
        <v>84</v>
      </c>
      <c r="C100" s="8">
        <v>84</v>
      </c>
      <c r="D100" s="8">
        <v>18000000</v>
      </c>
      <c r="E100" s="8" t="s">
        <v>147</v>
      </c>
      <c r="F100" s="8" t="s">
        <v>147</v>
      </c>
      <c r="G100" s="8" t="s">
        <v>326</v>
      </c>
      <c r="H100" s="8">
        <v>35</v>
      </c>
      <c r="I100" s="8">
        <v>182</v>
      </c>
      <c r="J100" s="8">
        <v>86</v>
      </c>
      <c r="K100" s="8">
        <v>2231</v>
      </c>
      <c r="L100" s="8">
        <v>439</v>
      </c>
      <c r="M100" s="8" t="s">
        <v>327</v>
      </c>
      <c r="N100" s="8">
        <v>1000</v>
      </c>
    </row>
    <row r="101" spans="1:14" ht="14.25" hidden="1" customHeight="1" x14ac:dyDescent="0.25">
      <c r="A101" s="8" t="s">
        <v>328</v>
      </c>
      <c r="B101" s="8">
        <v>84</v>
      </c>
      <c r="C101" s="8">
        <v>84</v>
      </c>
      <c r="D101" s="8">
        <v>26500000</v>
      </c>
      <c r="E101" s="8" t="s">
        <v>300</v>
      </c>
      <c r="F101" s="8" t="s">
        <v>175</v>
      </c>
      <c r="G101" s="8" t="s">
        <v>269</v>
      </c>
      <c r="H101" s="8">
        <v>33</v>
      </c>
      <c r="I101" s="8">
        <v>181</v>
      </c>
      <c r="J101" s="8">
        <v>76</v>
      </c>
      <c r="K101" s="8">
        <v>2106</v>
      </c>
      <c r="L101" s="8">
        <v>439</v>
      </c>
      <c r="M101" s="8" t="s">
        <v>329</v>
      </c>
      <c r="N101" s="8">
        <v>32000</v>
      </c>
    </row>
    <row r="102" spans="1:14" ht="14.25" hidden="1" customHeight="1" x14ac:dyDescent="0.25">
      <c r="A102" s="8" t="s">
        <v>330</v>
      </c>
      <c r="B102" s="8">
        <v>84</v>
      </c>
      <c r="C102" s="8">
        <v>84</v>
      </c>
      <c r="D102" s="8">
        <v>45000000</v>
      </c>
      <c r="E102" s="8" t="s">
        <v>331</v>
      </c>
      <c r="F102" s="8" t="s">
        <v>276</v>
      </c>
      <c r="G102" s="8" t="s">
        <v>200</v>
      </c>
      <c r="H102" s="8">
        <v>27</v>
      </c>
      <c r="I102" s="8">
        <v>183</v>
      </c>
      <c r="J102" s="8">
        <v>72</v>
      </c>
      <c r="K102" s="8">
        <v>2063</v>
      </c>
      <c r="L102" s="8">
        <v>437</v>
      </c>
      <c r="M102" s="8" t="s">
        <v>332</v>
      </c>
      <c r="N102" s="8">
        <v>57000</v>
      </c>
    </row>
    <row r="103" spans="1:14" ht="14.25" customHeight="1" x14ac:dyDescent="0.25"/>
    <row r="104" spans="1:14" ht="14.25" customHeight="1" x14ac:dyDescent="0.25"/>
    <row r="105" spans="1:14" ht="14.25" customHeight="1" x14ac:dyDescent="0.25"/>
    <row r="106" spans="1:14" ht="14.25" customHeight="1" x14ac:dyDescent="0.25">
      <c r="C106" s="37" t="s">
        <v>340</v>
      </c>
      <c r="D106" s="37"/>
    </row>
    <row r="107" spans="1:14" ht="14.25" customHeight="1" x14ac:dyDescent="0.25"/>
    <row r="108" spans="1:14" ht="14.25" customHeight="1" x14ac:dyDescent="0.25">
      <c r="B108" s="38" t="s">
        <v>122</v>
      </c>
    </row>
    <row r="109" spans="1:14" ht="14.25" customHeight="1" x14ac:dyDescent="0.25">
      <c r="B109" s="8" t="s">
        <v>155</v>
      </c>
    </row>
    <row r="110" spans="1:14" ht="14.25" customHeight="1" x14ac:dyDescent="0.25">
      <c r="B110" s="8" t="s">
        <v>197</v>
      </c>
    </row>
    <row r="111" spans="1:14" ht="14.25" customHeight="1" x14ac:dyDescent="0.25">
      <c r="B111" s="8" t="s">
        <v>199</v>
      </c>
    </row>
    <row r="112" spans="1:14" ht="14.25" customHeight="1" x14ac:dyDescent="0.25">
      <c r="B112" s="8" t="s">
        <v>225</v>
      </c>
    </row>
    <row r="113" spans="2:2" ht="14.25" customHeight="1" x14ac:dyDescent="0.25">
      <c r="B113" s="8" t="s">
        <v>260</v>
      </c>
    </row>
    <row r="114" spans="2:2" ht="14.25" customHeight="1" x14ac:dyDescent="0.25">
      <c r="B114" s="8" t="s">
        <v>263</v>
      </c>
    </row>
    <row r="115" spans="2:2" ht="14.25" customHeight="1" x14ac:dyDescent="0.25">
      <c r="B115" s="8" t="s">
        <v>267</v>
      </c>
    </row>
    <row r="116" spans="2:2" ht="14.25" customHeight="1" x14ac:dyDescent="0.25">
      <c r="B116" s="8" t="s">
        <v>298</v>
      </c>
    </row>
    <row r="117" spans="2:2" ht="14.25" customHeight="1" x14ac:dyDescent="0.25">
      <c r="B117" s="8" t="s">
        <v>299</v>
      </c>
    </row>
    <row r="118" spans="2:2" ht="14.25" customHeight="1" x14ac:dyDescent="0.25">
      <c r="B118" s="8" t="s">
        <v>301</v>
      </c>
    </row>
    <row r="119" spans="2:2" ht="14.25" customHeight="1" x14ac:dyDescent="0.25">
      <c r="B119" s="8" t="s">
        <v>305</v>
      </c>
    </row>
    <row r="120" spans="2:2" ht="14.25" customHeight="1" x14ac:dyDescent="0.25"/>
    <row r="121" spans="2:2" ht="14.25" customHeight="1" x14ac:dyDescent="0.25"/>
    <row r="122" spans="2:2" ht="14.25" customHeight="1" x14ac:dyDescent="0.25"/>
    <row r="123" spans="2:2" ht="14.25" customHeight="1" x14ac:dyDescent="0.25"/>
    <row r="124" spans="2:2" ht="14.25" customHeight="1" x14ac:dyDescent="0.25"/>
    <row r="125" spans="2:2" ht="14.25" customHeight="1" x14ac:dyDescent="0.25"/>
    <row r="126" spans="2:2" ht="14.25" customHeight="1" x14ac:dyDescent="0.25"/>
    <row r="127" spans="2:2" ht="14.25" customHeight="1" x14ac:dyDescent="0.25"/>
    <row r="128" spans="2:2"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000"/>
  <sheetViews>
    <sheetView topLeftCell="C7" workbookViewId="0">
      <selection activeCell="J33" sqref="J33"/>
    </sheetView>
  </sheetViews>
  <sheetFormatPr defaultColWidth="14.42578125" defaultRowHeight="15" customHeight="1" x14ac:dyDescent="0.25"/>
  <cols>
    <col min="1" max="1" width="9.5703125" customWidth="1"/>
    <col min="2" max="2" width="6.85546875" customWidth="1"/>
    <col min="3" max="3" width="9.7109375" customWidth="1"/>
    <col min="4" max="4" width="6.85546875" customWidth="1"/>
    <col min="5" max="5" width="5.140625" customWidth="1"/>
    <col min="6" max="6" width="8.42578125" customWidth="1"/>
    <col min="7" max="10" width="8.7109375" customWidth="1"/>
    <col min="11" max="11" width="10.140625" customWidth="1"/>
    <col min="12" max="26" width="8.7109375" customWidth="1"/>
  </cols>
  <sheetData>
    <row r="1" spans="1:19" ht="14.25" customHeight="1" x14ac:dyDescent="0.25">
      <c r="A1" s="13" t="s">
        <v>59</v>
      </c>
      <c r="B1" s="14" t="s">
        <v>60</v>
      </c>
      <c r="C1" s="14" t="s">
        <v>61</v>
      </c>
      <c r="D1" s="15" t="s">
        <v>62</v>
      </c>
      <c r="E1" s="15" t="s">
        <v>63</v>
      </c>
      <c r="F1" s="15" t="s">
        <v>64</v>
      </c>
      <c r="G1" s="15" t="s">
        <v>65</v>
      </c>
      <c r="J1" s="2" t="s">
        <v>333</v>
      </c>
      <c r="K1" s="2"/>
      <c r="L1" s="2"/>
      <c r="M1" s="2"/>
      <c r="N1" s="2"/>
      <c r="O1" s="2"/>
      <c r="P1" s="2"/>
      <c r="Q1" s="2"/>
      <c r="R1" s="2"/>
      <c r="S1" s="2"/>
    </row>
    <row r="2" spans="1:19" ht="14.25" customHeight="1" x14ac:dyDescent="0.25">
      <c r="A2" s="16">
        <v>43471</v>
      </c>
      <c r="B2" s="17" t="s">
        <v>66</v>
      </c>
      <c r="C2" s="17" t="s">
        <v>67</v>
      </c>
      <c r="D2" s="18" t="s">
        <v>68</v>
      </c>
      <c r="E2" s="17">
        <v>95</v>
      </c>
      <c r="F2" s="19">
        <v>1.99</v>
      </c>
      <c r="G2" s="20">
        <v>189.05</v>
      </c>
    </row>
    <row r="3" spans="1:19" ht="14.25" customHeight="1" x14ac:dyDescent="0.25">
      <c r="A3" s="16">
        <v>43488</v>
      </c>
      <c r="B3" s="17" t="s">
        <v>15</v>
      </c>
      <c r="C3" s="17" t="s">
        <v>70</v>
      </c>
      <c r="D3" s="18" t="s">
        <v>71</v>
      </c>
      <c r="E3" s="17">
        <v>50</v>
      </c>
      <c r="F3" s="19">
        <v>19.989999999999998</v>
      </c>
      <c r="G3" s="20">
        <v>999.49999999999989</v>
      </c>
      <c r="J3">
        <f>COUNTA(_xlfn.UNIQUE(C:C))</f>
        <v>13</v>
      </c>
    </row>
    <row r="4" spans="1:19" ht="14.25" customHeight="1" x14ac:dyDescent="0.25">
      <c r="A4" s="16">
        <v>43505</v>
      </c>
      <c r="B4" s="17" t="s">
        <v>15</v>
      </c>
      <c r="C4" s="17" t="s">
        <v>72</v>
      </c>
      <c r="D4" s="18" t="s">
        <v>68</v>
      </c>
      <c r="E4" s="17">
        <v>36</v>
      </c>
      <c r="F4" s="19">
        <v>4.99</v>
      </c>
      <c r="G4" s="20">
        <v>179.64000000000001</v>
      </c>
    </row>
    <row r="5" spans="1:19" ht="14.25" customHeight="1" x14ac:dyDescent="0.25">
      <c r="A5" s="16">
        <v>43522</v>
      </c>
      <c r="B5" s="17" t="s">
        <v>15</v>
      </c>
      <c r="C5" s="17" t="s">
        <v>73</v>
      </c>
      <c r="D5" s="18" t="s">
        <v>74</v>
      </c>
      <c r="E5" s="17">
        <v>27</v>
      </c>
      <c r="F5" s="19">
        <v>19.989999999999998</v>
      </c>
      <c r="G5" s="20">
        <v>539.7299999999999</v>
      </c>
    </row>
    <row r="6" spans="1:19" ht="14.25" customHeight="1" x14ac:dyDescent="0.25">
      <c r="A6" s="16">
        <v>43539</v>
      </c>
      <c r="B6" s="17" t="s">
        <v>75</v>
      </c>
      <c r="C6" s="17" t="s">
        <v>76</v>
      </c>
      <c r="D6" s="18" t="s">
        <v>68</v>
      </c>
      <c r="E6" s="17">
        <v>56</v>
      </c>
      <c r="F6" s="19">
        <v>2.99</v>
      </c>
      <c r="G6" s="20">
        <v>167.44</v>
      </c>
    </row>
    <row r="7" spans="1:19" ht="14.25" customHeight="1" x14ac:dyDescent="0.25">
      <c r="A7" s="16">
        <v>43556</v>
      </c>
      <c r="B7" s="17" t="s">
        <v>66</v>
      </c>
      <c r="C7" s="17" t="s">
        <v>67</v>
      </c>
      <c r="D7" s="18" t="s">
        <v>71</v>
      </c>
      <c r="E7" s="17">
        <v>60</v>
      </c>
      <c r="F7" s="19">
        <v>4.99</v>
      </c>
      <c r="G7" s="20">
        <v>299.40000000000003</v>
      </c>
    </row>
    <row r="8" spans="1:19" ht="14.25" customHeight="1" x14ac:dyDescent="0.25">
      <c r="A8" s="16">
        <v>43573</v>
      </c>
      <c r="B8" s="17" t="s">
        <v>15</v>
      </c>
      <c r="C8" s="17" t="s">
        <v>77</v>
      </c>
      <c r="D8" s="18" t="s">
        <v>68</v>
      </c>
      <c r="E8" s="17">
        <v>75</v>
      </c>
      <c r="F8" s="19">
        <v>1.99</v>
      </c>
      <c r="G8" s="20">
        <v>149.25</v>
      </c>
      <c r="J8" s="2" t="s">
        <v>334</v>
      </c>
      <c r="K8" s="2"/>
      <c r="L8" s="2"/>
      <c r="M8" s="2"/>
      <c r="N8" s="2"/>
      <c r="O8" s="2"/>
      <c r="P8" s="2"/>
      <c r="Q8" s="2"/>
      <c r="R8" s="2"/>
      <c r="S8" s="2"/>
    </row>
    <row r="9" spans="1:19" ht="14.25" customHeight="1" x14ac:dyDescent="0.25">
      <c r="A9" s="16">
        <v>43590</v>
      </c>
      <c r="B9" s="17" t="s">
        <v>15</v>
      </c>
      <c r="C9" s="17" t="s">
        <v>72</v>
      </c>
      <c r="D9" s="18" t="s">
        <v>68</v>
      </c>
      <c r="E9" s="17">
        <v>90</v>
      </c>
      <c r="F9" s="19">
        <v>4.99</v>
      </c>
      <c r="G9" s="20">
        <v>449.1</v>
      </c>
      <c r="J9" t="str" cm="1">
        <f t="array" ref="J9:J13">_xlfn.UNIQUE(D2:D44)</f>
        <v>Pencil</v>
      </c>
    </row>
    <row r="10" spans="1:19" ht="14.25" customHeight="1" x14ac:dyDescent="0.25">
      <c r="A10" s="16">
        <v>43607</v>
      </c>
      <c r="B10" s="17" t="s">
        <v>75</v>
      </c>
      <c r="C10" s="17" t="s">
        <v>79</v>
      </c>
      <c r="D10" s="18" t="s">
        <v>68</v>
      </c>
      <c r="E10" s="17">
        <v>32</v>
      </c>
      <c r="F10" s="19">
        <v>1.99</v>
      </c>
      <c r="G10" s="20">
        <v>63.68</v>
      </c>
      <c r="J10" t="str">
        <v>Binder</v>
      </c>
    </row>
    <row r="11" spans="1:19" ht="14.25" customHeight="1" x14ac:dyDescent="0.25">
      <c r="A11" s="16">
        <v>43624</v>
      </c>
      <c r="B11" s="17" t="s">
        <v>66</v>
      </c>
      <c r="C11" s="17" t="s">
        <v>67</v>
      </c>
      <c r="D11" s="18" t="s">
        <v>71</v>
      </c>
      <c r="E11" s="17">
        <v>60</v>
      </c>
      <c r="F11" s="19">
        <v>8.99</v>
      </c>
      <c r="G11" s="20">
        <v>539.4</v>
      </c>
      <c r="J11" t="str">
        <v>Pen</v>
      </c>
    </row>
    <row r="12" spans="1:19" ht="14.25" customHeight="1" x14ac:dyDescent="0.25">
      <c r="A12" s="16">
        <v>43641</v>
      </c>
      <c r="B12" s="17" t="s">
        <v>15</v>
      </c>
      <c r="C12" s="17" t="s">
        <v>80</v>
      </c>
      <c r="D12" s="18" t="s">
        <v>68</v>
      </c>
      <c r="E12" s="17">
        <v>90</v>
      </c>
      <c r="F12" s="19">
        <v>4.99</v>
      </c>
      <c r="G12" s="20">
        <v>449.1</v>
      </c>
      <c r="J12" t="str">
        <v>Desk</v>
      </c>
    </row>
    <row r="13" spans="1:19" ht="14.25" customHeight="1" x14ac:dyDescent="0.25">
      <c r="A13" s="16">
        <v>43658</v>
      </c>
      <c r="B13" s="17" t="s">
        <v>66</v>
      </c>
      <c r="C13" s="17" t="s">
        <v>81</v>
      </c>
      <c r="D13" s="18" t="s">
        <v>71</v>
      </c>
      <c r="E13" s="17">
        <v>29</v>
      </c>
      <c r="F13" s="19">
        <v>1.99</v>
      </c>
      <c r="G13" s="20">
        <v>57.71</v>
      </c>
      <c r="J13" t="str">
        <v>Pen Set</v>
      </c>
    </row>
    <row r="14" spans="1:19" ht="14.25" customHeight="1" x14ac:dyDescent="0.25">
      <c r="A14" s="16">
        <v>43675</v>
      </c>
      <c r="B14" s="17" t="s">
        <v>66</v>
      </c>
      <c r="C14" s="17" t="s">
        <v>82</v>
      </c>
      <c r="D14" s="18" t="s">
        <v>71</v>
      </c>
      <c r="E14" s="17">
        <v>81</v>
      </c>
      <c r="F14" s="19">
        <v>19.989999999999998</v>
      </c>
      <c r="G14" s="20">
        <v>1619.1899999999998</v>
      </c>
      <c r="J14" s="2" t="s">
        <v>335</v>
      </c>
      <c r="K14" s="2"/>
      <c r="L14" s="2"/>
      <c r="M14" s="2"/>
      <c r="N14" s="2"/>
      <c r="O14" s="2"/>
      <c r="P14" s="2"/>
      <c r="Q14" s="2"/>
      <c r="R14" s="2"/>
      <c r="S14" s="2"/>
    </row>
    <row r="15" spans="1:19" ht="14.25" customHeight="1" x14ac:dyDescent="0.25">
      <c r="A15" s="16">
        <v>43692</v>
      </c>
      <c r="B15" s="17" t="s">
        <v>66</v>
      </c>
      <c r="C15" s="17" t="s">
        <v>67</v>
      </c>
      <c r="D15" s="18" t="s">
        <v>68</v>
      </c>
      <c r="E15" s="17">
        <v>35</v>
      </c>
      <c r="F15" s="19">
        <v>4.99</v>
      </c>
      <c r="G15" s="20">
        <v>174.65</v>
      </c>
      <c r="K15" s="37" t="s">
        <v>341</v>
      </c>
    </row>
    <row r="16" spans="1:19" ht="14.25" customHeight="1" x14ac:dyDescent="0.25">
      <c r="A16" s="16">
        <v>43709</v>
      </c>
      <c r="B16" s="17" t="s">
        <v>15</v>
      </c>
      <c r="C16" s="17" t="s">
        <v>84</v>
      </c>
      <c r="D16" s="18" t="s">
        <v>85</v>
      </c>
      <c r="E16" s="17">
        <v>2</v>
      </c>
      <c r="F16" s="19">
        <v>125</v>
      </c>
      <c r="G16" s="20">
        <v>250</v>
      </c>
      <c r="J16" t="s">
        <v>68</v>
      </c>
      <c r="K16">
        <f>AVERAGEIF(D2:D44,"Pencil",G2:G44)</f>
        <v>164.24153846153848</v>
      </c>
    </row>
    <row r="17" spans="1:19" ht="14.25" customHeight="1" x14ac:dyDescent="0.25">
      <c r="A17" s="16">
        <v>43726</v>
      </c>
      <c r="B17" s="17" t="s">
        <v>66</v>
      </c>
      <c r="C17" s="17" t="s">
        <v>67</v>
      </c>
      <c r="D17" s="18" t="s">
        <v>86</v>
      </c>
      <c r="E17" s="17">
        <v>16</v>
      </c>
      <c r="F17" s="19">
        <v>15.99</v>
      </c>
      <c r="G17" s="20">
        <v>255.84</v>
      </c>
      <c r="J17" t="s">
        <v>71</v>
      </c>
      <c r="K17">
        <f>AVERAGEIF(D2:D44,"Binder",G2:G44)</f>
        <v>638.51</v>
      </c>
    </row>
    <row r="18" spans="1:19" ht="14.25" customHeight="1" x14ac:dyDescent="0.25">
      <c r="A18" s="16">
        <v>43743</v>
      </c>
      <c r="B18" s="17" t="s">
        <v>15</v>
      </c>
      <c r="C18" s="17" t="s">
        <v>80</v>
      </c>
      <c r="D18" s="18" t="s">
        <v>71</v>
      </c>
      <c r="E18" s="17">
        <v>28</v>
      </c>
      <c r="F18" s="19">
        <v>8.99</v>
      </c>
      <c r="G18" s="20">
        <v>251.72</v>
      </c>
      <c r="J18" t="s">
        <v>74</v>
      </c>
      <c r="K18">
        <f>AVERAGEIF(D2:D44,"Pen",G2:G44)</f>
        <v>409.04399999999998</v>
      </c>
    </row>
    <row r="19" spans="1:19" ht="14.25" customHeight="1" x14ac:dyDescent="0.25">
      <c r="A19" s="16">
        <v>43760</v>
      </c>
      <c r="B19" s="17" t="s">
        <v>66</v>
      </c>
      <c r="C19" s="17" t="s">
        <v>67</v>
      </c>
      <c r="D19" s="18" t="s">
        <v>74</v>
      </c>
      <c r="E19" s="17">
        <v>64</v>
      </c>
      <c r="F19" s="19">
        <v>8.99</v>
      </c>
      <c r="G19" s="20">
        <v>575.36</v>
      </c>
      <c r="J19" t="s">
        <v>85</v>
      </c>
      <c r="K19">
        <f>AVERAGEIF(D2:D44,"Desk",G2:G44)</f>
        <v>566.66666666666663</v>
      </c>
    </row>
    <row r="20" spans="1:19" ht="14.25" customHeight="1" x14ac:dyDescent="0.25">
      <c r="A20" s="16">
        <v>43777</v>
      </c>
      <c r="B20" s="17" t="s">
        <v>66</v>
      </c>
      <c r="C20" s="17" t="s">
        <v>82</v>
      </c>
      <c r="D20" s="18" t="s">
        <v>74</v>
      </c>
      <c r="E20" s="17">
        <v>15</v>
      </c>
      <c r="F20" s="19">
        <v>19.989999999999998</v>
      </c>
      <c r="G20" s="20">
        <v>299.84999999999997</v>
      </c>
      <c r="J20" t="s">
        <v>86</v>
      </c>
      <c r="K20">
        <f>AVERAGEIF(D2:D44,"Pen Set",G2:G44)</f>
        <v>595.6957142857143</v>
      </c>
    </row>
    <row r="21" spans="1:19" ht="14.25" customHeight="1" x14ac:dyDescent="0.25">
      <c r="A21" s="16">
        <v>43794</v>
      </c>
      <c r="B21" s="17" t="s">
        <v>15</v>
      </c>
      <c r="C21" s="17" t="s">
        <v>70</v>
      </c>
      <c r="D21" s="18" t="s">
        <v>86</v>
      </c>
      <c r="E21" s="17">
        <v>96</v>
      </c>
      <c r="F21" s="19">
        <v>4.99</v>
      </c>
      <c r="G21" s="20">
        <v>479.04</v>
      </c>
      <c r="J21" s="2" t="s">
        <v>336</v>
      </c>
      <c r="K21" s="2"/>
      <c r="L21" s="2"/>
      <c r="M21" s="2"/>
      <c r="N21" s="2"/>
      <c r="O21" s="2"/>
      <c r="P21" s="2"/>
      <c r="Q21" s="2"/>
      <c r="R21" s="2"/>
      <c r="S21" s="2"/>
    </row>
    <row r="22" spans="1:19" ht="14.25" customHeight="1" x14ac:dyDescent="0.25">
      <c r="A22" s="16">
        <v>43811</v>
      </c>
      <c r="B22" s="17" t="s">
        <v>15</v>
      </c>
      <c r="C22" s="17" t="s">
        <v>84</v>
      </c>
      <c r="D22" s="18" t="s">
        <v>68</v>
      </c>
      <c r="E22" s="17">
        <v>67</v>
      </c>
      <c r="F22" s="19">
        <v>1.29</v>
      </c>
      <c r="G22" s="20">
        <v>86.43</v>
      </c>
      <c r="J22" s="40" t="s">
        <v>342</v>
      </c>
      <c r="K22" s="40" t="s">
        <v>341</v>
      </c>
    </row>
    <row r="23" spans="1:19" ht="14.25" customHeight="1" x14ac:dyDescent="0.25">
      <c r="A23" s="16">
        <v>43828</v>
      </c>
      <c r="B23" s="17" t="s">
        <v>66</v>
      </c>
      <c r="C23" s="17" t="s">
        <v>82</v>
      </c>
      <c r="D23" s="18" t="s">
        <v>86</v>
      </c>
      <c r="E23" s="17">
        <v>74</v>
      </c>
      <c r="F23" s="19">
        <v>15.99</v>
      </c>
      <c r="G23" s="20">
        <v>1183.26</v>
      </c>
      <c r="J23" s="36" t="str" cm="1">
        <f t="array" ref="J23:K27">_xlfn.SORTBY(J16:K20,K16:K20,-1)</f>
        <v>Binder</v>
      </c>
      <c r="K23" s="36">
        <v>638.51</v>
      </c>
    </row>
    <row r="24" spans="1:19" ht="14.25" customHeight="1" x14ac:dyDescent="0.25">
      <c r="A24" s="16">
        <v>43845</v>
      </c>
      <c r="B24" s="17" t="s">
        <v>15</v>
      </c>
      <c r="C24" s="17" t="s">
        <v>73</v>
      </c>
      <c r="D24" s="18" t="s">
        <v>71</v>
      </c>
      <c r="E24" s="17">
        <v>46</v>
      </c>
      <c r="F24" s="19">
        <v>8.99</v>
      </c>
      <c r="G24" s="20">
        <v>413.54</v>
      </c>
      <c r="J24" s="36" t="str">
        <v>Pen Set</v>
      </c>
      <c r="K24" s="36">
        <v>595.6957142857143</v>
      </c>
    </row>
    <row r="25" spans="1:19" ht="14.25" customHeight="1" x14ac:dyDescent="0.25">
      <c r="A25" s="16">
        <v>43862</v>
      </c>
      <c r="B25" s="17" t="s">
        <v>15</v>
      </c>
      <c r="C25" s="17" t="s">
        <v>84</v>
      </c>
      <c r="D25" s="18" t="s">
        <v>71</v>
      </c>
      <c r="E25" s="17">
        <v>87</v>
      </c>
      <c r="F25" s="19">
        <v>15</v>
      </c>
      <c r="G25" s="20">
        <v>1305</v>
      </c>
      <c r="J25" s="36" t="str">
        <v>Desk</v>
      </c>
      <c r="K25" s="36">
        <v>566.66666666666663</v>
      </c>
    </row>
    <row r="26" spans="1:19" ht="14.25" customHeight="1" x14ac:dyDescent="0.25">
      <c r="A26" s="16">
        <v>43879</v>
      </c>
      <c r="B26" s="17" t="s">
        <v>66</v>
      </c>
      <c r="C26" s="17" t="s">
        <v>67</v>
      </c>
      <c r="D26" s="18" t="s">
        <v>71</v>
      </c>
      <c r="E26" s="17">
        <v>4</v>
      </c>
      <c r="F26" s="19">
        <v>4.99</v>
      </c>
      <c r="G26" s="20">
        <v>19.96</v>
      </c>
      <c r="J26" s="36" t="str">
        <v>Pen</v>
      </c>
      <c r="K26" s="36">
        <v>409.04399999999998</v>
      </c>
    </row>
    <row r="27" spans="1:19" ht="14.25" customHeight="1" x14ac:dyDescent="0.25">
      <c r="A27" s="16">
        <v>43897</v>
      </c>
      <c r="B27" s="17" t="s">
        <v>75</v>
      </c>
      <c r="C27" s="17" t="s">
        <v>76</v>
      </c>
      <c r="D27" s="18" t="s">
        <v>71</v>
      </c>
      <c r="E27" s="17">
        <v>7</v>
      </c>
      <c r="F27" s="19">
        <v>19.989999999999998</v>
      </c>
      <c r="G27" s="20">
        <v>139.92999999999998</v>
      </c>
      <c r="J27" s="36" t="str">
        <v>Pencil</v>
      </c>
      <c r="K27" s="36">
        <v>164.24153846153848</v>
      </c>
    </row>
    <row r="28" spans="1:19" ht="14.25" customHeight="1" x14ac:dyDescent="0.25">
      <c r="A28" s="16">
        <v>43914</v>
      </c>
      <c r="B28" s="17" t="s">
        <v>15</v>
      </c>
      <c r="C28" s="17" t="s">
        <v>72</v>
      </c>
      <c r="D28" s="18" t="s">
        <v>86</v>
      </c>
      <c r="E28" s="17">
        <v>50</v>
      </c>
      <c r="F28" s="19">
        <v>4.99</v>
      </c>
      <c r="G28" s="20">
        <v>249.5</v>
      </c>
    </row>
    <row r="29" spans="1:19" ht="14.25" customHeight="1" x14ac:dyDescent="0.25">
      <c r="A29" s="16">
        <v>43931</v>
      </c>
      <c r="B29" s="17" t="s">
        <v>15</v>
      </c>
      <c r="C29" s="17" t="s">
        <v>77</v>
      </c>
      <c r="D29" s="18" t="s">
        <v>68</v>
      </c>
      <c r="E29" s="17">
        <v>66</v>
      </c>
      <c r="F29" s="19">
        <v>1.99</v>
      </c>
      <c r="G29" s="20">
        <v>131.34</v>
      </c>
      <c r="J29" s="2" t="s">
        <v>337</v>
      </c>
      <c r="K29" s="2"/>
      <c r="L29" s="2"/>
      <c r="M29" s="2"/>
      <c r="N29" s="2"/>
      <c r="O29" s="2"/>
      <c r="P29" s="2"/>
      <c r="Q29" s="2"/>
      <c r="R29" s="2"/>
      <c r="S29" s="2"/>
    </row>
    <row r="30" spans="1:19" ht="14.25" customHeight="1" x14ac:dyDescent="0.25">
      <c r="A30" s="16">
        <v>43948</v>
      </c>
      <c r="B30" s="17" t="s">
        <v>66</v>
      </c>
      <c r="C30" s="17" t="s">
        <v>81</v>
      </c>
      <c r="D30" s="18" t="s">
        <v>74</v>
      </c>
      <c r="E30" s="17">
        <v>96</v>
      </c>
      <c r="F30" s="19">
        <v>4.99</v>
      </c>
      <c r="G30" s="20">
        <v>479.04</v>
      </c>
    </row>
    <row r="31" spans="1:19" ht="14.25" customHeight="1" x14ac:dyDescent="0.25">
      <c r="A31" s="16">
        <v>43965</v>
      </c>
      <c r="B31" s="17" t="s">
        <v>15</v>
      </c>
      <c r="C31" s="17" t="s">
        <v>73</v>
      </c>
      <c r="D31" s="18" t="s">
        <v>68</v>
      </c>
      <c r="E31" s="17">
        <v>53</v>
      </c>
      <c r="F31" s="19">
        <v>1.29</v>
      </c>
      <c r="G31" s="20">
        <v>68.37</v>
      </c>
      <c r="J31" s="34" t="s">
        <v>343</v>
      </c>
    </row>
    <row r="32" spans="1:19" ht="14.25" customHeight="1" x14ac:dyDescent="0.25">
      <c r="A32" s="16">
        <v>43982</v>
      </c>
      <c r="B32" s="17" t="s">
        <v>15</v>
      </c>
      <c r="C32" s="17" t="s">
        <v>73</v>
      </c>
      <c r="D32" s="18" t="s">
        <v>71</v>
      </c>
      <c r="E32" s="17">
        <v>80</v>
      </c>
      <c r="F32" s="19">
        <v>8.99</v>
      </c>
      <c r="G32" s="20">
        <v>719.2</v>
      </c>
      <c r="J32" s="41" t="s">
        <v>346</v>
      </c>
    </row>
    <row r="33" spans="1:13" ht="14.25" customHeight="1" x14ac:dyDescent="0.25">
      <c r="A33" s="16">
        <v>43999</v>
      </c>
      <c r="B33" s="17" t="s">
        <v>15</v>
      </c>
      <c r="C33" s="17" t="s">
        <v>70</v>
      </c>
      <c r="D33" s="18" t="s">
        <v>85</v>
      </c>
      <c r="E33" s="17">
        <v>5</v>
      </c>
      <c r="F33" s="19">
        <v>125</v>
      </c>
      <c r="G33" s="20">
        <v>625</v>
      </c>
    </row>
    <row r="34" spans="1:13" ht="14.25" customHeight="1" x14ac:dyDescent="0.25">
      <c r="A34" s="16">
        <v>44016</v>
      </c>
      <c r="B34" s="17" t="s">
        <v>66</v>
      </c>
      <c r="C34" s="17" t="s">
        <v>67</v>
      </c>
      <c r="D34" s="18" t="s">
        <v>86</v>
      </c>
      <c r="E34" s="17">
        <v>62</v>
      </c>
      <c r="F34" s="19">
        <v>4.99</v>
      </c>
      <c r="G34" s="20">
        <v>309.38</v>
      </c>
    </row>
    <row r="35" spans="1:13" ht="14.25" customHeight="1" x14ac:dyDescent="0.25">
      <c r="A35" s="16">
        <v>44033</v>
      </c>
      <c r="B35" s="17" t="s">
        <v>15</v>
      </c>
      <c r="C35" s="17" t="s">
        <v>80</v>
      </c>
      <c r="D35" s="18" t="s">
        <v>86</v>
      </c>
      <c r="E35" s="17">
        <v>55</v>
      </c>
      <c r="F35" s="19">
        <v>12.49</v>
      </c>
      <c r="G35" s="20">
        <v>686.95</v>
      </c>
    </row>
    <row r="36" spans="1:13" ht="14.25" customHeight="1" x14ac:dyDescent="0.25">
      <c r="A36" s="16">
        <v>44050</v>
      </c>
      <c r="B36" s="17" t="s">
        <v>15</v>
      </c>
      <c r="C36" s="17" t="s">
        <v>70</v>
      </c>
      <c r="D36" s="18" t="s">
        <v>86</v>
      </c>
      <c r="E36" s="17">
        <v>42</v>
      </c>
      <c r="F36" s="19">
        <v>23.95</v>
      </c>
      <c r="G36" s="20">
        <v>1005.9</v>
      </c>
      <c r="M36" s="34"/>
    </row>
    <row r="37" spans="1:13" ht="14.25" customHeight="1" x14ac:dyDescent="0.25">
      <c r="A37" s="16">
        <v>44067</v>
      </c>
      <c r="B37" s="17" t="s">
        <v>75</v>
      </c>
      <c r="C37" s="17" t="s">
        <v>76</v>
      </c>
      <c r="D37" s="18" t="s">
        <v>85</v>
      </c>
      <c r="E37" s="17">
        <v>3</v>
      </c>
      <c r="F37" s="19">
        <v>275</v>
      </c>
      <c r="G37" s="20">
        <v>825</v>
      </c>
    </row>
    <row r="38" spans="1:13" ht="14.25" customHeight="1" x14ac:dyDescent="0.25">
      <c r="A38" s="16">
        <v>44084</v>
      </c>
      <c r="B38" s="17" t="s">
        <v>15</v>
      </c>
      <c r="C38" s="17" t="s">
        <v>73</v>
      </c>
      <c r="D38" s="18" t="s">
        <v>68</v>
      </c>
      <c r="E38" s="17">
        <v>7</v>
      </c>
      <c r="F38" s="19">
        <v>1.29</v>
      </c>
      <c r="G38" s="20">
        <v>9.0300000000000011</v>
      </c>
    </row>
    <row r="39" spans="1:13" ht="14.25" customHeight="1" x14ac:dyDescent="0.25">
      <c r="A39" s="16">
        <v>44101</v>
      </c>
      <c r="B39" s="17" t="s">
        <v>75</v>
      </c>
      <c r="C39" s="17" t="s">
        <v>76</v>
      </c>
      <c r="D39" s="18" t="s">
        <v>74</v>
      </c>
      <c r="E39" s="17">
        <v>76</v>
      </c>
      <c r="F39" s="19">
        <v>1.99</v>
      </c>
      <c r="G39" s="20">
        <v>151.24</v>
      </c>
    </row>
    <row r="40" spans="1:13" ht="14.25" customHeight="1" x14ac:dyDescent="0.25">
      <c r="A40" s="16">
        <v>44118</v>
      </c>
      <c r="B40" s="17" t="s">
        <v>75</v>
      </c>
      <c r="C40" s="17" t="s">
        <v>79</v>
      </c>
      <c r="D40" s="18" t="s">
        <v>71</v>
      </c>
      <c r="E40" s="17">
        <v>57</v>
      </c>
      <c r="F40" s="19">
        <v>19.989999999999998</v>
      </c>
      <c r="G40" s="20">
        <v>1139.4299999999998</v>
      </c>
    </row>
    <row r="41" spans="1:13" ht="14.25" customHeight="1" x14ac:dyDescent="0.25">
      <c r="A41" s="16">
        <v>44135</v>
      </c>
      <c r="B41" s="17" t="s">
        <v>15</v>
      </c>
      <c r="C41" s="17" t="s">
        <v>77</v>
      </c>
      <c r="D41" s="18" t="s">
        <v>68</v>
      </c>
      <c r="E41" s="17">
        <v>14</v>
      </c>
      <c r="F41" s="19">
        <v>1.29</v>
      </c>
      <c r="G41" s="20">
        <v>18.060000000000002</v>
      </c>
    </row>
    <row r="42" spans="1:13" ht="14.25" customHeight="1" x14ac:dyDescent="0.25">
      <c r="A42" s="16">
        <v>44152</v>
      </c>
      <c r="B42" s="17" t="s">
        <v>15</v>
      </c>
      <c r="C42" s="17" t="s">
        <v>72</v>
      </c>
      <c r="D42" s="18" t="s">
        <v>71</v>
      </c>
      <c r="E42" s="17">
        <v>11</v>
      </c>
      <c r="F42" s="19">
        <v>4.99</v>
      </c>
      <c r="G42" s="20">
        <v>54.89</v>
      </c>
    </row>
    <row r="43" spans="1:13" ht="14.25" customHeight="1" x14ac:dyDescent="0.25">
      <c r="A43" s="16">
        <v>44169</v>
      </c>
      <c r="B43" s="17" t="s">
        <v>15</v>
      </c>
      <c r="C43" s="17" t="s">
        <v>72</v>
      </c>
      <c r="D43" s="18" t="s">
        <v>71</v>
      </c>
      <c r="E43" s="17">
        <v>94</v>
      </c>
      <c r="F43" s="19">
        <v>19.989999999999998</v>
      </c>
      <c r="G43" s="20">
        <v>1879.06</v>
      </c>
    </row>
    <row r="44" spans="1:13" ht="14.25" customHeight="1" x14ac:dyDescent="0.25">
      <c r="A44" s="16">
        <v>44186</v>
      </c>
      <c r="B44" s="17" t="s">
        <v>15</v>
      </c>
      <c r="C44" s="17" t="s">
        <v>77</v>
      </c>
      <c r="D44" s="18" t="s">
        <v>71</v>
      </c>
      <c r="E44" s="17">
        <v>28</v>
      </c>
      <c r="F44" s="19">
        <v>4.99</v>
      </c>
      <c r="G44" s="20">
        <v>139.72</v>
      </c>
    </row>
    <row r="45" spans="1:13" ht="14.25" customHeight="1" x14ac:dyDescent="0.25">
      <c r="G45" s="39"/>
    </row>
    <row r="46" spans="1:13" ht="14.25" customHeight="1" x14ac:dyDescent="0.25"/>
    <row r="47" spans="1:13" ht="14.25" customHeight="1" x14ac:dyDescent="0.25"/>
    <row r="48" spans="1: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Q1</vt:lpstr>
      <vt:lpstr>Q2</vt:lpstr>
      <vt:lpstr>Q3</vt:lpstr>
      <vt:lpstr>Q4</vt:lpstr>
      <vt:lpstr>Q5</vt:lpstr>
      <vt:lpstr>Q6</vt:lpstr>
      <vt:lpstr>Q7</vt:lpstr>
      <vt:lpstr>Q8</vt:lpstr>
      <vt:lpstr>Q9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muxeby rady</cp:lastModifiedBy>
  <dcterms:modified xsi:type="dcterms:W3CDTF">2025-02-01T08:26:28Z</dcterms:modified>
</cp:coreProperties>
</file>