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_constants" sheetId="1" r:id="rId3"/>
    <sheet state="visible" name="unit_constants" sheetId="2" r:id="rId4"/>
    <sheet state="visible" name="input" sheetId="3" r:id="rId5"/>
    <sheet state="visible" name="output" sheetId="4" r:id="rId6"/>
  </sheets>
  <definedNames>
    <definedName name="outputRange">output!$A$1:$AI$2</definedName>
    <definedName name="inputRangeStart">input!$A$2</definedName>
  </definedNames>
  <calcPr/>
</workbook>
</file>

<file path=xl/sharedStrings.xml><?xml version="1.0" encoding="utf-8"?>
<sst xmlns="http://schemas.openxmlformats.org/spreadsheetml/2006/main" count="228" uniqueCount="95">
  <si>
    <t>unit_number</t>
  </si>
  <si>
    <t>discount</t>
  </si>
  <si>
    <t>a_collapsablewall</t>
  </si>
  <si>
    <t>b_livingdiningswap</t>
  </si>
  <si>
    <t>c_poojaroom</t>
  </si>
  <si>
    <t>d_storeroom</t>
  </si>
  <si>
    <t>e_carparkswitch</t>
  </si>
  <si>
    <t>name</t>
  </si>
  <si>
    <t>email</t>
  </si>
  <si>
    <t>phone</t>
  </si>
  <si>
    <t>CONSTANT</t>
  </si>
  <si>
    <t>VALUE</t>
  </si>
  <si>
    <t>MODIFICATIONS</t>
  </si>
  <si>
    <t>Rate per sft</t>
  </si>
  <si>
    <t>Rate per sft (Garden/Terrace)</t>
  </si>
  <si>
    <t>Floor Rise (per floor)</t>
  </si>
  <si>
    <t>Corner Premium (per floor)</t>
  </si>
  <si>
    <t>Cost of covered car park</t>
  </si>
  <si>
    <t>Cost of semi-covered car park</t>
  </si>
  <si>
    <t>Car Park Bonus</t>
  </si>
  <si>
    <t>e</t>
  </si>
  <si>
    <t>Car Park Premium</t>
  </si>
  <si>
    <t>Maintenance Charge (per sft)</t>
  </si>
  <si>
    <t>Statutory Deposit (per sft)</t>
  </si>
  <si>
    <t>Generator &amp; STP</t>
  </si>
  <si>
    <t>Club Membership</t>
  </si>
  <si>
    <t>Legal Charges</t>
  </si>
  <si>
    <t>Collapsable Bedroom Wall</t>
  </si>
  <si>
    <t>a</t>
  </si>
  <si>
    <t>Living &amp; Dining Room Swap</t>
  </si>
  <si>
    <t>b</t>
  </si>
  <si>
    <t>Pooja Room</t>
  </si>
  <si>
    <t>c</t>
  </si>
  <si>
    <t>Store Room</t>
  </si>
  <si>
    <t>d</t>
  </si>
  <si>
    <t>Land Cost</t>
  </si>
  <si>
    <t>6,00,33,480</t>
  </si>
  <si>
    <t>UDS</t>
  </si>
  <si>
    <t>Total Built-up Sft</t>
  </si>
  <si>
    <t>1,57,827</t>
  </si>
  <si>
    <t>Booking amount default</t>
  </si>
  <si>
    <t>VAT %</t>
  </si>
  <si>
    <t>%</t>
  </si>
  <si>
    <t>Service Tax %</t>
  </si>
  <si>
    <t>GST</t>
  </si>
  <si>
    <t>unit</t>
  </si>
  <si>
    <t>rate</t>
  </si>
  <si>
    <t>floor</t>
  </si>
  <si>
    <t>bhk</t>
  </si>
  <si>
    <t>sft</t>
  </si>
  <si>
    <t>gardenterrace</t>
  </si>
  <si>
    <t>corner_flat</t>
  </si>
  <si>
    <t>availability</t>
  </si>
  <si>
    <t>carpark_type</t>
  </si>
  <si>
    <t>mod_toggle_collapsable_bedroom_wall</t>
  </si>
  <si>
    <t>mod_toggle_living_dining_room_swap</t>
  </si>
  <si>
    <t>mod_toggle_pooja_room</t>
  </si>
  <si>
    <t>mod_toggle_store_room</t>
  </si>
  <si>
    <t>mod_toggle_car_park</t>
  </si>
  <si>
    <t>discounted_rate</t>
  </si>
  <si>
    <t>basiccost</t>
  </si>
  <si>
    <t>carkpark</t>
  </si>
  <si>
    <t>basiccost_carpark</t>
  </si>
  <si>
    <t>gardenterrace_charge</t>
  </si>
  <si>
    <t>floorise_charge</t>
  </si>
  <si>
    <t>cornerflat_charge</t>
  </si>
  <si>
    <t>total_costofapartment</t>
  </si>
  <si>
    <t>maintenance_charges</t>
  </si>
  <si>
    <t>statutory_deposit</t>
  </si>
  <si>
    <t>generator_stp</t>
  </si>
  <si>
    <t>club_membership</t>
  </si>
  <si>
    <t>legal_charges</t>
  </si>
  <si>
    <t>mod_collapsable_bedroom_wall</t>
  </si>
  <si>
    <t>mod_living_dining_room_swap</t>
  </si>
  <si>
    <t>mod_pooja_room</t>
  </si>
  <si>
    <t>mod_store_room</t>
  </si>
  <si>
    <t>carpark_premium_bonus</t>
  </si>
  <si>
    <t>total_gross</t>
  </si>
  <si>
    <t>gst</t>
  </si>
  <si>
    <t>total_grand</t>
  </si>
  <si>
    <t>Unit</t>
  </si>
  <si>
    <t>Rate</t>
  </si>
  <si>
    <t>Floor</t>
  </si>
  <si>
    <t>BHK</t>
  </si>
  <si>
    <t>Sft</t>
  </si>
  <si>
    <t>Garden</t>
  </si>
  <si>
    <t>Corner Flat</t>
  </si>
  <si>
    <t>Availability</t>
  </si>
  <si>
    <t>Carpark Type</t>
  </si>
  <si>
    <t>Mod Toggle A</t>
  </si>
  <si>
    <t>Mod Toggle B</t>
  </si>
  <si>
    <t>Mod Toggle C</t>
  </si>
  <si>
    <t>Mod Toggle D</t>
  </si>
  <si>
    <t>Mod Toggle E</t>
  </si>
  <si>
    <t>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</si>
</sst>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color rgb="FFFFFFFF"/>
    </font>
    <font>
      <sz val="10.0"/>
      <name val="Arial"/>
    </font>
    <font/>
    <font>
      <b/>
      <i/>
    </font>
    <font>
      <color rgb="FFFFFFFF"/>
      <name val="Helvetica"/>
    </font>
    <font>
      <b/>
      <color rgb="FFFFFFFF"/>
      <name val="Helvetica"/>
    </font>
    <font>
      <color rgb="FF000000"/>
      <name val="Helvetica"/>
    </font>
    <font>
      <b/>
      <color rgb="FF000000"/>
      <name val="Helvetica"/>
    </font>
    <font>
      <sz val="10.0"/>
      <color rgb="FFFFFFFF"/>
      <name val="Arial"/>
    </font>
    <font>
      <color rgb="FFFFFFFF"/>
      <name val="Arial"/>
    </font>
    <font>
      <sz val="11.0"/>
      <color rgb="FF000000"/>
      <name val="Inconsolata"/>
    </font>
    <font>
      <sz val="11.0"/>
    </font>
    <font>
      <sz val="10.0"/>
      <color rgb="FFFFFFFF"/>
      <name val="Trebuchet MS"/>
    </font>
    <font>
      <sz val="10.0"/>
      <color rgb="FFFFFFFF"/>
    </font>
    <font>
      <sz val="10.0"/>
      <color rgb="FF000000"/>
      <name val="Trebuchet MS"/>
    </font>
    <font>
      <sz val="10.0"/>
    </font>
    <font>
      <sz val="10.0"/>
      <color rgb="FFDD0806"/>
      <name val="Trebuchet MS"/>
    </font>
  </fonts>
  <fills count="2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55136C"/>
        <bgColor rgb="FF55136C"/>
      </patternFill>
    </fill>
    <fill>
      <patternFill patternType="solid">
        <fgColor rgb="FF9D45B8"/>
        <bgColor rgb="FF9D45B8"/>
      </patternFill>
    </fill>
    <fill>
      <patternFill patternType="solid">
        <fgColor rgb="FFD17F15"/>
        <bgColor rgb="FFD17F15"/>
      </patternFill>
    </fill>
    <fill>
      <patternFill patternType="solid">
        <fgColor rgb="FFFFA93A"/>
        <bgColor rgb="FFFFA93A"/>
      </patternFill>
    </fill>
    <fill>
      <patternFill patternType="solid">
        <fgColor rgb="FF578726"/>
        <bgColor rgb="FF578726"/>
      </patternFill>
    </fill>
    <fill>
      <patternFill patternType="solid">
        <fgColor rgb="FF6EC038"/>
        <bgColor rgb="FF6EC038"/>
      </patternFill>
    </fill>
    <fill>
      <patternFill patternType="solid">
        <fgColor rgb="FFD9EAD3"/>
        <bgColor rgb="FFD9EAD3"/>
      </patternFill>
    </fill>
    <fill>
      <patternFill patternType="solid">
        <fgColor rgb="FF175778"/>
        <bgColor rgb="FF175778"/>
      </patternFill>
    </fill>
    <fill>
      <patternFill patternType="solid">
        <fgColor rgb="FF367DA2"/>
        <bgColor rgb="FF367DA2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E2B801"/>
        <bgColor rgb="FFE2B801"/>
      </patternFill>
    </fill>
    <fill>
      <patternFill patternType="solid">
        <fgColor rgb="FFF1D130"/>
        <bgColor rgb="FFF1D13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E1916"/>
        <bgColor rgb="FFAE1916"/>
      </patternFill>
    </fill>
    <fill>
      <patternFill patternType="solid">
        <fgColor rgb="FFFF2D21"/>
        <bgColor rgb="FFFF2D21"/>
      </patternFill>
    </fill>
    <fill>
      <patternFill patternType="solid">
        <fgColor rgb="FF1C4587"/>
        <bgColor rgb="FF1C4587"/>
      </patternFill>
    </fill>
    <fill>
      <patternFill patternType="solid">
        <fgColor rgb="FFFCF305"/>
        <bgColor rgb="FFFCF30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3" fontId="5" numFmtId="0" xfId="0" applyAlignment="1" applyFill="1" applyFont="1">
      <alignment readingOrder="0" vertical="top"/>
    </xf>
    <xf borderId="0" fillId="4" fontId="6" numFmtId="0" xfId="0" applyAlignment="1" applyFill="1" applyFont="1">
      <alignment horizontal="right" readingOrder="0" vertical="top"/>
    </xf>
    <xf borderId="1" fillId="3" fontId="5" numFmtId="0" xfId="0" applyAlignment="1" applyBorder="1" applyFont="1">
      <alignment readingOrder="0" vertical="top"/>
    </xf>
    <xf borderId="1" fillId="4" fontId="6" numFmtId="0" xfId="0" applyAlignment="1" applyBorder="1" applyFont="1">
      <alignment horizontal="right" readingOrder="0" vertical="top"/>
    </xf>
    <xf borderId="1" fillId="5" fontId="5" numFmtId="0" xfId="0" applyAlignment="1" applyBorder="1" applyFill="1" applyFont="1">
      <alignment readingOrder="0" vertical="top"/>
    </xf>
    <xf borderId="1" fillId="6" fontId="6" numFmtId="0" xfId="0" applyAlignment="1" applyBorder="1" applyFill="1" applyFont="1">
      <alignment horizontal="right" readingOrder="0" vertical="top"/>
    </xf>
    <xf borderId="1" fillId="7" fontId="5" numFmtId="0" xfId="0" applyAlignment="1" applyBorder="1" applyFill="1" applyFont="1">
      <alignment readingOrder="0" vertical="top"/>
    </xf>
    <xf borderId="1" fillId="8" fontId="6" numFmtId="0" xfId="0" applyAlignment="1" applyBorder="1" applyFill="1" applyFont="1">
      <alignment horizontal="right" readingOrder="0" vertical="top"/>
    </xf>
    <xf borderId="0" fillId="9" fontId="3" numFmtId="0" xfId="0" applyAlignment="1" applyFill="1" applyFont="1">
      <alignment horizontal="center" readingOrder="0" vertical="center"/>
    </xf>
    <xf borderId="1" fillId="10" fontId="5" numFmtId="0" xfId="0" applyAlignment="1" applyBorder="1" applyFill="1" applyFont="1">
      <alignment readingOrder="0" vertical="top"/>
    </xf>
    <xf borderId="1" fillId="11" fontId="6" numFmtId="0" xfId="0" applyAlignment="1" applyBorder="1" applyFill="1" applyFont="1">
      <alignment horizontal="right" readingOrder="0" vertical="top"/>
    </xf>
    <xf borderId="0" fillId="0" fontId="3" numFmtId="0" xfId="0" applyAlignment="1" applyFont="1">
      <alignment horizontal="center"/>
    </xf>
    <xf borderId="1" fillId="12" fontId="5" numFmtId="0" xfId="0" applyAlignment="1" applyBorder="1" applyFill="1" applyFont="1">
      <alignment readingOrder="0" vertical="top"/>
    </xf>
    <xf borderId="1" fillId="13" fontId="6" numFmtId="0" xfId="0" applyAlignment="1" applyBorder="1" applyFill="1" applyFont="1">
      <alignment horizontal="right" readingOrder="0" vertical="top"/>
    </xf>
    <xf borderId="1" fillId="14" fontId="5" numFmtId="0" xfId="0" applyAlignment="1" applyBorder="1" applyFill="1" applyFont="1">
      <alignment readingOrder="0" vertical="top"/>
    </xf>
    <xf borderId="1" fillId="15" fontId="6" numFmtId="0" xfId="0" applyAlignment="1" applyBorder="1" applyFill="1" applyFont="1">
      <alignment horizontal="right" readingOrder="0" vertical="top"/>
    </xf>
    <xf borderId="0" fillId="16" fontId="3" numFmtId="0" xfId="0" applyAlignment="1" applyFill="1" applyFont="1">
      <alignment horizontal="center" readingOrder="0"/>
    </xf>
    <xf borderId="1" fillId="13" fontId="7" numFmtId="0" xfId="0" applyAlignment="1" applyBorder="1" applyFont="1">
      <alignment readingOrder="0" vertical="top"/>
    </xf>
    <xf borderId="1" fillId="17" fontId="8" numFmtId="0" xfId="0" applyAlignment="1" applyBorder="1" applyFill="1" applyFont="1">
      <alignment horizontal="right" readingOrder="0" vertical="top"/>
    </xf>
    <xf borderId="1" fillId="18" fontId="5" numFmtId="0" xfId="0" applyAlignment="1" applyBorder="1" applyFill="1" applyFont="1">
      <alignment readingOrder="0" vertical="top"/>
    </xf>
    <xf borderId="1" fillId="19" fontId="6" numFmtId="0" xfId="0" applyAlignment="1" applyBorder="1" applyFill="1" applyFont="1">
      <alignment horizontal="right" readingOrder="0" vertical="top"/>
    </xf>
    <xf borderId="0" fillId="2" fontId="9" numFmtId="0" xfId="0" applyAlignment="1" applyFont="1">
      <alignment horizontal="right" readingOrder="0"/>
    </xf>
    <xf borderId="0" fillId="2" fontId="9" numFmtId="0" xfId="0" applyAlignment="1" applyFont="1">
      <alignment horizontal="right" readingOrder="0" vertical="bottom"/>
    </xf>
    <xf borderId="0" fillId="20" fontId="9" numFmtId="0" xfId="0" applyAlignment="1" applyFill="1" applyFont="1">
      <alignment horizontal="right" readingOrder="0"/>
    </xf>
    <xf borderId="0" fillId="20" fontId="9" numFmtId="0" xfId="0" applyAlignment="1" applyFont="1">
      <alignment readingOrder="0"/>
    </xf>
    <xf borderId="0" fillId="20" fontId="10" numFmtId="0" xfId="0" applyAlignment="1" applyFont="1">
      <alignment horizontal="right" readingOrder="0" vertical="bottom"/>
    </xf>
    <xf borderId="0" fillId="17" fontId="11" numFmtId="0" xfId="0" applyFont="1"/>
    <xf borderId="0" fillId="0" fontId="12" numFmtId="0" xfId="0" applyFont="1"/>
    <xf borderId="0" fillId="17" fontId="0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3" numFmtId="0" xfId="0" applyAlignment="1" applyFont="1">
      <alignment horizontal="center" readingOrder="0"/>
    </xf>
    <xf borderId="0" fillId="2" fontId="13" numFmtId="0" xfId="0" applyAlignment="1" applyFont="1">
      <alignment horizontal="center" readingOrder="0" vertical="bottom"/>
    </xf>
    <xf borderId="0" fillId="2" fontId="14" numFmtId="0" xfId="0" applyAlignment="1" applyFont="1">
      <alignment readingOrder="0"/>
    </xf>
    <xf borderId="0" fillId="17" fontId="15" numFmtId="0" xfId="0" applyAlignment="1" applyFont="1">
      <alignment horizontal="center" readingOrder="0"/>
    </xf>
    <xf borderId="0" fillId="21" fontId="15" numFmtId="0" xfId="0" applyAlignment="1" applyFill="1" applyFont="1">
      <alignment horizontal="center" readingOrder="0"/>
    </xf>
    <xf borderId="0" fillId="17" fontId="15" numFmtId="0" xfId="0" applyAlignment="1" applyFont="1">
      <alignment horizontal="center" readingOrder="0" vertical="bottom"/>
    </xf>
    <xf borderId="0" fillId="0" fontId="16" numFmtId="0" xfId="0" applyAlignment="1" applyFont="1">
      <alignment readingOrder="0"/>
    </xf>
    <xf borderId="0" fillId="17" fontId="17" numFmtId="0" xfId="0" applyAlignment="1" applyFont="1">
      <alignment horizontal="center" readingOrder="0"/>
    </xf>
    <xf borderId="0" fillId="21" fontId="17" numFmtId="0" xfId="0" applyAlignment="1" applyFont="1">
      <alignment horizontal="center" readingOrder="0"/>
    </xf>
    <xf borderId="0" fillId="17" fontId="17" numFmtId="0" xfId="0" applyAlignment="1" applyFont="1">
      <alignment horizontal="center" readingOrder="0" vertical="bottom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3" max="3" width="16.14"/>
  </cols>
  <sheetData>
    <row r="1">
      <c r="A1" s="9" t="s">
        <v>10</v>
      </c>
      <c r="B1" s="10" t="s">
        <v>11</v>
      </c>
      <c r="C1" s="1" t="s">
        <v>12</v>
      </c>
    </row>
    <row r="2">
      <c r="A2" s="11" t="s">
        <v>13</v>
      </c>
      <c r="B2" s="12">
        <v>3990.0</v>
      </c>
    </row>
    <row r="3">
      <c r="A3" s="11" t="s">
        <v>14</v>
      </c>
      <c r="B3" s="12">
        <v>1995.0</v>
      </c>
    </row>
    <row r="4">
      <c r="A4" s="13" t="s">
        <v>15</v>
      </c>
      <c r="B4" s="14">
        <v>15.0</v>
      </c>
    </row>
    <row r="5">
      <c r="A5" s="13" t="s">
        <v>16</v>
      </c>
      <c r="B5" s="14">
        <v>15.0</v>
      </c>
    </row>
    <row r="6">
      <c r="A6" s="15" t="s">
        <v>17</v>
      </c>
      <c r="B6" s="16">
        <v>250000.0</v>
      </c>
    </row>
    <row r="7">
      <c r="A7" s="15" t="s">
        <v>18</v>
      </c>
      <c r="B7" s="16">
        <v>200000.0</v>
      </c>
    </row>
    <row r="8">
      <c r="A8" s="15" t="s">
        <v>19</v>
      </c>
      <c r="B8" s="16">
        <v>-25000.0</v>
      </c>
      <c r="C8" s="17" t="s">
        <v>20</v>
      </c>
    </row>
    <row r="9">
      <c r="A9" s="15" t="s">
        <v>21</v>
      </c>
      <c r="B9" s="16">
        <v>75000.0</v>
      </c>
    </row>
    <row r="10">
      <c r="A10" s="18" t="s">
        <v>22</v>
      </c>
      <c r="B10" s="19">
        <v>36.0</v>
      </c>
      <c r="C10" s="20"/>
    </row>
    <row r="11">
      <c r="A11" s="18" t="s">
        <v>23</v>
      </c>
      <c r="B11" s="19">
        <v>150.0</v>
      </c>
      <c r="C11" s="20"/>
    </row>
    <row r="12">
      <c r="A12" s="21" t="s">
        <v>24</v>
      </c>
      <c r="B12" s="22">
        <v>50000.0</v>
      </c>
      <c r="C12" s="20"/>
    </row>
    <row r="13">
      <c r="A13" s="21" t="s">
        <v>25</v>
      </c>
      <c r="B13" s="22">
        <v>100000.0</v>
      </c>
      <c r="C13" s="20"/>
    </row>
    <row r="14">
      <c r="A14" s="21" t="s">
        <v>26</v>
      </c>
      <c r="B14" s="22">
        <v>25000.0</v>
      </c>
      <c r="C14" s="20"/>
    </row>
    <row r="15">
      <c r="A15" s="23" t="s">
        <v>27</v>
      </c>
      <c r="B15" s="24">
        <v>25000.0</v>
      </c>
      <c r="C15" s="25" t="s">
        <v>28</v>
      </c>
    </row>
    <row r="16">
      <c r="A16" s="23" t="s">
        <v>29</v>
      </c>
      <c r="B16" s="24">
        <v>25000.0</v>
      </c>
      <c r="C16" s="25" t="s">
        <v>30</v>
      </c>
    </row>
    <row r="17">
      <c r="A17" s="23" t="s">
        <v>31</v>
      </c>
      <c r="B17" s="24">
        <v>25000.0</v>
      </c>
      <c r="C17" s="25" t="s">
        <v>32</v>
      </c>
    </row>
    <row r="18">
      <c r="A18" s="23" t="s">
        <v>33</v>
      </c>
      <c r="B18" s="24">
        <v>25000.0</v>
      </c>
      <c r="C18" s="25" t="s">
        <v>34</v>
      </c>
    </row>
    <row r="19">
      <c r="A19" s="26" t="s">
        <v>35</v>
      </c>
      <c r="B19" s="27" t="s">
        <v>36</v>
      </c>
    </row>
    <row r="20">
      <c r="A20" s="26" t="s">
        <v>37</v>
      </c>
      <c r="B20" s="27">
        <v>54450.0</v>
      </c>
    </row>
    <row r="21">
      <c r="A21" s="26" t="s">
        <v>38</v>
      </c>
      <c r="B21" s="27" t="s">
        <v>39</v>
      </c>
    </row>
    <row r="22">
      <c r="A22" s="26" t="s">
        <v>40</v>
      </c>
      <c r="B22" s="27">
        <v>100000.0</v>
      </c>
    </row>
    <row r="23">
      <c r="A23" s="28" t="s">
        <v>41</v>
      </c>
      <c r="B23" s="29">
        <v>14.5</v>
      </c>
      <c r="C23" s="5" t="s">
        <v>42</v>
      </c>
    </row>
    <row r="24">
      <c r="A24" s="28" t="s">
        <v>43</v>
      </c>
      <c r="B24" s="29">
        <v>12.36</v>
      </c>
      <c r="C24" s="5" t="s">
        <v>42</v>
      </c>
    </row>
    <row r="25">
      <c r="A25" s="28" t="s">
        <v>44</v>
      </c>
      <c r="B25" s="29">
        <v>12.0</v>
      </c>
      <c r="C25" s="5" t="s">
        <v>42</v>
      </c>
    </row>
    <row r="26">
      <c r="A26" s="5"/>
    </row>
    <row r="27">
      <c r="A27" s="5"/>
    </row>
  </sheetData>
  <mergeCells count="1">
    <mergeCell ref="C8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0" t="s">
        <v>80</v>
      </c>
      <c r="B1" s="40" t="s">
        <v>81</v>
      </c>
      <c r="C1" s="40" t="s">
        <v>82</v>
      </c>
      <c r="D1" s="40" t="s">
        <v>83</v>
      </c>
      <c r="E1" s="41" t="s">
        <v>84</v>
      </c>
      <c r="F1" s="41" t="s">
        <v>85</v>
      </c>
      <c r="G1" s="42" t="s">
        <v>86</v>
      </c>
      <c r="H1" s="42" t="s">
        <v>87</v>
      </c>
      <c r="I1" s="42" t="s">
        <v>88</v>
      </c>
      <c r="J1" s="42" t="s">
        <v>89</v>
      </c>
      <c r="K1" s="42" t="s">
        <v>90</v>
      </c>
      <c r="L1" s="42" t="s">
        <v>91</v>
      </c>
      <c r="M1" s="42" t="s">
        <v>92</v>
      </c>
      <c r="N1" s="42" t="s">
        <v>93</v>
      </c>
    </row>
    <row r="2">
      <c r="A2" s="43">
        <v>1.0</v>
      </c>
      <c r="B2" s="43">
        <v>3990.0</v>
      </c>
      <c r="C2" s="44">
        <v>0.0</v>
      </c>
      <c r="D2" s="43">
        <v>3.0</v>
      </c>
      <c r="E2" s="45">
        <v>1435.0</v>
      </c>
      <c r="F2" s="45">
        <v>104.0</v>
      </c>
      <c r="G2" s="46">
        <v>1.0</v>
      </c>
      <c r="H2" s="46">
        <v>0.0</v>
      </c>
      <c r="I2" s="46" t="s">
        <v>94</v>
      </c>
      <c r="J2" s="46">
        <v>0.0</v>
      </c>
      <c r="K2" s="46">
        <v>0.0</v>
      </c>
      <c r="L2" s="46">
        <v>0.0</v>
      </c>
      <c r="M2" s="46">
        <v>0.0</v>
      </c>
      <c r="N2" s="46">
        <v>0.0</v>
      </c>
    </row>
    <row r="3">
      <c r="A3" s="43">
        <v>2.0</v>
      </c>
      <c r="B3" s="43">
        <v>3990.0</v>
      </c>
      <c r="C3" s="43">
        <v>0.0</v>
      </c>
      <c r="D3" s="43">
        <v>3.0</v>
      </c>
      <c r="E3" s="45">
        <v>1435.0</v>
      </c>
      <c r="F3" s="45">
        <v>102.0</v>
      </c>
      <c r="G3" s="46">
        <v>1.0</v>
      </c>
      <c r="H3" s="46">
        <v>0.0</v>
      </c>
      <c r="I3" s="46" t="s">
        <v>94</v>
      </c>
      <c r="J3" s="46">
        <v>0.0</v>
      </c>
      <c r="K3" s="46">
        <v>0.0</v>
      </c>
      <c r="L3" s="46">
        <v>0.0</v>
      </c>
      <c r="M3" s="46">
        <v>0.0</v>
      </c>
      <c r="N3" s="46">
        <v>0.0</v>
      </c>
    </row>
    <row r="4">
      <c r="A4" s="43">
        <v>3.0</v>
      </c>
      <c r="B4" s="43">
        <v>3990.0</v>
      </c>
      <c r="C4" s="43">
        <v>0.0</v>
      </c>
      <c r="D4" s="43">
        <v>2.0</v>
      </c>
      <c r="E4" s="45">
        <v>1148.0</v>
      </c>
      <c r="F4" s="45">
        <v>222.0</v>
      </c>
      <c r="G4" s="46">
        <v>0.0</v>
      </c>
      <c r="H4" s="46">
        <v>0.0</v>
      </c>
      <c r="I4" s="46" t="s">
        <v>94</v>
      </c>
      <c r="J4" s="46">
        <v>0.0</v>
      </c>
      <c r="K4" s="46">
        <v>0.0</v>
      </c>
      <c r="L4" s="46">
        <v>0.0</v>
      </c>
      <c r="M4" s="46">
        <v>0.0</v>
      </c>
      <c r="N4" s="46">
        <v>0.0</v>
      </c>
    </row>
    <row r="5">
      <c r="A5" s="43">
        <v>4.0</v>
      </c>
      <c r="B5" s="43">
        <v>3990.0</v>
      </c>
      <c r="C5" s="43">
        <v>0.0</v>
      </c>
      <c r="D5" s="43">
        <v>2.0</v>
      </c>
      <c r="E5" s="45">
        <v>1148.0</v>
      </c>
      <c r="F5" s="45">
        <v>224.0</v>
      </c>
      <c r="G5" s="46">
        <v>0.0</v>
      </c>
      <c r="H5" s="46">
        <v>0.0</v>
      </c>
      <c r="I5" s="46" t="s">
        <v>94</v>
      </c>
      <c r="J5" s="46">
        <v>0.0</v>
      </c>
      <c r="K5" s="46">
        <v>0.0</v>
      </c>
      <c r="L5" s="46">
        <v>0.0</v>
      </c>
      <c r="M5" s="46">
        <v>0.0</v>
      </c>
      <c r="N5" s="46">
        <v>0.0</v>
      </c>
    </row>
    <row r="6">
      <c r="A6" s="43">
        <v>5.0</v>
      </c>
      <c r="B6" s="43">
        <v>3990.0</v>
      </c>
      <c r="C6" s="43">
        <v>0.0</v>
      </c>
      <c r="D6" s="43">
        <v>2.0</v>
      </c>
      <c r="E6" s="45">
        <v>1148.0</v>
      </c>
      <c r="F6" s="45">
        <v>320.0</v>
      </c>
      <c r="G6" s="46">
        <v>1.0</v>
      </c>
      <c r="H6" s="46">
        <v>0.0</v>
      </c>
      <c r="I6" s="46" t="s">
        <v>94</v>
      </c>
      <c r="J6" s="46">
        <v>0.0</v>
      </c>
      <c r="K6" s="46">
        <v>0.0</v>
      </c>
      <c r="L6" s="46">
        <v>0.0</v>
      </c>
      <c r="M6" s="46">
        <v>0.0</v>
      </c>
      <c r="N6" s="46">
        <v>0.0</v>
      </c>
    </row>
    <row r="7">
      <c r="A7" s="43">
        <v>6.0</v>
      </c>
      <c r="B7" s="43">
        <v>3990.0</v>
      </c>
      <c r="C7" s="43">
        <v>0.0</v>
      </c>
      <c r="D7" s="43">
        <v>2.0</v>
      </c>
      <c r="E7" s="45">
        <v>1136.0</v>
      </c>
      <c r="F7" s="45">
        <v>232.0</v>
      </c>
      <c r="G7" s="46">
        <v>1.0</v>
      </c>
      <c r="H7" s="46">
        <v>0.0</v>
      </c>
      <c r="I7" s="46" t="s">
        <v>94</v>
      </c>
      <c r="J7" s="46">
        <v>0.0</v>
      </c>
      <c r="K7" s="46">
        <v>0.0</v>
      </c>
      <c r="L7" s="46">
        <v>0.0</v>
      </c>
      <c r="M7" s="46">
        <v>0.0</v>
      </c>
      <c r="N7" s="46">
        <v>0.0</v>
      </c>
    </row>
    <row r="8">
      <c r="A8" s="43">
        <v>7.0</v>
      </c>
      <c r="B8" s="43">
        <v>3990.0</v>
      </c>
      <c r="C8" s="43">
        <v>0.0</v>
      </c>
      <c r="D8" s="43">
        <v>2.0</v>
      </c>
      <c r="E8" s="45">
        <v>1125.0</v>
      </c>
      <c r="F8" s="45">
        <v>224.0</v>
      </c>
      <c r="G8" s="46">
        <v>0.0</v>
      </c>
      <c r="H8" s="46">
        <v>0.0</v>
      </c>
      <c r="I8" s="46" t="s">
        <v>94</v>
      </c>
      <c r="J8" s="46">
        <v>0.0</v>
      </c>
      <c r="K8" s="46">
        <v>0.0</v>
      </c>
      <c r="L8" s="46">
        <v>0.0</v>
      </c>
      <c r="M8" s="46">
        <v>0.0</v>
      </c>
      <c r="N8" s="46">
        <v>0.0</v>
      </c>
    </row>
    <row r="9">
      <c r="A9" s="43">
        <v>8.0</v>
      </c>
      <c r="B9" s="43">
        <v>3990.0</v>
      </c>
      <c r="C9" s="43">
        <v>0.0</v>
      </c>
      <c r="D9" s="43">
        <v>3.0</v>
      </c>
      <c r="E9" s="45">
        <v>1372.0</v>
      </c>
      <c r="F9" s="45">
        <v>340.0</v>
      </c>
      <c r="G9" s="46">
        <v>0.0</v>
      </c>
      <c r="H9" s="46">
        <v>2.0</v>
      </c>
      <c r="I9" s="46" t="s">
        <v>94</v>
      </c>
      <c r="J9" s="46">
        <v>0.0</v>
      </c>
      <c r="K9" s="46">
        <v>0.0</v>
      </c>
      <c r="L9" s="46">
        <v>0.0</v>
      </c>
      <c r="M9" s="46">
        <v>0.0</v>
      </c>
      <c r="N9" s="46">
        <v>0.0</v>
      </c>
    </row>
    <row r="10">
      <c r="A10" s="43">
        <v>101.0</v>
      </c>
      <c r="B10" s="43">
        <v>3990.0</v>
      </c>
      <c r="C10" s="44">
        <v>1.0</v>
      </c>
      <c r="D10" s="43">
        <v>3.0</v>
      </c>
      <c r="E10" s="45">
        <v>1435.0</v>
      </c>
      <c r="F10" s="45">
        <v>0.0</v>
      </c>
      <c r="G10" s="46">
        <v>1.0</v>
      </c>
      <c r="H10" s="46">
        <v>1.0</v>
      </c>
      <c r="I10" s="46" t="s">
        <v>94</v>
      </c>
      <c r="J10" s="46">
        <v>0.0</v>
      </c>
      <c r="K10" s="46">
        <v>0.0</v>
      </c>
      <c r="L10" s="46">
        <v>0.0</v>
      </c>
      <c r="M10" s="46">
        <v>0.0</v>
      </c>
      <c r="N10" s="46">
        <v>0.0</v>
      </c>
    </row>
    <row r="11">
      <c r="A11" s="43">
        <v>102.0</v>
      </c>
      <c r="B11" s="43">
        <v>3990.0</v>
      </c>
      <c r="C11" s="43">
        <v>1.0</v>
      </c>
      <c r="D11" s="43">
        <v>3.0</v>
      </c>
      <c r="E11" s="45">
        <v>1435.0</v>
      </c>
      <c r="F11" s="45">
        <v>0.0</v>
      </c>
      <c r="G11" s="46">
        <v>1.0</v>
      </c>
      <c r="H11" s="46">
        <v>1.0</v>
      </c>
      <c r="I11" s="46" t="s">
        <v>94</v>
      </c>
      <c r="J11" s="46">
        <v>0.0</v>
      </c>
      <c r="K11" s="46">
        <v>0.0</v>
      </c>
      <c r="L11" s="46">
        <v>0.0</v>
      </c>
      <c r="M11" s="46">
        <v>0.0</v>
      </c>
      <c r="N11" s="46">
        <v>0.0</v>
      </c>
    </row>
    <row r="12">
      <c r="A12" s="43">
        <v>103.0</v>
      </c>
      <c r="B12" s="43">
        <v>3990.0</v>
      </c>
      <c r="C12" s="43">
        <v>1.0</v>
      </c>
      <c r="D12" s="43">
        <v>2.0</v>
      </c>
      <c r="E12" s="45">
        <v>1148.0</v>
      </c>
      <c r="F12" s="45">
        <v>0.0</v>
      </c>
      <c r="G12" s="46">
        <v>0.0</v>
      </c>
      <c r="H12" s="46">
        <v>1.0</v>
      </c>
      <c r="I12" s="46" t="s">
        <v>94</v>
      </c>
      <c r="J12" s="46">
        <v>0.0</v>
      </c>
      <c r="K12" s="46">
        <v>0.0</v>
      </c>
      <c r="L12" s="46">
        <v>0.0</v>
      </c>
      <c r="M12" s="46">
        <v>0.0</v>
      </c>
      <c r="N12" s="46">
        <v>0.0</v>
      </c>
    </row>
    <row r="13">
      <c r="A13" s="43">
        <v>104.0</v>
      </c>
      <c r="B13" s="43">
        <v>3990.0</v>
      </c>
      <c r="C13" s="43">
        <v>1.0</v>
      </c>
      <c r="D13" s="43">
        <v>2.0</v>
      </c>
      <c r="E13" s="45">
        <v>1148.0</v>
      </c>
      <c r="F13" s="45">
        <v>0.0</v>
      </c>
      <c r="G13" s="46">
        <v>0.0</v>
      </c>
      <c r="H13" s="46">
        <v>1.0</v>
      </c>
      <c r="I13" s="46" t="s">
        <v>94</v>
      </c>
      <c r="J13" s="46">
        <v>0.0</v>
      </c>
      <c r="K13" s="46">
        <v>0.0</v>
      </c>
      <c r="L13" s="46">
        <v>0.0</v>
      </c>
      <c r="M13" s="46">
        <v>0.0</v>
      </c>
      <c r="N13" s="46">
        <v>0.0</v>
      </c>
    </row>
    <row r="14">
      <c r="A14" s="43">
        <v>105.0</v>
      </c>
      <c r="B14" s="43">
        <v>3990.0</v>
      </c>
      <c r="C14" s="43">
        <v>1.0</v>
      </c>
      <c r="D14" s="43">
        <v>2.0</v>
      </c>
      <c r="E14" s="45">
        <v>1148.0</v>
      </c>
      <c r="F14" s="45">
        <v>0.0</v>
      </c>
      <c r="G14" s="46">
        <v>1.0</v>
      </c>
      <c r="H14" s="46">
        <v>2.0</v>
      </c>
      <c r="I14" s="46" t="s">
        <v>94</v>
      </c>
      <c r="J14" s="46">
        <v>0.0</v>
      </c>
      <c r="K14" s="46">
        <v>0.0</v>
      </c>
      <c r="L14" s="46">
        <v>0.0</v>
      </c>
      <c r="M14" s="46">
        <v>0.0</v>
      </c>
      <c r="N14" s="46">
        <v>0.0</v>
      </c>
    </row>
    <row r="15">
      <c r="A15" s="43">
        <v>106.0</v>
      </c>
      <c r="B15" s="43">
        <v>3990.0</v>
      </c>
      <c r="C15" s="43">
        <v>1.0</v>
      </c>
      <c r="D15" s="43">
        <v>2.0</v>
      </c>
      <c r="E15" s="45">
        <v>1136.0</v>
      </c>
      <c r="F15" s="45">
        <v>0.0</v>
      </c>
      <c r="G15" s="46">
        <v>1.0</v>
      </c>
      <c r="H15" s="46">
        <v>2.0</v>
      </c>
      <c r="I15" s="46" t="s">
        <v>94</v>
      </c>
      <c r="J15" s="46">
        <v>0.0</v>
      </c>
      <c r="K15" s="46">
        <v>0.0</v>
      </c>
      <c r="L15" s="46">
        <v>0.0</v>
      </c>
      <c r="M15" s="46">
        <v>0.0</v>
      </c>
      <c r="N15" s="46">
        <v>0.0</v>
      </c>
    </row>
    <row r="16">
      <c r="A16" s="43">
        <v>107.0</v>
      </c>
      <c r="B16" s="43">
        <v>3990.0</v>
      </c>
      <c r="C16" s="43">
        <v>1.0</v>
      </c>
      <c r="D16" s="43">
        <v>2.0</v>
      </c>
      <c r="E16" s="45">
        <v>1126.0</v>
      </c>
      <c r="F16" s="45">
        <v>0.0</v>
      </c>
      <c r="G16" s="46">
        <v>0.0</v>
      </c>
      <c r="H16" s="46">
        <v>2.0</v>
      </c>
      <c r="I16" s="46" t="s">
        <v>94</v>
      </c>
      <c r="J16" s="46">
        <v>0.0</v>
      </c>
      <c r="K16" s="46">
        <v>0.0</v>
      </c>
      <c r="L16" s="46">
        <v>0.0</v>
      </c>
      <c r="M16" s="46">
        <v>0.0</v>
      </c>
      <c r="N16" s="46">
        <v>0.0</v>
      </c>
    </row>
    <row r="17">
      <c r="A17" s="43">
        <v>108.0</v>
      </c>
      <c r="B17" s="43">
        <v>3990.0</v>
      </c>
      <c r="C17" s="43">
        <v>1.0</v>
      </c>
      <c r="D17" s="43">
        <v>3.0</v>
      </c>
      <c r="E17" s="45">
        <v>1372.0</v>
      </c>
      <c r="F17" s="45">
        <v>0.0</v>
      </c>
      <c r="G17" s="46">
        <v>0.0</v>
      </c>
      <c r="H17" s="46">
        <v>2.0</v>
      </c>
      <c r="I17" s="46" t="s">
        <v>94</v>
      </c>
      <c r="J17" s="46">
        <v>0.0</v>
      </c>
      <c r="K17" s="46">
        <v>0.0</v>
      </c>
      <c r="L17" s="46">
        <v>0.0</v>
      </c>
      <c r="M17" s="46">
        <v>0.0</v>
      </c>
      <c r="N17" s="46">
        <v>0.0</v>
      </c>
    </row>
    <row r="18">
      <c r="A18" s="43">
        <v>201.0</v>
      </c>
      <c r="B18" s="43">
        <v>3990.0</v>
      </c>
      <c r="C18" s="44">
        <v>2.0</v>
      </c>
      <c r="D18" s="43">
        <v>3.0</v>
      </c>
      <c r="E18" s="45">
        <v>1435.0</v>
      </c>
      <c r="F18" s="45">
        <v>0.0</v>
      </c>
      <c r="G18" s="46">
        <v>1.0</v>
      </c>
      <c r="H18" s="46">
        <v>2.0</v>
      </c>
      <c r="I18" s="46" t="s">
        <v>94</v>
      </c>
      <c r="J18" s="46">
        <v>0.0</v>
      </c>
      <c r="K18" s="46">
        <v>0.0</v>
      </c>
      <c r="L18" s="46">
        <v>0.0</v>
      </c>
      <c r="M18" s="46">
        <v>0.0</v>
      </c>
      <c r="N18" s="46">
        <v>0.0</v>
      </c>
    </row>
    <row r="19">
      <c r="A19" s="43">
        <v>202.0</v>
      </c>
      <c r="B19" s="43">
        <v>3990.0</v>
      </c>
      <c r="C19" s="43">
        <v>2.0</v>
      </c>
      <c r="D19" s="43">
        <v>3.0</v>
      </c>
      <c r="E19" s="45">
        <v>1435.0</v>
      </c>
      <c r="F19" s="45">
        <v>0.0</v>
      </c>
      <c r="G19" s="46">
        <v>1.0</v>
      </c>
      <c r="H19" s="46">
        <v>0.0</v>
      </c>
      <c r="I19" s="46" t="s">
        <v>94</v>
      </c>
      <c r="J19" s="46">
        <v>0.0</v>
      </c>
      <c r="K19" s="46">
        <v>0.0</v>
      </c>
      <c r="L19" s="46">
        <v>0.0</v>
      </c>
      <c r="M19" s="46">
        <v>0.0</v>
      </c>
      <c r="N19" s="46">
        <v>0.0</v>
      </c>
    </row>
    <row r="20">
      <c r="A20" s="43">
        <v>203.0</v>
      </c>
      <c r="B20" s="43">
        <v>3990.0</v>
      </c>
      <c r="C20" s="43">
        <v>2.0</v>
      </c>
      <c r="D20" s="43">
        <v>2.0</v>
      </c>
      <c r="E20" s="45">
        <v>1148.0</v>
      </c>
      <c r="F20" s="45">
        <v>0.0</v>
      </c>
      <c r="G20" s="46">
        <v>0.0</v>
      </c>
      <c r="H20" s="46">
        <v>0.0</v>
      </c>
      <c r="I20" s="46" t="s">
        <v>94</v>
      </c>
      <c r="J20" s="46">
        <v>0.0</v>
      </c>
      <c r="K20" s="46">
        <v>0.0</v>
      </c>
      <c r="L20" s="46">
        <v>0.0</v>
      </c>
      <c r="M20" s="46">
        <v>0.0</v>
      </c>
      <c r="N20" s="46">
        <v>0.0</v>
      </c>
    </row>
    <row r="21">
      <c r="A21" s="43">
        <v>204.0</v>
      </c>
      <c r="B21" s="43">
        <v>3990.0</v>
      </c>
      <c r="C21" s="43">
        <v>2.0</v>
      </c>
      <c r="D21" s="43">
        <v>2.0</v>
      </c>
      <c r="E21" s="45">
        <v>1148.0</v>
      </c>
      <c r="F21" s="45">
        <v>0.0</v>
      </c>
      <c r="G21" s="46">
        <v>0.0</v>
      </c>
      <c r="H21" s="46">
        <v>0.0</v>
      </c>
      <c r="I21" s="46" t="s">
        <v>94</v>
      </c>
      <c r="J21" s="46">
        <v>0.0</v>
      </c>
      <c r="K21" s="46">
        <v>0.0</v>
      </c>
      <c r="L21" s="46">
        <v>0.0</v>
      </c>
      <c r="M21" s="46">
        <v>0.0</v>
      </c>
      <c r="N21" s="46">
        <v>0.0</v>
      </c>
    </row>
    <row r="22">
      <c r="A22" s="43">
        <v>205.0</v>
      </c>
      <c r="B22" s="43">
        <v>3990.0</v>
      </c>
      <c r="C22" s="43">
        <v>2.0</v>
      </c>
      <c r="D22" s="43">
        <v>2.0</v>
      </c>
      <c r="E22" s="45">
        <v>1148.0</v>
      </c>
      <c r="F22" s="45">
        <v>0.0</v>
      </c>
      <c r="G22" s="46">
        <v>1.0</v>
      </c>
      <c r="H22" s="46">
        <v>0.0</v>
      </c>
      <c r="I22" s="46" t="s">
        <v>94</v>
      </c>
      <c r="J22" s="46">
        <v>0.0</v>
      </c>
      <c r="K22" s="46">
        <v>0.0</v>
      </c>
      <c r="L22" s="46">
        <v>0.0</v>
      </c>
      <c r="M22" s="46">
        <v>0.0</v>
      </c>
      <c r="N22" s="46">
        <v>0.0</v>
      </c>
    </row>
    <row r="23">
      <c r="A23" s="43">
        <v>206.0</v>
      </c>
      <c r="B23" s="43">
        <v>3990.0</v>
      </c>
      <c r="C23" s="43">
        <v>2.0</v>
      </c>
      <c r="D23" s="43">
        <v>2.0</v>
      </c>
      <c r="E23" s="45">
        <v>1136.0</v>
      </c>
      <c r="F23" s="45">
        <v>0.0</v>
      </c>
      <c r="G23" s="46">
        <v>1.0</v>
      </c>
      <c r="H23" s="46">
        <v>0.0</v>
      </c>
      <c r="I23" s="46" t="s">
        <v>94</v>
      </c>
      <c r="J23" s="46">
        <v>0.0</v>
      </c>
      <c r="K23" s="46">
        <v>0.0</v>
      </c>
      <c r="L23" s="46">
        <v>0.0</v>
      </c>
      <c r="M23" s="46">
        <v>0.0</v>
      </c>
      <c r="N23" s="46">
        <v>0.0</v>
      </c>
    </row>
    <row r="24">
      <c r="A24" s="43">
        <v>207.0</v>
      </c>
      <c r="B24" s="43">
        <v>3990.0</v>
      </c>
      <c r="C24" s="43">
        <v>2.0</v>
      </c>
      <c r="D24" s="43">
        <v>2.0</v>
      </c>
      <c r="E24" s="45">
        <v>1126.0</v>
      </c>
      <c r="F24" s="45">
        <v>0.0</v>
      </c>
      <c r="G24" s="46">
        <v>0.0</v>
      </c>
      <c r="H24" s="46">
        <v>0.0</v>
      </c>
      <c r="I24" s="46" t="s">
        <v>94</v>
      </c>
      <c r="J24" s="46">
        <v>0.0</v>
      </c>
      <c r="K24" s="46">
        <v>0.0</v>
      </c>
      <c r="L24" s="46">
        <v>0.0</v>
      </c>
      <c r="M24" s="46">
        <v>0.0</v>
      </c>
      <c r="N24" s="46">
        <v>0.0</v>
      </c>
    </row>
    <row r="25">
      <c r="A25" s="43">
        <v>208.0</v>
      </c>
      <c r="B25" s="43">
        <v>3990.0</v>
      </c>
      <c r="C25" s="43">
        <v>2.0</v>
      </c>
      <c r="D25" s="43">
        <v>3.0</v>
      </c>
      <c r="E25" s="45">
        <v>1372.0</v>
      </c>
      <c r="F25" s="45">
        <v>0.0</v>
      </c>
      <c r="G25" s="46">
        <v>0.0</v>
      </c>
      <c r="H25" s="46">
        <v>0.0</v>
      </c>
      <c r="I25" s="46" t="s">
        <v>94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</row>
    <row r="26">
      <c r="A26" s="43">
        <v>209.0</v>
      </c>
      <c r="B26" s="43">
        <v>3990.0</v>
      </c>
      <c r="C26" s="43">
        <v>2.0</v>
      </c>
      <c r="D26" s="43">
        <v>1.0</v>
      </c>
      <c r="E26" s="45">
        <v>476.0</v>
      </c>
      <c r="F26" s="45">
        <v>0.0</v>
      </c>
      <c r="G26" s="46">
        <v>0.0</v>
      </c>
      <c r="H26" s="46">
        <v>1.0</v>
      </c>
      <c r="I26" s="46" t="s">
        <v>94</v>
      </c>
      <c r="J26" s="46">
        <v>0.0</v>
      </c>
      <c r="K26" s="46">
        <v>0.0</v>
      </c>
      <c r="L26" s="46">
        <v>0.0</v>
      </c>
      <c r="M26" s="46">
        <v>0.0</v>
      </c>
      <c r="N26" s="46">
        <v>0.0</v>
      </c>
    </row>
    <row r="27">
      <c r="A27" s="43">
        <v>301.0</v>
      </c>
      <c r="B27" s="43">
        <v>4990.0</v>
      </c>
      <c r="C27" s="44">
        <v>3.0</v>
      </c>
      <c r="D27" s="43">
        <v>3.0</v>
      </c>
      <c r="E27" s="45">
        <v>1435.0</v>
      </c>
      <c r="F27" s="45">
        <v>0.0</v>
      </c>
      <c r="G27" s="46">
        <v>1.0</v>
      </c>
      <c r="H27" s="46">
        <v>1.0</v>
      </c>
      <c r="I27" s="46" t="s">
        <v>94</v>
      </c>
      <c r="J27" s="46">
        <v>0.0</v>
      </c>
      <c r="K27" s="46">
        <v>0.0</v>
      </c>
      <c r="L27" s="46">
        <v>0.0</v>
      </c>
      <c r="M27" s="46">
        <v>0.0</v>
      </c>
      <c r="N27" s="46">
        <v>1.0</v>
      </c>
    </row>
    <row r="28">
      <c r="A28" s="43">
        <v>302.0</v>
      </c>
      <c r="B28" s="43">
        <v>3990.0</v>
      </c>
      <c r="C28" s="43">
        <v>3.0</v>
      </c>
      <c r="D28" s="43">
        <v>3.0</v>
      </c>
      <c r="E28" s="45">
        <v>1435.0</v>
      </c>
      <c r="F28" s="45">
        <v>0.0</v>
      </c>
      <c r="G28" s="46">
        <v>1.0</v>
      </c>
      <c r="H28" s="46">
        <v>1.0</v>
      </c>
      <c r="I28" s="46" t="s">
        <v>94</v>
      </c>
      <c r="J28" s="46">
        <v>0.0</v>
      </c>
      <c r="K28" s="46">
        <v>0.0</v>
      </c>
      <c r="L28" s="46">
        <v>0.0</v>
      </c>
      <c r="M28" s="46">
        <v>0.0</v>
      </c>
      <c r="N28" s="46">
        <v>1.0</v>
      </c>
    </row>
    <row r="29">
      <c r="A29" s="43">
        <v>303.0</v>
      </c>
      <c r="B29" s="43">
        <v>3990.0</v>
      </c>
      <c r="C29" s="43">
        <v>3.0</v>
      </c>
      <c r="D29" s="43">
        <v>2.0</v>
      </c>
      <c r="E29" s="45">
        <v>1148.0</v>
      </c>
      <c r="F29" s="45">
        <v>0.0</v>
      </c>
      <c r="G29" s="46">
        <v>0.0</v>
      </c>
      <c r="H29" s="46">
        <v>1.0</v>
      </c>
      <c r="I29" s="46" t="s">
        <v>94</v>
      </c>
      <c r="J29" s="46">
        <v>0.0</v>
      </c>
      <c r="K29" s="46">
        <v>0.0</v>
      </c>
      <c r="L29" s="46">
        <v>0.0</v>
      </c>
      <c r="M29" s="46">
        <v>0.0</v>
      </c>
      <c r="N29" s="46">
        <v>1.0</v>
      </c>
    </row>
    <row r="30">
      <c r="A30" s="43">
        <v>304.0</v>
      </c>
      <c r="B30" s="43">
        <v>3990.0</v>
      </c>
      <c r="C30" s="43">
        <v>3.0</v>
      </c>
      <c r="D30" s="43">
        <v>2.0</v>
      </c>
      <c r="E30" s="45">
        <v>1148.0</v>
      </c>
      <c r="F30" s="45">
        <v>0.0</v>
      </c>
      <c r="G30" s="46">
        <v>0.0</v>
      </c>
      <c r="H30" s="46">
        <v>1.0</v>
      </c>
      <c r="I30" s="46" t="s">
        <v>94</v>
      </c>
      <c r="J30" s="46">
        <v>0.0</v>
      </c>
      <c r="K30" s="46">
        <v>0.0</v>
      </c>
      <c r="L30" s="46">
        <v>0.0</v>
      </c>
      <c r="M30" s="46">
        <v>0.0</v>
      </c>
      <c r="N30" s="46">
        <v>1.0</v>
      </c>
    </row>
    <row r="31">
      <c r="A31" s="43">
        <v>305.0</v>
      </c>
      <c r="B31" s="43">
        <v>3990.0</v>
      </c>
      <c r="C31" s="43">
        <v>3.0</v>
      </c>
      <c r="D31" s="43">
        <v>2.0</v>
      </c>
      <c r="E31" s="45">
        <v>1148.0</v>
      </c>
      <c r="F31" s="45">
        <v>0.0</v>
      </c>
      <c r="G31" s="46">
        <v>1.0</v>
      </c>
      <c r="H31" s="46">
        <v>2.0</v>
      </c>
      <c r="I31" s="46" t="s">
        <v>94</v>
      </c>
      <c r="J31" s="46">
        <v>0.0</v>
      </c>
      <c r="K31" s="46">
        <v>0.0</v>
      </c>
      <c r="L31" s="46">
        <v>0.0</v>
      </c>
      <c r="M31" s="46">
        <v>0.0</v>
      </c>
      <c r="N31" s="46">
        <v>1.0</v>
      </c>
    </row>
    <row r="32">
      <c r="A32" s="43">
        <v>306.0</v>
      </c>
      <c r="B32" s="43">
        <v>3990.0</v>
      </c>
      <c r="C32" s="43">
        <v>3.0</v>
      </c>
      <c r="D32" s="43">
        <v>2.0</v>
      </c>
      <c r="E32" s="45">
        <v>1136.0</v>
      </c>
      <c r="F32" s="45">
        <v>0.0</v>
      </c>
      <c r="G32" s="46">
        <v>1.0</v>
      </c>
      <c r="H32" s="46">
        <v>2.0</v>
      </c>
      <c r="I32" s="46" t="s">
        <v>94</v>
      </c>
      <c r="J32" s="46">
        <v>0.0</v>
      </c>
      <c r="K32" s="46">
        <v>0.0</v>
      </c>
      <c r="L32" s="46">
        <v>0.0</v>
      </c>
      <c r="M32" s="46">
        <v>0.0</v>
      </c>
      <c r="N32" s="46">
        <v>1.0</v>
      </c>
    </row>
    <row r="33">
      <c r="A33" s="43">
        <v>307.0</v>
      </c>
      <c r="B33" s="43">
        <v>3990.0</v>
      </c>
      <c r="C33" s="43">
        <v>3.0</v>
      </c>
      <c r="D33" s="43">
        <v>2.0</v>
      </c>
      <c r="E33" s="45">
        <v>1126.0</v>
      </c>
      <c r="F33" s="45">
        <v>0.0</v>
      </c>
      <c r="G33" s="46">
        <v>0.0</v>
      </c>
      <c r="H33" s="46">
        <v>2.0</v>
      </c>
      <c r="I33" s="46" t="s">
        <v>94</v>
      </c>
      <c r="J33" s="46">
        <v>0.0</v>
      </c>
      <c r="K33" s="46">
        <v>0.0</v>
      </c>
      <c r="L33" s="46">
        <v>0.0</v>
      </c>
      <c r="M33" s="46">
        <v>0.0</v>
      </c>
      <c r="N33" s="46">
        <v>1.0</v>
      </c>
    </row>
    <row r="34">
      <c r="A34" s="43">
        <v>308.0</v>
      </c>
      <c r="B34" s="43">
        <v>3990.0</v>
      </c>
      <c r="C34" s="43">
        <v>3.0</v>
      </c>
      <c r="D34" s="43">
        <v>3.0</v>
      </c>
      <c r="E34" s="45">
        <v>1372.0</v>
      </c>
      <c r="F34" s="45">
        <v>0.0</v>
      </c>
      <c r="G34" s="46">
        <v>0.0</v>
      </c>
      <c r="H34" s="46">
        <v>2.0</v>
      </c>
      <c r="I34" s="46" t="s">
        <v>94</v>
      </c>
      <c r="J34" s="46">
        <v>0.0</v>
      </c>
      <c r="K34" s="46">
        <v>0.0</v>
      </c>
      <c r="L34" s="46">
        <v>0.0</v>
      </c>
      <c r="M34" s="46">
        <v>0.0</v>
      </c>
      <c r="N34" s="46">
        <v>1.0</v>
      </c>
    </row>
    <row r="35">
      <c r="A35" s="43">
        <v>309.0</v>
      </c>
      <c r="B35" s="43">
        <v>3990.0</v>
      </c>
      <c r="C35" s="43">
        <v>3.0</v>
      </c>
      <c r="D35" s="43">
        <v>1.0</v>
      </c>
      <c r="E35" s="45">
        <v>476.0</v>
      </c>
      <c r="F35" s="45">
        <v>0.0</v>
      </c>
      <c r="G35" s="46">
        <v>0.0</v>
      </c>
      <c r="H35" s="46">
        <v>2.0</v>
      </c>
      <c r="I35" s="46" t="s">
        <v>94</v>
      </c>
      <c r="J35" s="46">
        <v>0.0</v>
      </c>
      <c r="K35" s="46">
        <v>0.0</v>
      </c>
      <c r="L35" s="46">
        <v>0.0</v>
      </c>
      <c r="M35" s="46">
        <v>0.0</v>
      </c>
      <c r="N35" s="46">
        <v>1.0</v>
      </c>
    </row>
    <row r="36">
      <c r="A36" s="43">
        <v>401.0</v>
      </c>
      <c r="B36" s="43">
        <v>3990.0</v>
      </c>
      <c r="C36" s="44">
        <v>4.0</v>
      </c>
      <c r="D36" s="43">
        <v>3.0</v>
      </c>
      <c r="E36" s="45">
        <v>1435.0</v>
      </c>
      <c r="F36" s="45">
        <v>0.0</v>
      </c>
      <c r="G36" s="46">
        <v>1.0</v>
      </c>
      <c r="H36" s="46">
        <v>0.0</v>
      </c>
      <c r="I36" s="46" t="s">
        <v>32</v>
      </c>
      <c r="J36" s="46">
        <v>1.0</v>
      </c>
      <c r="K36" s="46">
        <v>1.0</v>
      </c>
      <c r="L36" s="46">
        <v>1.0</v>
      </c>
      <c r="M36" s="46">
        <v>1.0</v>
      </c>
      <c r="N36" s="46">
        <v>1.0</v>
      </c>
    </row>
    <row r="37">
      <c r="A37" s="43">
        <v>402.0</v>
      </c>
      <c r="B37" s="43">
        <v>3990.0</v>
      </c>
      <c r="C37" s="43">
        <v>4.0</v>
      </c>
      <c r="D37" s="43">
        <v>3.0</v>
      </c>
      <c r="E37" s="45">
        <v>1435.0</v>
      </c>
      <c r="F37" s="45">
        <v>0.0</v>
      </c>
      <c r="G37" s="46">
        <v>1.0</v>
      </c>
      <c r="H37" s="46">
        <v>0.0</v>
      </c>
      <c r="I37" s="46" t="s">
        <v>32</v>
      </c>
      <c r="J37" s="46">
        <v>1.0</v>
      </c>
      <c r="K37" s="46">
        <v>1.0</v>
      </c>
      <c r="L37" s="46">
        <v>1.0</v>
      </c>
      <c r="M37" s="46">
        <v>1.0</v>
      </c>
      <c r="N37" s="46">
        <v>1.0</v>
      </c>
    </row>
    <row r="38">
      <c r="A38" s="43">
        <v>403.0</v>
      </c>
      <c r="B38" s="43">
        <v>3990.0</v>
      </c>
      <c r="C38" s="43">
        <v>4.0</v>
      </c>
      <c r="D38" s="43">
        <v>2.0</v>
      </c>
      <c r="E38" s="45">
        <v>1148.0</v>
      </c>
      <c r="F38" s="45">
        <v>0.0</v>
      </c>
      <c r="G38" s="46">
        <v>0.0</v>
      </c>
      <c r="H38" s="46">
        <v>0.0</v>
      </c>
      <c r="I38" s="46" t="s">
        <v>32</v>
      </c>
      <c r="J38" s="46">
        <v>1.0</v>
      </c>
      <c r="K38" s="46">
        <v>1.0</v>
      </c>
      <c r="L38" s="46">
        <v>1.0</v>
      </c>
      <c r="M38" s="46">
        <v>1.0</v>
      </c>
      <c r="N38" s="46">
        <v>1.0</v>
      </c>
    </row>
    <row r="39">
      <c r="A39" s="43">
        <v>404.0</v>
      </c>
      <c r="B39" s="43">
        <v>3990.0</v>
      </c>
      <c r="C39" s="43">
        <v>4.0</v>
      </c>
      <c r="D39" s="43">
        <v>2.0</v>
      </c>
      <c r="E39" s="45">
        <v>1148.0</v>
      </c>
      <c r="F39" s="45">
        <v>0.0</v>
      </c>
      <c r="G39" s="46">
        <v>0.0</v>
      </c>
      <c r="H39" s="46">
        <v>0.0</v>
      </c>
      <c r="I39" s="46" t="s">
        <v>32</v>
      </c>
      <c r="J39" s="46">
        <v>1.0</v>
      </c>
      <c r="K39" s="46">
        <v>1.0</v>
      </c>
      <c r="L39" s="46">
        <v>1.0</v>
      </c>
      <c r="M39" s="46">
        <v>1.0</v>
      </c>
      <c r="N39" s="46">
        <v>1.0</v>
      </c>
    </row>
    <row r="40">
      <c r="A40" s="43">
        <v>405.0</v>
      </c>
      <c r="B40" s="43">
        <v>3990.0</v>
      </c>
      <c r="C40" s="43">
        <v>4.0</v>
      </c>
      <c r="D40" s="43">
        <v>2.0</v>
      </c>
      <c r="E40" s="45">
        <v>1148.0</v>
      </c>
      <c r="F40" s="45">
        <v>0.0</v>
      </c>
      <c r="G40" s="46">
        <v>1.0</v>
      </c>
      <c r="H40" s="46">
        <v>0.0</v>
      </c>
      <c r="I40" s="46" t="s">
        <v>32</v>
      </c>
      <c r="J40" s="46">
        <v>1.0</v>
      </c>
      <c r="K40" s="46">
        <v>1.0</v>
      </c>
      <c r="L40" s="46">
        <v>1.0</v>
      </c>
      <c r="M40" s="46">
        <v>1.0</v>
      </c>
      <c r="N40" s="46">
        <v>1.0</v>
      </c>
    </row>
    <row r="41">
      <c r="A41" s="43">
        <v>406.0</v>
      </c>
      <c r="B41" s="43">
        <v>3990.0</v>
      </c>
      <c r="C41" s="43">
        <v>4.0</v>
      </c>
      <c r="D41" s="43">
        <v>2.0</v>
      </c>
      <c r="E41" s="45">
        <v>1136.0</v>
      </c>
      <c r="F41" s="45">
        <v>0.0</v>
      </c>
      <c r="G41" s="46">
        <v>1.0</v>
      </c>
      <c r="H41" s="46">
        <v>0.0</v>
      </c>
      <c r="I41" s="46" t="s">
        <v>32</v>
      </c>
      <c r="J41" s="46">
        <v>1.0</v>
      </c>
      <c r="K41" s="46">
        <v>1.0</v>
      </c>
      <c r="L41" s="46">
        <v>1.0</v>
      </c>
      <c r="M41" s="46">
        <v>1.0</v>
      </c>
      <c r="N41" s="46">
        <v>1.0</v>
      </c>
    </row>
    <row r="42">
      <c r="A42" s="43">
        <v>407.0</v>
      </c>
      <c r="B42" s="43">
        <v>3990.0</v>
      </c>
      <c r="C42" s="43">
        <v>4.0</v>
      </c>
      <c r="D42" s="43">
        <v>2.0</v>
      </c>
      <c r="E42" s="45">
        <v>1126.0</v>
      </c>
      <c r="F42" s="45">
        <v>0.0</v>
      </c>
      <c r="G42" s="46">
        <v>0.0</v>
      </c>
      <c r="H42" s="46">
        <v>0.0</v>
      </c>
      <c r="I42" s="46" t="s">
        <v>32</v>
      </c>
      <c r="J42" s="46">
        <v>1.0</v>
      </c>
      <c r="K42" s="46">
        <v>1.0</v>
      </c>
      <c r="L42" s="46">
        <v>1.0</v>
      </c>
      <c r="M42" s="46">
        <v>1.0</v>
      </c>
      <c r="N42" s="46">
        <v>1.0</v>
      </c>
    </row>
    <row r="43">
      <c r="A43" s="43">
        <v>408.0</v>
      </c>
      <c r="B43" s="43">
        <v>3990.0</v>
      </c>
      <c r="C43" s="43">
        <v>4.0</v>
      </c>
      <c r="D43" s="43">
        <v>3.0</v>
      </c>
      <c r="E43" s="45">
        <v>1372.0</v>
      </c>
      <c r="F43" s="45">
        <v>0.0</v>
      </c>
      <c r="G43" s="46">
        <v>0.0</v>
      </c>
      <c r="H43" s="46">
        <v>1.0</v>
      </c>
      <c r="I43" s="46" t="s">
        <v>32</v>
      </c>
      <c r="J43" s="46">
        <v>1.0</v>
      </c>
      <c r="K43" s="46">
        <v>1.0</v>
      </c>
      <c r="L43" s="46">
        <v>1.0</v>
      </c>
      <c r="M43" s="46">
        <v>1.0</v>
      </c>
      <c r="N43" s="46">
        <v>1.0</v>
      </c>
    </row>
    <row r="44">
      <c r="A44" s="43">
        <v>409.0</v>
      </c>
      <c r="B44" s="43">
        <v>3990.0</v>
      </c>
      <c r="C44" s="43">
        <v>4.0</v>
      </c>
      <c r="D44" s="43">
        <v>1.0</v>
      </c>
      <c r="E44" s="45">
        <v>476.0</v>
      </c>
      <c r="F44" s="45">
        <v>0.0</v>
      </c>
      <c r="G44" s="46">
        <v>0.0</v>
      </c>
      <c r="H44" s="46">
        <v>1.0</v>
      </c>
      <c r="I44" s="46" t="s">
        <v>32</v>
      </c>
      <c r="J44" s="46">
        <v>1.0</v>
      </c>
      <c r="K44" s="46">
        <v>1.0</v>
      </c>
      <c r="L44" s="46">
        <v>1.0</v>
      </c>
      <c r="M44" s="46">
        <v>1.0</v>
      </c>
      <c r="N44" s="46">
        <v>1.0</v>
      </c>
    </row>
    <row r="45">
      <c r="A45" s="43">
        <v>501.0</v>
      </c>
      <c r="B45" s="43">
        <v>3990.0</v>
      </c>
      <c r="C45" s="44">
        <v>5.0</v>
      </c>
      <c r="D45" s="43">
        <v>3.0</v>
      </c>
      <c r="E45" s="45">
        <v>1435.0</v>
      </c>
      <c r="F45" s="45">
        <v>0.0</v>
      </c>
      <c r="G45" s="46">
        <v>1.0</v>
      </c>
      <c r="H45" s="46">
        <v>1.0</v>
      </c>
      <c r="I45" s="46" t="s">
        <v>32</v>
      </c>
      <c r="J45" s="46">
        <v>1.0</v>
      </c>
      <c r="K45" s="46">
        <v>1.0</v>
      </c>
      <c r="L45" s="46">
        <v>1.0</v>
      </c>
      <c r="M45" s="46">
        <v>1.0</v>
      </c>
      <c r="N45" s="46">
        <v>1.0</v>
      </c>
    </row>
    <row r="46">
      <c r="A46" s="43">
        <v>502.0</v>
      </c>
      <c r="B46" s="43">
        <v>3990.0</v>
      </c>
      <c r="C46" s="43">
        <v>5.0</v>
      </c>
      <c r="D46" s="43">
        <v>3.0</v>
      </c>
      <c r="E46" s="45">
        <v>1435.0</v>
      </c>
      <c r="F46" s="45">
        <v>0.0</v>
      </c>
      <c r="G46" s="46">
        <v>1.0</v>
      </c>
      <c r="H46" s="46">
        <v>1.0</v>
      </c>
      <c r="I46" s="46" t="s">
        <v>32</v>
      </c>
      <c r="J46" s="46">
        <v>1.0</v>
      </c>
      <c r="K46" s="46">
        <v>1.0</v>
      </c>
      <c r="L46" s="46">
        <v>1.0</v>
      </c>
      <c r="M46" s="46">
        <v>1.0</v>
      </c>
      <c r="N46" s="46">
        <v>1.0</v>
      </c>
    </row>
    <row r="47">
      <c r="A47" s="43">
        <v>503.0</v>
      </c>
      <c r="B47" s="43">
        <v>3990.0</v>
      </c>
      <c r="C47" s="43">
        <v>5.0</v>
      </c>
      <c r="D47" s="43">
        <v>2.0</v>
      </c>
      <c r="E47" s="45">
        <v>1148.0</v>
      </c>
      <c r="F47" s="45">
        <v>0.0</v>
      </c>
      <c r="G47" s="46">
        <v>0.0</v>
      </c>
      <c r="H47" s="46">
        <v>1.0</v>
      </c>
      <c r="I47" s="46" t="s">
        <v>32</v>
      </c>
      <c r="J47" s="46">
        <v>1.0</v>
      </c>
      <c r="K47" s="46">
        <v>1.0</v>
      </c>
      <c r="L47" s="46">
        <v>1.0</v>
      </c>
      <c r="M47" s="46">
        <v>1.0</v>
      </c>
      <c r="N47" s="46">
        <v>1.0</v>
      </c>
    </row>
    <row r="48">
      <c r="A48" s="43">
        <v>504.0</v>
      </c>
      <c r="B48" s="43">
        <v>3990.0</v>
      </c>
      <c r="C48" s="43">
        <v>5.0</v>
      </c>
      <c r="D48" s="43">
        <v>2.0</v>
      </c>
      <c r="E48" s="45">
        <v>1148.0</v>
      </c>
      <c r="F48" s="45">
        <v>0.0</v>
      </c>
      <c r="G48" s="46">
        <v>0.0</v>
      </c>
      <c r="H48" s="46">
        <v>2.0</v>
      </c>
      <c r="I48" s="46" t="s">
        <v>32</v>
      </c>
      <c r="J48" s="46">
        <v>1.0</v>
      </c>
      <c r="K48" s="46">
        <v>1.0</v>
      </c>
      <c r="L48" s="46">
        <v>1.0</v>
      </c>
      <c r="M48" s="46">
        <v>1.0</v>
      </c>
      <c r="N48" s="46">
        <v>1.0</v>
      </c>
    </row>
    <row r="49">
      <c r="A49" s="43">
        <v>505.0</v>
      </c>
      <c r="B49" s="43">
        <v>3990.0</v>
      </c>
      <c r="C49" s="43">
        <v>5.0</v>
      </c>
      <c r="D49" s="43">
        <v>2.0</v>
      </c>
      <c r="E49" s="45">
        <v>1148.0</v>
      </c>
      <c r="F49" s="45">
        <v>0.0</v>
      </c>
      <c r="G49" s="46">
        <v>1.0</v>
      </c>
      <c r="H49" s="46">
        <v>2.0</v>
      </c>
      <c r="I49" s="46" t="s">
        <v>32</v>
      </c>
      <c r="J49" s="46">
        <v>1.0</v>
      </c>
      <c r="K49" s="46">
        <v>1.0</v>
      </c>
      <c r="L49" s="46">
        <v>1.0</v>
      </c>
      <c r="M49" s="46">
        <v>1.0</v>
      </c>
      <c r="N49" s="46">
        <v>1.0</v>
      </c>
    </row>
    <row r="50">
      <c r="A50" s="43">
        <v>506.0</v>
      </c>
      <c r="B50" s="43">
        <v>3990.0</v>
      </c>
      <c r="C50" s="43">
        <v>5.0</v>
      </c>
      <c r="D50" s="43">
        <v>2.0</v>
      </c>
      <c r="E50" s="45">
        <v>1136.0</v>
      </c>
      <c r="F50" s="45">
        <v>0.0</v>
      </c>
      <c r="G50" s="46">
        <v>1.0</v>
      </c>
      <c r="H50" s="46">
        <v>2.0</v>
      </c>
      <c r="I50" s="46" t="s">
        <v>32</v>
      </c>
      <c r="J50" s="46">
        <v>1.0</v>
      </c>
      <c r="K50" s="46">
        <v>1.0</v>
      </c>
      <c r="L50" s="46">
        <v>1.0</v>
      </c>
      <c r="M50" s="46">
        <v>1.0</v>
      </c>
      <c r="N50" s="46">
        <v>1.0</v>
      </c>
    </row>
    <row r="51">
      <c r="A51" s="43">
        <v>507.0</v>
      </c>
      <c r="B51" s="43">
        <v>3990.0</v>
      </c>
      <c r="C51" s="43">
        <v>5.0</v>
      </c>
      <c r="D51" s="43">
        <v>2.0</v>
      </c>
      <c r="E51" s="45">
        <v>1126.0</v>
      </c>
      <c r="F51" s="45">
        <v>0.0</v>
      </c>
      <c r="G51" s="46">
        <v>0.0</v>
      </c>
      <c r="H51" s="46">
        <v>2.0</v>
      </c>
      <c r="I51" s="46" t="s">
        <v>32</v>
      </c>
      <c r="J51" s="46">
        <v>1.0</v>
      </c>
      <c r="K51" s="46">
        <v>1.0</v>
      </c>
      <c r="L51" s="46">
        <v>1.0</v>
      </c>
      <c r="M51" s="46">
        <v>1.0</v>
      </c>
      <c r="N51" s="46">
        <v>1.0</v>
      </c>
    </row>
    <row r="52">
      <c r="A52" s="43">
        <v>508.0</v>
      </c>
      <c r="B52" s="43">
        <v>3990.0</v>
      </c>
      <c r="C52" s="43">
        <v>5.0</v>
      </c>
      <c r="D52" s="43">
        <v>3.0</v>
      </c>
      <c r="E52" s="45">
        <v>1372.0</v>
      </c>
      <c r="F52" s="45">
        <v>0.0</v>
      </c>
      <c r="G52" s="46">
        <v>0.0</v>
      </c>
      <c r="H52" s="46">
        <v>2.0</v>
      </c>
      <c r="I52" s="46" t="s">
        <v>32</v>
      </c>
      <c r="J52" s="46">
        <v>1.0</v>
      </c>
      <c r="K52" s="46">
        <v>1.0</v>
      </c>
      <c r="L52" s="46">
        <v>1.0</v>
      </c>
      <c r="M52" s="46">
        <v>1.0</v>
      </c>
      <c r="N52" s="46">
        <v>1.0</v>
      </c>
    </row>
    <row r="53">
      <c r="A53" s="43">
        <v>509.0</v>
      </c>
      <c r="B53" s="43">
        <v>3990.0</v>
      </c>
      <c r="C53" s="43">
        <v>5.0</v>
      </c>
      <c r="D53" s="43">
        <v>1.0</v>
      </c>
      <c r="E53" s="45">
        <v>476.0</v>
      </c>
      <c r="F53" s="45">
        <v>0.0</v>
      </c>
      <c r="G53" s="46">
        <v>0.0</v>
      </c>
      <c r="H53" s="46">
        <v>0.0</v>
      </c>
      <c r="I53" s="46" t="s">
        <v>32</v>
      </c>
      <c r="J53" s="46">
        <v>1.0</v>
      </c>
      <c r="K53" s="46">
        <v>1.0</v>
      </c>
      <c r="L53" s="46">
        <v>1.0</v>
      </c>
      <c r="M53" s="46">
        <v>1.0</v>
      </c>
      <c r="N53" s="46">
        <v>1.0</v>
      </c>
    </row>
    <row r="54">
      <c r="A54" s="43">
        <v>601.0</v>
      </c>
      <c r="B54" s="43">
        <v>3990.0</v>
      </c>
      <c r="C54" s="44">
        <v>6.0</v>
      </c>
      <c r="D54" s="43">
        <v>3.0</v>
      </c>
      <c r="E54" s="45">
        <v>1435.0</v>
      </c>
      <c r="F54" s="45">
        <v>0.0</v>
      </c>
      <c r="G54" s="46">
        <v>1.0</v>
      </c>
      <c r="H54" s="46">
        <v>0.0</v>
      </c>
      <c r="I54" s="46" t="s">
        <v>32</v>
      </c>
      <c r="J54" s="46">
        <v>1.0</v>
      </c>
      <c r="K54" s="46">
        <v>1.0</v>
      </c>
      <c r="L54" s="46">
        <v>1.0</v>
      </c>
      <c r="M54" s="46">
        <v>1.0</v>
      </c>
      <c r="N54" s="46">
        <v>1.0</v>
      </c>
    </row>
    <row r="55">
      <c r="A55" s="43">
        <v>602.0</v>
      </c>
      <c r="B55" s="43">
        <v>3990.0</v>
      </c>
      <c r="C55" s="43">
        <v>6.0</v>
      </c>
      <c r="D55" s="43">
        <v>3.0</v>
      </c>
      <c r="E55" s="45">
        <v>1435.0</v>
      </c>
      <c r="F55" s="45">
        <v>0.0</v>
      </c>
      <c r="G55" s="46">
        <v>1.0</v>
      </c>
      <c r="H55" s="46">
        <v>0.0</v>
      </c>
      <c r="I55" s="46" t="s">
        <v>32</v>
      </c>
      <c r="J55" s="46">
        <v>1.0</v>
      </c>
      <c r="K55" s="46">
        <v>1.0</v>
      </c>
      <c r="L55" s="46">
        <v>1.0</v>
      </c>
      <c r="M55" s="46">
        <v>1.0</v>
      </c>
      <c r="N55" s="46">
        <v>1.0</v>
      </c>
    </row>
    <row r="56">
      <c r="A56" s="43">
        <v>603.0</v>
      </c>
      <c r="B56" s="43">
        <v>3990.0</v>
      </c>
      <c r="C56" s="43">
        <v>6.0</v>
      </c>
      <c r="D56" s="43">
        <v>2.0</v>
      </c>
      <c r="E56" s="45">
        <v>1148.0</v>
      </c>
      <c r="F56" s="45">
        <v>0.0</v>
      </c>
      <c r="G56" s="46">
        <v>0.0</v>
      </c>
      <c r="H56" s="46">
        <v>0.0</v>
      </c>
      <c r="I56" s="46" t="s">
        <v>32</v>
      </c>
      <c r="J56" s="46">
        <v>1.0</v>
      </c>
      <c r="K56" s="46">
        <v>1.0</v>
      </c>
      <c r="L56" s="46">
        <v>1.0</v>
      </c>
      <c r="M56" s="46">
        <v>1.0</v>
      </c>
      <c r="N56" s="46">
        <v>1.0</v>
      </c>
    </row>
    <row r="57">
      <c r="A57" s="43">
        <v>604.0</v>
      </c>
      <c r="B57" s="43">
        <v>3990.0</v>
      </c>
      <c r="C57" s="43">
        <v>6.0</v>
      </c>
      <c r="D57" s="43">
        <v>2.0</v>
      </c>
      <c r="E57" s="45">
        <v>1148.0</v>
      </c>
      <c r="F57" s="45">
        <v>0.0</v>
      </c>
      <c r="G57" s="46">
        <v>0.0</v>
      </c>
      <c r="H57" s="46">
        <v>0.0</v>
      </c>
      <c r="I57" s="46" t="s">
        <v>32</v>
      </c>
      <c r="J57" s="46">
        <v>1.0</v>
      </c>
      <c r="K57" s="46">
        <v>1.0</v>
      </c>
      <c r="L57" s="46">
        <v>1.0</v>
      </c>
      <c r="M57" s="46">
        <v>1.0</v>
      </c>
      <c r="N57" s="46">
        <v>1.0</v>
      </c>
    </row>
    <row r="58">
      <c r="A58" s="43">
        <v>605.0</v>
      </c>
      <c r="B58" s="43">
        <v>3990.0</v>
      </c>
      <c r="C58" s="43">
        <v>6.0</v>
      </c>
      <c r="D58" s="43">
        <v>2.0</v>
      </c>
      <c r="E58" s="45">
        <v>1148.0</v>
      </c>
      <c r="F58" s="45">
        <v>0.0</v>
      </c>
      <c r="G58" s="46">
        <v>1.0</v>
      </c>
      <c r="H58" s="46">
        <v>0.0</v>
      </c>
      <c r="I58" s="46" t="s">
        <v>32</v>
      </c>
      <c r="J58" s="46">
        <v>1.0</v>
      </c>
      <c r="K58" s="46">
        <v>1.0</v>
      </c>
      <c r="L58" s="46">
        <v>1.0</v>
      </c>
      <c r="M58" s="46">
        <v>1.0</v>
      </c>
      <c r="N58" s="46">
        <v>1.0</v>
      </c>
    </row>
    <row r="59">
      <c r="A59" s="43">
        <v>606.0</v>
      </c>
      <c r="B59" s="43">
        <v>3990.0</v>
      </c>
      <c r="C59" s="43">
        <v>6.0</v>
      </c>
      <c r="D59" s="43">
        <v>2.0</v>
      </c>
      <c r="E59" s="45">
        <v>1136.0</v>
      </c>
      <c r="F59" s="45">
        <v>0.0</v>
      </c>
      <c r="G59" s="46">
        <v>1.0</v>
      </c>
      <c r="H59" s="46">
        <v>0.0</v>
      </c>
      <c r="I59" s="46" t="s">
        <v>32</v>
      </c>
      <c r="J59" s="46">
        <v>1.0</v>
      </c>
      <c r="K59" s="46">
        <v>1.0</v>
      </c>
      <c r="L59" s="46">
        <v>1.0</v>
      </c>
      <c r="M59" s="46">
        <v>1.0</v>
      </c>
      <c r="N59" s="46">
        <v>1.0</v>
      </c>
    </row>
    <row r="60">
      <c r="A60" s="43">
        <v>607.0</v>
      </c>
      <c r="B60" s="43">
        <v>3990.0</v>
      </c>
      <c r="C60" s="43">
        <v>6.0</v>
      </c>
      <c r="D60" s="43">
        <v>2.0</v>
      </c>
      <c r="E60" s="45">
        <v>1126.0</v>
      </c>
      <c r="F60" s="45">
        <v>0.0</v>
      </c>
      <c r="G60" s="46">
        <v>0.0</v>
      </c>
      <c r="H60" s="46">
        <v>1.0</v>
      </c>
      <c r="I60" s="46" t="s">
        <v>32</v>
      </c>
      <c r="J60" s="46">
        <v>1.0</v>
      </c>
      <c r="K60" s="46">
        <v>1.0</v>
      </c>
      <c r="L60" s="46">
        <v>1.0</v>
      </c>
      <c r="M60" s="46">
        <v>1.0</v>
      </c>
      <c r="N60" s="46">
        <v>1.0</v>
      </c>
    </row>
    <row r="61">
      <c r="A61" s="43">
        <v>608.0</v>
      </c>
      <c r="B61" s="43">
        <v>3990.0</v>
      </c>
      <c r="C61" s="43">
        <v>6.0</v>
      </c>
      <c r="D61" s="43">
        <v>3.0</v>
      </c>
      <c r="E61" s="45">
        <v>1372.0</v>
      </c>
      <c r="F61" s="45">
        <v>0.0</v>
      </c>
      <c r="G61" s="46">
        <v>0.0</v>
      </c>
      <c r="H61" s="46">
        <v>1.0</v>
      </c>
      <c r="I61" s="46" t="s">
        <v>32</v>
      </c>
      <c r="J61" s="46">
        <v>1.0</v>
      </c>
      <c r="K61" s="46">
        <v>1.0</v>
      </c>
      <c r="L61" s="46">
        <v>1.0</v>
      </c>
      <c r="M61" s="46">
        <v>1.0</v>
      </c>
      <c r="N61" s="46">
        <v>1.0</v>
      </c>
    </row>
    <row r="62">
      <c r="A62" s="43">
        <v>609.0</v>
      </c>
      <c r="B62" s="43">
        <v>3990.0</v>
      </c>
      <c r="C62" s="43">
        <v>6.0</v>
      </c>
      <c r="D62" s="43">
        <v>1.0</v>
      </c>
      <c r="E62" s="45">
        <v>476.0</v>
      </c>
      <c r="F62" s="45">
        <v>0.0</v>
      </c>
      <c r="G62" s="46">
        <v>1.0</v>
      </c>
      <c r="H62" s="46">
        <v>1.0</v>
      </c>
      <c r="I62" s="46" t="s">
        <v>32</v>
      </c>
      <c r="J62" s="46">
        <v>1.0</v>
      </c>
      <c r="K62" s="46">
        <v>1.0</v>
      </c>
      <c r="L62" s="46">
        <v>1.0</v>
      </c>
      <c r="M62" s="46">
        <v>1.0</v>
      </c>
      <c r="N62" s="46">
        <v>1.0</v>
      </c>
    </row>
    <row r="63">
      <c r="A63" s="43">
        <v>701.0</v>
      </c>
      <c r="B63" s="43">
        <v>3990.0</v>
      </c>
      <c r="C63" s="44">
        <v>7.0</v>
      </c>
      <c r="D63" s="43">
        <v>3.0</v>
      </c>
      <c r="E63" s="45">
        <v>1435.0</v>
      </c>
      <c r="F63" s="45">
        <v>0.0</v>
      </c>
      <c r="G63" s="46">
        <v>1.0</v>
      </c>
      <c r="H63" s="46">
        <v>1.0</v>
      </c>
      <c r="I63" s="46" t="s">
        <v>32</v>
      </c>
      <c r="J63" s="46">
        <v>1.0</v>
      </c>
      <c r="K63" s="46">
        <v>1.0</v>
      </c>
      <c r="L63" s="46">
        <v>1.0</v>
      </c>
      <c r="M63" s="46">
        <v>1.0</v>
      </c>
      <c r="N63" s="46">
        <v>1.0</v>
      </c>
    </row>
    <row r="64">
      <c r="A64" s="43">
        <v>702.0</v>
      </c>
      <c r="B64" s="43">
        <v>3990.0</v>
      </c>
      <c r="C64" s="43">
        <v>7.0</v>
      </c>
      <c r="D64" s="43">
        <v>3.0</v>
      </c>
      <c r="E64" s="45">
        <v>1435.0</v>
      </c>
      <c r="F64" s="45">
        <v>0.0</v>
      </c>
      <c r="G64" s="46">
        <v>0.0</v>
      </c>
      <c r="H64" s="46">
        <v>1.0</v>
      </c>
      <c r="I64" s="46" t="s">
        <v>32</v>
      </c>
      <c r="J64" s="46">
        <v>1.0</v>
      </c>
      <c r="K64" s="46">
        <v>1.0</v>
      </c>
      <c r="L64" s="46">
        <v>1.0</v>
      </c>
      <c r="M64" s="46">
        <v>1.0</v>
      </c>
      <c r="N64" s="46">
        <v>1.0</v>
      </c>
    </row>
    <row r="65">
      <c r="A65" s="43">
        <v>703.0</v>
      </c>
      <c r="B65" s="43">
        <v>3990.0</v>
      </c>
      <c r="C65" s="43">
        <v>7.0</v>
      </c>
      <c r="D65" s="43">
        <v>2.0</v>
      </c>
      <c r="E65" s="45">
        <v>1148.0</v>
      </c>
      <c r="F65" s="45">
        <v>0.0</v>
      </c>
      <c r="G65" s="46">
        <v>0.0</v>
      </c>
      <c r="H65" s="46">
        <v>2.0</v>
      </c>
      <c r="I65" s="46" t="s">
        <v>32</v>
      </c>
      <c r="J65" s="46">
        <v>1.0</v>
      </c>
      <c r="K65" s="46">
        <v>1.0</v>
      </c>
      <c r="L65" s="46">
        <v>1.0</v>
      </c>
      <c r="M65" s="46">
        <v>1.0</v>
      </c>
      <c r="N65" s="46">
        <v>1.0</v>
      </c>
    </row>
    <row r="66">
      <c r="A66" s="43">
        <v>704.0</v>
      </c>
      <c r="B66" s="43">
        <v>3990.0</v>
      </c>
      <c r="C66" s="43">
        <v>7.0</v>
      </c>
      <c r="D66" s="43">
        <v>2.0</v>
      </c>
      <c r="E66" s="45">
        <v>1148.0</v>
      </c>
      <c r="F66" s="45">
        <v>0.0</v>
      </c>
      <c r="G66" s="46">
        <v>0.0</v>
      </c>
      <c r="H66" s="46">
        <v>2.0</v>
      </c>
      <c r="I66" s="46" t="s">
        <v>32</v>
      </c>
      <c r="J66" s="46">
        <v>1.0</v>
      </c>
      <c r="K66" s="46">
        <v>1.0</v>
      </c>
      <c r="L66" s="46">
        <v>1.0</v>
      </c>
      <c r="M66" s="46">
        <v>1.0</v>
      </c>
      <c r="N66" s="46">
        <v>1.0</v>
      </c>
    </row>
    <row r="67">
      <c r="A67" s="43">
        <v>705.0</v>
      </c>
      <c r="B67" s="43">
        <v>3990.0</v>
      </c>
      <c r="C67" s="43">
        <v>7.0</v>
      </c>
      <c r="D67" s="43">
        <v>2.0</v>
      </c>
      <c r="E67" s="45">
        <v>1148.0</v>
      </c>
      <c r="F67" s="45">
        <v>0.0</v>
      </c>
      <c r="G67" s="46">
        <v>1.0</v>
      </c>
      <c r="H67" s="46">
        <v>2.0</v>
      </c>
      <c r="I67" s="46" t="s">
        <v>32</v>
      </c>
      <c r="J67" s="46">
        <v>1.0</v>
      </c>
      <c r="K67" s="46">
        <v>1.0</v>
      </c>
      <c r="L67" s="46">
        <v>1.0</v>
      </c>
      <c r="M67" s="46">
        <v>1.0</v>
      </c>
      <c r="N67" s="46">
        <v>1.0</v>
      </c>
    </row>
    <row r="68">
      <c r="A68" s="43">
        <v>706.0</v>
      </c>
      <c r="B68" s="43">
        <v>3990.0</v>
      </c>
      <c r="C68" s="43">
        <v>7.0</v>
      </c>
      <c r="D68" s="43">
        <v>2.0</v>
      </c>
      <c r="E68" s="45">
        <v>1136.0</v>
      </c>
      <c r="F68" s="45">
        <v>0.0</v>
      </c>
      <c r="G68" s="46">
        <v>1.0</v>
      </c>
      <c r="H68" s="46">
        <v>2.0</v>
      </c>
      <c r="I68" s="46" t="s">
        <v>32</v>
      </c>
      <c r="J68" s="46">
        <v>1.0</v>
      </c>
      <c r="K68" s="46">
        <v>1.0</v>
      </c>
      <c r="L68" s="46">
        <v>1.0</v>
      </c>
      <c r="M68" s="46">
        <v>1.0</v>
      </c>
      <c r="N68" s="46">
        <v>1.0</v>
      </c>
    </row>
    <row r="69">
      <c r="A69" s="43">
        <v>707.0</v>
      </c>
      <c r="B69" s="43">
        <v>3990.0</v>
      </c>
      <c r="C69" s="43">
        <v>7.0</v>
      </c>
      <c r="D69" s="43">
        <v>2.0</v>
      </c>
      <c r="E69" s="45">
        <v>1126.0</v>
      </c>
      <c r="F69" s="45">
        <v>0.0</v>
      </c>
      <c r="G69" s="46">
        <v>0.0</v>
      </c>
      <c r="H69" s="46">
        <v>2.0</v>
      </c>
      <c r="I69" s="46" t="s">
        <v>32</v>
      </c>
      <c r="J69" s="46">
        <v>1.0</v>
      </c>
      <c r="K69" s="46">
        <v>1.0</v>
      </c>
      <c r="L69" s="46">
        <v>1.0</v>
      </c>
      <c r="M69" s="46">
        <v>1.0</v>
      </c>
      <c r="N69" s="46">
        <v>1.0</v>
      </c>
    </row>
    <row r="70">
      <c r="A70" s="43">
        <v>708.0</v>
      </c>
      <c r="B70" s="43">
        <v>3990.0</v>
      </c>
      <c r="C70" s="43">
        <v>7.0</v>
      </c>
      <c r="D70" s="43">
        <v>3.0</v>
      </c>
      <c r="E70" s="45">
        <v>1372.0</v>
      </c>
      <c r="F70" s="45">
        <v>0.0</v>
      </c>
      <c r="G70" s="46">
        <v>0.0</v>
      </c>
      <c r="H70" s="46">
        <v>0.0</v>
      </c>
      <c r="I70" s="46" t="s">
        <v>32</v>
      </c>
      <c r="J70" s="46">
        <v>1.0</v>
      </c>
      <c r="K70" s="46">
        <v>1.0</v>
      </c>
      <c r="L70" s="46">
        <v>1.0</v>
      </c>
      <c r="M70" s="46">
        <v>1.0</v>
      </c>
      <c r="N70" s="46">
        <v>1.0</v>
      </c>
    </row>
    <row r="71">
      <c r="A71" s="43">
        <v>709.0</v>
      </c>
      <c r="B71" s="43">
        <v>3990.0</v>
      </c>
      <c r="C71" s="43">
        <v>7.0</v>
      </c>
      <c r="D71" s="43">
        <v>1.0</v>
      </c>
      <c r="E71" s="45">
        <v>476.0</v>
      </c>
      <c r="F71" s="45">
        <v>0.0</v>
      </c>
      <c r="G71" s="46">
        <v>0.0</v>
      </c>
      <c r="H71" s="46">
        <v>0.0</v>
      </c>
      <c r="I71" s="46" t="s">
        <v>32</v>
      </c>
      <c r="J71" s="46">
        <v>1.0</v>
      </c>
      <c r="K71" s="46">
        <v>1.0</v>
      </c>
      <c r="L71" s="46">
        <v>1.0</v>
      </c>
      <c r="M71" s="46">
        <v>1.0</v>
      </c>
      <c r="N71" s="46">
        <v>1.0</v>
      </c>
    </row>
    <row r="72">
      <c r="A72" s="43">
        <v>801.0</v>
      </c>
      <c r="B72" s="43">
        <v>3990.0</v>
      </c>
      <c r="C72" s="44">
        <v>8.0</v>
      </c>
      <c r="D72" s="43">
        <v>3.0</v>
      </c>
      <c r="E72" s="45">
        <v>1435.0</v>
      </c>
      <c r="F72" s="45">
        <v>0.0</v>
      </c>
      <c r="G72" s="46">
        <v>1.0</v>
      </c>
      <c r="H72" s="46">
        <v>0.0</v>
      </c>
      <c r="I72" s="46" t="s">
        <v>32</v>
      </c>
      <c r="J72" s="46">
        <v>1.0</v>
      </c>
      <c r="K72" s="46">
        <v>1.0</v>
      </c>
      <c r="L72" s="46">
        <v>1.0</v>
      </c>
      <c r="M72" s="46">
        <v>1.0</v>
      </c>
      <c r="N72" s="46">
        <v>1.0</v>
      </c>
    </row>
    <row r="73">
      <c r="A73" s="43">
        <v>802.0</v>
      </c>
      <c r="B73" s="43">
        <v>3990.0</v>
      </c>
      <c r="C73" s="43">
        <v>8.0</v>
      </c>
      <c r="D73" s="43">
        <v>3.0</v>
      </c>
      <c r="E73" s="45">
        <v>1435.0</v>
      </c>
      <c r="F73" s="45">
        <v>0.0</v>
      </c>
      <c r="G73" s="46">
        <v>1.0</v>
      </c>
      <c r="H73" s="46">
        <v>0.0</v>
      </c>
      <c r="I73" s="46" t="s">
        <v>32</v>
      </c>
      <c r="J73" s="46">
        <v>1.0</v>
      </c>
      <c r="K73" s="46">
        <v>1.0</v>
      </c>
      <c r="L73" s="46">
        <v>1.0</v>
      </c>
      <c r="M73" s="46">
        <v>1.0</v>
      </c>
      <c r="N73" s="46">
        <v>1.0</v>
      </c>
    </row>
    <row r="74">
      <c r="A74" s="43">
        <v>803.0</v>
      </c>
      <c r="B74" s="43">
        <v>3990.0</v>
      </c>
      <c r="C74" s="43">
        <v>8.0</v>
      </c>
      <c r="D74" s="43">
        <v>2.0</v>
      </c>
      <c r="E74" s="45">
        <v>1148.0</v>
      </c>
      <c r="F74" s="45">
        <v>0.0</v>
      </c>
      <c r="G74" s="46">
        <v>0.0</v>
      </c>
      <c r="H74" s="46">
        <v>0.0</v>
      </c>
      <c r="I74" s="46" t="s">
        <v>32</v>
      </c>
      <c r="J74" s="46">
        <v>1.0</v>
      </c>
      <c r="K74" s="46">
        <v>1.0</v>
      </c>
      <c r="L74" s="46">
        <v>1.0</v>
      </c>
      <c r="M74" s="46">
        <v>1.0</v>
      </c>
      <c r="N74" s="46">
        <v>1.0</v>
      </c>
    </row>
    <row r="75">
      <c r="A75" s="43">
        <v>804.0</v>
      </c>
      <c r="B75" s="43">
        <v>3990.0</v>
      </c>
      <c r="C75" s="43">
        <v>8.0</v>
      </c>
      <c r="D75" s="43">
        <v>2.0</v>
      </c>
      <c r="E75" s="45">
        <v>1148.0</v>
      </c>
      <c r="F75" s="45">
        <v>0.0</v>
      </c>
      <c r="G75" s="46">
        <v>0.0</v>
      </c>
      <c r="H75" s="46">
        <v>0.0</v>
      </c>
      <c r="I75" s="46" t="s">
        <v>32</v>
      </c>
      <c r="J75" s="46">
        <v>1.0</v>
      </c>
      <c r="K75" s="46">
        <v>1.0</v>
      </c>
      <c r="L75" s="46">
        <v>1.0</v>
      </c>
      <c r="M75" s="46">
        <v>1.0</v>
      </c>
      <c r="N75" s="46">
        <v>1.0</v>
      </c>
    </row>
    <row r="76">
      <c r="A76" s="43">
        <v>805.0</v>
      </c>
      <c r="B76" s="43">
        <v>3990.0</v>
      </c>
      <c r="C76" s="43">
        <v>8.0</v>
      </c>
      <c r="D76" s="43">
        <v>2.0</v>
      </c>
      <c r="E76" s="45">
        <v>1148.0</v>
      </c>
      <c r="F76" s="45">
        <v>0.0</v>
      </c>
      <c r="G76" s="46">
        <v>1.0</v>
      </c>
      <c r="H76" s="46">
        <v>0.0</v>
      </c>
      <c r="I76" s="46" t="s">
        <v>32</v>
      </c>
      <c r="J76" s="46">
        <v>1.0</v>
      </c>
      <c r="K76" s="46">
        <v>1.0</v>
      </c>
      <c r="L76" s="46">
        <v>1.0</v>
      </c>
      <c r="M76" s="46">
        <v>1.0</v>
      </c>
      <c r="N76" s="46">
        <v>1.0</v>
      </c>
    </row>
    <row r="77">
      <c r="A77" s="43">
        <v>806.0</v>
      </c>
      <c r="B77" s="43">
        <v>3990.0</v>
      </c>
      <c r="C77" s="43">
        <v>8.0</v>
      </c>
      <c r="D77" s="43">
        <v>2.0</v>
      </c>
      <c r="E77" s="45">
        <v>1136.0</v>
      </c>
      <c r="F77" s="45">
        <v>0.0</v>
      </c>
      <c r="G77" s="46">
        <v>1.0</v>
      </c>
      <c r="H77" s="46">
        <v>1.0</v>
      </c>
      <c r="I77" s="46" t="s">
        <v>32</v>
      </c>
      <c r="J77" s="46">
        <v>1.0</v>
      </c>
      <c r="K77" s="46">
        <v>1.0</v>
      </c>
      <c r="L77" s="46">
        <v>1.0</v>
      </c>
      <c r="M77" s="46">
        <v>1.0</v>
      </c>
      <c r="N77" s="46">
        <v>1.0</v>
      </c>
    </row>
    <row r="78">
      <c r="A78" s="43">
        <v>807.0</v>
      </c>
      <c r="B78" s="43">
        <v>3990.0</v>
      </c>
      <c r="C78" s="43">
        <v>8.0</v>
      </c>
      <c r="D78" s="43">
        <v>2.0</v>
      </c>
      <c r="E78" s="45">
        <v>1126.0</v>
      </c>
      <c r="F78" s="45">
        <v>0.0</v>
      </c>
      <c r="G78" s="46">
        <v>0.0</v>
      </c>
      <c r="H78" s="46">
        <v>1.0</v>
      </c>
      <c r="I78" s="46" t="s">
        <v>32</v>
      </c>
      <c r="J78" s="46">
        <v>1.0</v>
      </c>
      <c r="K78" s="46">
        <v>1.0</v>
      </c>
      <c r="L78" s="46">
        <v>1.0</v>
      </c>
      <c r="M78" s="46">
        <v>1.0</v>
      </c>
      <c r="N78" s="46">
        <v>1.0</v>
      </c>
    </row>
    <row r="79">
      <c r="A79" s="43">
        <v>808.0</v>
      </c>
      <c r="B79" s="43">
        <v>3990.0</v>
      </c>
      <c r="C79" s="43">
        <v>8.0</v>
      </c>
      <c r="D79" s="43">
        <v>3.0</v>
      </c>
      <c r="E79" s="45">
        <v>1372.0</v>
      </c>
      <c r="F79" s="45">
        <v>0.0</v>
      </c>
      <c r="G79" s="46">
        <v>0.0</v>
      </c>
      <c r="H79" s="46">
        <v>1.0</v>
      </c>
      <c r="I79" s="46" t="s">
        <v>32</v>
      </c>
      <c r="J79" s="46">
        <v>1.0</v>
      </c>
      <c r="K79" s="46">
        <v>1.0</v>
      </c>
      <c r="L79" s="46">
        <v>1.0</v>
      </c>
      <c r="M79" s="46">
        <v>1.0</v>
      </c>
      <c r="N79" s="46">
        <v>1.0</v>
      </c>
    </row>
    <row r="80">
      <c r="A80" s="43">
        <v>809.0</v>
      </c>
      <c r="B80" s="43">
        <v>3990.0</v>
      </c>
      <c r="C80" s="43">
        <v>8.0</v>
      </c>
      <c r="D80" s="43">
        <v>1.0</v>
      </c>
      <c r="E80" s="45">
        <v>476.0</v>
      </c>
      <c r="F80" s="45">
        <v>0.0</v>
      </c>
      <c r="G80" s="46">
        <v>0.0</v>
      </c>
      <c r="H80" s="46">
        <v>1.0</v>
      </c>
      <c r="I80" s="46" t="s">
        <v>32</v>
      </c>
      <c r="J80" s="46">
        <v>1.0</v>
      </c>
      <c r="K80" s="46">
        <v>1.0</v>
      </c>
      <c r="L80" s="46">
        <v>1.0</v>
      </c>
      <c r="M80" s="46">
        <v>1.0</v>
      </c>
      <c r="N80" s="46">
        <v>1.0</v>
      </c>
    </row>
    <row r="81">
      <c r="A81" s="43">
        <v>901.0</v>
      </c>
      <c r="B81" s="43">
        <v>3990.0</v>
      </c>
      <c r="C81" s="44">
        <v>9.0</v>
      </c>
      <c r="D81" s="43">
        <v>3.0</v>
      </c>
      <c r="E81" s="45">
        <v>1435.0</v>
      </c>
      <c r="F81" s="45">
        <v>0.0</v>
      </c>
      <c r="G81" s="46">
        <v>1.0</v>
      </c>
      <c r="H81" s="46">
        <v>1.0</v>
      </c>
      <c r="I81" s="46" t="s">
        <v>32</v>
      </c>
      <c r="J81" s="46">
        <v>1.0</v>
      </c>
      <c r="K81" s="46">
        <v>1.0</v>
      </c>
      <c r="L81" s="46">
        <v>1.0</v>
      </c>
      <c r="M81" s="46">
        <v>1.0</v>
      </c>
      <c r="N81" s="46">
        <v>1.0</v>
      </c>
    </row>
    <row r="82">
      <c r="A82" s="43">
        <v>902.0</v>
      </c>
      <c r="B82" s="43">
        <v>3990.0</v>
      </c>
      <c r="C82" s="43">
        <v>9.0</v>
      </c>
      <c r="D82" s="43">
        <v>3.0</v>
      </c>
      <c r="E82" s="45">
        <v>1435.0</v>
      </c>
      <c r="F82" s="45">
        <v>0.0</v>
      </c>
      <c r="G82" s="46">
        <v>1.0</v>
      </c>
      <c r="H82" s="46">
        <v>2.0</v>
      </c>
      <c r="I82" s="46" t="s">
        <v>32</v>
      </c>
      <c r="J82" s="46">
        <v>1.0</v>
      </c>
      <c r="K82" s="46">
        <v>1.0</v>
      </c>
      <c r="L82" s="46">
        <v>1.0</v>
      </c>
      <c r="M82" s="46">
        <v>1.0</v>
      </c>
      <c r="N82" s="46">
        <v>1.0</v>
      </c>
    </row>
    <row r="83">
      <c r="A83" s="43">
        <v>903.0</v>
      </c>
      <c r="B83" s="43">
        <v>3990.0</v>
      </c>
      <c r="C83" s="43">
        <v>9.0</v>
      </c>
      <c r="D83" s="43">
        <v>2.0</v>
      </c>
      <c r="E83" s="45">
        <v>1148.0</v>
      </c>
      <c r="F83" s="45">
        <v>0.0</v>
      </c>
      <c r="G83" s="46">
        <v>0.0</v>
      </c>
      <c r="H83" s="46">
        <v>2.0</v>
      </c>
      <c r="I83" s="46" t="s">
        <v>32</v>
      </c>
      <c r="J83" s="46">
        <v>1.0</v>
      </c>
      <c r="K83" s="46">
        <v>1.0</v>
      </c>
      <c r="L83" s="46">
        <v>1.0</v>
      </c>
      <c r="M83" s="46">
        <v>1.0</v>
      </c>
      <c r="N83" s="46">
        <v>1.0</v>
      </c>
    </row>
    <row r="84">
      <c r="A84" s="43">
        <v>904.0</v>
      </c>
      <c r="B84" s="43">
        <v>3990.0</v>
      </c>
      <c r="C84" s="43">
        <v>9.0</v>
      </c>
      <c r="D84" s="43">
        <v>2.0</v>
      </c>
      <c r="E84" s="45">
        <v>1148.0</v>
      </c>
      <c r="F84" s="45">
        <v>0.0</v>
      </c>
      <c r="G84" s="46">
        <v>0.0</v>
      </c>
      <c r="H84" s="46">
        <v>2.0</v>
      </c>
      <c r="I84" s="46" t="s">
        <v>32</v>
      </c>
      <c r="J84" s="46">
        <v>1.0</v>
      </c>
      <c r="K84" s="46">
        <v>1.0</v>
      </c>
      <c r="L84" s="46">
        <v>1.0</v>
      </c>
      <c r="M84" s="46">
        <v>1.0</v>
      </c>
      <c r="N84" s="46">
        <v>1.0</v>
      </c>
    </row>
    <row r="85">
      <c r="A85" s="43">
        <v>905.0</v>
      </c>
      <c r="B85" s="43">
        <v>3990.0</v>
      </c>
      <c r="C85" s="43">
        <v>9.0</v>
      </c>
      <c r="D85" s="43">
        <v>2.0</v>
      </c>
      <c r="E85" s="45">
        <v>1148.0</v>
      </c>
      <c r="F85" s="45">
        <v>0.0</v>
      </c>
      <c r="G85" s="46">
        <v>1.0</v>
      </c>
      <c r="H85" s="46">
        <v>2.0</v>
      </c>
      <c r="I85" s="46" t="s">
        <v>32</v>
      </c>
      <c r="J85" s="46">
        <v>1.0</v>
      </c>
      <c r="K85" s="46">
        <v>1.0</v>
      </c>
      <c r="L85" s="46">
        <v>1.0</v>
      </c>
      <c r="M85" s="46">
        <v>1.0</v>
      </c>
      <c r="N85" s="46">
        <v>1.0</v>
      </c>
    </row>
    <row r="86">
      <c r="A86" s="43">
        <v>906.0</v>
      </c>
      <c r="B86" s="43">
        <v>3990.0</v>
      </c>
      <c r="C86" s="43">
        <v>9.0</v>
      </c>
      <c r="D86" s="43">
        <v>2.0</v>
      </c>
      <c r="E86" s="45">
        <v>1136.0</v>
      </c>
      <c r="F86" s="45">
        <v>0.0</v>
      </c>
      <c r="G86" s="46">
        <v>1.0</v>
      </c>
      <c r="H86" s="46">
        <v>2.0</v>
      </c>
      <c r="I86" s="46" t="s">
        <v>32</v>
      </c>
      <c r="J86" s="46">
        <v>1.0</v>
      </c>
      <c r="K86" s="46">
        <v>1.0</v>
      </c>
      <c r="L86" s="46">
        <v>1.0</v>
      </c>
      <c r="M86" s="46">
        <v>1.0</v>
      </c>
      <c r="N86" s="46">
        <v>1.0</v>
      </c>
    </row>
    <row r="87">
      <c r="A87" s="43">
        <v>907.0</v>
      </c>
      <c r="B87" s="43">
        <v>3990.0</v>
      </c>
      <c r="C87" s="43">
        <v>9.0</v>
      </c>
      <c r="D87" s="43">
        <v>2.0</v>
      </c>
      <c r="E87" s="45">
        <v>1126.0</v>
      </c>
      <c r="F87" s="45">
        <v>0.0</v>
      </c>
      <c r="G87" s="46">
        <v>0.0</v>
      </c>
      <c r="H87" s="46">
        <v>0.0</v>
      </c>
      <c r="I87" s="46" t="s">
        <v>32</v>
      </c>
      <c r="J87" s="46">
        <v>1.0</v>
      </c>
      <c r="K87" s="46">
        <v>1.0</v>
      </c>
      <c r="L87" s="46">
        <v>1.0</v>
      </c>
      <c r="M87" s="46">
        <v>1.0</v>
      </c>
      <c r="N87" s="46">
        <v>1.0</v>
      </c>
    </row>
    <row r="88">
      <c r="A88" s="43">
        <v>908.0</v>
      </c>
      <c r="B88" s="43">
        <v>3990.0</v>
      </c>
      <c r="C88" s="43">
        <v>9.0</v>
      </c>
      <c r="D88" s="43">
        <v>3.0</v>
      </c>
      <c r="E88" s="45">
        <v>1372.0</v>
      </c>
      <c r="F88" s="45">
        <v>0.0</v>
      </c>
      <c r="G88" s="46">
        <v>0.0</v>
      </c>
      <c r="H88" s="46">
        <v>0.0</v>
      </c>
      <c r="I88" s="46" t="s">
        <v>32</v>
      </c>
      <c r="J88" s="46">
        <v>1.0</v>
      </c>
      <c r="K88" s="46">
        <v>1.0</v>
      </c>
      <c r="L88" s="46">
        <v>1.0</v>
      </c>
      <c r="M88" s="46">
        <v>1.0</v>
      </c>
      <c r="N88" s="46">
        <v>1.0</v>
      </c>
    </row>
    <row r="89">
      <c r="A89" s="43">
        <v>909.0</v>
      </c>
      <c r="B89" s="43">
        <v>3990.0</v>
      </c>
      <c r="C89" s="43">
        <v>9.0</v>
      </c>
      <c r="D89" s="43">
        <v>1.0</v>
      </c>
      <c r="E89" s="45">
        <v>476.0</v>
      </c>
      <c r="F89" s="45">
        <v>0.0</v>
      </c>
      <c r="G89" s="46">
        <v>0.0</v>
      </c>
      <c r="H89" s="46">
        <v>0.0</v>
      </c>
      <c r="I89" s="46" t="s">
        <v>32</v>
      </c>
      <c r="J89" s="46">
        <v>1.0</v>
      </c>
      <c r="K89" s="46">
        <v>1.0</v>
      </c>
      <c r="L89" s="46">
        <v>1.0</v>
      </c>
      <c r="M89" s="46">
        <v>1.0</v>
      </c>
      <c r="N89" s="46">
        <v>1.0</v>
      </c>
    </row>
    <row r="90">
      <c r="A90" s="43">
        <v>1001.0</v>
      </c>
      <c r="B90" s="43">
        <v>3990.0</v>
      </c>
      <c r="C90" s="44">
        <v>10.0</v>
      </c>
      <c r="D90" s="43">
        <v>3.0</v>
      </c>
      <c r="E90" s="45">
        <v>1435.0</v>
      </c>
      <c r="F90" s="45">
        <v>0.0</v>
      </c>
      <c r="G90" s="46">
        <v>1.0</v>
      </c>
      <c r="H90" s="46">
        <v>0.0</v>
      </c>
      <c r="I90" s="46" t="s">
        <v>32</v>
      </c>
      <c r="J90" s="46">
        <v>1.0</v>
      </c>
      <c r="K90" s="46">
        <v>1.0</v>
      </c>
      <c r="L90" s="46">
        <v>1.0</v>
      </c>
      <c r="M90" s="46">
        <v>1.0</v>
      </c>
      <c r="N90" s="46">
        <v>1.0</v>
      </c>
    </row>
    <row r="91">
      <c r="A91" s="43">
        <v>1002.0</v>
      </c>
      <c r="B91" s="43">
        <v>3990.0</v>
      </c>
      <c r="C91" s="43">
        <v>10.0</v>
      </c>
      <c r="D91" s="43">
        <v>3.0</v>
      </c>
      <c r="E91" s="45">
        <v>1435.0</v>
      </c>
      <c r="F91" s="45">
        <v>0.0</v>
      </c>
      <c r="G91" s="46">
        <v>1.0</v>
      </c>
      <c r="H91" s="46">
        <v>0.0</v>
      </c>
      <c r="I91" s="46" t="s">
        <v>32</v>
      </c>
      <c r="J91" s="46">
        <v>1.0</v>
      </c>
      <c r="K91" s="46">
        <v>1.0</v>
      </c>
      <c r="L91" s="46">
        <v>1.0</v>
      </c>
      <c r="M91" s="46">
        <v>1.0</v>
      </c>
      <c r="N91" s="46">
        <v>1.0</v>
      </c>
    </row>
    <row r="92">
      <c r="A92" s="43">
        <v>1003.0</v>
      </c>
      <c r="B92" s="43">
        <v>3990.0</v>
      </c>
      <c r="C92" s="43">
        <v>10.0</v>
      </c>
      <c r="D92" s="43">
        <v>2.0</v>
      </c>
      <c r="E92" s="45">
        <v>1148.0</v>
      </c>
      <c r="F92" s="45">
        <v>0.0</v>
      </c>
      <c r="G92" s="46">
        <v>0.0</v>
      </c>
      <c r="H92" s="46">
        <v>0.0</v>
      </c>
      <c r="I92" s="46" t="s">
        <v>32</v>
      </c>
      <c r="J92" s="46">
        <v>1.0</v>
      </c>
      <c r="K92" s="46">
        <v>1.0</v>
      </c>
      <c r="L92" s="46">
        <v>1.0</v>
      </c>
      <c r="M92" s="46">
        <v>1.0</v>
      </c>
      <c r="N92" s="46">
        <v>1.0</v>
      </c>
    </row>
    <row r="93">
      <c r="A93" s="43">
        <v>1004.0</v>
      </c>
      <c r="B93" s="43">
        <v>3990.0</v>
      </c>
      <c r="C93" s="43">
        <v>10.0</v>
      </c>
      <c r="D93" s="43">
        <v>2.0</v>
      </c>
      <c r="E93" s="45">
        <v>1148.0</v>
      </c>
      <c r="F93" s="45">
        <v>0.0</v>
      </c>
      <c r="G93" s="46">
        <v>0.0</v>
      </c>
      <c r="H93" s="46">
        <v>0.0</v>
      </c>
      <c r="I93" s="46" t="s">
        <v>32</v>
      </c>
      <c r="J93" s="46">
        <v>1.0</v>
      </c>
      <c r="K93" s="46">
        <v>1.0</v>
      </c>
      <c r="L93" s="46">
        <v>1.0</v>
      </c>
      <c r="M93" s="46">
        <v>1.0</v>
      </c>
      <c r="N93" s="46">
        <v>1.0</v>
      </c>
    </row>
    <row r="94">
      <c r="A94" s="43">
        <v>1005.0</v>
      </c>
      <c r="B94" s="43">
        <v>3990.0</v>
      </c>
      <c r="C94" s="43">
        <v>10.0</v>
      </c>
      <c r="D94" s="43">
        <v>2.0</v>
      </c>
      <c r="E94" s="45">
        <v>1148.0</v>
      </c>
      <c r="F94" s="45">
        <v>0.0</v>
      </c>
      <c r="G94" s="46">
        <v>1.0</v>
      </c>
      <c r="H94" s="46">
        <v>1.0</v>
      </c>
      <c r="I94" s="46" t="s">
        <v>32</v>
      </c>
      <c r="J94" s="46">
        <v>1.0</v>
      </c>
      <c r="K94" s="46">
        <v>1.0</v>
      </c>
      <c r="L94" s="46">
        <v>1.0</v>
      </c>
      <c r="M94" s="46">
        <v>1.0</v>
      </c>
      <c r="N94" s="46">
        <v>1.0</v>
      </c>
    </row>
    <row r="95">
      <c r="A95" s="43">
        <v>1006.0</v>
      </c>
      <c r="B95" s="43">
        <v>3990.0</v>
      </c>
      <c r="C95" s="43">
        <v>10.0</v>
      </c>
      <c r="D95" s="43">
        <v>2.0</v>
      </c>
      <c r="E95" s="45">
        <v>1136.0</v>
      </c>
      <c r="F95" s="45">
        <v>0.0</v>
      </c>
      <c r="G95" s="46">
        <v>1.0</v>
      </c>
      <c r="H95" s="46">
        <v>1.0</v>
      </c>
      <c r="I95" s="46" t="s">
        <v>32</v>
      </c>
      <c r="J95" s="46">
        <v>1.0</v>
      </c>
      <c r="K95" s="46">
        <v>1.0</v>
      </c>
      <c r="L95" s="46">
        <v>1.0</v>
      </c>
      <c r="M95" s="46">
        <v>1.0</v>
      </c>
      <c r="N95" s="46">
        <v>1.0</v>
      </c>
    </row>
    <row r="96">
      <c r="A96" s="43">
        <v>1007.0</v>
      </c>
      <c r="B96" s="43">
        <v>3990.0</v>
      </c>
      <c r="C96" s="43">
        <v>10.0</v>
      </c>
      <c r="D96" s="43">
        <v>2.0</v>
      </c>
      <c r="E96" s="45">
        <v>1126.0</v>
      </c>
      <c r="F96" s="45">
        <v>0.0</v>
      </c>
      <c r="G96" s="46">
        <v>0.0</v>
      </c>
      <c r="H96" s="46">
        <v>1.0</v>
      </c>
      <c r="I96" s="46" t="s">
        <v>32</v>
      </c>
      <c r="J96" s="46">
        <v>1.0</v>
      </c>
      <c r="K96" s="46">
        <v>1.0</v>
      </c>
      <c r="L96" s="46">
        <v>1.0</v>
      </c>
      <c r="M96" s="46">
        <v>1.0</v>
      </c>
      <c r="N96" s="46">
        <v>1.0</v>
      </c>
    </row>
    <row r="97">
      <c r="A97" s="43">
        <v>1008.0</v>
      </c>
      <c r="B97" s="43">
        <v>3990.0</v>
      </c>
      <c r="C97" s="43">
        <v>10.0</v>
      </c>
      <c r="D97" s="43">
        <v>3.0</v>
      </c>
      <c r="E97" s="45">
        <v>1372.0</v>
      </c>
      <c r="F97" s="45">
        <v>0.0</v>
      </c>
      <c r="G97" s="46">
        <v>0.0</v>
      </c>
      <c r="H97" s="46">
        <v>1.0</v>
      </c>
      <c r="I97" s="46" t="s">
        <v>32</v>
      </c>
      <c r="J97" s="46">
        <v>1.0</v>
      </c>
      <c r="K97" s="46">
        <v>1.0</v>
      </c>
      <c r="L97" s="46">
        <v>1.0</v>
      </c>
      <c r="M97" s="46">
        <v>1.0</v>
      </c>
      <c r="N97" s="46">
        <v>1.0</v>
      </c>
    </row>
    <row r="98">
      <c r="A98" s="43">
        <v>1009.0</v>
      </c>
      <c r="B98" s="43">
        <v>3990.0</v>
      </c>
      <c r="C98" s="43">
        <v>10.0</v>
      </c>
      <c r="D98" s="43">
        <v>1.0</v>
      </c>
      <c r="E98" s="45">
        <v>476.0</v>
      </c>
      <c r="F98" s="45">
        <v>0.0</v>
      </c>
      <c r="G98" s="46">
        <v>0.0</v>
      </c>
      <c r="H98" s="46">
        <v>1.0</v>
      </c>
      <c r="I98" s="46" t="s">
        <v>32</v>
      </c>
      <c r="J98" s="46">
        <v>1.0</v>
      </c>
      <c r="K98" s="46">
        <v>1.0</v>
      </c>
      <c r="L98" s="46">
        <v>1.0</v>
      </c>
      <c r="M98" s="46">
        <v>1.0</v>
      </c>
      <c r="N98" s="46">
        <v>1.0</v>
      </c>
    </row>
    <row r="99">
      <c r="A99" s="43">
        <v>1101.0</v>
      </c>
      <c r="B99" s="43">
        <v>3990.0</v>
      </c>
      <c r="C99" s="44">
        <v>11.0</v>
      </c>
      <c r="D99" s="43">
        <v>3.0</v>
      </c>
      <c r="E99" s="45">
        <v>1435.0</v>
      </c>
      <c r="F99" s="45">
        <v>0.0</v>
      </c>
      <c r="G99" s="46">
        <v>1.0</v>
      </c>
      <c r="H99" s="46">
        <v>2.0</v>
      </c>
      <c r="I99" s="46" t="s">
        <v>32</v>
      </c>
      <c r="J99" s="46">
        <v>1.0</v>
      </c>
      <c r="K99" s="46">
        <v>1.0</v>
      </c>
      <c r="L99" s="46">
        <v>1.0</v>
      </c>
      <c r="M99" s="46">
        <v>1.0</v>
      </c>
      <c r="N99" s="46">
        <v>1.0</v>
      </c>
    </row>
    <row r="100">
      <c r="A100" s="43">
        <v>1102.0</v>
      </c>
      <c r="B100" s="43">
        <v>3990.0</v>
      </c>
      <c r="C100" s="43">
        <v>11.0</v>
      </c>
      <c r="D100" s="43">
        <v>3.0</v>
      </c>
      <c r="E100" s="45">
        <v>1435.0</v>
      </c>
      <c r="F100" s="45">
        <v>0.0</v>
      </c>
      <c r="G100" s="46">
        <v>1.0</v>
      </c>
      <c r="H100" s="46">
        <v>2.0</v>
      </c>
      <c r="I100" s="46" t="s">
        <v>32</v>
      </c>
      <c r="J100" s="46">
        <v>1.0</v>
      </c>
      <c r="K100" s="46">
        <v>1.0</v>
      </c>
      <c r="L100" s="46">
        <v>1.0</v>
      </c>
      <c r="M100" s="46">
        <v>1.0</v>
      </c>
      <c r="N100" s="46">
        <v>1.0</v>
      </c>
    </row>
    <row r="101">
      <c r="A101" s="43">
        <v>1103.0</v>
      </c>
      <c r="B101" s="43">
        <v>3990.0</v>
      </c>
      <c r="C101" s="43">
        <v>11.0</v>
      </c>
      <c r="D101" s="43">
        <v>2.0</v>
      </c>
      <c r="E101" s="45">
        <v>1148.0</v>
      </c>
      <c r="F101" s="45">
        <v>0.0</v>
      </c>
      <c r="G101" s="46">
        <v>0.0</v>
      </c>
      <c r="H101" s="46">
        <v>2.0</v>
      </c>
      <c r="I101" s="46" t="s">
        <v>32</v>
      </c>
      <c r="J101" s="46">
        <v>1.0</v>
      </c>
      <c r="K101" s="46">
        <v>1.0</v>
      </c>
      <c r="L101" s="46">
        <v>1.0</v>
      </c>
      <c r="M101" s="46">
        <v>1.0</v>
      </c>
      <c r="N101" s="46">
        <v>1.0</v>
      </c>
    </row>
    <row r="102">
      <c r="A102" s="43">
        <v>1104.0</v>
      </c>
      <c r="B102" s="43">
        <v>3990.0</v>
      </c>
      <c r="C102" s="43">
        <v>11.0</v>
      </c>
      <c r="D102" s="43">
        <v>2.0</v>
      </c>
      <c r="E102" s="45">
        <v>1148.0</v>
      </c>
      <c r="F102" s="45">
        <v>0.0</v>
      </c>
      <c r="G102" s="46">
        <v>0.0</v>
      </c>
      <c r="H102" s="46">
        <v>2.0</v>
      </c>
      <c r="I102" s="46" t="s">
        <v>32</v>
      </c>
      <c r="J102" s="46">
        <v>1.0</v>
      </c>
      <c r="K102" s="46">
        <v>1.0</v>
      </c>
      <c r="L102" s="46">
        <v>1.0</v>
      </c>
      <c r="M102" s="46">
        <v>1.0</v>
      </c>
      <c r="N102" s="46">
        <v>1.0</v>
      </c>
    </row>
    <row r="103">
      <c r="A103" s="43">
        <v>1105.0</v>
      </c>
      <c r="B103" s="43">
        <v>3990.0</v>
      </c>
      <c r="C103" s="43">
        <v>11.0</v>
      </c>
      <c r="D103" s="43">
        <v>2.0</v>
      </c>
      <c r="E103" s="45">
        <v>1148.0</v>
      </c>
      <c r="F103" s="45">
        <v>0.0</v>
      </c>
      <c r="G103" s="46">
        <v>1.0</v>
      </c>
      <c r="H103" s="46">
        <v>2.0</v>
      </c>
      <c r="I103" s="46" t="s">
        <v>32</v>
      </c>
      <c r="J103" s="46">
        <v>1.0</v>
      </c>
      <c r="K103" s="46">
        <v>1.0</v>
      </c>
      <c r="L103" s="46">
        <v>1.0</v>
      </c>
      <c r="M103" s="46">
        <v>1.0</v>
      </c>
      <c r="N103" s="46">
        <v>1.0</v>
      </c>
    </row>
    <row r="104">
      <c r="A104" s="43">
        <v>1106.0</v>
      </c>
      <c r="B104" s="43">
        <v>3990.0</v>
      </c>
      <c r="C104" s="43">
        <v>11.0</v>
      </c>
      <c r="D104" s="43">
        <v>2.0</v>
      </c>
      <c r="E104" s="45">
        <v>1136.0</v>
      </c>
      <c r="F104" s="45">
        <v>0.0</v>
      </c>
      <c r="G104" s="46">
        <v>1.0</v>
      </c>
      <c r="H104" s="46">
        <v>0.0</v>
      </c>
      <c r="I104" s="46" t="s">
        <v>32</v>
      </c>
      <c r="J104" s="46">
        <v>1.0</v>
      </c>
      <c r="K104" s="46">
        <v>1.0</v>
      </c>
      <c r="L104" s="46">
        <v>1.0</v>
      </c>
      <c r="M104" s="46">
        <v>1.0</v>
      </c>
      <c r="N104" s="46">
        <v>1.0</v>
      </c>
    </row>
    <row r="105">
      <c r="A105" s="43">
        <v>1107.0</v>
      </c>
      <c r="B105" s="43">
        <v>3990.0</v>
      </c>
      <c r="C105" s="43">
        <v>11.0</v>
      </c>
      <c r="D105" s="43">
        <v>2.0</v>
      </c>
      <c r="E105" s="45">
        <v>1126.0</v>
      </c>
      <c r="F105" s="45">
        <v>0.0</v>
      </c>
      <c r="G105" s="46">
        <v>0.0</v>
      </c>
      <c r="H105" s="46">
        <v>0.0</v>
      </c>
      <c r="I105" s="46" t="s">
        <v>32</v>
      </c>
      <c r="J105" s="46">
        <v>1.0</v>
      </c>
      <c r="K105" s="46">
        <v>1.0</v>
      </c>
      <c r="L105" s="46">
        <v>1.0</v>
      </c>
      <c r="M105" s="46">
        <v>1.0</v>
      </c>
      <c r="N105" s="46">
        <v>1.0</v>
      </c>
    </row>
    <row r="106">
      <c r="A106" s="43">
        <v>1108.0</v>
      </c>
      <c r="B106" s="43">
        <v>3990.0</v>
      </c>
      <c r="C106" s="43">
        <v>11.0</v>
      </c>
      <c r="D106" s="43">
        <v>3.0</v>
      </c>
      <c r="E106" s="45">
        <v>1372.0</v>
      </c>
      <c r="F106" s="45">
        <v>0.0</v>
      </c>
      <c r="G106" s="46">
        <v>0.0</v>
      </c>
      <c r="H106" s="46">
        <v>0.0</v>
      </c>
      <c r="I106" s="46" t="s">
        <v>32</v>
      </c>
      <c r="J106" s="46">
        <v>1.0</v>
      </c>
      <c r="K106" s="46">
        <v>1.0</v>
      </c>
      <c r="L106" s="46">
        <v>1.0</v>
      </c>
      <c r="M106" s="46">
        <v>1.0</v>
      </c>
      <c r="N106" s="46">
        <v>1.0</v>
      </c>
    </row>
    <row r="107">
      <c r="A107" s="43">
        <v>1109.0</v>
      </c>
      <c r="B107" s="43">
        <v>3990.0</v>
      </c>
      <c r="C107" s="43">
        <v>11.0</v>
      </c>
      <c r="D107" s="43">
        <v>1.0</v>
      </c>
      <c r="E107" s="45">
        <v>476.0</v>
      </c>
      <c r="F107" s="45">
        <v>0.0</v>
      </c>
      <c r="G107" s="46">
        <v>0.0</v>
      </c>
      <c r="H107" s="46">
        <v>0.0</v>
      </c>
      <c r="I107" s="46" t="s">
        <v>32</v>
      </c>
      <c r="J107" s="46">
        <v>1.0</v>
      </c>
      <c r="K107" s="46">
        <v>1.0</v>
      </c>
      <c r="L107" s="46">
        <v>1.0</v>
      </c>
      <c r="M107" s="46">
        <v>1.0</v>
      </c>
      <c r="N107" s="46">
        <v>1.0</v>
      </c>
    </row>
    <row r="108">
      <c r="A108" s="43">
        <v>1201.0</v>
      </c>
      <c r="B108" s="43">
        <v>3990.0</v>
      </c>
      <c r="C108" s="44">
        <v>12.0</v>
      </c>
      <c r="D108" s="43">
        <v>3.0</v>
      </c>
      <c r="E108" s="45">
        <v>1435.0</v>
      </c>
      <c r="F108" s="45">
        <v>0.0</v>
      </c>
      <c r="G108" s="46">
        <v>1.0</v>
      </c>
      <c r="H108" s="46">
        <v>0.0</v>
      </c>
      <c r="I108" s="46" t="s">
        <v>32</v>
      </c>
      <c r="J108" s="46">
        <v>1.0</v>
      </c>
      <c r="K108" s="46">
        <v>1.0</v>
      </c>
      <c r="L108" s="46">
        <v>1.0</v>
      </c>
      <c r="M108" s="46">
        <v>1.0</v>
      </c>
      <c r="N108" s="46">
        <v>1.0</v>
      </c>
    </row>
    <row r="109">
      <c r="A109" s="43">
        <v>1202.0</v>
      </c>
      <c r="B109" s="43">
        <v>3990.0</v>
      </c>
      <c r="C109" s="43">
        <v>12.0</v>
      </c>
      <c r="D109" s="43">
        <v>3.0</v>
      </c>
      <c r="E109" s="45">
        <v>1435.0</v>
      </c>
      <c r="F109" s="45">
        <v>0.0</v>
      </c>
      <c r="G109" s="46">
        <v>1.0</v>
      </c>
      <c r="H109" s="46">
        <v>0.0</v>
      </c>
      <c r="I109" s="46" t="s">
        <v>32</v>
      </c>
      <c r="J109" s="46">
        <v>1.0</v>
      </c>
      <c r="K109" s="46">
        <v>1.0</v>
      </c>
      <c r="L109" s="46">
        <v>1.0</v>
      </c>
      <c r="M109" s="46">
        <v>1.0</v>
      </c>
      <c r="N109" s="46">
        <v>1.0</v>
      </c>
    </row>
    <row r="110">
      <c r="A110" s="43">
        <v>1203.0</v>
      </c>
      <c r="B110" s="43">
        <v>3990.0</v>
      </c>
      <c r="C110" s="43">
        <v>12.0</v>
      </c>
      <c r="D110" s="43">
        <v>2.0</v>
      </c>
      <c r="E110" s="45">
        <v>1148.0</v>
      </c>
      <c r="F110" s="45">
        <v>0.0</v>
      </c>
      <c r="G110" s="46">
        <v>0.0</v>
      </c>
      <c r="H110" s="46">
        <v>0.0</v>
      </c>
      <c r="I110" s="46" t="s">
        <v>32</v>
      </c>
      <c r="J110" s="46">
        <v>1.0</v>
      </c>
      <c r="K110" s="46">
        <v>1.0</v>
      </c>
      <c r="L110" s="46">
        <v>1.0</v>
      </c>
      <c r="M110" s="46">
        <v>1.0</v>
      </c>
      <c r="N110" s="46">
        <v>1.0</v>
      </c>
    </row>
    <row r="111">
      <c r="A111" s="43">
        <v>1204.0</v>
      </c>
      <c r="B111" s="43">
        <v>3990.0</v>
      </c>
      <c r="C111" s="43">
        <v>12.0</v>
      </c>
      <c r="D111" s="43">
        <v>2.0</v>
      </c>
      <c r="E111" s="45">
        <v>1148.0</v>
      </c>
      <c r="F111" s="45">
        <v>0.0</v>
      </c>
      <c r="G111" s="46">
        <v>0.0</v>
      </c>
      <c r="H111" s="46">
        <v>1.0</v>
      </c>
      <c r="I111" s="46" t="s">
        <v>32</v>
      </c>
      <c r="J111" s="46">
        <v>1.0</v>
      </c>
      <c r="K111" s="46">
        <v>1.0</v>
      </c>
      <c r="L111" s="46">
        <v>1.0</v>
      </c>
      <c r="M111" s="46">
        <v>1.0</v>
      </c>
      <c r="N111" s="46">
        <v>1.0</v>
      </c>
    </row>
    <row r="112">
      <c r="A112" s="43">
        <v>1205.0</v>
      </c>
      <c r="B112" s="43">
        <v>3990.0</v>
      </c>
      <c r="C112" s="43">
        <v>12.0</v>
      </c>
      <c r="D112" s="43">
        <v>2.0</v>
      </c>
      <c r="E112" s="45">
        <v>1148.0</v>
      </c>
      <c r="F112" s="45">
        <v>0.0</v>
      </c>
      <c r="G112" s="46">
        <v>1.0</v>
      </c>
      <c r="H112" s="46">
        <v>1.0</v>
      </c>
      <c r="I112" s="46" t="s">
        <v>32</v>
      </c>
      <c r="J112" s="46">
        <v>1.0</v>
      </c>
      <c r="K112" s="46">
        <v>1.0</v>
      </c>
      <c r="L112" s="46">
        <v>1.0</v>
      </c>
      <c r="M112" s="46">
        <v>1.0</v>
      </c>
      <c r="N112" s="46">
        <v>1.0</v>
      </c>
    </row>
    <row r="113">
      <c r="A113" s="43">
        <v>1206.0</v>
      </c>
      <c r="B113" s="43">
        <v>3990.0</v>
      </c>
      <c r="C113" s="43">
        <v>12.0</v>
      </c>
      <c r="D113" s="43">
        <v>2.0</v>
      </c>
      <c r="E113" s="45">
        <v>1136.0</v>
      </c>
      <c r="F113" s="45">
        <v>0.0</v>
      </c>
      <c r="G113" s="46">
        <v>1.0</v>
      </c>
      <c r="H113" s="46">
        <v>1.0</v>
      </c>
      <c r="I113" s="46" t="s">
        <v>32</v>
      </c>
      <c r="J113" s="46">
        <v>1.0</v>
      </c>
      <c r="K113" s="46">
        <v>1.0</v>
      </c>
      <c r="L113" s="46">
        <v>1.0</v>
      </c>
      <c r="M113" s="46">
        <v>1.0</v>
      </c>
      <c r="N113" s="46">
        <v>1.0</v>
      </c>
    </row>
    <row r="114">
      <c r="A114" s="43">
        <v>1207.0</v>
      </c>
      <c r="B114" s="43">
        <v>3990.0</v>
      </c>
      <c r="C114" s="43">
        <v>12.0</v>
      </c>
      <c r="D114" s="43">
        <v>2.0</v>
      </c>
      <c r="E114" s="45">
        <v>1126.0</v>
      </c>
      <c r="F114" s="45">
        <v>0.0</v>
      </c>
      <c r="G114" s="46">
        <v>0.0</v>
      </c>
      <c r="H114" s="46">
        <v>1.0</v>
      </c>
      <c r="I114" s="46" t="s">
        <v>32</v>
      </c>
      <c r="J114" s="46">
        <v>1.0</v>
      </c>
      <c r="K114" s="46">
        <v>1.0</v>
      </c>
      <c r="L114" s="46">
        <v>1.0</v>
      </c>
      <c r="M114" s="46">
        <v>1.0</v>
      </c>
      <c r="N114" s="46">
        <v>1.0</v>
      </c>
    </row>
    <row r="115">
      <c r="A115" s="43">
        <v>1208.0</v>
      </c>
      <c r="B115" s="43">
        <v>3990.0</v>
      </c>
      <c r="C115" s="43">
        <v>12.0</v>
      </c>
      <c r="D115" s="43">
        <v>3.0</v>
      </c>
      <c r="E115" s="45">
        <v>1372.0</v>
      </c>
      <c r="F115" s="45">
        <v>0.0</v>
      </c>
      <c r="G115" s="46">
        <v>0.0</v>
      </c>
      <c r="H115" s="46">
        <v>1.0</v>
      </c>
      <c r="I115" s="46" t="s">
        <v>32</v>
      </c>
      <c r="J115" s="46">
        <v>1.0</v>
      </c>
      <c r="K115" s="46">
        <v>1.0</v>
      </c>
      <c r="L115" s="46">
        <v>1.0</v>
      </c>
      <c r="M115" s="46">
        <v>1.0</v>
      </c>
      <c r="N115" s="46">
        <v>1.0</v>
      </c>
    </row>
    <row r="116">
      <c r="A116" s="43">
        <v>1209.0</v>
      </c>
      <c r="B116" s="43">
        <v>3990.0</v>
      </c>
      <c r="C116" s="43">
        <v>12.0</v>
      </c>
      <c r="D116" s="43">
        <v>1.0</v>
      </c>
      <c r="E116" s="45">
        <v>476.0</v>
      </c>
      <c r="F116" s="45">
        <v>0.0</v>
      </c>
      <c r="G116" s="46">
        <v>0.0</v>
      </c>
      <c r="H116" s="46">
        <v>2.0</v>
      </c>
      <c r="I116" s="46" t="s">
        <v>32</v>
      </c>
      <c r="J116" s="46">
        <v>1.0</v>
      </c>
      <c r="K116" s="46">
        <v>1.0</v>
      </c>
      <c r="L116" s="46">
        <v>1.0</v>
      </c>
      <c r="M116" s="46">
        <v>1.0</v>
      </c>
      <c r="N116" s="46">
        <v>1.0</v>
      </c>
    </row>
    <row r="117">
      <c r="A117" s="43">
        <v>1301.0</v>
      </c>
      <c r="B117" s="43">
        <v>3990.0</v>
      </c>
      <c r="C117" s="44">
        <v>13.0</v>
      </c>
      <c r="D117" s="43">
        <v>3.0</v>
      </c>
      <c r="E117" s="45">
        <v>1435.0</v>
      </c>
      <c r="F117" s="45">
        <v>0.0</v>
      </c>
      <c r="G117" s="46">
        <v>1.0</v>
      </c>
      <c r="H117" s="46">
        <v>2.0</v>
      </c>
      <c r="I117" s="46" t="s">
        <v>32</v>
      </c>
      <c r="J117" s="46">
        <v>1.0</v>
      </c>
      <c r="K117" s="46">
        <v>1.0</v>
      </c>
      <c r="L117" s="46">
        <v>1.0</v>
      </c>
      <c r="M117" s="46">
        <v>1.0</v>
      </c>
      <c r="N117" s="46">
        <v>1.0</v>
      </c>
    </row>
    <row r="118">
      <c r="A118" s="43">
        <v>1302.0</v>
      </c>
      <c r="B118" s="43">
        <v>3990.0</v>
      </c>
      <c r="C118" s="43">
        <v>13.0</v>
      </c>
      <c r="D118" s="43">
        <v>3.0</v>
      </c>
      <c r="E118" s="45">
        <v>1435.0</v>
      </c>
      <c r="F118" s="45">
        <v>0.0</v>
      </c>
      <c r="G118" s="46">
        <v>1.0</v>
      </c>
      <c r="H118" s="46">
        <v>2.0</v>
      </c>
      <c r="I118" s="46" t="s">
        <v>32</v>
      </c>
      <c r="J118" s="46">
        <v>1.0</v>
      </c>
      <c r="K118" s="46">
        <v>1.0</v>
      </c>
      <c r="L118" s="46">
        <v>1.0</v>
      </c>
      <c r="M118" s="46">
        <v>1.0</v>
      </c>
      <c r="N118" s="46">
        <v>1.0</v>
      </c>
    </row>
    <row r="119">
      <c r="A119" s="43">
        <v>1303.0</v>
      </c>
      <c r="B119" s="43">
        <v>3990.0</v>
      </c>
      <c r="C119" s="43">
        <v>13.0</v>
      </c>
      <c r="D119" s="43">
        <v>2.0</v>
      </c>
      <c r="E119" s="45">
        <v>1148.0</v>
      </c>
      <c r="F119" s="45">
        <v>0.0</v>
      </c>
      <c r="G119" s="46">
        <v>0.0</v>
      </c>
      <c r="H119" s="46">
        <v>2.0</v>
      </c>
      <c r="I119" s="46" t="s">
        <v>32</v>
      </c>
      <c r="J119" s="46">
        <v>1.0</v>
      </c>
      <c r="K119" s="46">
        <v>1.0</v>
      </c>
      <c r="L119" s="46">
        <v>1.0</v>
      </c>
      <c r="M119" s="46">
        <v>1.0</v>
      </c>
      <c r="N119" s="46">
        <v>1.0</v>
      </c>
    </row>
    <row r="120">
      <c r="A120" s="43">
        <v>1304.0</v>
      </c>
      <c r="B120" s="43">
        <v>3990.0</v>
      </c>
      <c r="C120" s="43">
        <v>13.0</v>
      </c>
      <c r="D120" s="43">
        <v>2.0</v>
      </c>
      <c r="E120" s="45">
        <v>1148.0</v>
      </c>
      <c r="F120" s="45">
        <v>0.0</v>
      </c>
      <c r="G120" s="46">
        <v>0.0</v>
      </c>
      <c r="H120" s="46">
        <v>2.0</v>
      </c>
      <c r="I120" s="46" t="s">
        <v>32</v>
      </c>
      <c r="J120" s="46">
        <v>1.0</v>
      </c>
      <c r="K120" s="46">
        <v>1.0</v>
      </c>
      <c r="L120" s="46">
        <v>1.0</v>
      </c>
      <c r="M120" s="46">
        <v>1.0</v>
      </c>
      <c r="N120" s="46">
        <v>1.0</v>
      </c>
    </row>
    <row r="121">
      <c r="A121" s="43">
        <v>1305.0</v>
      </c>
      <c r="B121" s="43">
        <v>3990.0</v>
      </c>
      <c r="C121" s="43">
        <v>13.0</v>
      </c>
      <c r="D121" s="43">
        <v>2.0</v>
      </c>
      <c r="E121" s="45">
        <v>1148.0</v>
      </c>
      <c r="F121" s="45">
        <v>0.0</v>
      </c>
      <c r="G121" s="46">
        <v>1.0</v>
      </c>
      <c r="H121" s="46">
        <v>0.0</v>
      </c>
      <c r="I121" s="46" t="s">
        <v>32</v>
      </c>
      <c r="J121" s="46">
        <v>1.0</v>
      </c>
      <c r="K121" s="46">
        <v>1.0</v>
      </c>
      <c r="L121" s="46">
        <v>1.0</v>
      </c>
      <c r="M121" s="46">
        <v>1.0</v>
      </c>
      <c r="N121" s="46">
        <v>1.0</v>
      </c>
    </row>
    <row r="122">
      <c r="A122" s="43">
        <v>1306.0</v>
      </c>
      <c r="B122" s="43">
        <v>3990.0</v>
      </c>
      <c r="C122" s="43">
        <v>13.0</v>
      </c>
      <c r="D122" s="43">
        <v>2.0</v>
      </c>
      <c r="E122" s="45">
        <v>1136.0</v>
      </c>
      <c r="F122" s="45">
        <v>0.0</v>
      </c>
      <c r="G122" s="46">
        <v>1.0</v>
      </c>
      <c r="H122" s="46">
        <v>0.0</v>
      </c>
      <c r="I122" s="46" t="s">
        <v>32</v>
      </c>
      <c r="J122" s="46">
        <v>1.0</v>
      </c>
      <c r="K122" s="46">
        <v>1.0</v>
      </c>
      <c r="L122" s="46">
        <v>1.0</v>
      </c>
      <c r="M122" s="46">
        <v>1.0</v>
      </c>
      <c r="N122" s="46">
        <v>1.0</v>
      </c>
    </row>
    <row r="123">
      <c r="A123" s="43">
        <v>1307.0</v>
      </c>
      <c r="B123" s="43">
        <v>3990.0</v>
      </c>
      <c r="C123" s="43">
        <v>13.0</v>
      </c>
      <c r="D123" s="43">
        <v>2.0</v>
      </c>
      <c r="E123" s="45">
        <v>1126.0</v>
      </c>
      <c r="F123" s="45">
        <v>0.0</v>
      </c>
      <c r="G123" s="46">
        <v>0.0</v>
      </c>
      <c r="H123" s="46">
        <v>0.0</v>
      </c>
      <c r="I123" s="46" t="s">
        <v>32</v>
      </c>
      <c r="J123" s="46">
        <v>1.0</v>
      </c>
      <c r="K123" s="46">
        <v>1.0</v>
      </c>
      <c r="L123" s="46">
        <v>1.0</v>
      </c>
      <c r="M123" s="46">
        <v>1.0</v>
      </c>
      <c r="N123" s="46">
        <v>1.0</v>
      </c>
    </row>
    <row r="124">
      <c r="A124" s="43">
        <v>1308.0</v>
      </c>
      <c r="B124" s="43">
        <v>3990.0</v>
      </c>
      <c r="C124" s="43">
        <v>13.0</v>
      </c>
      <c r="D124" s="43">
        <v>3.0</v>
      </c>
      <c r="E124" s="45">
        <v>1372.0</v>
      </c>
      <c r="F124" s="45">
        <v>0.0</v>
      </c>
      <c r="G124" s="46">
        <v>0.0</v>
      </c>
      <c r="H124" s="46">
        <v>0.0</v>
      </c>
      <c r="I124" s="46" t="s">
        <v>32</v>
      </c>
      <c r="J124" s="46">
        <v>1.0</v>
      </c>
      <c r="K124" s="46">
        <v>1.0</v>
      </c>
      <c r="L124" s="46">
        <v>1.0</v>
      </c>
      <c r="M124" s="46">
        <v>1.0</v>
      </c>
      <c r="N124" s="46">
        <v>1.0</v>
      </c>
    </row>
    <row r="125">
      <c r="A125" s="43">
        <v>1309.0</v>
      </c>
      <c r="B125" s="43">
        <v>3990.0</v>
      </c>
      <c r="C125" s="43">
        <v>13.0</v>
      </c>
      <c r="D125" s="43">
        <v>1.0</v>
      </c>
      <c r="E125" s="45">
        <v>476.0</v>
      </c>
      <c r="F125" s="45">
        <v>0.0</v>
      </c>
      <c r="G125" s="46">
        <v>0.0</v>
      </c>
      <c r="H125" s="46">
        <v>0.0</v>
      </c>
      <c r="I125" s="46" t="s">
        <v>32</v>
      </c>
      <c r="J125" s="46">
        <v>1.0</v>
      </c>
      <c r="K125" s="46">
        <v>1.0</v>
      </c>
      <c r="L125" s="46">
        <v>1.0</v>
      </c>
      <c r="M125" s="46">
        <v>1.0</v>
      </c>
      <c r="N125" s="46">
        <v>1.0</v>
      </c>
    </row>
    <row r="126">
      <c r="A126" s="47">
        <v>1401.0</v>
      </c>
      <c r="B126" s="43">
        <v>3990.0</v>
      </c>
      <c r="C126" s="48">
        <v>14.0</v>
      </c>
      <c r="D126" s="47">
        <v>3.0</v>
      </c>
      <c r="E126" s="49">
        <v>2056.0</v>
      </c>
      <c r="F126" s="49">
        <v>292.0</v>
      </c>
      <c r="G126" s="46">
        <v>1.0</v>
      </c>
      <c r="H126" s="46">
        <v>0.0</v>
      </c>
      <c r="I126" s="46" t="s">
        <v>32</v>
      </c>
      <c r="J126" s="46">
        <v>1.0</v>
      </c>
      <c r="K126" s="46">
        <v>1.0</v>
      </c>
      <c r="L126" s="46">
        <v>1.0</v>
      </c>
      <c r="M126" s="46">
        <v>1.0</v>
      </c>
      <c r="N126" s="46">
        <v>1.0</v>
      </c>
    </row>
    <row r="127">
      <c r="A127" s="43">
        <v>1402.0</v>
      </c>
      <c r="B127" s="43">
        <v>3990.0</v>
      </c>
      <c r="C127" s="43">
        <v>14.0</v>
      </c>
      <c r="D127" s="43">
        <v>3.0</v>
      </c>
      <c r="E127" s="45">
        <v>1741.0</v>
      </c>
      <c r="F127" s="45">
        <v>0.0</v>
      </c>
      <c r="G127" s="46">
        <v>1.0</v>
      </c>
      <c r="H127" s="46">
        <v>0.0</v>
      </c>
      <c r="I127" s="46" t="s">
        <v>32</v>
      </c>
      <c r="J127" s="46">
        <v>1.0</v>
      </c>
      <c r="K127" s="46">
        <v>1.0</v>
      </c>
      <c r="L127" s="46">
        <v>1.0</v>
      </c>
      <c r="M127" s="46">
        <v>1.0</v>
      </c>
      <c r="N127" s="46">
        <v>1.0</v>
      </c>
    </row>
    <row r="128">
      <c r="A128" s="43">
        <v>1403.0</v>
      </c>
      <c r="B128" s="43">
        <v>3990.0</v>
      </c>
      <c r="C128" s="43">
        <v>14.0</v>
      </c>
      <c r="D128" s="43">
        <v>2.0</v>
      </c>
      <c r="E128" s="45">
        <v>1439.0</v>
      </c>
      <c r="F128" s="45">
        <v>0.0</v>
      </c>
      <c r="G128" s="46">
        <v>0.0</v>
      </c>
      <c r="H128" s="46">
        <v>1.0</v>
      </c>
      <c r="I128" s="46" t="s">
        <v>32</v>
      </c>
      <c r="J128" s="46">
        <v>1.0</v>
      </c>
      <c r="K128" s="46">
        <v>1.0</v>
      </c>
      <c r="L128" s="46">
        <v>1.0</v>
      </c>
      <c r="M128" s="46">
        <v>1.0</v>
      </c>
      <c r="N128" s="46">
        <v>1.0</v>
      </c>
    </row>
    <row r="129">
      <c r="A129" s="43">
        <v>1404.0</v>
      </c>
      <c r="B129" s="43">
        <v>3990.0</v>
      </c>
      <c r="C129" s="43">
        <v>14.0</v>
      </c>
      <c r="D129" s="43">
        <v>2.0</v>
      </c>
      <c r="E129" s="45">
        <v>1439.0</v>
      </c>
      <c r="F129" s="45">
        <v>0.0</v>
      </c>
      <c r="G129" s="46">
        <v>0.0</v>
      </c>
      <c r="H129" s="46">
        <v>1.0</v>
      </c>
      <c r="I129" s="46" t="s">
        <v>32</v>
      </c>
      <c r="J129" s="46">
        <v>1.0</v>
      </c>
      <c r="K129" s="46">
        <v>1.0</v>
      </c>
      <c r="L129" s="46">
        <v>1.0</v>
      </c>
      <c r="M129" s="46">
        <v>1.0</v>
      </c>
      <c r="N129" s="46">
        <v>1.0</v>
      </c>
    </row>
    <row r="130">
      <c r="A130" s="43">
        <v>1405.0</v>
      </c>
      <c r="B130" s="43">
        <v>3990.0</v>
      </c>
      <c r="C130" s="43">
        <v>14.0</v>
      </c>
      <c r="D130" s="43">
        <v>2.0</v>
      </c>
      <c r="E130" s="45">
        <v>1455.0</v>
      </c>
      <c r="F130" s="45">
        <v>0.0</v>
      </c>
      <c r="G130" s="46">
        <v>1.0</v>
      </c>
      <c r="H130" s="46">
        <v>1.0</v>
      </c>
      <c r="I130" s="46" t="s">
        <v>32</v>
      </c>
      <c r="J130" s="46">
        <v>1.0</v>
      </c>
      <c r="K130" s="46">
        <v>1.0</v>
      </c>
      <c r="L130" s="46">
        <v>1.0</v>
      </c>
      <c r="M130" s="46">
        <v>1.0</v>
      </c>
      <c r="N130" s="46">
        <v>1.0</v>
      </c>
    </row>
    <row r="131">
      <c r="A131" s="43">
        <v>1406.0</v>
      </c>
      <c r="B131" s="43">
        <v>3990.0</v>
      </c>
      <c r="C131" s="43">
        <v>14.0</v>
      </c>
      <c r="D131" s="43">
        <v>2.0</v>
      </c>
      <c r="E131" s="45">
        <v>1461.0</v>
      </c>
      <c r="F131" s="45">
        <v>0.0</v>
      </c>
      <c r="G131" s="46">
        <v>1.0</v>
      </c>
      <c r="H131" s="46">
        <v>1.0</v>
      </c>
      <c r="I131" s="46" t="s">
        <v>32</v>
      </c>
      <c r="J131" s="46">
        <v>1.0</v>
      </c>
      <c r="K131" s="46">
        <v>1.0</v>
      </c>
      <c r="L131" s="46">
        <v>1.0</v>
      </c>
      <c r="M131" s="46">
        <v>1.0</v>
      </c>
      <c r="N131" s="46">
        <v>1.0</v>
      </c>
    </row>
    <row r="132">
      <c r="A132" s="43">
        <v>1407.0</v>
      </c>
      <c r="B132" s="43">
        <v>3990.0</v>
      </c>
      <c r="C132" s="43">
        <v>14.0</v>
      </c>
      <c r="D132" s="43">
        <v>2.0</v>
      </c>
      <c r="E132" s="45">
        <v>1309.0</v>
      </c>
      <c r="F132" s="45">
        <v>0.0</v>
      </c>
      <c r="G132" s="46">
        <v>0.0</v>
      </c>
      <c r="H132" s="46">
        <v>1.0</v>
      </c>
      <c r="I132" s="46" t="s">
        <v>32</v>
      </c>
      <c r="J132" s="46">
        <v>1.0</v>
      </c>
      <c r="K132" s="46">
        <v>1.0</v>
      </c>
      <c r="L132" s="46">
        <v>1.0</v>
      </c>
      <c r="M132" s="46">
        <v>1.0</v>
      </c>
      <c r="N132" s="46">
        <v>1.0</v>
      </c>
    </row>
    <row r="133">
      <c r="A133" s="43">
        <v>1408.0</v>
      </c>
      <c r="B133" s="43">
        <v>3990.0</v>
      </c>
      <c r="C133" s="43">
        <v>14.0</v>
      </c>
      <c r="D133" s="43">
        <v>3.0</v>
      </c>
      <c r="E133" s="45">
        <v>1800.0</v>
      </c>
      <c r="F133" s="45">
        <v>0.0</v>
      </c>
      <c r="G133" s="46">
        <v>0.0</v>
      </c>
      <c r="H133" s="46">
        <v>2.0</v>
      </c>
      <c r="I133" s="46" t="s">
        <v>32</v>
      </c>
      <c r="J133" s="46">
        <v>1.0</v>
      </c>
      <c r="K133" s="46">
        <v>1.0</v>
      </c>
      <c r="L133" s="46">
        <v>1.0</v>
      </c>
      <c r="M133" s="46">
        <v>1.0</v>
      </c>
      <c r="N133" s="46">
        <v>1.0</v>
      </c>
    </row>
    <row r="134">
      <c r="A134" s="50"/>
      <c r="B134" s="50"/>
      <c r="C134" s="50"/>
      <c r="D134" s="50"/>
      <c r="E134" s="50"/>
      <c r="F134" s="50"/>
      <c r="G134" s="50"/>
      <c r="H134" s="46"/>
      <c r="I134" s="50"/>
      <c r="J134" s="50"/>
      <c r="K134" s="50"/>
      <c r="L134" s="50"/>
      <c r="M134" s="50"/>
      <c r="N134" s="50"/>
    </row>
    <row r="135">
      <c r="A135" s="50"/>
      <c r="B135" s="50"/>
      <c r="C135" s="50"/>
      <c r="D135" s="50"/>
      <c r="E135" s="50"/>
      <c r="F135" s="50"/>
      <c r="G135" s="50"/>
      <c r="H135" s="46"/>
      <c r="I135" s="50"/>
      <c r="J135" s="50"/>
      <c r="K135" s="50"/>
      <c r="L135" s="50"/>
      <c r="M135" s="50"/>
      <c r="N135" s="50"/>
    </row>
    <row r="136">
      <c r="A136" s="50"/>
      <c r="B136" s="50"/>
      <c r="C136" s="50"/>
      <c r="D136" s="50"/>
      <c r="E136" s="50"/>
      <c r="F136" s="50"/>
      <c r="G136" s="50"/>
      <c r="H136" s="46"/>
      <c r="I136" s="50"/>
      <c r="J136" s="50"/>
      <c r="K136" s="50"/>
      <c r="L136" s="50"/>
      <c r="M136" s="50"/>
      <c r="N136" s="50"/>
    </row>
    <row r="137">
      <c r="A137" s="50"/>
      <c r="B137" s="50"/>
      <c r="C137" s="50"/>
      <c r="D137" s="50"/>
      <c r="E137" s="50"/>
      <c r="F137" s="50"/>
      <c r="G137" s="50"/>
      <c r="H137" s="46"/>
      <c r="I137" s="50"/>
      <c r="J137" s="50"/>
      <c r="K137" s="50"/>
      <c r="L137" s="50"/>
      <c r="M137" s="50"/>
      <c r="N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43"/>
    <col customWidth="1" min="2" max="2" width="8.0"/>
    <col customWidth="1" min="3" max="3" width="15.71"/>
    <col customWidth="1" min="4" max="4" width="16.71"/>
    <col customWidth="1" min="5" max="5" width="11.86"/>
    <col customWidth="1" min="6" max="6" width="11.57"/>
    <col customWidth="1" min="7" max="7" width="14.57"/>
    <col customWidth="1" min="8" max="8" width="33.86"/>
    <col customWidth="1" min="9" max="9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4"/>
      <c r="I2" s="4"/>
      <c r="J2" s="4"/>
    </row>
    <row r="3">
      <c r="H3" s="5"/>
      <c r="I3" s="6"/>
    </row>
    <row r="4">
      <c r="I4" s="6"/>
    </row>
    <row r="5">
      <c r="I5" s="6"/>
    </row>
    <row r="6">
      <c r="A6" s="5"/>
      <c r="B6" s="4"/>
    </row>
    <row r="7">
      <c r="A7" s="5"/>
      <c r="B7" s="4"/>
    </row>
    <row r="8">
      <c r="A8" s="5"/>
      <c r="B8" s="4"/>
    </row>
    <row r="9">
      <c r="A9" s="5"/>
      <c r="B9" s="4"/>
    </row>
    <row r="10">
      <c r="A10" s="5"/>
      <c r="B10" s="4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  <c r="D32" s="5"/>
      <c r="E32" s="8"/>
    </row>
    <row r="33">
      <c r="B33" s="7"/>
      <c r="D33" s="5"/>
      <c r="E33" s="5"/>
    </row>
    <row r="34">
      <c r="B34" s="7"/>
      <c r="D34" s="5"/>
      <c r="E34" s="5"/>
    </row>
    <row r="35">
      <c r="B35" s="7"/>
      <c r="D35" s="5"/>
      <c r="E35" s="5"/>
    </row>
    <row r="36">
      <c r="B36" s="7"/>
      <c r="D36" s="5"/>
      <c r="E36" s="5"/>
    </row>
    <row r="37">
      <c r="B37" s="7"/>
      <c r="D37" s="5"/>
      <c r="E37" s="8"/>
    </row>
    <row r="38">
      <c r="B38" s="7"/>
      <c r="D38" s="5"/>
      <c r="E38" s="5"/>
    </row>
    <row r="39">
      <c r="B39" s="7"/>
      <c r="D39" s="5"/>
      <c r="E39" s="5"/>
    </row>
    <row r="40">
      <c r="B40" s="7"/>
      <c r="D40" s="5"/>
      <c r="E40" s="5"/>
    </row>
    <row r="41">
      <c r="B41" s="7"/>
      <c r="D41" s="5"/>
      <c r="E41" s="5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33.71"/>
    <col customWidth="1" min="11" max="11" width="32.71"/>
    <col customWidth="1" min="12" max="12" width="21.71"/>
    <col customWidth="1" min="13" max="13" width="21.29"/>
    <col customWidth="1" min="14" max="14" width="19.14"/>
    <col customWidth="1" min="15" max="15" width="14.43"/>
    <col customWidth="1" min="16" max="16" width="12.0"/>
    <col customWidth="1" min="17" max="17" width="8.29"/>
    <col customWidth="1" min="18" max="18" width="16.14"/>
    <col customWidth="1" min="19" max="19" width="19.43"/>
    <col customWidth="1" min="20" max="20" width="13.86"/>
    <col customWidth="1" min="21" max="21" width="15.57"/>
    <col customWidth="1" min="22" max="22" width="19.0"/>
    <col customWidth="1" min="23" max="23" width="19.43"/>
    <col customWidth="1" min="24" max="24" width="15.29"/>
    <col customWidth="1" min="25" max="25" width="12.57"/>
    <col customWidth="1" min="26" max="27" width="15.86"/>
    <col customWidth="1" min="28" max="28" width="27.71"/>
    <col customWidth="1" min="29" max="29" width="26.71"/>
    <col customWidth="1" min="30" max="30" width="15.57"/>
    <col customWidth="1" min="31" max="31" width="15.14"/>
    <col customWidth="1" min="32" max="32" width="21.71"/>
    <col customWidth="1" min="33" max="35" width="15.86"/>
  </cols>
  <sheetData>
    <row r="1">
      <c r="A1" s="30" t="s">
        <v>45</v>
      </c>
      <c r="B1" s="30" t="s">
        <v>46</v>
      </c>
      <c r="C1" s="30" t="s">
        <v>47</v>
      </c>
      <c r="D1" s="30" t="s">
        <v>48</v>
      </c>
      <c r="E1" s="31" t="s">
        <v>49</v>
      </c>
      <c r="F1" s="31" t="s">
        <v>50</v>
      </c>
      <c r="G1" s="30" t="s">
        <v>51</v>
      </c>
      <c r="H1" s="30" t="s">
        <v>52</v>
      </c>
      <c r="I1" s="30" t="s">
        <v>53</v>
      </c>
      <c r="J1" s="30" t="s">
        <v>54</v>
      </c>
      <c r="K1" s="30" t="s">
        <v>55</v>
      </c>
      <c r="L1" s="30" t="s">
        <v>56</v>
      </c>
      <c r="M1" s="30" t="s">
        <v>57</v>
      </c>
      <c r="N1" s="30" t="s">
        <v>58</v>
      </c>
      <c r="O1" s="32" t="s">
        <v>59</v>
      </c>
      <c r="P1" s="32" t="s">
        <v>60</v>
      </c>
      <c r="Q1" s="32" t="s">
        <v>61</v>
      </c>
      <c r="R1" s="32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4" t="s">
        <v>72</v>
      </c>
      <c r="AC1" s="34" t="s">
        <v>73</v>
      </c>
      <c r="AD1" s="34" t="s">
        <v>74</v>
      </c>
      <c r="AE1" s="34" t="s">
        <v>75</v>
      </c>
      <c r="AF1" s="33" t="s">
        <v>76</v>
      </c>
      <c r="AG1" s="33" t="s">
        <v>77</v>
      </c>
      <c r="AH1" s="33" t="s">
        <v>78</v>
      </c>
      <c r="AI1" s="33" t="s">
        <v>79</v>
      </c>
    </row>
    <row r="2">
      <c r="A2" s="35" t="str">
        <f>VLOOKUP( input!A2, unit_constants!A2:N1001, 1 )</f>
        <v>#N/A</v>
      </c>
      <c r="B2" s="35" t="str">
        <f>VLOOKUP( input!A2, unit_constants!A2:N1001, 2 )</f>
        <v>#N/A</v>
      </c>
      <c r="C2" s="35" t="str">
        <f>VLOOKUP( input!A2, unit_constants!A2:N1001, 3 )</f>
        <v>#N/A</v>
      </c>
      <c r="D2" s="36" t="str">
        <f>VLOOKUP( input!A2, unit_constants!A2:N1001, 4 )</f>
        <v>#N/A</v>
      </c>
      <c r="E2" s="36" t="str">
        <f>VLOOKUP( input!A2, unit_constants!A2:N1001, 5 )</f>
        <v>#N/A</v>
      </c>
      <c r="F2" s="36" t="str">
        <f>VLOOKUP( input!A2, unit_constants!A2:N1001, 6 )</f>
        <v>#N/A</v>
      </c>
      <c r="G2" s="36" t="str">
        <f>VLOOKUP( input!A2, unit_constants!A2:N1001, 7 )</f>
        <v>#N/A</v>
      </c>
      <c r="H2" s="36" t="str">
        <f>VLOOKUP( input!A2, unit_constants!A2:N1001, 8 )</f>
        <v>#N/A</v>
      </c>
      <c r="I2" s="36" t="str">
        <f>VLOOKUP( input!A2, unit_constants!A2:N1001, 9 )</f>
        <v>#N/A</v>
      </c>
      <c r="J2" s="36" t="str">
        <f>VLOOKUP( input!A2, unit_constants!A2:N1001, 10 )</f>
        <v>#N/A</v>
      </c>
      <c r="K2" s="36" t="str">
        <f>VLOOKUP( input!A2, unit_constants!A2:N1001, 11 )</f>
        <v>#N/A</v>
      </c>
      <c r="L2" s="36" t="str">
        <f>VLOOKUP( input!A2, unit_constants!A2:N1001, 12 )</f>
        <v>#N/A</v>
      </c>
      <c r="M2" s="36" t="str">
        <f>VLOOKUP( input!A2, unit_constants!A2:N1001, 13 )</f>
        <v>#N/A</v>
      </c>
      <c r="N2" s="36" t="str">
        <f>VLOOKUP( input!A2, unit_constants!A2:N1001, 14 )</f>
        <v>#N/A</v>
      </c>
      <c r="O2" s="8" t="str">
        <f>B2-input!$B$2</f>
        <v>#N/A</v>
      </c>
      <c r="P2" s="8" t="str">
        <f>E2*O2</f>
        <v>#N/A</v>
      </c>
      <c r="Q2" s="37" t="str">
        <f>IF(I2="c",project_constants!$B$6,project_constants!$B$7)</f>
        <v>#N/A</v>
      </c>
      <c r="R2" s="37" t="str">
        <f>P2+Q2</f>
        <v>#N/A</v>
      </c>
      <c r="S2" s="38" t="str">
        <f>F2*(O2/2)</f>
        <v>#N/A</v>
      </c>
      <c r="T2" s="39" t="str">
        <f>IF(C2&lt;2,0,((C2-2)*project_constants!$B$4)*(E2+(F2*0.5)))</f>
        <v>#N/A</v>
      </c>
      <c r="U2" s="39" t="str">
        <f>IF(G2=1,E2*project_constants!$B$5,0)</f>
        <v>#N/A</v>
      </c>
      <c r="V2" s="39" t="str">
        <f>R2+S2+T2+U2</f>
        <v>#N/A</v>
      </c>
      <c r="W2" s="39" t="str">
        <f>E2*project_constants!$B$10</f>
        <v>#N/A</v>
      </c>
      <c r="X2" s="39" t="str">
        <f>E2*project_constants!$B$11</f>
        <v>#N/A</v>
      </c>
      <c r="Y2" s="39">
        <f>project_constants!$B$12</f>
        <v>50000</v>
      </c>
      <c r="Z2" s="39">
        <f>project_constants!B13</f>
        <v>100000</v>
      </c>
      <c r="AA2" s="39">
        <f>project_constants!B14</f>
        <v>25000</v>
      </c>
      <c r="AB2" s="39" t="str">
        <f>IF(J2=1,IF(input!C2=1,project_constants!B15,0),0)</f>
        <v>#N/A</v>
      </c>
      <c r="AC2" s="39" t="str">
        <f>IF(K2=1,IF(input!D2=1,project_constants!B16,0),0)</f>
        <v>#N/A</v>
      </c>
      <c r="AD2" s="39" t="str">
        <f>IF(L2=1,IF(input!E2=1,project_constants!B17,0),0)</f>
        <v>#N/A</v>
      </c>
      <c r="AE2" s="39" t="str">
        <f>IF(M2=1,IF(input!F2=1,project_constants!B18,0),0)</f>
        <v>#N/A</v>
      </c>
      <c r="AF2" s="39" t="str">
        <f>IF(N2=1, IF(input!G2=1,IF(I2="sc",project_constants!B9,project_constants!B8),0),0)</f>
        <v>#N/A</v>
      </c>
      <c r="AG2" s="39" t="str">
        <f>(SUM(V2:AF2))</f>
        <v>#N/A</v>
      </c>
      <c r="AH2" s="39" t="str">
        <f>AG2*(project_constants!B25/100)</f>
        <v>#N/A</v>
      </c>
      <c r="AI2" s="39" t="str">
        <f>SUM(AG2:AH2)</f>
        <v>#N/A</v>
      </c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37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37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37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8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</row>
  </sheetData>
  <drawing r:id="rId1"/>
</worksheet>
</file>